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6" windowWidth="11292" windowHeight="5988" activeTab="0"/>
  </bookViews>
  <sheets>
    <sheet name="Object 100 - Salaries - by fund" sheetId="1" r:id="rId1"/>
  </sheets>
  <externalReferences>
    <externalReference r:id="rId4"/>
  </externalReferences>
  <definedNames>
    <definedName name="_Order1" hidden="1">255</definedName>
    <definedName name="_xlfn.IFERROR" hidden="1">#NAME?</definedName>
    <definedName name="ASSETSDB">#REF!</definedName>
    <definedName name="BALSHEET">#REF!</definedName>
    <definedName name="IMPORT_TABLE_1BS">#REF!</definedName>
    <definedName name="IMPORT_TABLE_2A">#REF!</definedName>
    <definedName name="IMPORT_TABLE_2B">#REF!</definedName>
    <definedName name="IMPORT_TABLE_3">#REF!</definedName>
    <definedName name="IMPORT_TABLE_4">#REF!</definedName>
    <definedName name="List">#REF!</definedName>
    <definedName name="_xlnm.Print_Area" localSheetId="0">'Object 100 - Salaries - by fund'!$A$1:$O$104</definedName>
    <definedName name="_xlnm.Print_Titles" localSheetId="0">'Object 100 - Salaries - by fund'!$A:$B,'Object 100 - Salaries - by fund'!$1:$2</definedName>
    <definedName name="SALESTAX">#REF!</definedName>
    <definedName name="TABLE4">#REF!</definedName>
    <definedName name="TAXES">#REF!</definedName>
  </definedNames>
  <calcPr fullCalcOnLoad="1"/>
</workbook>
</file>

<file path=xl/sharedStrings.xml><?xml version="1.0" encoding="utf-8"?>
<sst xmlns="http://schemas.openxmlformats.org/spreadsheetml/2006/main" count="116" uniqueCount="115">
  <si>
    <t>LEA</t>
  </si>
  <si>
    <t xml:space="preserve">Special Fund Federal </t>
  </si>
  <si>
    <t>DISTRICT</t>
  </si>
  <si>
    <t>Percent              General Funds</t>
  </si>
  <si>
    <t xml:space="preserve">Percent              Special Fund Federal </t>
  </si>
  <si>
    <t>Percent               NCLB Federal Funds</t>
  </si>
  <si>
    <t>Percent                Other Special Funds</t>
  </si>
  <si>
    <t>Percent             Debt Service Funds</t>
  </si>
  <si>
    <t>Percent               Capital Project Funds</t>
  </si>
  <si>
    <t>LSU Laboratory School</t>
  </si>
  <si>
    <t>Southern University Lab School</t>
  </si>
  <si>
    <t>Total Lab Schools</t>
  </si>
  <si>
    <t>Avoyelles Public Charter School</t>
  </si>
  <si>
    <t>Delhi Charter School</t>
  </si>
  <si>
    <t>Belle Chasse Academy</t>
  </si>
  <si>
    <t>Total Type 2 Charter Schools</t>
  </si>
  <si>
    <t>Total State</t>
  </si>
  <si>
    <t>Acadia Parish School Board</t>
  </si>
  <si>
    <t>Ascension Parish School Board</t>
  </si>
  <si>
    <t>Assumption Parish School Board</t>
  </si>
  <si>
    <t>Avoyelles Parish School Board</t>
  </si>
  <si>
    <t>Beauregard Parish School Board</t>
  </si>
  <si>
    <t>Bienville Parish School Board</t>
  </si>
  <si>
    <t>Bossier Parish School Board</t>
  </si>
  <si>
    <t>Caldwell Parish School Board</t>
  </si>
  <si>
    <t>Catahoula Parish School Board</t>
  </si>
  <si>
    <t>Claiborne Parish School Board</t>
  </si>
  <si>
    <t>Concordia Parish School Board</t>
  </si>
  <si>
    <t>DeSoto Parish School Board</t>
  </si>
  <si>
    <t>East Carroll Parish School Board</t>
  </si>
  <si>
    <t>East Feliciana Parish School Board</t>
  </si>
  <si>
    <t>Evangeline Parish School Board</t>
  </si>
  <si>
    <t>Franklin Parish School Board</t>
  </si>
  <si>
    <t>Grant Parish School Board</t>
  </si>
  <si>
    <t>Iberia Parish School Board</t>
  </si>
  <si>
    <t>Iberville Parish School Board</t>
  </si>
  <si>
    <t>Jackson Parish School Board</t>
  </si>
  <si>
    <t>Lafayette Parish School Board</t>
  </si>
  <si>
    <t>LaSalle Parish School Board</t>
  </si>
  <si>
    <t>Madison Parish School Board</t>
  </si>
  <si>
    <t>Morehouse Parish School Board</t>
  </si>
  <si>
    <t>Natchitoches Parish School Board</t>
  </si>
  <si>
    <t>Rapides Parish School Board</t>
  </si>
  <si>
    <t>Red River Parish School Board</t>
  </si>
  <si>
    <t>Richland Parish School Board</t>
  </si>
  <si>
    <t>Sabine Parish School Board</t>
  </si>
  <si>
    <t>St. Helena Parish School Board</t>
  </si>
  <si>
    <t>St. James Parish School Board</t>
  </si>
  <si>
    <t>St. John Parish School Board</t>
  </si>
  <si>
    <t>St. Landry Parish School Board</t>
  </si>
  <si>
    <t>St. Martin Parish School Board</t>
  </si>
  <si>
    <t>St. Mary Parish School Board</t>
  </si>
  <si>
    <t>Tensas Parish School Board</t>
  </si>
  <si>
    <t>Union Parish School Board</t>
  </si>
  <si>
    <t>Vernon Parish School Board</t>
  </si>
  <si>
    <t>Washington Parish School Board</t>
  </si>
  <si>
    <t>Webster Parish School Board</t>
  </si>
  <si>
    <t>West Baton Rouge Parish School Board</t>
  </si>
  <si>
    <t>West Carroll Parish School Board</t>
  </si>
  <si>
    <t>West Feliciana Parish School Board</t>
  </si>
  <si>
    <t>Winn Parish School Board</t>
  </si>
  <si>
    <t>City of Monroe School Board</t>
  </si>
  <si>
    <t>Total Districts</t>
  </si>
  <si>
    <t>Salaries - Object Code 100
Expenditures by Fund Source</t>
  </si>
  <si>
    <t>D'Arbonne Woods Charter School</t>
  </si>
  <si>
    <t>A02</t>
  </si>
  <si>
    <t>Office of Juvenile Justice</t>
  </si>
  <si>
    <t>NCLB 
Federal 
Funds</t>
  </si>
  <si>
    <t>Other 
Special 
Funds</t>
  </si>
  <si>
    <t>Debt 
Service 
Funds</t>
  </si>
  <si>
    <t>Capital 
Project 
Funds</t>
  </si>
  <si>
    <t>Total 
Salaries Expenditures</t>
  </si>
  <si>
    <t>General 
Funds</t>
  </si>
  <si>
    <t xml:space="preserve">Orleans Parish School Board </t>
  </si>
  <si>
    <t xml:space="preserve">Jefferson Davis Parish School Board </t>
  </si>
  <si>
    <t xml:space="preserve">Cameron Parish School Board </t>
  </si>
  <si>
    <t xml:space="preserve">Calcasieu Parish School Board </t>
  </si>
  <si>
    <t xml:space="preserve">St. Charles Parish School Board </t>
  </si>
  <si>
    <t xml:space="preserve">Terrebonne Parish School Board </t>
  </si>
  <si>
    <t xml:space="preserve">Vermilion Parish School Board </t>
  </si>
  <si>
    <t xml:space="preserve">City of Bogalusa School Board </t>
  </si>
  <si>
    <t xml:space="preserve">Allen Parish School Board </t>
  </si>
  <si>
    <t>Louisiana Virtual Charter Academy</t>
  </si>
  <si>
    <t>New Orleans Military/Maritime Academy</t>
  </si>
  <si>
    <t>2012-2013</t>
  </si>
  <si>
    <t xml:space="preserve">Caddo Parish School Board </t>
  </si>
  <si>
    <t xml:space="preserve">East Baton Rouge Parish School Board </t>
  </si>
  <si>
    <t xml:space="preserve">Jefferson Parish School Board </t>
  </si>
  <si>
    <t>Lafourche Parish School Board **</t>
  </si>
  <si>
    <t xml:space="preserve">Lincoln Parish School Board </t>
  </si>
  <si>
    <t>Livingston Parish School Board **</t>
  </si>
  <si>
    <t xml:space="preserve">Ouachita Parish School Board </t>
  </si>
  <si>
    <t>Plaquemines Parish School Board **</t>
  </si>
  <si>
    <t xml:space="preserve">Pointe Coupee Parish School Board </t>
  </si>
  <si>
    <t>St. Bernard Parish School Board **</t>
  </si>
  <si>
    <t>St. Tammany Parish School Board **</t>
  </si>
  <si>
    <t>Tangipahoa Parish School Board **</t>
  </si>
  <si>
    <t xml:space="preserve">Zachary Community School Board </t>
  </si>
  <si>
    <t xml:space="preserve">City of Baker School Board </t>
  </si>
  <si>
    <t xml:space="preserve">Central Community School Board </t>
  </si>
  <si>
    <t>Recovery School District (RSD OPERATED) **</t>
  </si>
  <si>
    <t xml:space="preserve">New Vision Learning Academy </t>
  </si>
  <si>
    <t>Southwest Louisiana charter</t>
  </si>
  <si>
    <t>Glencoe Charter School</t>
  </si>
  <si>
    <t xml:space="preserve">International School of Louisiana </t>
  </si>
  <si>
    <t>Milestone/Sabis Academy</t>
  </si>
  <si>
    <t>Maxine Giardina Charter School</t>
  </si>
  <si>
    <t xml:space="preserve">Madison Preparatory Academy </t>
  </si>
  <si>
    <t>International High School of N.O. (VIBE)</t>
  </si>
  <si>
    <t xml:space="preserve">Louisiana Connections Academy </t>
  </si>
  <si>
    <t xml:space="preserve">Lake Charles Academy </t>
  </si>
  <si>
    <t>Lycee Francais de la Nouvelle Orleans</t>
  </si>
  <si>
    <t>JS Clark Leadership Academy</t>
  </si>
  <si>
    <t>Total Office of Juvenile Justice Schools</t>
  </si>
  <si>
    <t>** Excludes one-time Hurricane Related expenditures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</si>
</sst>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[$-409]h:mm:ss\ AM/PM"/>
    <numFmt numFmtId="171" formatCode="0_)"/>
    <numFmt numFmtId="172" formatCode="_(* #,##0.0_);_(* \(#,##0.0\);_(* &quot;-&quot;??_);_(@_)"/>
  </numFmts>
  <fonts count="44">
    <font>
      <sz val="10"/>
      <name val="Arial"/>
      <family val="0"/>
    </font>
    <font>
      <sz val="10"/>
      <color indexed="8"/>
      <name val="Arial Narrow"/>
      <family val="2"/>
    </font>
    <font>
      <sz val="10"/>
      <color indexed="8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24"/>
      <name val="Arial Narrow"/>
      <family val="2"/>
    </font>
    <font>
      <sz val="10"/>
      <name val="MS Sans Serif"/>
      <family val="2"/>
    </font>
    <font>
      <b/>
      <sz val="10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Courier New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theme="1"/>
      <name val="Courier New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/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6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10" xfId="105" applyFont="1" applyFill="1" applyBorder="1" applyAlignment="1">
      <alignment horizontal="right" wrapText="1"/>
      <protection/>
    </xf>
    <xf numFmtId="0" fontId="3" fillId="33" borderId="11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 horizontal="left"/>
    </xf>
    <xf numFmtId="0" fontId="1" fillId="0" borderId="15" xfId="105" applyFont="1" applyFill="1" applyBorder="1" applyAlignment="1">
      <alignment horizontal="right" wrapText="1"/>
      <protection/>
    </xf>
    <xf numFmtId="0" fontId="1" fillId="0" borderId="16" xfId="105" applyFont="1" applyFill="1" applyBorder="1" applyAlignment="1">
      <alignment horizontal="right" wrapText="1"/>
      <protection/>
    </xf>
    <xf numFmtId="0" fontId="3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1" fillId="0" borderId="13" xfId="105" applyFont="1" applyFill="1" applyBorder="1" applyAlignment="1">
      <alignment horizontal="left" wrapText="1"/>
      <protection/>
    </xf>
    <xf numFmtId="0" fontId="3" fillId="33" borderId="18" xfId="0" applyFont="1" applyFill="1" applyBorder="1" applyAlignment="1">
      <alignment/>
    </xf>
    <xf numFmtId="164" fontId="4" fillId="0" borderId="19" xfId="0" applyNumberFormat="1" applyFont="1" applyFill="1" applyBorder="1" applyAlignment="1">
      <alignment/>
    </xf>
    <xf numFmtId="164" fontId="4" fillId="0" borderId="10" xfId="0" applyNumberFormat="1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3" fillId="33" borderId="20" xfId="0" applyFont="1" applyFill="1" applyBorder="1" applyAlignment="1">
      <alignment/>
    </xf>
    <xf numFmtId="0" fontId="3" fillId="33" borderId="21" xfId="0" applyFont="1" applyFill="1" applyBorder="1" applyAlignment="1">
      <alignment/>
    </xf>
    <xf numFmtId="0" fontId="3" fillId="0" borderId="22" xfId="0" applyFont="1" applyBorder="1" applyAlignment="1">
      <alignment/>
    </xf>
    <xf numFmtId="0" fontId="4" fillId="0" borderId="23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1" fillId="0" borderId="15" xfId="105" applyFont="1" applyFill="1" applyBorder="1" applyAlignment="1">
      <alignment wrapText="1"/>
      <protection/>
    </xf>
    <xf numFmtId="0" fontId="4" fillId="0" borderId="19" xfId="0" applyFont="1" applyBorder="1" applyAlignment="1">
      <alignment horizontal="center" vertical="center" wrapText="1"/>
    </xf>
    <xf numFmtId="164" fontId="3" fillId="33" borderId="24" xfId="0" applyNumberFormat="1" applyFont="1" applyFill="1" applyBorder="1" applyAlignment="1">
      <alignment/>
    </xf>
    <xf numFmtId="0" fontId="3" fillId="33" borderId="25" xfId="0" applyFont="1" applyFill="1" applyBorder="1" applyAlignment="1">
      <alignment/>
    </xf>
    <xf numFmtId="164" fontId="1" fillId="0" borderId="15" xfId="105" applyNumberFormat="1" applyFont="1" applyFill="1" applyBorder="1" applyAlignment="1">
      <alignment horizontal="right" wrapText="1"/>
      <protection/>
    </xf>
    <xf numFmtId="164" fontId="3" fillId="0" borderId="16" xfId="0" applyNumberFormat="1" applyFont="1" applyFill="1" applyBorder="1" applyAlignment="1">
      <alignment/>
    </xf>
    <xf numFmtId="164" fontId="1" fillId="0" borderId="16" xfId="105" applyNumberFormat="1" applyFont="1" applyFill="1" applyBorder="1" applyAlignment="1">
      <alignment horizontal="right" wrapText="1"/>
      <protection/>
    </xf>
    <xf numFmtId="164" fontId="4" fillId="0" borderId="26" xfId="0" applyNumberFormat="1" applyFont="1" applyFill="1" applyBorder="1" applyAlignment="1">
      <alignment/>
    </xf>
    <xf numFmtId="164" fontId="3" fillId="34" borderId="24" xfId="0" applyNumberFormat="1" applyFont="1" applyFill="1" applyBorder="1" applyAlignment="1">
      <alignment/>
    </xf>
    <xf numFmtId="0" fontId="3" fillId="34" borderId="25" xfId="0" applyFont="1" applyFill="1" applyBorder="1" applyAlignment="1">
      <alignment/>
    </xf>
    <xf numFmtId="0" fontId="1" fillId="0" borderId="27" xfId="105" applyFont="1" applyFill="1" applyBorder="1" applyAlignment="1">
      <alignment wrapText="1"/>
      <protection/>
    </xf>
    <xf numFmtId="164" fontId="1" fillId="0" borderId="27" xfId="105" applyNumberFormat="1" applyFont="1" applyFill="1" applyBorder="1" applyAlignment="1">
      <alignment horizontal="right" wrapText="1"/>
      <protection/>
    </xf>
    <xf numFmtId="0" fontId="1" fillId="0" borderId="16" xfId="105" applyFont="1" applyFill="1" applyBorder="1" applyAlignment="1">
      <alignment horizontal="left" wrapText="1"/>
      <protection/>
    </xf>
    <xf numFmtId="0" fontId="1" fillId="0" borderId="27" xfId="105" applyFont="1" applyFill="1" applyBorder="1" applyAlignment="1">
      <alignment horizontal="right" wrapText="1"/>
      <protection/>
    </xf>
    <xf numFmtId="0" fontId="1" fillId="0" borderId="20" xfId="105" applyFont="1" applyFill="1" applyBorder="1" applyAlignment="1">
      <alignment wrapText="1"/>
      <protection/>
    </xf>
    <xf numFmtId="0" fontId="1" fillId="0" borderId="16" xfId="105" applyFont="1" applyFill="1" applyBorder="1" applyAlignment="1">
      <alignment wrapText="1"/>
      <protection/>
    </xf>
    <xf numFmtId="0" fontId="1" fillId="0" borderId="28" xfId="105" applyFont="1" applyFill="1" applyBorder="1" applyAlignment="1">
      <alignment wrapText="1"/>
      <protection/>
    </xf>
    <xf numFmtId="0" fontId="1" fillId="0" borderId="29" xfId="105" applyFont="1" applyFill="1" applyBorder="1" applyAlignment="1">
      <alignment horizontal="left" wrapText="1"/>
      <protection/>
    </xf>
    <xf numFmtId="0" fontId="3" fillId="0" borderId="30" xfId="0" applyFont="1" applyBorder="1" applyAlignment="1">
      <alignment/>
    </xf>
    <xf numFmtId="0" fontId="4" fillId="0" borderId="31" xfId="0" applyFont="1" applyBorder="1" applyAlignment="1">
      <alignment horizontal="left"/>
    </xf>
    <xf numFmtId="164" fontId="4" fillId="0" borderId="32" xfId="0" applyNumberFormat="1" applyFont="1" applyFill="1" applyBorder="1" applyAlignment="1">
      <alignment/>
    </xf>
    <xf numFmtId="0" fontId="3" fillId="0" borderId="21" xfId="0" applyFont="1" applyBorder="1" applyAlignment="1">
      <alignment/>
    </xf>
    <xf numFmtId="0" fontId="1" fillId="0" borderId="19" xfId="105" applyFont="1" applyFill="1" applyBorder="1" applyAlignment="1">
      <alignment horizontal="right" wrapText="1"/>
      <protection/>
    </xf>
    <xf numFmtId="0" fontId="1" fillId="0" borderId="19" xfId="105" applyFont="1" applyFill="1" applyBorder="1" applyAlignment="1">
      <alignment wrapText="1"/>
      <protection/>
    </xf>
    <xf numFmtId="0" fontId="4" fillId="0" borderId="19" xfId="0" applyFont="1" applyBorder="1" applyAlignment="1">
      <alignment horizontal="center" wrapText="1"/>
    </xf>
    <xf numFmtId="0" fontId="3" fillId="0" borderId="0" xfId="0" applyFont="1" applyAlignment="1">
      <alignment wrapText="1"/>
    </xf>
    <xf numFmtId="164" fontId="3" fillId="0" borderId="0" xfId="0" applyNumberFormat="1" applyFont="1" applyAlignment="1">
      <alignment/>
    </xf>
    <xf numFmtId="0" fontId="5" fillId="0" borderId="33" xfId="0" applyFont="1" applyBorder="1" applyAlignment="1">
      <alignment vertical="center"/>
    </xf>
    <xf numFmtId="38" fontId="3" fillId="0" borderId="0" xfId="88" applyNumberFormat="1" applyFont="1" applyFill="1" applyAlignment="1">
      <alignment vertical="center" wrapText="1"/>
      <protection/>
    </xf>
    <xf numFmtId="38" fontId="3" fillId="0" borderId="0" xfId="88" applyNumberFormat="1" applyFont="1" applyFill="1" applyAlignment="1">
      <alignment vertical="center"/>
      <protection/>
    </xf>
    <xf numFmtId="38" fontId="3" fillId="0" borderId="0" xfId="88" applyNumberFormat="1" applyFont="1" applyFill="1" applyAlignment="1">
      <alignment vertical="top" wrapText="1"/>
      <protection/>
    </xf>
    <xf numFmtId="164" fontId="4" fillId="12" borderId="26" xfId="0" applyNumberFormat="1" applyFont="1" applyFill="1" applyBorder="1" applyAlignment="1">
      <alignment/>
    </xf>
    <xf numFmtId="164" fontId="1" fillId="12" borderId="15" xfId="105" applyNumberFormat="1" applyFont="1" applyFill="1" applyBorder="1" applyAlignment="1">
      <alignment horizontal="right" wrapText="1"/>
      <protection/>
    </xf>
    <xf numFmtId="164" fontId="7" fillId="12" borderId="34" xfId="105" applyNumberFormat="1" applyFont="1" applyFill="1" applyBorder="1" applyAlignment="1">
      <alignment horizontal="right" wrapText="1"/>
      <protection/>
    </xf>
    <xf numFmtId="164" fontId="1" fillId="12" borderId="16" xfId="105" applyNumberFormat="1" applyFont="1" applyFill="1" applyBorder="1" applyAlignment="1">
      <alignment horizontal="right" wrapText="1"/>
      <protection/>
    </xf>
    <xf numFmtId="164" fontId="1" fillId="12" borderId="27" xfId="105" applyNumberFormat="1" applyFont="1" applyFill="1" applyBorder="1" applyAlignment="1">
      <alignment horizontal="right" wrapText="1"/>
      <protection/>
    </xf>
    <xf numFmtId="164" fontId="3" fillId="12" borderId="16" xfId="0" applyNumberFormat="1" applyFont="1" applyFill="1" applyBorder="1" applyAlignment="1">
      <alignment/>
    </xf>
    <xf numFmtId="164" fontId="4" fillId="12" borderId="10" xfId="0" applyNumberFormat="1" applyFont="1" applyFill="1" applyBorder="1" applyAlignment="1">
      <alignment/>
    </xf>
    <xf numFmtId="164" fontId="4" fillId="12" borderId="19" xfId="0" applyNumberFormat="1" applyFont="1" applyFill="1" applyBorder="1" applyAlignment="1">
      <alignment/>
    </xf>
    <xf numFmtId="0" fontId="4" fillId="12" borderId="19" xfId="0" applyFont="1" applyFill="1" applyBorder="1" applyAlignment="1">
      <alignment horizontal="center" vertical="center" wrapText="1"/>
    </xf>
    <xf numFmtId="10" fontId="3" fillId="0" borderId="16" xfId="0" applyNumberFormat="1" applyFont="1" applyFill="1" applyBorder="1" applyAlignment="1">
      <alignment/>
    </xf>
    <xf numFmtId="10" fontId="4" fillId="0" borderId="19" xfId="0" applyNumberFormat="1" applyFont="1" applyFill="1" applyBorder="1" applyAlignment="1">
      <alignment/>
    </xf>
    <xf numFmtId="10" fontId="3" fillId="33" borderId="18" xfId="0" applyNumberFormat="1" applyFont="1" applyFill="1" applyBorder="1" applyAlignment="1">
      <alignment/>
    </xf>
    <xf numFmtId="10" fontId="3" fillId="33" borderId="24" xfId="0" applyNumberFormat="1" applyFont="1" applyFill="1" applyBorder="1" applyAlignment="1">
      <alignment/>
    </xf>
    <xf numFmtId="10" fontId="4" fillId="0" borderId="10" xfId="0" applyNumberFormat="1" applyFont="1" applyFill="1" applyBorder="1" applyAlignment="1">
      <alignment/>
    </xf>
    <xf numFmtId="10" fontId="4" fillId="0" borderId="24" xfId="0" applyNumberFormat="1" applyFont="1" applyBorder="1" applyAlignment="1">
      <alignment/>
    </xf>
    <xf numFmtId="10" fontId="4" fillId="0" borderId="19" xfId="0" applyNumberFormat="1" applyFont="1" applyBorder="1" applyAlignment="1">
      <alignment/>
    </xf>
    <xf numFmtId="0" fontId="3" fillId="33" borderId="35" xfId="0" applyFont="1" applyFill="1" applyBorder="1" applyAlignment="1">
      <alignment/>
    </xf>
    <xf numFmtId="0" fontId="3" fillId="33" borderId="25" xfId="0" applyFont="1" applyFill="1" applyBorder="1" applyAlignment="1">
      <alignment/>
    </xf>
    <xf numFmtId="10" fontId="4" fillId="0" borderId="36" xfId="0" applyNumberFormat="1" applyFont="1" applyBorder="1" applyAlignment="1">
      <alignment/>
    </xf>
    <xf numFmtId="10" fontId="4" fillId="0" borderId="26" xfId="0" applyNumberFormat="1" applyFont="1" applyBorder="1" applyAlignment="1">
      <alignment/>
    </xf>
    <xf numFmtId="10" fontId="1" fillId="0" borderId="27" xfId="105" applyNumberFormat="1" applyFont="1" applyFill="1" applyBorder="1" applyAlignment="1">
      <alignment/>
      <protection/>
    </xf>
    <xf numFmtId="10" fontId="1" fillId="0" borderId="15" xfId="105" applyNumberFormat="1" applyFont="1" applyFill="1" applyBorder="1" applyAlignment="1">
      <alignment/>
      <protection/>
    </xf>
    <xf numFmtId="10" fontId="1" fillId="0" borderId="16" xfId="105" applyNumberFormat="1" applyFont="1" applyFill="1" applyBorder="1" applyAlignment="1">
      <alignment/>
      <protection/>
    </xf>
    <xf numFmtId="0" fontId="5" fillId="0" borderId="33" xfId="0" applyFont="1" applyBorder="1" applyAlignment="1">
      <alignment horizontal="center" vertical="center" wrapText="1"/>
    </xf>
  </cellXfs>
  <cellStyles count="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urrency" xfId="47"/>
    <cellStyle name="Currency [0]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 10" xfId="58"/>
    <cellStyle name="Normal 11" xfId="59"/>
    <cellStyle name="Normal 12" xfId="60"/>
    <cellStyle name="Normal 13" xfId="61"/>
    <cellStyle name="Normal 14" xfId="62"/>
    <cellStyle name="Normal 15" xfId="63"/>
    <cellStyle name="Normal 16" xfId="64"/>
    <cellStyle name="Normal 16 2" xfId="65"/>
    <cellStyle name="Normal 17" xfId="66"/>
    <cellStyle name="Normal 18" xfId="67"/>
    <cellStyle name="Normal 19" xfId="68"/>
    <cellStyle name="Normal 19 2" xfId="69"/>
    <cellStyle name="Normal 2" xfId="70"/>
    <cellStyle name="Normal 2 2" xfId="71"/>
    <cellStyle name="Normal 2 3" xfId="72"/>
    <cellStyle name="Normal 2 4" xfId="73"/>
    <cellStyle name="Normal 2 5" xfId="74"/>
    <cellStyle name="Normal 2 6" xfId="75"/>
    <cellStyle name="Normal 20" xfId="76"/>
    <cellStyle name="Normal 21" xfId="77"/>
    <cellStyle name="Normal 22" xfId="78"/>
    <cellStyle name="Normal 23" xfId="79"/>
    <cellStyle name="Normal 24" xfId="80"/>
    <cellStyle name="Normal 25" xfId="81"/>
    <cellStyle name="Normal 26" xfId="82"/>
    <cellStyle name="Normal 27" xfId="83"/>
    <cellStyle name="Normal 28" xfId="84"/>
    <cellStyle name="Normal 3" xfId="85"/>
    <cellStyle name="Normal 3 2" xfId="86"/>
    <cellStyle name="Normal 38" xfId="87"/>
    <cellStyle name="Normal 38 2" xfId="88"/>
    <cellStyle name="Normal 39" xfId="89"/>
    <cellStyle name="Normal 39 2" xfId="90"/>
    <cellStyle name="Normal 4" xfId="91"/>
    <cellStyle name="Normal 4 2" xfId="92"/>
    <cellStyle name="Normal 4 3" xfId="93"/>
    <cellStyle name="Normal 4 4" xfId="94"/>
    <cellStyle name="Normal 4 5" xfId="95"/>
    <cellStyle name="Normal 4 6" xfId="96"/>
    <cellStyle name="Normal 46" xfId="97"/>
    <cellStyle name="Normal 46 2" xfId="98"/>
    <cellStyle name="Normal 47" xfId="99"/>
    <cellStyle name="Normal 5" xfId="100"/>
    <cellStyle name="Normal 6" xfId="101"/>
    <cellStyle name="Normal 7" xfId="102"/>
    <cellStyle name="Normal 8" xfId="103"/>
    <cellStyle name="Normal 9" xfId="104"/>
    <cellStyle name="Normal_Sheet1" xfId="105"/>
    <cellStyle name="Note" xfId="106"/>
    <cellStyle name="Output" xfId="107"/>
    <cellStyle name="Percent" xfId="108"/>
    <cellStyle name="Title" xfId="109"/>
    <cellStyle name="Total" xfId="110"/>
    <cellStyle name="Warning Text" xfId="1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f\EFS\MFPAdm\MFP%20Accountability_Resource%20Allocation_70%%20Instr\2011-12%20AFR%20Data%20for%20Resource%20Alloc_May%202014%20Acct%20Report\Resource%20Allocation\RSD%20Adjustments%20for%2011-12%20AFR%20data\RSD%20Revised-Adjusted%20AFR_7.11.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orted for RA"/>
      <sheetName val="Rev_Expenditures_SORTED (2)"/>
      <sheetName val="Rev_Expenditures_SORTED"/>
      <sheetName val="Rev_Expenditures"/>
      <sheetName val="Summary"/>
      <sheetName val="Model Regional "/>
      <sheetName val="prior year exp."/>
      <sheetName val="charter expens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7"/>
  <sheetViews>
    <sheetView tabSelected="1" view="pageBreakPreview" zoomScale="80" zoomScaleNormal="60" zoomScaleSheetLayoutView="80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2" sqref="A2"/>
      <selection pane="bottomRight" activeCell="C3" sqref="C3"/>
    </sheetView>
  </sheetViews>
  <sheetFormatPr defaultColWidth="9.140625" defaultRowHeight="12.75"/>
  <cols>
    <col min="1" max="1" width="6.57421875" style="1" bestFit="1" customWidth="1"/>
    <col min="2" max="2" width="44.7109375" style="1" bestFit="1" customWidth="1"/>
    <col min="3" max="3" width="12.7109375" style="1" bestFit="1" customWidth="1"/>
    <col min="4" max="4" width="12.00390625" style="1" bestFit="1" customWidth="1"/>
    <col min="5" max="6" width="11.28125" style="1" bestFit="1" customWidth="1"/>
    <col min="7" max="7" width="9.7109375" style="1" bestFit="1" customWidth="1"/>
    <col min="8" max="8" width="10.28125" style="1" bestFit="1" customWidth="1"/>
    <col min="9" max="9" width="12.7109375" style="1" bestFit="1" customWidth="1"/>
    <col min="10" max="15" width="10.8515625" style="1" bestFit="1" customWidth="1"/>
    <col min="16" max="16384" width="9.140625" style="1" customWidth="1"/>
  </cols>
  <sheetData>
    <row r="1" spans="1:15" ht="87.75" customHeight="1">
      <c r="A1" s="48"/>
      <c r="B1" s="48" t="s">
        <v>84</v>
      </c>
      <c r="C1" s="75" t="s">
        <v>63</v>
      </c>
      <c r="D1" s="75"/>
      <c r="E1" s="75"/>
      <c r="F1" s="75"/>
      <c r="G1" s="75"/>
      <c r="H1" s="75"/>
      <c r="I1" s="75"/>
      <c r="J1" s="75" t="s">
        <v>63</v>
      </c>
      <c r="K1" s="75"/>
      <c r="L1" s="75"/>
      <c r="M1" s="75"/>
      <c r="N1" s="75"/>
      <c r="O1" s="75"/>
    </row>
    <row r="2" spans="1:15" s="46" customFormat="1" ht="54.75">
      <c r="A2" s="45" t="s">
        <v>0</v>
      </c>
      <c r="B2" s="45" t="s">
        <v>2</v>
      </c>
      <c r="C2" s="22" t="s">
        <v>72</v>
      </c>
      <c r="D2" s="22" t="s">
        <v>1</v>
      </c>
      <c r="E2" s="22" t="s">
        <v>67</v>
      </c>
      <c r="F2" s="22" t="s">
        <v>68</v>
      </c>
      <c r="G2" s="22" t="s">
        <v>69</v>
      </c>
      <c r="H2" s="22" t="s">
        <v>70</v>
      </c>
      <c r="I2" s="60" t="s">
        <v>71</v>
      </c>
      <c r="J2" s="22" t="s">
        <v>3</v>
      </c>
      <c r="K2" s="22" t="s">
        <v>4</v>
      </c>
      <c r="L2" s="22" t="s">
        <v>5</v>
      </c>
      <c r="M2" s="22" t="s">
        <v>6</v>
      </c>
      <c r="N2" s="22" t="s">
        <v>7</v>
      </c>
      <c r="O2" s="22" t="s">
        <v>8</v>
      </c>
    </row>
    <row r="3" spans="1:15" ht="13.5">
      <c r="A3" s="31">
        <v>1</v>
      </c>
      <c r="B3" s="35" t="s">
        <v>17</v>
      </c>
      <c r="C3" s="32">
        <v>44925078</v>
      </c>
      <c r="D3" s="32">
        <v>3308249</v>
      </c>
      <c r="E3" s="32">
        <v>2889123</v>
      </c>
      <c r="F3" s="32">
        <v>2249619</v>
      </c>
      <c r="G3" s="32">
        <v>0</v>
      </c>
      <c r="H3" s="32">
        <v>0</v>
      </c>
      <c r="I3" s="56">
        <f>SUM(C3:H3)</f>
        <v>53372069</v>
      </c>
      <c r="J3" s="72">
        <f aca="true" t="shared" si="0" ref="J3:O3">C3/$I3</f>
        <v>0.8417338664536314</v>
      </c>
      <c r="K3" s="72">
        <f t="shared" si="0"/>
        <v>0.06198464968633687</v>
      </c>
      <c r="L3" s="72">
        <f t="shared" si="0"/>
        <v>0.0541317407050493</v>
      </c>
      <c r="M3" s="72">
        <f t="shared" si="0"/>
        <v>0.04214974315498243</v>
      </c>
      <c r="N3" s="72">
        <f t="shared" si="0"/>
        <v>0</v>
      </c>
      <c r="O3" s="72">
        <f t="shared" si="0"/>
        <v>0</v>
      </c>
    </row>
    <row r="4" spans="1:15" s="20" customFormat="1" ht="13.5">
      <c r="A4" s="7">
        <v>2</v>
      </c>
      <c r="B4" s="37" t="s">
        <v>81</v>
      </c>
      <c r="C4" s="25">
        <v>24093890</v>
      </c>
      <c r="D4" s="25">
        <v>662096</v>
      </c>
      <c r="E4" s="25">
        <v>869835</v>
      </c>
      <c r="F4" s="25">
        <v>932216</v>
      </c>
      <c r="G4" s="25">
        <v>0</v>
      </c>
      <c r="H4" s="25">
        <v>0</v>
      </c>
      <c r="I4" s="53">
        <f aca="true" t="shared" si="1" ref="I4:I67">SUM(C4:H4)</f>
        <v>26558037</v>
      </c>
      <c r="J4" s="73">
        <f aca="true" t="shared" si="2" ref="J4:J67">C4/$I4</f>
        <v>0.9072165235706239</v>
      </c>
      <c r="K4" s="73">
        <f aca="true" t="shared" si="3" ref="K4:K67">D4/$I4</f>
        <v>0.02493015579427049</v>
      </c>
      <c r="L4" s="73">
        <f aca="true" t="shared" si="4" ref="L4:L67">E4/$I4</f>
        <v>0.03275223240332108</v>
      </c>
      <c r="M4" s="73">
        <f aca="true" t="shared" si="5" ref="M4:M67">F4/$I4</f>
        <v>0.0351010882317846</v>
      </c>
      <c r="N4" s="73">
        <f aca="true" t="shared" si="6" ref="N4:N67">G4/$I4</f>
        <v>0</v>
      </c>
      <c r="O4" s="73">
        <f aca="true" t="shared" si="7" ref="O4:O67">H4/$I4</f>
        <v>0</v>
      </c>
    </row>
    <row r="5" spans="1:15" s="20" customFormat="1" ht="13.5">
      <c r="A5" s="7">
        <v>3</v>
      </c>
      <c r="B5" s="37" t="s">
        <v>18</v>
      </c>
      <c r="C5" s="25">
        <v>107521908</v>
      </c>
      <c r="D5" s="25">
        <v>4351719</v>
      </c>
      <c r="E5" s="25">
        <v>3133932</v>
      </c>
      <c r="F5" s="25">
        <v>3506841</v>
      </c>
      <c r="G5" s="25">
        <v>0</v>
      </c>
      <c r="H5" s="25">
        <v>0</v>
      </c>
      <c r="I5" s="53">
        <f t="shared" si="1"/>
        <v>118514400</v>
      </c>
      <c r="J5" s="73">
        <f t="shared" si="2"/>
        <v>0.9072476256049897</v>
      </c>
      <c r="K5" s="73">
        <f t="shared" si="3"/>
        <v>0.036718905044450294</v>
      </c>
      <c r="L5" s="73">
        <f t="shared" si="4"/>
        <v>0.02644347016058808</v>
      </c>
      <c r="M5" s="73">
        <f t="shared" si="5"/>
        <v>0.029589999189971853</v>
      </c>
      <c r="N5" s="73">
        <f t="shared" si="6"/>
        <v>0</v>
      </c>
      <c r="O5" s="73">
        <f t="shared" si="7"/>
        <v>0</v>
      </c>
    </row>
    <row r="6" spans="1:15" s="20" customFormat="1" ht="13.5">
      <c r="A6" s="7">
        <v>4</v>
      </c>
      <c r="B6" s="37" t="s">
        <v>19</v>
      </c>
      <c r="C6" s="25">
        <v>18923545</v>
      </c>
      <c r="D6" s="25">
        <v>1900141</v>
      </c>
      <c r="E6" s="25">
        <v>909419</v>
      </c>
      <c r="F6" s="25">
        <v>848388</v>
      </c>
      <c r="G6" s="25">
        <v>0</v>
      </c>
      <c r="H6" s="25">
        <v>0</v>
      </c>
      <c r="I6" s="53">
        <f t="shared" si="1"/>
        <v>22581493</v>
      </c>
      <c r="J6" s="73">
        <f t="shared" si="2"/>
        <v>0.8380112422150298</v>
      </c>
      <c r="K6" s="73">
        <f t="shared" si="3"/>
        <v>0.08414594198886673</v>
      </c>
      <c r="L6" s="73">
        <f t="shared" si="4"/>
        <v>0.04027275787300689</v>
      </c>
      <c r="M6" s="73">
        <f t="shared" si="5"/>
        <v>0.03757005792309658</v>
      </c>
      <c r="N6" s="73">
        <f t="shared" si="6"/>
        <v>0</v>
      </c>
      <c r="O6" s="73">
        <f t="shared" si="7"/>
        <v>0</v>
      </c>
    </row>
    <row r="7" spans="1:15" ht="13.5">
      <c r="A7" s="8">
        <v>5</v>
      </c>
      <c r="B7" s="38" t="s">
        <v>20</v>
      </c>
      <c r="C7" s="26">
        <v>20449467</v>
      </c>
      <c r="D7" s="26">
        <v>1028691</v>
      </c>
      <c r="E7" s="26">
        <v>2597105</v>
      </c>
      <c r="F7" s="26">
        <v>1929254</v>
      </c>
      <c r="G7" s="26">
        <v>0</v>
      </c>
      <c r="H7" s="26">
        <v>0</v>
      </c>
      <c r="I7" s="57">
        <f t="shared" si="1"/>
        <v>26004517</v>
      </c>
      <c r="J7" s="61">
        <f t="shared" si="2"/>
        <v>0.7863813429028503</v>
      </c>
      <c r="K7" s="61">
        <f t="shared" si="3"/>
        <v>0.039558165990931496</v>
      </c>
      <c r="L7" s="61">
        <f t="shared" si="4"/>
        <v>0.09987130312783737</v>
      </c>
      <c r="M7" s="61">
        <f t="shared" si="5"/>
        <v>0.07418918797838084</v>
      </c>
      <c r="N7" s="61">
        <f t="shared" si="6"/>
        <v>0</v>
      </c>
      <c r="O7" s="61">
        <f t="shared" si="7"/>
        <v>0</v>
      </c>
    </row>
    <row r="8" spans="1:15" ht="13.5">
      <c r="A8" s="31">
        <v>6</v>
      </c>
      <c r="B8" s="35" t="s">
        <v>21</v>
      </c>
      <c r="C8" s="32">
        <v>31380308</v>
      </c>
      <c r="D8" s="32">
        <v>559333</v>
      </c>
      <c r="E8" s="32">
        <v>976404</v>
      </c>
      <c r="F8" s="32">
        <v>1076037</v>
      </c>
      <c r="G8" s="32">
        <v>0</v>
      </c>
      <c r="H8" s="32">
        <v>0</v>
      </c>
      <c r="I8" s="56">
        <f t="shared" si="1"/>
        <v>33992082</v>
      </c>
      <c r="J8" s="72">
        <f t="shared" si="2"/>
        <v>0.923165224183679</v>
      </c>
      <c r="K8" s="72">
        <f t="shared" si="3"/>
        <v>0.016454802621386946</v>
      </c>
      <c r="L8" s="72">
        <f t="shared" si="4"/>
        <v>0.02872445412434578</v>
      </c>
      <c r="M8" s="72">
        <f t="shared" si="5"/>
        <v>0.031655519070588264</v>
      </c>
      <c r="N8" s="72">
        <f t="shared" si="6"/>
        <v>0</v>
      </c>
      <c r="O8" s="72">
        <f t="shared" si="7"/>
        <v>0</v>
      </c>
    </row>
    <row r="9" spans="1:15" s="20" customFormat="1" ht="13.5">
      <c r="A9" s="7">
        <v>7</v>
      </c>
      <c r="B9" s="37" t="s">
        <v>22</v>
      </c>
      <c r="C9" s="25">
        <v>7808760</v>
      </c>
      <c r="D9" s="25">
        <v>637829</v>
      </c>
      <c r="E9" s="25">
        <v>702250</v>
      </c>
      <c r="F9" s="25">
        <v>8557771</v>
      </c>
      <c r="G9" s="25">
        <v>0</v>
      </c>
      <c r="H9" s="25">
        <v>0</v>
      </c>
      <c r="I9" s="53">
        <f t="shared" si="1"/>
        <v>17706610</v>
      </c>
      <c r="J9" s="73">
        <f t="shared" si="2"/>
        <v>0.44100818846747064</v>
      </c>
      <c r="K9" s="73">
        <f t="shared" si="3"/>
        <v>0.03602208440802616</v>
      </c>
      <c r="L9" s="73">
        <f t="shared" si="4"/>
        <v>0.03966033023825566</v>
      </c>
      <c r="M9" s="73">
        <f t="shared" si="5"/>
        <v>0.4833093968862476</v>
      </c>
      <c r="N9" s="73">
        <f t="shared" si="6"/>
        <v>0</v>
      </c>
      <c r="O9" s="73">
        <f t="shared" si="7"/>
        <v>0</v>
      </c>
    </row>
    <row r="10" spans="1:15" s="20" customFormat="1" ht="13.5">
      <c r="A10" s="7">
        <v>8</v>
      </c>
      <c r="B10" s="37" t="s">
        <v>23</v>
      </c>
      <c r="C10" s="25">
        <v>106745622</v>
      </c>
      <c r="D10" s="25">
        <v>3346177</v>
      </c>
      <c r="E10" s="25">
        <v>4562514</v>
      </c>
      <c r="F10" s="25">
        <v>4204866</v>
      </c>
      <c r="G10" s="25">
        <v>0</v>
      </c>
      <c r="H10" s="25">
        <v>0</v>
      </c>
      <c r="I10" s="53">
        <f t="shared" si="1"/>
        <v>118859179</v>
      </c>
      <c r="J10" s="73">
        <f t="shared" si="2"/>
        <v>0.8980847999968097</v>
      </c>
      <c r="K10" s="73">
        <f t="shared" si="3"/>
        <v>0.028152449210506494</v>
      </c>
      <c r="L10" s="73">
        <f t="shared" si="4"/>
        <v>0.03838587846883916</v>
      </c>
      <c r="M10" s="73">
        <f t="shared" si="5"/>
        <v>0.03537687232384467</v>
      </c>
      <c r="N10" s="73">
        <f t="shared" si="6"/>
        <v>0</v>
      </c>
      <c r="O10" s="73">
        <f t="shared" si="7"/>
        <v>0</v>
      </c>
    </row>
    <row r="11" spans="1:15" s="20" customFormat="1" ht="13.5">
      <c r="A11" s="7">
        <v>9</v>
      </c>
      <c r="B11" s="37" t="s">
        <v>85</v>
      </c>
      <c r="C11" s="25">
        <v>217174138</v>
      </c>
      <c r="D11" s="25">
        <v>7629726</v>
      </c>
      <c r="E11" s="25">
        <v>10689344</v>
      </c>
      <c r="F11" s="25">
        <v>9694178</v>
      </c>
      <c r="G11" s="25">
        <v>0</v>
      </c>
      <c r="H11" s="25">
        <v>429110</v>
      </c>
      <c r="I11" s="53">
        <f t="shared" si="1"/>
        <v>245616496</v>
      </c>
      <c r="J11" s="73">
        <f t="shared" si="2"/>
        <v>0.8842001312485135</v>
      </c>
      <c r="K11" s="73">
        <f t="shared" si="3"/>
        <v>0.031063573189318686</v>
      </c>
      <c r="L11" s="73">
        <f t="shared" si="4"/>
        <v>0.043520464521242905</v>
      </c>
      <c r="M11" s="73">
        <f t="shared" si="5"/>
        <v>0.03946875783131439</v>
      </c>
      <c r="N11" s="73">
        <f t="shared" si="6"/>
        <v>0</v>
      </c>
      <c r="O11" s="73">
        <f t="shared" si="7"/>
        <v>0.0017470732096104816</v>
      </c>
    </row>
    <row r="12" spans="1:15" ht="13.5">
      <c r="A12" s="8">
        <v>10</v>
      </c>
      <c r="B12" s="38" t="s">
        <v>76</v>
      </c>
      <c r="C12" s="26">
        <v>168076069</v>
      </c>
      <c r="D12" s="26">
        <v>10936653</v>
      </c>
      <c r="E12" s="26">
        <v>6356740</v>
      </c>
      <c r="F12" s="26">
        <v>5069230</v>
      </c>
      <c r="G12" s="26">
        <v>0</v>
      </c>
      <c r="H12" s="26">
        <v>5673</v>
      </c>
      <c r="I12" s="57">
        <f t="shared" si="1"/>
        <v>190444365</v>
      </c>
      <c r="J12" s="61">
        <f t="shared" si="2"/>
        <v>0.8825468214824839</v>
      </c>
      <c r="K12" s="61">
        <f t="shared" si="3"/>
        <v>0.057427023372416404</v>
      </c>
      <c r="L12" s="61">
        <f t="shared" si="4"/>
        <v>0.03337846199859996</v>
      </c>
      <c r="M12" s="61">
        <f t="shared" si="5"/>
        <v>0.026617904919371074</v>
      </c>
      <c r="N12" s="61">
        <f t="shared" si="6"/>
        <v>0</v>
      </c>
      <c r="O12" s="61">
        <f t="shared" si="7"/>
        <v>2.9788227128694514E-05</v>
      </c>
    </row>
    <row r="13" spans="1:15" ht="13.5">
      <c r="A13" s="31">
        <v>11</v>
      </c>
      <c r="B13" s="35" t="s">
        <v>24</v>
      </c>
      <c r="C13" s="32">
        <v>7366771</v>
      </c>
      <c r="D13" s="32">
        <v>355087</v>
      </c>
      <c r="E13" s="32">
        <v>347123</v>
      </c>
      <c r="F13" s="32">
        <v>2049074</v>
      </c>
      <c r="G13" s="32">
        <v>0</v>
      </c>
      <c r="H13" s="32">
        <v>0</v>
      </c>
      <c r="I13" s="56">
        <f t="shared" si="1"/>
        <v>10118055</v>
      </c>
      <c r="J13" s="72">
        <f t="shared" si="2"/>
        <v>0.7280817311232247</v>
      </c>
      <c r="K13" s="72">
        <f t="shared" si="3"/>
        <v>0.03509439314176489</v>
      </c>
      <c r="L13" s="72">
        <f t="shared" si="4"/>
        <v>0.034307285342884575</v>
      </c>
      <c r="M13" s="72">
        <f t="shared" si="5"/>
        <v>0.20251659039212577</v>
      </c>
      <c r="N13" s="72">
        <f t="shared" si="6"/>
        <v>0</v>
      </c>
      <c r="O13" s="72">
        <f t="shared" si="7"/>
        <v>0</v>
      </c>
    </row>
    <row r="14" spans="1:15" s="20" customFormat="1" ht="13.5">
      <c r="A14" s="7">
        <v>12</v>
      </c>
      <c r="B14" s="37" t="s">
        <v>75</v>
      </c>
      <c r="C14" s="25">
        <v>12141703</v>
      </c>
      <c r="D14" s="25">
        <v>203153</v>
      </c>
      <c r="E14" s="25">
        <v>163823</v>
      </c>
      <c r="F14" s="25">
        <v>504220</v>
      </c>
      <c r="G14" s="25">
        <v>0</v>
      </c>
      <c r="H14" s="25">
        <v>0</v>
      </c>
      <c r="I14" s="53">
        <f t="shared" si="1"/>
        <v>13012899</v>
      </c>
      <c r="J14" s="73">
        <f t="shared" si="2"/>
        <v>0.9330513515858381</v>
      </c>
      <c r="K14" s="73">
        <f t="shared" si="3"/>
        <v>0.015611663473296764</v>
      </c>
      <c r="L14" s="73">
        <f t="shared" si="4"/>
        <v>0.01258927776201137</v>
      </c>
      <c r="M14" s="73">
        <f t="shared" si="5"/>
        <v>0.03874770717885384</v>
      </c>
      <c r="N14" s="73">
        <f t="shared" si="6"/>
        <v>0</v>
      </c>
      <c r="O14" s="73">
        <f t="shared" si="7"/>
        <v>0</v>
      </c>
    </row>
    <row r="15" spans="1:15" s="20" customFormat="1" ht="13.5">
      <c r="A15" s="7">
        <v>13</v>
      </c>
      <c r="B15" s="37" t="s">
        <v>25</v>
      </c>
      <c r="C15" s="25">
        <v>7444560</v>
      </c>
      <c r="D15" s="25">
        <v>661799</v>
      </c>
      <c r="E15" s="25">
        <v>496641</v>
      </c>
      <c r="F15" s="25">
        <v>599005</v>
      </c>
      <c r="G15" s="25">
        <v>0</v>
      </c>
      <c r="H15" s="25">
        <v>0</v>
      </c>
      <c r="I15" s="53">
        <f t="shared" si="1"/>
        <v>9202005</v>
      </c>
      <c r="J15" s="73">
        <f t="shared" si="2"/>
        <v>0.809014991841452</v>
      </c>
      <c r="K15" s="73">
        <f t="shared" si="3"/>
        <v>0.07191900026135609</v>
      </c>
      <c r="L15" s="73">
        <f t="shared" si="4"/>
        <v>0.0539709552429063</v>
      </c>
      <c r="M15" s="73">
        <f t="shared" si="5"/>
        <v>0.06509505265428567</v>
      </c>
      <c r="N15" s="73">
        <f t="shared" si="6"/>
        <v>0</v>
      </c>
      <c r="O15" s="73">
        <f t="shared" si="7"/>
        <v>0</v>
      </c>
    </row>
    <row r="16" spans="1:15" s="20" customFormat="1" ht="13.5">
      <c r="A16" s="7">
        <v>14</v>
      </c>
      <c r="B16" s="37" t="s">
        <v>26</v>
      </c>
      <c r="C16" s="25">
        <v>8339844</v>
      </c>
      <c r="D16" s="25">
        <v>379997</v>
      </c>
      <c r="E16" s="25">
        <v>709418</v>
      </c>
      <c r="F16" s="25">
        <v>1483531</v>
      </c>
      <c r="G16" s="25">
        <v>0</v>
      </c>
      <c r="H16" s="25">
        <v>0</v>
      </c>
      <c r="I16" s="53">
        <f t="shared" si="1"/>
        <v>10912790</v>
      </c>
      <c r="J16" s="73">
        <f t="shared" si="2"/>
        <v>0.7642265635094233</v>
      </c>
      <c r="K16" s="73">
        <f t="shared" si="3"/>
        <v>0.034821251027464105</v>
      </c>
      <c r="L16" s="73">
        <f t="shared" si="4"/>
        <v>0.06500794022426895</v>
      </c>
      <c r="M16" s="73">
        <f t="shared" si="5"/>
        <v>0.1359442452388436</v>
      </c>
      <c r="N16" s="73">
        <f t="shared" si="6"/>
        <v>0</v>
      </c>
      <c r="O16" s="73">
        <f t="shared" si="7"/>
        <v>0</v>
      </c>
    </row>
    <row r="17" spans="1:15" ht="13.5">
      <c r="A17" s="8">
        <v>15</v>
      </c>
      <c r="B17" s="38" t="s">
        <v>27</v>
      </c>
      <c r="C17" s="26">
        <v>17691198</v>
      </c>
      <c r="D17" s="26">
        <v>562433</v>
      </c>
      <c r="E17" s="26">
        <v>1243224</v>
      </c>
      <c r="F17" s="26">
        <v>1378308</v>
      </c>
      <c r="G17" s="26">
        <v>0</v>
      </c>
      <c r="H17" s="26">
        <v>0</v>
      </c>
      <c r="I17" s="57">
        <f t="shared" si="1"/>
        <v>20875163</v>
      </c>
      <c r="J17" s="61">
        <f t="shared" si="2"/>
        <v>0.8474759215053794</v>
      </c>
      <c r="K17" s="61">
        <f t="shared" si="3"/>
        <v>0.026942687824760937</v>
      </c>
      <c r="L17" s="61">
        <f t="shared" si="4"/>
        <v>0.059555175688927556</v>
      </c>
      <c r="M17" s="61">
        <f t="shared" si="5"/>
        <v>0.06602621498093213</v>
      </c>
      <c r="N17" s="61">
        <f t="shared" si="6"/>
        <v>0</v>
      </c>
      <c r="O17" s="61">
        <f t="shared" si="7"/>
        <v>0</v>
      </c>
    </row>
    <row r="18" spans="1:15" ht="13.5">
      <c r="A18" s="31">
        <v>16</v>
      </c>
      <c r="B18" s="35" t="s">
        <v>28</v>
      </c>
      <c r="C18" s="32">
        <v>38609944</v>
      </c>
      <c r="D18" s="32">
        <v>2730702</v>
      </c>
      <c r="E18" s="32">
        <v>1451715</v>
      </c>
      <c r="F18" s="32">
        <v>3156335</v>
      </c>
      <c r="G18" s="32">
        <v>0</v>
      </c>
      <c r="H18" s="32">
        <v>0</v>
      </c>
      <c r="I18" s="56">
        <f t="shared" si="1"/>
        <v>45948696</v>
      </c>
      <c r="J18" s="72">
        <f t="shared" si="2"/>
        <v>0.8402837808498418</v>
      </c>
      <c r="K18" s="72">
        <f t="shared" si="3"/>
        <v>0.0594293687899217</v>
      </c>
      <c r="L18" s="72">
        <f t="shared" si="4"/>
        <v>0.03159425895350763</v>
      </c>
      <c r="M18" s="72">
        <f t="shared" si="5"/>
        <v>0.06869259140672893</v>
      </c>
      <c r="N18" s="72">
        <f t="shared" si="6"/>
        <v>0</v>
      </c>
      <c r="O18" s="72">
        <f t="shared" si="7"/>
        <v>0</v>
      </c>
    </row>
    <row r="19" spans="1:15" s="20" customFormat="1" ht="13.5">
      <c r="A19" s="7">
        <v>17</v>
      </c>
      <c r="B19" s="37" t="s">
        <v>86</v>
      </c>
      <c r="C19" s="25">
        <v>198998572</v>
      </c>
      <c r="D19" s="25">
        <v>9856950</v>
      </c>
      <c r="E19" s="25">
        <v>16245254</v>
      </c>
      <c r="F19" s="25">
        <v>37500917</v>
      </c>
      <c r="G19" s="25">
        <v>0</v>
      </c>
      <c r="H19" s="25">
        <v>597313</v>
      </c>
      <c r="I19" s="53">
        <f t="shared" si="1"/>
        <v>263199006</v>
      </c>
      <c r="J19" s="73">
        <f t="shared" si="2"/>
        <v>0.7560764572188392</v>
      </c>
      <c r="K19" s="73">
        <f t="shared" si="3"/>
        <v>0.03745055936875385</v>
      </c>
      <c r="L19" s="73">
        <f t="shared" si="4"/>
        <v>0.06172232276591501</v>
      </c>
      <c r="M19" s="73">
        <f t="shared" si="5"/>
        <v>0.1424812257839606</v>
      </c>
      <c r="N19" s="73">
        <f t="shared" si="6"/>
        <v>0</v>
      </c>
      <c r="O19" s="73">
        <f t="shared" si="7"/>
        <v>0.002269434862531358</v>
      </c>
    </row>
    <row r="20" spans="1:15" s="20" customFormat="1" ht="13.5">
      <c r="A20" s="7">
        <v>18</v>
      </c>
      <c r="B20" s="37" t="s">
        <v>29</v>
      </c>
      <c r="C20" s="25">
        <v>5804402</v>
      </c>
      <c r="D20" s="25">
        <v>132740</v>
      </c>
      <c r="E20" s="25">
        <v>1032750</v>
      </c>
      <c r="F20" s="25">
        <v>309608</v>
      </c>
      <c r="G20" s="25">
        <v>0</v>
      </c>
      <c r="H20" s="25">
        <v>0</v>
      </c>
      <c r="I20" s="53">
        <f t="shared" si="1"/>
        <v>7279500</v>
      </c>
      <c r="J20" s="73">
        <f t="shared" si="2"/>
        <v>0.7973627309567964</v>
      </c>
      <c r="K20" s="73">
        <f t="shared" si="3"/>
        <v>0.018234768871488425</v>
      </c>
      <c r="L20" s="73">
        <f t="shared" si="4"/>
        <v>0.14187100762415</v>
      </c>
      <c r="M20" s="73">
        <f t="shared" si="5"/>
        <v>0.04253149254756508</v>
      </c>
      <c r="N20" s="73">
        <f t="shared" si="6"/>
        <v>0</v>
      </c>
      <c r="O20" s="73">
        <f t="shared" si="7"/>
        <v>0</v>
      </c>
    </row>
    <row r="21" spans="1:15" s="20" customFormat="1" ht="13.5">
      <c r="A21" s="7">
        <v>19</v>
      </c>
      <c r="B21" s="37" t="s">
        <v>30</v>
      </c>
      <c r="C21" s="25">
        <v>10367364</v>
      </c>
      <c r="D21" s="25">
        <v>339046</v>
      </c>
      <c r="E21" s="25">
        <v>1735490</v>
      </c>
      <c r="F21" s="25">
        <v>325062</v>
      </c>
      <c r="G21" s="25">
        <v>0</v>
      </c>
      <c r="H21" s="25">
        <v>0</v>
      </c>
      <c r="I21" s="53">
        <f t="shared" si="1"/>
        <v>12766962</v>
      </c>
      <c r="J21" s="73">
        <f t="shared" si="2"/>
        <v>0.8120462800782207</v>
      </c>
      <c r="K21" s="73">
        <f t="shared" si="3"/>
        <v>0.02655651360127805</v>
      </c>
      <c r="L21" s="73">
        <f t="shared" si="4"/>
        <v>0.13593601986126377</v>
      </c>
      <c r="M21" s="73">
        <f t="shared" si="5"/>
        <v>0.025461186459237523</v>
      </c>
      <c r="N21" s="73">
        <f t="shared" si="6"/>
        <v>0</v>
      </c>
      <c r="O21" s="73">
        <f t="shared" si="7"/>
        <v>0</v>
      </c>
    </row>
    <row r="22" spans="1:15" ht="13.5">
      <c r="A22" s="8">
        <v>20</v>
      </c>
      <c r="B22" s="38" t="s">
        <v>31</v>
      </c>
      <c r="C22" s="26">
        <v>25823510</v>
      </c>
      <c r="D22" s="26">
        <v>1339388</v>
      </c>
      <c r="E22" s="26">
        <v>1699929</v>
      </c>
      <c r="F22" s="26">
        <v>1509120</v>
      </c>
      <c r="G22" s="26">
        <v>0</v>
      </c>
      <c r="H22" s="26">
        <v>0</v>
      </c>
      <c r="I22" s="57">
        <f t="shared" si="1"/>
        <v>30371947</v>
      </c>
      <c r="J22" s="61">
        <f t="shared" si="2"/>
        <v>0.8502421659039507</v>
      </c>
      <c r="K22" s="61">
        <f t="shared" si="3"/>
        <v>0.044099510643818784</v>
      </c>
      <c r="L22" s="61">
        <f t="shared" si="4"/>
        <v>0.055970366338384564</v>
      </c>
      <c r="M22" s="61">
        <f t="shared" si="5"/>
        <v>0.04968795711384588</v>
      </c>
      <c r="N22" s="61">
        <f t="shared" si="6"/>
        <v>0</v>
      </c>
      <c r="O22" s="61">
        <f t="shared" si="7"/>
        <v>0</v>
      </c>
    </row>
    <row r="23" spans="1:15" ht="13.5">
      <c r="A23" s="31">
        <v>21</v>
      </c>
      <c r="B23" s="35" t="s">
        <v>32</v>
      </c>
      <c r="C23" s="32">
        <v>13345090</v>
      </c>
      <c r="D23" s="32">
        <v>963535</v>
      </c>
      <c r="E23" s="32">
        <v>1349471</v>
      </c>
      <c r="F23" s="32">
        <v>588251</v>
      </c>
      <c r="G23" s="32">
        <v>0</v>
      </c>
      <c r="H23" s="32">
        <v>0</v>
      </c>
      <c r="I23" s="56">
        <f t="shared" si="1"/>
        <v>16246347</v>
      </c>
      <c r="J23" s="72">
        <f t="shared" si="2"/>
        <v>0.8214209631248182</v>
      </c>
      <c r="K23" s="72">
        <f t="shared" si="3"/>
        <v>0.059307793930537124</v>
      </c>
      <c r="L23" s="72">
        <f t="shared" si="4"/>
        <v>0.08306304180256645</v>
      </c>
      <c r="M23" s="72">
        <f t="shared" si="5"/>
        <v>0.036208201142078275</v>
      </c>
      <c r="N23" s="72">
        <f t="shared" si="6"/>
        <v>0</v>
      </c>
      <c r="O23" s="72">
        <f t="shared" si="7"/>
        <v>0</v>
      </c>
    </row>
    <row r="24" spans="1:15" s="20" customFormat="1" ht="13.5">
      <c r="A24" s="7">
        <v>22</v>
      </c>
      <c r="B24" s="37" t="s">
        <v>33</v>
      </c>
      <c r="C24" s="25">
        <v>13639993</v>
      </c>
      <c r="D24" s="25">
        <v>371818</v>
      </c>
      <c r="E24" s="25">
        <v>575438</v>
      </c>
      <c r="F24" s="25">
        <v>905273</v>
      </c>
      <c r="G24" s="25">
        <v>0</v>
      </c>
      <c r="H24" s="25">
        <v>0</v>
      </c>
      <c r="I24" s="53">
        <f t="shared" si="1"/>
        <v>15492522</v>
      </c>
      <c r="J24" s="73">
        <f t="shared" si="2"/>
        <v>0.8804243105157443</v>
      </c>
      <c r="K24" s="73">
        <f t="shared" si="3"/>
        <v>0.023999836824501523</v>
      </c>
      <c r="L24" s="73">
        <f t="shared" si="4"/>
        <v>0.03714295193513361</v>
      </c>
      <c r="M24" s="73">
        <f t="shared" si="5"/>
        <v>0.05843290072462056</v>
      </c>
      <c r="N24" s="73">
        <f t="shared" si="6"/>
        <v>0</v>
      </c>
      <c r="O24" s="73">
        <f t="shared" si="7"/>
        <v>0</v>
      </c>
    </row>
    <row r="25" spans="1:15" s="20" customFormat="1" ht="13.5">
      <c r="A25" s="7">
        <v>23</v>
      </c>
      <c r="B25" s="37" t="s">
        <v>34</v>
      </c>
      <c r="C25" s="25">
        <v>65729708</v>
      </c>
      <c r="D25" s="25">
        <v>3245102</v>
      </c>
      <c r="E25" s="25">
        <v>4165940</v>
      </c>
      <c r="F25" s="25">
        <v>2702305</v>
      </c>
      <c r="G25" s="25">
        <v>0</v>
      </c>
      <c r="H25" s="25">
        <v>0</v>
      </c>
      <c r="I25" s="53">
        <f t="shared" si="1"/>
        <v>75843055</v>
      </c>
      <c r="J25" s="73">
        <f t="shared" si="2"/>
        <v>0.8666542770461976</v>
      </c>
      <c r="K25" s="73">
        <f t="shared" si="3"/>
        <v>0.04278706863799197</v>
      </c>
      <c r="L25" s="73">
        <f t="shared" si="4"/>
        <v>0.054928430823362795</v>
      </c>
      <c r="M25" s="73">
        <f t="shared" si="5"/>
        <v>0.03563022349244766</v>
      </c>
      <c r="N25" s="73">
        <f t="shared" si="6"/>
        <v>0</v>
      </c>
      <c r="O25" s="73">
        <f t="shared" si="7"/>
        <v>0</v>
      </c>
    </row>
    <row r="26" spans="1:15" s="20" customFormat="1" ht="13.5">
      <c r="A26" s="7">
        <v>24</v>
      </c>
      <c r="B26" s="37" t="s">
        <v>35</v>
      </c>
      <c r="C26" s="25">
        <v>24796319</v>
      </c>
      <c r="D26" s="25">
        <v>2930692</v>
      </c>
      <c r="E26" s="25">
        <v>1148316</v>
      </c>
      <c r="F26" s="25">
        <v>3614526</v>
      </c>
      <c r="G26" s="25">
        <v>0</v>
      </c>
      <c r="H26" s="25">
        <v>0</v>
      </c>
      <c r="I26" s="53">
        <f t="shared" si="1"/>
        <v>32489853</v>
      </c>
      <c r="J26" s="73">
        <f t="shared" si="2"/>
        <v>0.7632019449272363</v>
      </c>
      <c r="K26" s="73">
        <f t="shared" si="3"/>
        <v>0.09020330131995365</v>
      </c>
      <c r="L26" s="73">
        <f t="shared" si="4"/>
        <v>0.03534383488900365</v>
      </c>
      <c r="M26" s="73">
        <f t="shared" si="5"/>
        <v>0.11125091886380649</v>
      </c>
      <c r="N26" s="73">
        <f t="shared" si="6"/>
        <v>0</v>
      </c>
      <c r="O26" s="73">
        <f t="shared" si="7"/>
        <v>0</v>
      </c>
    </row>
    <row r="27" spans="1:15" ht="13.5">
      <c r="A27" s="8">
        <v>25</v>
      </c>
      <c r="B27" s="38" t="s">
        <v>36</v>
      </c>
      <c r="C27" s="26">
        <v>11473650</v>
      </c>
      <c r="D27" s="26">
        <v>447322</v>
      </c>
      <c r="E27" s="26">
        <v>557920</v>
      </c>
      <c r="F27" s="26">
        <v>378018</v>
      </c>
      <c r="G27" s="26">
        <v>0</v>
      </c>
      <c r="H27" s="26">
        <v>0</v>
      </c>
      <c r="I27" s="57">
        <f t="shared" si="1"/>
        <v>12856910</v>
      </c>
      <c r="J27" s="61">
        <f t="shared" si="2"/>
        <v>0.8924111625577219</v>
      </c>
      <c r="K27" s="61">
        <f t="shared" si="3"/>
        <v>0.03479234123906911</v>
      </c>
      <c r="L27" s="61">
        <f t="shared" si="4"/>
        <v>0.04339456370154259</v>
      </c>
      <c r="M27" s="61">
        <f t="shared" si="5"/>
        <v>0.02940193250166642</v>
      </c>
      <c r="N27" s="61">
        <f t="shared" si="6"/>
        <v>0</v>
      </c>
      <c r="O27" s="61">
        <f t="shared" si="7"/>
        <v>0</v>
      </c>
    </row>
    <row r="28" spans="1:15" ht="13.5">
      <c r="A28" s="31">
        <v>26</v>
      </c>
      <c r="B28" s="35" t="s">
        <v>87</v>
      </c>
      <c r="C28" s="32">
        <v>215295887</v>
      </c>
      <c r="D28" s="32">
        <v>12788206</v>
      </c>
      <c r="E28" s="32">
        <v>13659348</v>
      </c>
      <c r="F28" s="32">
        <v>11996996</v>
      </c>
      <c r="G28" s="32">
        <v>0</v>
      </c>
      <c r="H28" s="32">
        <v>527172</v>
      </c>
      <c r="I28" s="56">
        <f t="shared" si="1"/>
        <v>254267609</v>
      </c>
      <c r="J28" s="72">
        <f t="shared" si="2"/>
        <v>0.8467295061558548</v>
      </c>
      <c r="K28" s="72">
        <f t="shared" si="3"/>
        <v>0.05029427873371004</v>
      </c>
      <c r="L28" s="72">
        <f t="shared" si="4"/>
        <v>0.05372036199860596</v>
      </c>
      <c r="M28" s="72">
        <f t="shared" si="5"/>
        <v>0.04718255717738707</v>
      </c>
      <c r="N28" s="72">
        <f t="shared" si="6"/>
        <v>0</v>
      </c>
      <c r="O28" s="72">
        <f t="shared" si="7"/>
        <v>0.002073295934442047</v>
      </c>
    </row>
    <row r="29" spans="1:15" s="20" customFormat="1" ht="13.5">
      <c r="A29" s="7">
        <v>27</v>
      </c>
      <c r="B29" s="37" t="s">
        <v>74</v>
      </c>
      <c r="C29" s="25">
        <v>29582400</v>
      </c>
      <c r="D29" s="25">
        <v>1439553</v>
      </c>
      <c r="E29" s="25">
        <v>1852497</v>
      </c>
      <c r="F29" s="25">
        <v>1689039</v>
      </c>
      <c r="G29" s="25">
        <v>0</v>
      </c>
      <c r="H29" s="25">
        <v>0</v>
      </c>
      <c r="I29" s="53">
        <f t="shared" si="1"/>
        <v>34563489</v>
      </c>
      <c r="J29" s="73">
        <f t="shared" si="2"/>
        <v>0.8558858163885017</v>
      </c>
      <c r="K29" s="73">
        <f t="shared" si="3"/>
        <v>0.041649527916582725</v>
      </c>
      <c r="L29" s="73">
        <f t="shared" si="4"/>
        <v>0.05359693287908521</v>
      </c>
      <c r="M29" s="73">
        <f t="shared" si="5"/>
        <v>0.04886772281583031</v>
      </c>
      <c r="N29" s="73">
        <f t="shared" si="6"/>
        <v>0</v>
      </c>
      <c r="O29" s="73">
        <f t="shared" si="7"/>
        <v>0</v>
      </c>
    </row>
    <row r="30" spans="1:15" s="20" customFormat="1" ht="13.5">
      <c r="A30" s="7">
        <v>28</v>
      </c>
      <c r="B30" s="37" t="s">
        <v>37</v>
      </c>
      <c r="C30" s="25">
        <v>139919490</v>
      </c>
      <c r="D30" s="25">
        <v>6990075</v>
      </c>
      <c r="E30" s="25">
        <v>7432908</v>
      </c>
      <c r="F30" s="25">
        <v>25811255</v>
      </c>
      <c r="G30" s="25">
        <v>0</v>
      </c>
      <c r="H30" s="25">
        <v>97666</v>
      </c>
      <c r="I30" s="53">
        <f t="shared" si="1"/>
        <v>180251394</v>
      </c>
      <c r="J30" s="73">
        <f t="shared" si="2"/>
        <v>0.776246368446948</v>
      </c>
      <c r="K30" s="73">
        <f t="shared" si="3"/>
        <v>0.03877958913316365</v>
      </c>
      <c r="L30" s="73">
        <f t="shared" si="4"/>
        <v>0.04123634128455062</v>
      </c>
      <c r="M30" s="73">
        <f t="shared" si="5"/>
        <v>0.14319586898728784</v>
      </c>
      <c r="N30" s="73">
        <f t="shared" si="6"/>
        <v>0</v>
      </c>
      <c r="O30" s="73">
        <f t="shared" si="7"/>
        <v>0.0005418321480498508</v>
      </c>
    </row>
    <row r="31" spans="1:15" s="20" customFormat="1" ht="13.5">
      <c r="A31" s="7">
        <v>29</v>
      </c>
      <c r="B31" s="37" t="s">
        <v>88</v>
      </c>
      <c r="C31" s="25">
        <v>69309969</v>
      </c>
      <c r="D31" s="25">
        <v>3684544</v>
      </c>
      <c r="E31" s="25">
        <v>3107827</v>
      </c>
      <c r="F31" s="25">
        <v>4451623</v>
      </c>
      <c r="G31" s="25">
        <v>0</v>
      </c>
      <c r="H31" s="25">
        <v>97664</v>
      </c>
      <c r="I31" s="53">
        <f t="shared" si="1"/>
        <v>80651627</v>
      </c>
      <c r="J31" s="73">
        <f t="shared" si="2"/>
        <v>0.8593747154040674</v>
      </c>
      <c r="K31" s="73">
        <f t="shared" si="3"/>
        <v>0.045684682839690266</v>
      </c>
      <c r="L31" s="73">
        <f t="shared" si="4"/>
        <v>0.03853396534703509</v>
      </c>
      <c r="M31" s="73">
        <f t="shared" si="5"/>
        <v>0.0551956998958</v>
      </c>
      <c r="N31" s="73">
        <f t="shared" si="6"/>
        <v>0</v>
      </c>
      <c r="O31" s="73">
        <f t="shared" si="7"/>
        <v>0.0012109365134072249</v>
      </c>
    </row>
    <row r="32" spans="1:15" ht="13.5">
      <c r="A32" s="8">
        <v>30</v>
      </c>
      <c r="B32" s="38" t="s">
        <v>38</v>
      </c>
      <c r="C32" s="26">
        <v>12669327</v>
      </c>
      <c r="D32" s="26">
        <v>531129</v>
      </c>
      <c r="E32" s="26">
        <v>379965</v>
      </c>
      <c r="F32" s="26">
        <v>584064</v>
      </c>
      <c r="G32" s="26">
        <v>0</v>
      </c>
      <c r="H32" s="26">
        <v>34400</v>
      </c>
      <c r="I32" s="57">
        <f t="shared" si="1"/>
        <v>14198885</v>
      </c>
      <c r="J32" s="61">
        <f t="shared" si="2"/>
        <v>0.8922761892923282</v>
      </c>
      <c r="K32" s="61">
        <f t="shared" si="3"/>
        <v>0.037406387895950986</v>
      </c>
      <c r="L32" s="61">
        <f t="shared" si="4"/>
        <v>0.02676019983259249</v>
      </c>
      <c r="M32" s="61">
        <f t="shared" si="5"/>
        <v>0.041134497532728805</v>
      </c>
      <c r="N32" s="61">
        <f t="shared" si="6"/>
        <v>0</v>
      </c>
      <c r="O32" s="61">
        <f t="shared" si="7"/>
        <v>0.0024227254463994883</v>
      </c>
    </row>
    <row r="33" spans="1:15" ht="13.5">
      <c r="A33" s="31">
        <v>31</v>
      </c>
      <c r="B33" s="35" t="s">
        <v>89</v>
      </c>
      <c r="C33" s="32">
        <v>26967030</v>
      </c>
      <c r="D33" s="32">
        <v>908286</v>
      </c>
      <c r="E33" s="32">
        <v>1683635</v>
      </c>
      <c r="F33" s="32">
        <v>8106828</v>
      </c>
      <c r="G33" s="32">
        <v>0</v>
      </c>
      <c r="H33" s="32">
        <v>0</v>
      </c>
      <c r="I33" s="56">
        <f t="shared" si="1"/>
        <v>37665779</v>
      </c>
      <c r="J33" s="72">
        <f t="shared" si="2"/>
        <v>0.7159557220361751</v>
      </c>
      <c r="K33" s="72">
        <f t="shared" si="3"/>
        <v>0.02411435589849343</v>
      </c>
      <c r="L33" s="72">
        <f t="shared" si="4"/>
        <v>0.04469932773725455</v>
      </c>
      <c r="M33" s="72">
        <f t="shared" si="5"/>
        <v>0.21523059432807695</v>
      </c>
      <c r="N33" s="72">
        <f t="shared" si="6"/>
        <v>0</v>
      </c>
      <c r="O33" s="72">
        <f t="shared" si="7"/>
        <v>0</v>
      </c>
    </row>
    <row r="34" spans="1:15" s="20" customFormat="1" ht="13.5">
      <c r="A34" s="7">
        <v>32</v>
      </c>
      <c r="B34" s="37" t="s">
        <v>90</v>
      </c>
      <c r="C34" s="25">
        <v>114952997</v>
      </c>
      <c r="D34" s="25">
        <v>4353261</v>
      </c>
      <c r="E34" s="25">
        <v>2632817</v>
      </c>
      <c r="F34" s="25">
        <v>4464833</v>
      </c>
      <c r="G34" s="25">
        <v>0</v>
      </c>
      <c r="H34" s="25">
        <v>0</v>
      </c>
      <c r="I34" s="53">
        <f t="shared" si="1"/>
        <v>126403908</v>
      </c>
      <c r="J34" s="73">
        <f t="shared" si="2"/>
        <v>0.9094101505152831</v>
      </c>
      <c r="K34" s="73">
        <f t="shared" si="3"/>
        <v>0.03443929122824272</v>
      </c>
      <c r="L34" s="73">
        <f t="shared" si="4"/>
        <v>0.020828604444729667</v>
      </c>
      <c r="M34" s="73">
        <f t="shared" si="5"/>
        <v>0.035321953811744494</v>
      </c>
      <c r="N34" s="73">
        <f t="shared" si="6"/>
        <v>0</v>
      </c>
      <c r="O34" s="73">
        <f t="shared" si="7"/>
        <v>0</v>
      </c>
    </row>
    <row r="35" spans="1:15" s="20" customFormat="1" ht="13.5">
      <c r="A35" s="7">
        <v>33</v>
      </c>
      <c r="B35" s="37" t="s">
        <v>39</v>
      </c>
      <c r="C35" s="25">
        <v>8121570</v>
      </c>
      <c r="D35" s="25">
        <v>653859</v>
      </c>
      <c r="E35" s="25">
        <v>1376428</v>
      </c>
      <c r="F35" s="25">
        <v>373116</v>
      </c>
      <c r="G35" s="25">
        <v>13475</v>
      </c>
      <c r="H35" s="25">
        <v>0</v>
      </c>
      <c r="I35" s="53">
        <f t="shared" si="1"/>
        <v>10538448</v>
      </c>
      <c r="J35" s="73">
        <f t="shared" si="2"/>
        <v>0.7706609170534409</v>
      </c>
      <c r="K35" s="73">
        <f t="shared" si="3"/>
        <v>0.06204509430610655</v>
      </c>
      <c r="L35" s="73">
        <f t="shared" si="4"/>
        <v>0.13061012399548777</v>
      </c>
      <c r="M35" s="73">
        <f t="shared" si="5"/>
        <v>0.035405213367281405</v>
      </c>
      <c r="N35" s="73">
        <f t="shared" si="6"/>
        <v>0.0012786512776833932</v>
      </c>
      <c r="O35" s="73">
        <f t="shared" si="7"/>
        <v>0</v>
      </c>
    </row>
    <row r="36" spans="1:15" s="20" customFormat="1" ht="13.5">
      <c r="A36" s="7">
        <v>34</v>
      </c>
      <c r="B36" s="37" t="s">
        <v>40</v>
      </c>
      <c r="C36" s="25">
        <v>22095471</v>
      </c>
      <c r="D36" s="25">
        <v>809245</v>
      </c>
      <c r="E36" s="25">
        <v>2370651</v>
      </c>
      <c r="F36" s="25">
        <v>848122</v>
      </c>
      <c r="G36" s="25">
        <v>0</v>
      </c>
      <c r="H36" s="25">
        <v>212262</v>
      </c>
      <c r="I36" s="53">
        <f t="shared" si="1"/>
        <v>26335751</v>
      </c>
      <c r="J36" s="73">
        <f t="shared" si="2"/>
        <v>0.8389914910723449</v>
      </c>
      <c r="K36" s="73">
        <f t="shared" si="3"/>
        <v>0.030728001643089656</v>
      </c>
      <c r="L36" s="73">
        <f t="shared" si="4"/>
        <v>0.09001645709666681</v>
      </c>
      <c r="M36" s="73">
        <f t="shared" si="5"/>
        <v>0.03220420788455966</v>
      </c>
      <c r="N36" s="73">
        <f t="shared" si="6"/>
        <v>0</v>
      </c>
      <c r="O36" s="73">
        <f t="shared" si="7"/>
        <v>0.00805984230333891</v>
      </c>
    </row>
    <row r="37" spans="1:15" ht="13.5">
      <c r="A37" s="8">
        <v>35</v>
      </c>
      <c r="B37" s="38" t="s">
        <v>41</v>
      </c>
      <c r="C37" s="26">
        <v>29646721</v>
      </c>
      <c r="D37" s="26">
        <v>2022437</v>
      </c>
      <c r="E37" s="26">
        <v>1787027</v>
      </c>
      <c r="F37" s="26">
        <v>1791574</v>
      </c>
      <c r="G37" s="26">
        <v>0</v>
      </c>
      <c r="H37" s="26">
        <v>0</v>
      </c>
      <c r="I37" s="57">
        <f t="shared" si="1"/>
        <v>35247759</v>
      </c>
      <c r="J37" s="61">
        <f t="shared" si="2"/>
        <v>0.841095202676573</v>
      </c>
      <c r="K37" s="61">
        <f t="shared" si="3"/>
        <v>0.0573777470505288</v>
      </c>
      <c r="L37" s="61">
        <f t="shared" si="4"/>
        <v>0.05069902458195995</v>
      </c>
      <c r="M37" s="61">
        <f t="shared" si="5"/>
        <v>0.05082802569093825</v>
      </c>
      <c r="N37" s="61">
        <f t="shared" si="6"/>
        <v>0</v>
      </c>
      <c r="O37" s="61">
        <f t="shared" si="7"/>
        <v>0</v>
      </c>
    </row>
    <row r="38" spans="1:15" ht="13.5">
      <c r="A38" s="31">
        <v>36</v>
      </c>
      <c r="B38" s="35" t="s">
        <v>73</v>
      </c>
      <c r="C38" s="32">
        <v>57290167</v>
      </c>
      <c r="D38" s="32">
        <v>5405068</v>
      </c>
      <c r="E38" s="32">
        <v>7375291</v>
      </c>
      <c r="F38" s="32">
        <v>2813477</v>
      </c>
      <c r="G38" s="32">
        <v>0</v>
      </c>
      <c r="H38" s="32">
        <v>0</v>
      </c>
      <c r="I38" s="56">
        <f t="shared" si="1"/>
        <v>72884003</v>
      </c>
      <c r="J38" s="72">
        <f t="shared" si="2"/>
        <v>0.7860458350510743</v>
      </c>
      <c r="K38" s="72">
        <f t="shared" si="3"/>
        <v>0.07415986742660115</v>
      </c>
      <c r="L38" s="72">
        <f t="shared" si="4"/>
        <v>0.10119217793237839</v>
      </c>
      <c r="M38" s="72">
        <f t="shared" si="5"/>
        <v>0.038602119589946235</v>
      </c>
      <c r="N38" s="72">
        <f t="shared" si="6"/>
        <v>0</v>
      </c>
      <c r="O38" s="72">
        <f t="shared" si="7"/>
        <v>0</v>
      </c>
    </row>
    <row r="39" spans="1:15" s="20" customFormat="1" ht="13.5">
      <c r="A39" s="7">
        <v>37</v>
      </c>
      <c r="B39" s="37" t="s">
        <v>91</v>
      </c>
      <c r="C39" s="25">
        <v>102721594</v>
      </c>
      <c r="D39" s="25">
        <v>3250569</v>
      </c>
      <c r="E39" s="25">
        <v>3741632</v>
      </c>
      <c r="F39" s="25">
        <v>4582254</v>
      </c>
      <c r="G39" s="25">
        <v>0</v>
      </c>
      <c r="H39" s="25">
        <v>0</v>
      </c>
      <c r="I39" s="53">
        <f t="shared" si="1"/>
        <v>114296049</v>
      </c>
      <c r="J39" s="73">
        <f t="shared" si="2"/>
        <v>0.8987326762275046</v>
      </c>
      <c r="K39" s="73">
        <f t="shared" si="3"/>
        <v>0.02843990696476306</v>
      </c>
      <c r="L39" s="73">
        <f t="shared" si="4"/>
        <v>0.032736319695530335</v>
      </c>
      <c r="M39" s="73">
        <f t="shared" si="5"/>
        <v>0.04009109711220202</v>
      </c>
      <c r="N39" s="73">
        <f t="shared" si="6"/>
        <v>0</v>
      </c>
      <c r="O39" s="73">
        <f t="shared" si="7"/>
        <v>0</v>
      </c>
    </row>
    <row r="40" spans="1:15" s="20" customFormat="1" ht="13.5">
      <c r="A40" s="7">
        <v>38</v>
      </c>
      <c r="B40" s="37" t="s">
        <v>92</v>
      </c>
      <c r="C40" s="25">
        <v>29140280</v>
      </c>
      <c r="D40" s="25">
        <v>1126459</v>
      </c>
      <c r="E40" s="25">
        <v>869054</v>
      </c>
      <c r="F40" s="25">
        <v>695368</v>
      </c>
      <c r="G40" s="25">
        <v>0</v>
      </c>
      <c r="H40" s="25">
        <v>0</v>
      </c>
      <c r="I40" s="53">
        <f t="shared" si="1"/>
        <v>31831161</v>
      </c>
      <c r="J40" s="73">
        <f t="shared" si="2"/>
        <v>0.9154639379945959</v>
      </c>
      <c r="K40" s="73">
        <f t="shared" si="3"/>
        <v>0.03538856154194313</v>
      </c>
      <c r="L40" s="73">
        <f t="shared" si="4"/>
        <v>0.027301988765034365</v>
      </c>
      <c r="M40" s="73">
        <f t="shared" si="5"/>
        <v>0.021845511698426582</v>
      </c>
      <c r="N40" s="73">
        <f t="shared" si="6"/>
        <v>0</v>
      </c>
      <c r="O40" s="73">
        <f t="shared" si="7"/>
        <v>0</v>
      </c>
    </row>
    <row r="41" spans="1:15" s="20" customFormat="1" ht="13.5">
      <c r="A41" s="7">
        <v>39</v>
      </c>
      <c r="B41" s="37" t="s">
        <v>93</v>
      </c>
      <c r="C41" s="25">
        <v>11522001</v>
      </c>
      <c r="D41" s="25">
        <v>2083730</v>
      </c>
      <c r="E41" s="25">
        <v>1046956</v>
      </c>
      <c r="F41" s="25">
        <v>575921</v>
      </c>
      <c r="G41" s="25">
        <v>0</v>
      </c>
      <c r="H41" s="25">
        <v>0</v>
      </c>
      <c r="I41" s="53">
        <f t="shared" si="1"/>
        <v>15228608</v>
      </c>
      <c r="J41" s="73">
        <f t="shared" si="2"/>
        <v>0.7566023762644623</v>
      </c>
      <c r="K41" s="73">
        <f t="shared" si="3"/>
        <v>0.13682997159031213</v>
      </c>
      <c r="L41" s="73">
        <f t="shared" si="4"/>
        <v>0.06874929080845735</v>
      </c>
      <c r="M41" s="73">
        <f t="shared" si="5"/>
        <v>0.037818361336768275</v>
      </c>
      <c r="N41" s="73">
        <f t="shared" si="6"/>
        <v>0</v>
      </c>
      <c r="O41" s="73">
        <f t="shared" si="7"/>
        <v>0</v>
      </c>
    </row>
    <row r="42" spans="1:15" ht="13.5">
      <c r="A42" s="8">
        <v>40</v>
      </c>
      <c r="B42" s="38" t="s">
        <v>42</v>
      </c>
      <c r="C42" s="26">
        <v>109413638</v>
      </c>
      <c r="D42" s="26">
        <v>4912356</v>
      </c>
      <c r="E42" s="26">
        <v>5708333</v>
      </c>
      <c r="F42" s="26">
        <v>6155538</v>
      </c>
      <c r="G42" s="26">
        <v>0</v>
      </c>
      <c r="H42" s="26">
        <v>0</v>
      </c>
      <c r="I42" s="57">
        <f t="shared" si="1"/>
        <v>126189865</v>
      </c>
      <c r="J42" s="61">
        <f t="shared" si="2"/>
        <v>0.8670556704375585</v>
      </c>
      <c r="K42" s="61">
        <f t="shared" si="3"/>
        <v>0.03892829269608934</v>
      </c>
      <c r="L42" s="61">
        <f t="shared" si="4"/>
        <v>0.045236065511283334</v>
      </c>
      <c r="M42" s="61">
        <f t="shared" si="5"/>
        <v>0.048779971355068806</v>
      </c>
      <c r="N42" s="61">
        <f t="shared" si="6"/>
        <v>0</v>
      </c>
      <c r="O42" s="61">
        <f t="shared" si="7"/>
        <v>0</v>
      </c>
    </row>
    <row r="43" spans="1:15" ht="13.5">
      <c r="A43" s="31">
        <v>41</v>
      </c>
      <c r="B43" s="35" t="s">
        <v>43</v>
      </c>
      <c r="C43" s="32">
        <v>7595636</v>
      </c>
      <c r="D43" s="32">
        <v>475597</v>
      </c>
      <c r="E43" s="32">
        <v>729239</v>
      </c>
      <c r="F43" s="32">
        <v>3285935</v>
      </c>
      <c r="G43" s="32">
        <v>0</v>
      </c>
      <c r="H43" s="32">
        <v>0</v>
      </c>
      <c r="I43" s="56">
        <f t="shared" si="1"/>
        <v>12086407</v>
      </c>
      <c r="J43" s="72">
        <f t="shared" si="2"/>
        <v>0.628444499676372</v>
      </c>
      <c r="K43" s="72">
        <f t="shared" si="3"/>
        <v>0.039349742235223424</v>
      </c>
      <c r="L43" s="72">
        <f t="shared" si="4"/>
        <v>0.060335466114950456</v>
      </c>
      <c r="M43" s="72">
        <f t="shared" si="5"/>
        <v>0.27187029197345414</v>
      </c>
      <c r="N43" s="72">
        <f t="shared" si="6"/>
        <v>0</v>
      </c>
      <c r="O43" s="72">
        <f t="shared" si="7"/>
        <v>0</v>
      </c>
    </row>
    <row r="44" spans="1:15" s="20" customFormat="1" ht="13.5">
      <c r="A44" s="7">
        <v>42</v>
      </c>
      <c r="B44" s="37" t="s">
        <v>44</v>
      </c>
      <c r="C44" s="25">
        <v>16425604</v>
      </c>
      <c r="D44" s="25">
        <v>693025</v>
      </c>
      <c r="E44" s="25">
        <v>1091370</v>
      </c>
      <c r="F44" s="25">
        <v>907174</v>
      </c>
      <c r="G44" s="25">
        <v>0</v>
      </c>
      <c r="H44" s="25">
        <v>0</v>
      </c>
      <c r="I44" s="53">
        <f t="shared" si="1"/>
        <v>19117173</v>
      </c>
      <c r="J44" s="73">
        <f t="shared" si="2"/>
        <v>0.8592067456835799</v>
      </c>
      <c r="K44" s="73">
        <f t="shared" si="3"/>
        <v>0.036251437385642744</v>
      </c>
      <c r="L44" s="73">
        <f t="shared" si="4"/>
        <v>0.05708846177204129</v>
      </c>
      <c r="M44" s="73">
        <f t="shared" si="5"/>
        <v>0.047453355158736076</v>
      </c>
      <c r="N44" s="73">
        <f t="shared" si="6"/>
        <v>0</v>
      </c>
      <c r="O44" s="73">
        <f t="shared" si="7"/>
        <v>0</v>
      </c>
    </row>
    <row r="45" spans="1:15" s="20" customFormat="1" ht="13.5">
      <c r="A45" s="7">
        <v>43</v>
      </c>
      <c r="B45" s="37" t="s">
        <v>45</v>
      </c>
      <c r="C45" s="25">
        <v>22809953</v>
      </c>
      <c r="D45" s="25">
        <v>1985913</v>
      </c>
      <c r="E45" s="25">
        <v>1263288</v>
      </c>
      <c r="F45" s="25">
        <v>934880</v>
      </c>
      <c r="G45" s="25">
        <v>0</v>
      </c>
      <c r="H45" s="25">
        <v>0</v>
      </c>
      <c r="I45" s="53">
        <f t="shared" si="1"/>
        <v>26994034</v>
      </c>
      <c r="J45" s="73">
        <f t="shared" si="2"/>
        <v>0.8449997877308741</v>
      </c>
      <c r="K45" s="73">
        <f t="shared" si="3"/>
        <v>0.07356858926679873</v>
      </c>
      <c r="L45" s="73">
        <f t="shared" si="4"/>
        <v>0.046798785242694735</v>
      </c>
      <c r="M45" s="73">
        <f t="shared" si="5"/>
        <v>0.03463283775963237</v>
      </c>
      <c r="N45" s="73">
        <f t="shared" si="6"/>
        <v>0</v>
      </c>
      <c r="O45" s="73">
        <f t="shared" si="7"/>
        <v>0</v>
      </c>
    </row>
    <row r="46" spans="1:15" s="20" customFormat="1" ht="13.5">
      <c r="A46" s="7">
        <v>44</v>
      </c>
      <c r="B46" s="37" t="s">
        <v>94</v>
      </c>
      <c r="C46" s="25">
        <v>31297946</v>
      </c>
      <c r="D46" s="25">
        <v>2572324</v>
      </c>
      <c r="E46" s="25">
        <v>1888395</v>
      </c>
      <c r="F46" s="25">
        <v>1371561</v>
      </c>
      <c r="G46" s="25">
        <v>0</v>
      </c>
      <c r="H46" s="25">
        <v>0</v>
      </c>
      <c r="I46" s="53">
        <f t="shared" si="1"/>
        <v>37130226</v>
      </c>
      <c r="J46" s="73">
        <f t="shared" si="2"/>
        <v>0.8429236600929927</v>
      </c>
      <c r="K46" s="73">
        <f t="shared" si="3"/>
        <v>0.06927843638764816</v>
      </c>
      <c r="L46" s="73">
        <f t="shared" si="4"/>
        <v>0.050858699324911195</v>
      </c>
      <c r="M46" s="73">
        <f t="shared" si="5"/>
        <v>0.03693920419444794</v>
      </c>
      <c r="N46" s="73">
        <f t="shared" si="6"/>
        <v>0</v>
      </c>
      <c r="O46" s="73">
        <f t="shared" si="7"/>
        <v>0</v>
      </c>
    </row>
    <row r="47" spans="1:15" ht="13.5">
      <c r="A47" s="8">
        <v>45</v>
      </c>
      <c r="B47" s="38" t="s">
        <v>77</v>
      </c>
      <c r="C47" s="26">
        <v>73996480</v>
      </c>
      <c r="D47" s="26">
        <v>2641745</v>
      </c>
      <c r="E47" s="26">
        <v>1513127</v>
      </c>
      <c r="F47" s="26">
        <v>3085093</v>
      </c>
      <c r="G47" s="26">
        <v>0</v>
      </c>
      <c r="H47" s="26">
        <v>1969714</v>
      </c>
      <c r="I47" s="57">
        <f t="shared" si="1"/>
        <v>83206159</v>
      </c>
      <c r="J47" s="61">
        <f t="shared" si="2"/>
        <v>0.8893149364099358</v>
      </c>
      <c r="K47" s="61">
        <f t="shared" si="3"/>
        <v>0.031749392493889785</v>
      </c>
      <c r="L47" s="61">
        <f t="shared" si="4"/>
        <v>0.018185276404839214</v>
      </c>
      <c r="M47" s="61">
        <f t="shared" si="5"/>
        <v>0.03707769998131989</v>
      </c>
      <c r="N47" s="61">
        <f t="shared" si="6"/>
        <v>0</v>
      </c>
      <c r="O47" s="61">
        <f t="shared" si="7"/>
        <v>0.023672694710015398</v>
      </c>
    </row>
    <row r="48" spans="1:15" ht="13.5">
      <c r="A48" s="31">
        <v>46</v>
      </c>
      <c r="B48" s="35" t="s">
        <v>46</v>
      </c>
      <c r="C48" s="32">
        <v>2575191</v>
      </c>
      <c r="D48" s="32">
        <v>342414</v>
      </c>
      <c r="E48" s="32">
        <v>366616</v>
      </c>
      <c r="F48" s="32">
        <v>1001597</v>
      </c>
      <c r="G48" s="32">
        <v>0</v>
      </c>
      <c r="H48" s="32">
        <v>133800</v>
      </c>
      <c r="I48" s="56">
        <f t="shared" si="1"/>
        <v>4419618</v>
      </c>
      <c r="J48" s="72">
        <f t="shared" si="2"/>
        <v>0.5826727558807119</v>
      </c>
      <c r="K48" s="72">
        <f t="shared" si="3"/>
        <v>0.07747592665248444</v>
      </c>
      <c r="L48" s="72">
        <f t="shared" si="4"/>
        <v>0.08295196553186271</v>
      </c>
      <c r="M48" s="72">
        <f t="shared" si="5"/>
        <v>0.22662524227206968</v>
      </c>
      <c r="N48" s="72">
        <f t="shared" si="6"/>
        <v>0</v>
      </c>
      <c r="O48" s="72">
        <f t="shared" si="7"/>
        <v>0.030274109662871317</v>
      </c>
    </row>
    <row r="49" spans="1:15" s="20" customFormat="1" ht="13.5">
      <c r="A49" s="7">
        <v>47</v>
      </c>
      <c r="B49" s="37" t="s">
        <v>47</v>
      </c>
      <c r="C49" s="25">
        <v>24326080</v>
      </c>
      <c r="D49" s="25">
        <v>717078</v>
      </c>
      <c r="E49" s="25">
        <v>740351</v>
      </c>
      <c r="F49" s="25">
        <v>2989789</v>
      </c>
      <c r="G49" s="25">
        <v>0</v>
      </c>
      <c r="H49" s="25">
        <v>0</v>
      </c>
      <c r="I49" s="53">
        <f t="shared" si="1"/>
        <v>28773298</v>
      </c>
      <c r="J49" s="73">
        <f t="shared" si="2"/>
        <v>0.845439407050245</v>
      </c>
      <c r="K49" s="73">
        <f t="shared" si="3"/>
        <v>0.02492164784168989</v>
      </c>
      <c r="L49" s="73">
        <f t="shared" si="4"/>
        <v>0.025730488037902365</v>
      </c>
      <c r="M49" s="73">
        <f t="shared" si="5"/>
        <v>0.10390845707016276</v>
      </c>
      <c r="N49" s="73">
        <f t="shared" si="6"/>
        <v>0</v>
      </c>
      <c r="O49" s="73">
        <f t="shared" si="7"/>
        <v>0</v>
      </c>
    </row>
    <row r="50" spans="1:15" s="20" customFormat="1" ht="13.5">
      <c r="A50" s="7">
        <v>48</v>
      </c>
      <c r="B50" s="37" t="s">
        <v>48</v>
      </c>
      <c r="C50" s="25">
        <v>36713719</v>
      </c>
      <c r="D50" s="25">
        <v>2432674</v>
      </c>
      <c r="E50" s="25">
        <v>1501167</v>
      </c>
      <c r="F50" s="25">
        <v>1202167</v>
      </c>
      <c r="G50" s="25">
        <v>0</v>
      </c>
      <c r="H50" s="25">
        <v>0</v>
      </c>
      <c r="I50" s="53">
        <f t="shared" si="1"/>
        <v>41849727</v>
      </c>
      <c r="J50" s="73">
        <f t="shared" si="2"/>
        <v>0.8772749939324574</v>
      </c>
      <c r="K50" s="73">
        <f t="shared" si="3"/>
        <v>0.058128790183027954</v>
      </c>
      <c r="L50" s="73">
        <f t="shared" si="4"/>
        <v>0.035870413204846</v>
      </c>
      <c r="M50" s="73">
        <f t="shared" si="5"/>
        <v>0.028725802679668615</v>
      </c>
      <c r="N50" s="73">
        <f t="shared" si="6"/>
        <v>0</v>
      </c>
      <c r="O50" s="73">
        <f t="shared" si="7"/>
        <v>0</v>
      </c>
    </row>
    <row r="51" spans="1:15" s="20" customFormat="1" ht="13.5">
      <c r="A51" s="7">
        <v>49</v>
      </c>
      <c r="B51" s="37" t="s">
        <v>49</v>
      </c>
      <c r="C51" s="25">
        <v>61586334</v>
      </c>
      <c r="D51" s="25">
        <v>2379593</v>
      </c>
      <c r="E51" s="25">
        <v>5700326</v>
      </c>
      <c r="F51" s="25">
        <v>3415611</v>
      </c>
      <c r="G51" s="25">
        <v>0</v>
      </c>
      <c r="H51" s="25">
        <v>0</v>
      </c>
      <c r="I51" s="53">
        <f t="shared" si="1"/>
        <v>73081864</v>
      </c>
      <c r="J51" s="73">
        <f t="shared" si="2"/>
        <v>0.8427033826066614</v>
      </c>
      <c r="K51" s="73">
        <f t="shared" si="3"/>
        <v>0.03256065006771037</v>
      </c>
      <c r="L51" s="73">
        <f t="shared" si="4"/>
        <v>0.0779991873223157</v>
      </c>
      <c r="M51" s="73">
        <f t="shared" si="5"/>
        <v>0.04673678000331245</v>
      </c>
      <c r="N51" s="73">
        <f t="shared" si="6"/>
        <v>0</v>
      </c>
      <c r="O51" s="73">
        <f t="shared" si="7"/>
        <v>0</v>
      </c>
    </row>
    <row r="52" spans="1:15" ht="13.5">
      <c r="A52" s="8">
        <v>50</v>
      </c>
      <c r="B52" s="38" t="s">
        <v>50</v>
      </c>
      <c r="C52" s="26">
        <v>37353454</v>
      </c>
      <c r="D52" s="26">
        <v>1276314</v>
      </c>
      <c r="E52" s="26">
        <v>2303824</v>
      </c>
      <c r="F52" s="26">
        <v>3278825</v>
      </c>
      <c r="G52" s="26">
        <v>0</v>
      </c>
      <c r="H52" s="26">
        <v>0</v>
      </c>
      <c r="I52" s="57">
        <f t="shared" si="1"/>
        <v>44212417</v>
      </c>
      <c r="J52" s="61">
        <f t="shared" si="2"/>
        <v>0.8448634237752711</v>
      </c>
      <c r="K52" s="61">
        <f t="shared" si="3"/>
        <v>0.028867772598815396</v>
      </c>
      <c r="L52" s="61">
        <f t="shared" si="4"/>
        <v>0.052108076335206914</v>
      </c>
      <c r="M52" s="61">
        <f t="shared" si="5"/>
        <v>0.0741607272907066</v>
      </c>
      <c r="N52" s="61">
        <f t="shared" si="6"/>
        <v>0</v>
      </c>
      <c r="O52" s="61">
        <f t="shared" si="7"/>
        <v>0</v>
      </c>
    </row>
    <row r="53" spans="1:15" ht="13.5">
      <c r="A53" s="31">
        <v>51</v>
      </c>
      <c r="B53" s="35" t="s">
        <v>51</v>
      </c>
      <c r="C53" s="32">
        <v>49858344</v>
      </c>
      <c r="D53" s="32">
        <v>1782445</v>
      </c>
      <c r="E53" s="32">
        <v>2586448</v>
      </c>
      <c r="F53" s="32">
        <v>2259364</v>
      </c>
      <c r="G53" s="32">
        <v>0</v>
      </c>
      <c r="H53" s="32">
        <v>0</v>
      </c>
      <c r="I53" s="56">
        <f t="shared" si="1"/>
        <v>56486601</v>
      </c>
      <c r="J53" s="72">
        <f t="shared" si="2"/>
        <v>0.8826578890806335</v>
      </c>
      <c r="K53" s="72">
        <f t="shared" si="3"/>
        <v>0.03155518244052249</v>
      </c>
      <c r="L53" s="72">
        <f t="shared" si="4"/>
        <v>0.04578869951831586</v>
      </c>
      <c r="M53" s="72">
        <f t="shared" si="5"/>
        <v>0.03999822896052818</v>
      </c>
      <c r="N53" s="72">
        <f t="shared" si="6"/>
        <v>0</v>
      </c>
      <c r="O53" s="72">
        <f t="shared" si="7"/>
        <v>0</v>
      </c>
    </row>
    <row r="54" spans="1:15" s="20" customFormat="1" ht="13.5">
      <c r="A54" s="7">
        <v>52</v>
      </c>
      <c r="B54" s="37" t="s">
        <v>95</v>
      </c>
      <c r="C54" s="25">
        <v>212222516</v>
      </c>
      <c r="D54" s="25">
        <v>9965212</v>
      </c>
      <c r="E54" s="25">
        <v>5114624</v>
      </c>
      <c r="F54" s="25">
        <v>10164288</v>
      </c>
      <c r="G54" s="25">
        <v>0</v>
      </c>
      <c r="H54" s="25">
        <v>2496879</v>
      </c>
      <c r="I54" s="53">
        <f t="shared" si="1"/>
        <v>239963519</v>
      </c>
      <c r="J54" s="73">
        <f t="shared" si="2"/>
        <v>0.884394915045399</v>
      </c>
      <c r="K54" s="73">
        <f t="shared" si="3"/>
        <v>0.04152802910012334</v>
      </c>
      <c r="L54" s="73">
        <f t="shared" si="4"/>
        <v>0.02131417317646521</v>
      </c>
      <c r="M54" s="73">
        <f t="shared" si="5"/>
        <v>0.04235763853754787</v>
      </c>
      <c r="N54" s="73">
        <f t="shared" si="6"/>
        <v>0</v>
      </c>
      <c r="O54" s="73">
        <f t="shared" si="7"/>
        <v>0.010405244140464535</v>
      </c>
    </row>
    <row r="55" spans="1:15" s="20" customFormat="1" ht="13.5">
      <c r="A55" s="7">
        <v>53</v>
      </c>
      <c r="B55" s="37" t="s">
        <v>96</v>
      </c>
      <c r="C55" s="25">
        <v>79194849</v>
      </c>
      <c r="D55" s="25">
        <v>6799083</v>
      </c>
      <c r="E55" s="25">
        <v>5933437</v>
      </c>
      <c r="F55" s="25">
        <v>8430735</v>
      </c>
      <c r="G55" s="25">
        <v>0</v>
      </c>
      <c r="H55" s="25">
        <v>0</v>
      </c>
      <c r="I55" s="53">
        <f t="shared" si="1"/>
        <v>100358104</v>
      </c>
      <c r="J55" s="73">
        <f t="shared" si="2"/>
        <v>0.7891226103673701</v>
      </c>
      <c r="K55" s="73">
        <f t="shared" si="3"/>
        <v>0.06774822091098891</v>
      </c>
      <c r="L55" s="73">
        <f t="shared" si="4"/>
        <v>0.059122649427494164</v>
      </c>
      <c r="M55" s="73">
        <f t="shared" si="5"/>
        <v>0.08400651929414689</v>
      </c>
      <c r="N55" s="73">
        <f t="shared" si="6"/>
        <v>0</v>
      </c>
      <c r="O55" s="73">
        <f t="shared" si="7"/>
        <v>0</v>
      </c>
    </row>
    <row r="56" spans="1:15" s="20" customFormat="1" ht="13.5">
      <c r="A56" s="7">
        <v>54</v>
      </c>
      <c r="B56" s="37" t="s">
        <v>52</v>
      </c>
      <c r="C56" s="25">
        <v>3776623</v>
      </c>
      <c r="D56" s="25">
        <v>153788</v>
      </c>
      <c r="E56" s="25">
        <v>538911</v>
      </c>
      <c r="F56" s="25">
        <v>210402</v>
      </c>
      <c r="G56" s="25">
        <v>0</v>
      </c>
      <c r="H56" s="25">
        <v>0</v>
      </c>
      <c r="I56" s="53">
        <f t="shared" si="1"/>
        <v>4679724</v>
      </c>
      <c r="J56" s="73">
        <f t="shared" si="2"/>
        <v>0.8070183198838222</v>
      </c>
      <c r="K56" s="73">
        <f t="shared" si="3"/>
        <v>0.032862621812739384</v>
      </c>
      <c r="L56" s="73">
        <f t="shared" si="4"/>
        <v>0.11515871448829033</v>
      </c>
      <c r="M56" s="73">
        <f t="shared" si="5"/>
        <v>0.044960343815148074</v>
      </c>
      <c r="N56" s="73">
        <f t="shared" si="6"/>
        <v>0</v>
      </c>
      <c r="O56" s="73">
        <f t="shared" si="7"/>
        <v>0</v>
      </c>
    </row>
    <row r="57" spans="1:15" ht="13.5">
      <c r="A57" s="8">
        <v>55</v>
      </c>
      <c r="B57" s="38" t="s">
        <v>78</v>
      </c>
      <c r="C57" s="26">
        <v>75648099</v>
      </c>
      <c r="D57" s="26">
        <v>5674837</v>
      </c>
      <c r="E57" s="26">
        <v>5812065</v>
      </c>
      <c r="F57" s="26">
        <v>2619270</v>
      </c>
      <c r="G57" s="26">
        <v>0</v>
      </c>
      <c r="H57" s="26">
        <v>338</v>
      </c>
      <c r="I57" s="57">
        <f t="shared" si="1"/>
        <v>89754609</v>
      </c>
      <c r="J57" s="61">
        <f t="shared" si="2"/>
        <v>0.8428324722577757</v>
      </c>
      <c r="K57" s="61">
        <f t="shared" si="3"/>
        <v>0.06322613471582278</v>
      </c>
      <c r="L57" s="61">
        <f t="shared" si="4"/>
        <v>0.06475505898532742</v>
      </c>
      <c r="M57" s="61">
        <f t="shared" si="5"/>
        <v>0.029182568217750244</v>
      </c>
      <c r="N57" s="61">
        <f t="shared" si="6"/>
        <v>0</v>
      </c>
      <c r="O57" s="61">
        <f t="shared" si="7"/>
        <v>3.7658233239030655E-06</v>
      </c>
    </row>
    <row r="58" spans="1:15" ht="13.5">
      <c r="A58" s="31">
        <v>56</v>
      </c>
      <c r="B58" s="35" t="s">
        <v>53</v>
      </c>
      <c r="C58" s="32">
        <v>12159622</v>
      </c>
      <c r="D58" s="32">
        <v>378690</v>
      </c>
      <c r="E58" s="32">
        <v>987456</v>
      </c>
      <c r="F58" s="32">
        <v>857207</v>
      </c>
      <c r="G58" s="32">
        <v>0</v>
      </c>
      <c r="H58" s="32">
        <v>0</v>
      </c>
      <c r="I58" s="56">
        <f t="shared" si="1"/>
        <v>14382975</v>
      </c>
      <c r="J58" s="72">
        <f t="shared" si="2"/>
        <v>0.8454177247752985</v>
      </c>
      <c r="K58" s="72">
        <f t="shared" si="3"/>
        <v>0.02632904527748953</v>
      </c>
      <c r="L58" s="72">
        <f t="shared" si="4"/>
        <v>0.06865450298008582</v>
      </c>
      <c r="M58" s="72">
        <f t="shared" si="5"/>
        <v>0.059598726967126064</v>
      </c>
      <c r="N58" s="72">
        <f t="shared" si="6"/>
        <v>0</v>
      </c>
      <c r="O58" s="72">
        <f t="shared" si="7"/>
        <v>0</v>
      </c>
    </row>
    <row r="59" spans="1:15" s="20" customFormat="1" ht="13.5">
      <c r="A59" s="7">
        <v>57</v>
      </c>
      <c r="B59" s="37" t="s">
        <v>79</v>
      </c>
      <c r="C59" s="25">
        <v>44378941</v>
      </c>
      <c r="D59" s="25">
        <v>2892239</v>
      </c>
      <c r="E59" s="25">
        <v>2618600</v>
      </c>
      <c r="F59" s="25">
        <v>1948899</v>
      </c>
      <c r="G59" s="25">
        <v>0</v>
      </c>
      <c r="H59" s="25">
        <v>0</v>
      </c>
      <c r="I59" s="53">
        <f t="shared" si="1"/>
        <v>51838679</v>
      </c>
      <c r="J59" s="73">
        <f t="shared" si="2"/>
        <v>0.8560970660537086</v>
      </c>
      <c r="K59" s="73">
        <f t="shared" si="3"/>
        <v>0.05579306910965073</v>
      </c>
      <c r="L59" s="73">
        <f t="shared" si="4"/>
        <v>0.050514404504790715</v>
      </c>
      <c r="M59" s="73">
        <f t="shared" si="5"/>
        <v>0.03759546033184989</v>
      </c>
      <c r="N59" s="73">
        <f t="shared" si="6"/>
        <v>0</v>
      </c>
      <c r="O59" s="73">
        <f t="shared" si="7"/>
        <v>0</v>
      </c>
    </row>
    <row r="60" spans="1:15" s="20" customFormat="1" ht="13.5">
      <c r="A60" s="7">
        <v>58</v>
      </c>
      <c r="B60" s="37" t="s">
        <v>54</v>
      </c>
      <c r="C60" s="25">
        <v>48053351</v>
      </c>
      <c r="D60" s="25">
        <v>3691210</v>
      </c>
      <c r="E60" s="25">
        <v>1498425</v>
      </c>
      <c r="F60" s="25">
        <v>2943726</v>
      </c>
      <c r="G60" s="25">
        <v>0</v>
      </c>
      <c r="H60" s="25">
        <v>0</v>
      </c>
      <c r="I60" s="53">
        <f t="shared" si="1"/>
        <v>56186712</v>
      </c>
      <c r="J60" s="73">
        <f>C60/$I60</f>
        <v>0.8552440477385471</v>
      </c>
      <c r="K60" s="73">
        <f t="shared" si="3"/>
        <v>0.06569542634920512</v>
      </c>
      <c r="L60" s="73">
        <f t="shared" si="4"/>
        <v>0.026668672123045748</v>
      </c>
      <c r="M60" s="73">
        <f t="shared" si="5"/>
        <v>0.05239185378920198</v>
      </c>
      <c r="N60" s="73">
        <f t="shared" si="6"/>
        <v>0</v>
      </c>
      <c r="O60" s="73">
        <f t="shared" si="7"/>
        <v>0</v>
      </c>
    </row>
    <row r="61" spans="1:15" s="20" customFormat="1" ht="13.5">
      <c r="A61" s="7">
        <v>59</v>
      </c>
      <c r="B61" s="37" t="s">
        <v>55</v>
      </c>
      <c r="C61" s="25">
        <v>24637893</v>
      </c>
      <c r="D61" s="25">
        <v>1553456</v>
      </c>
      <c r="E61" s="25">
        <v>1396278</v>
      </c>
      <c r="F61" s="25">
        <v>1009865</v>
      </c>
      <c r="G61" s="25">
        <v>0</v>
      </c>
      <c r="H61" s="25">
        <v>0</v>
      </c>
      <c r="I61" s="53">
        <f>SUM(C61:H61)</f>
        <v>28597492</v>
      </c>
      <c r="J61" s="73">
        <f t="shared" si="2"/>
        <v>0.8615403406704336</v>
      </c>
      <c r="K61" s="73">
        <f t="shared" si="3"/>
        <v>0.05432140692617381</v>
      </c>
      <c r="L61" s="73">
        <f t="shared" si="4"/>
        <v>0.04882519068455374</v>
      </c>
      <c r="M61" s="73">
        <f t="shared" si="5"/>
        <v>0.03531306171883884</v>
      </c>
      <c r="N61" s="73">
        <f t="shared" si="6"/>
        <v>0</v>
      </c>
      <c r="O61" s="73">
        <f t="shared" si="7"/>
        <v>0</v>
      </c>
    </row>
    <row r="62" spans="1:15" ht="13.5">
      <c r="A62" s="8">
        <v>60</v>
      </c>
      <c r="B62" s="38" t="s">
        <v>56</v>
      </c>
      <c r="C62" s="26">
        <v>27726341</v>
      </c>
      <c r="D62" s="26">
        <v>1143096</v>
      </c>
      <c r="E62" s="26">
        <v>1394244</v>
      </c>
      <c r="F62" s="26">
        <v>4032465</v>
      </c>
      <c r="G62" s="26">
        <v>0</v>
      </c>
      <c r="H62" s="26">
        <v>0</v>
      </c>
      <c r="I62" s="57">
        <f t="shared" si="1"/>
        <v>34296146</v>
      </c>
      <c r="J62" s="61">
        <f t="shared" si="2"/>
        <v>0.808438971539251</v>
      </c>
      <c r="K62" s="61">
        <f t="shared" si="3"/>
        <v>0.03333015902136643</v>
      </c>
      <c r="L62" s="61">
        <f t="shared" si="4"/>
        <v>0.040653080961341834</v>
      </c>
      <c r="M62" s="61">
        <f t="shared" si="5"/>
        <v>0.11757778847804065</v>
      </c>
      <c r="N62" s="61">
        <f t="shared" si="6"/>
        <v>0</v>
      </c>
      <c r="O62" s="61">
        <f t="shared" si="7"/>
        <v>0</v>
      </c>
    </row>
    <row r="63" spans="1:15" ht="13.5">
      <c r="A63" s="31">
        <v>61</v>
      </c>
      <c r="B63" s="35" t="s">
        <v>57</v>
      </c>
      <c r="C63" s="32">
        <v>21794653</v>
      </c>
      <c r="D63" s="32">
        <v>1570974</v>
      </c>
      <c r="E63" s="32">
        <v>1010642</v>
      </c>
      <c r="F63" s="32">
        <v>1036987</v>
      </c>
      <c r="G63" s="32">
        <v>0</v>
      </c>
      <c r="H63" s="32">
        <v>0</v>
      </c>
      <c r="I63" s="56">
        <f t="shared" si="1"/>
        <v>25413256</v>
      </c>
      <c r="J63" s="72">
        <f t="shared" si="2"/>
        <v>0.8576096270387391</v>
      </c>
      <c r="K63" s="72">
        <f t="shared" si="3"/>
        <v>0.06181710836265924</v>
      </c>
      <c r="L63" s="72">
        <f t="shared" si="4"/>
        <v>0.0397683004491829</v>
      </c>
      <c r="M63" s="72">
        <f t="shared" si="5"/>
        <v>0.04080496414941871</v>
      </c>
      <c r="N63" s="72">
        <f t="shared" si="6"/>
        <v>0</v>
      </c>
      <c r="O63" s="72">
        <f t="shared" si="7"/>
        <v>0</v>
      </c>
    </row>
    <row r="64" spans="1:15" s="20" customFormat="1" ht="13.5">
      <c r="A64" s="7">
        <v>62</v>
      </c>
      <c r="B64" s="37" t="s">
        <v>58</v>
      </c>
      <c r="C64" s="25">
        <v>10095880</v>
      </c>
      <c r="D64" s="25">
        <v>475570</v>
      </c>
      <c r="E64" s="25">
        <v>581157</v>
      </c>
      <c r="F64" s="25">
        <v>392187</v>
      </c>
      <c r="G64" s="25">
        <v>0</v>
      </c>
      <c r="H64" s="25">
        <v>0</v>
      </c>
      <c r="I64" s="53">
        <f t="shared" si="1"/>
        <v>11544794</v>
      </c>
      <c r="J64" s="73">
        <f t="shared" si="2"/>
        <v>0.8744963314200322</v>
      </c>
      <c r="K64" s="73">
        <f t="shared" si="3"/>
        <v>0.04119345914704065</v>
      </c>
      <c r="L64" s="73">
        <f t="shared" si="4"/>
        <v>0.05033931311377232</v>
      </c>
      <c r="M64" s="73">
        <f t="shared" si="5"/>
        <v>0.033970896319154766</v>
      </c>
      <c r="N64" s="73">
        <f t="shared" si="6"/>
        <v>0</v>
      </c>
      <c r="O64" s="73">
        <f t="shared" si="7"/>
        <v>0</v>
      </c>
    </row>
    <row r="65" spans="1:15" s="20" customFormat="1" ht="13.5">
      <c r="A65" s="7">
        <v>63</v>
      </c>
      <c r="B65" s="37" t="s">
        <v>59</v>
      </c>
      <c r="C65" s="25">
        <v>15597458</v>
      </c>
      <c r="D65" s="25">
        <v>904561</v>
      </c>
      <c r="E65" s="25">
        <v>333582</v>
      </c>
      <c r="F65" s="25">
        <v>593175</v>
      </c>
      <c r="G65" s="25">
        <v>0</v>
      </c>
      <c r="H65" s="25">
        <v>0</v>
      </c>
      <c r="I65" s="53">
        <f t="shared" si="1"/>
        <v>17428776</v>
      </c>
      <c r="J65" s="73">
        <f t="shared" si="2"/>
        <v>0.8949256103813601</v>
      </c>
      <c r="K65" s="73">
        <f t="shared" si="3"/>
        <v>0.051900431791653066</v>
      </c>
      <c r="L65" s="73">
        <f t="shared" si="4"/>
        <v>0.019139726163214216</v>
      </c>
      <c r="M65" s="73">
        <f t="shared" si="5"/>
        <v>0.034034231663772604</v>
      </c>
      <c r="N65" s="73">
        <f t="shared" si="6"/>
        <v>0</v>
      </c>
      <c r="O65" s="73">
        <f t="shared" si="7"/>
        <v>0</v>
      </c>
    </row>
    <row r="66" spans="1:15" s="20" customFormat="1" ht="13.5">
      <c r="A66" s="7">
        <v>64</v>
      </c>
      <c r="B66" s="37" t="s">
        <v>60</v>
      </c>
      <c r="C66" s="25">
        <v>11540758</v>
      </c>
      <c r="D66" s="25">
        <v>564139</v>
      </c>
      <c r="E66" s="25">
        <v>777042</v>
      </c>
      <c r="F66" s="25">
        <v>695637</v>
      </c>
      <c r="G66" s="25">
        <v>0</v>
      </c>
      <c r="H66" s="25">
        <v>0</v>
      </c>
      <c r="I66" s="53">
        <f t="shared" si="1"/>
        <v>13577576</v>
      </c>
      <c r="J66" s="73">
        <f t="shared" si="2"/>
        <v>0.8499866250058185</v>
      </c>
      <c r="K66" s="73">
        <f t="shared" si="3"/>
        <v>0.04154931631389874</v>
      </c>
      <c r="L66" s="73">
        <f t="shared" si="4"/>
        <v>0.05722980302227732</v>
      </c>
      <c r="M66" s="73">
        <f t="shared" si="5"/>
        <v>0.051234255658005524</v>
      </c>
      <c r="N66" s="73">
        <f t="shared" si="6"/>
        <v>0</v>
      </c>
      <c r="O66" s="73">
        <f t="shared" si="7"/>
        <v>0</v>
      </c>
    </row>
    <row r="67" spans="1:15" ht="13.5">
      <c r="A67" s="8">
        <v>65</v>
      </c>
      <c r="B67" s="38" t="s">
        <v>61</v>
      </c>
      <c r="C67" s="26">
        <v>32675672</v>
      </c>
      <c r="D67" s="26">
        <v>1511554</v>
      </c>
      <c r="E67" s="26">
        <v>5916093</v>
      </c>
      <c r="F67" s="26">
        <v>17404974</v>
      </c>
      <c r="G67" s="26">
        <v>0</v>
      </c>
      <c r="H67" s="26">
        <v>2100</v>
      </c>
      <c r="I67" s="57">
        <f t="shared" si="1"/>
        <v>57510393</v>
      </c>
      <c r="J67" s="61">
        <f t="shared" si="2"/>
        <v>0.5681698610545054</v>
      </c>
      <c r="K67" s="61">
        <f t="shared" si="3"/>
        <v>0.02628314503084686</v>
      </c>
      <c r="L67" s="61">
        <f t="shared" si="4"/>
        <v>0.10286998038771879</v>
      </c>
      <c r="M67" s="61">
        <f t="shared" si="5"/>
        <v>0.3026404983878305</v>
      </c>
      <c r="N67" s="61">
        <f t="shared" si="6"/>
        <v>0</v>
      </c>
      <c r="O67" s="61">
        <f t="shared" si="7"/>
        <v>3.651513909842348E-05</v>
      </c>
    </row>
    <row r="68" spans="1:15" ht="13.5">
      <c r="A68" s="31">
        <v>66</v>
      </c>
      <c r="B68" s="35" t="s">
        <v>80</v>
      </c>
      <c r="C68" s="32">
        <v>12215998</v>
      </c>
      <c r="D68" s="32">
        <v>622401</v>
      </c>
      <c r="E68" s="32">
        <v>781260</v>
      </c>
      <c r="F68" s="32">
        <v>932208</v>
      </c>
      <c r="G68" s="32">
        <v>0</v>
      </c>
      <c r="H68" s="32">
        <v>0</v>
      </c>
      <c r="I68" s="56">
        <f>SUM(C68:H68)</f>
        <v>14551867</v>
      </c>
      <c r="J68" s="72">
        <f aca="true" t="shared" si="8" ref="J68:O70">C68/$I68</f>
        <v>0.8394797725955027</v>
      </c>
      <c r="K68" s="72">
        <f t="shared" si="8"/>
        <v>0.0427712127935199</v>
      </c>
      <c r="L68" s="72">
        <f t="shared" si="8"/>
        <v>0.05368795632890268</v>
      </c>
      <c r="M68" s="72">
        <f t="shared" si="8"/>
        <v>0.06406105828207473</v>
      </c>
      <c r="N68" s="72">
        <f t="shared" si="8"/>
        <v>0</v>
      </c>
      <c r="O68" s="72">
        <f t="shared" si="8"/>
        <v>0</v>
      </c>
    </row>
    <row r="69" spans="1:15" s="20" customFormat="1" ht="13.5">
      <c r="A69" s="7">
        <v>67</v>
      </c>
      <c r="B69" s="37" t="s">
        <v>97</v>
      </c>
      <c r="C69" s="25">
        <v>28245620</v>
      </c>
      <c r="D69" s="25">
        <v>833919</v>
      </c>
      <c r="E69" s="25">
        <v>464216</v>
      </c>
      <c r="F69" s="25">
        <v>1200043</v>
      </c>
      <c r="G69" s="25">
        <v>0</v>
      </c>
      <c r="H69" s="25">
        <v>0</v>
      </c>
      <c r="I69" s="53">
        <f>SUM(C69:H69)</f>
        <v>30743798</v>
      </c>
      <c r="J69" s="73">
        <f t="shared" si="8"/>
        <v>0.9187420500225769</v>
      </c>
      <c r="K69" s="73">
        <f t="shared" si="8"/>
        <v>0.02712478790031082</v>
      </c>
      <c r="L69" s="73">
        <f t="shared" si="8"/>
        <v>0.015099500718811644</v>
      </c>
      <c r="M69" s="73">
        <f t="shared" si="8"/>
        <v>0.03903366135830062</v>
      </c>
      <c r="N69" s="73">
        <f t="shared" si="8"/>
        <v>0</v>
      </c>
      <c r="O69" s="73">
        <f t="shared" si="8"/>
        <v>0</v>
      </c>
    </row>
    <row r="70" spans="1:15" s="20" customFormat="1" ht="13.5">
      <c r="A70" s="7">
        <v>68</v>
      </c>
      <c r="B70" s="37" t="s">
        <v>98</v>
      </c>
      <c r="C70" s="25">
        <v>9694654</v>
      </c>
      <c r="D70" s="25">
        <v>242862</v>
      </c>
      <c r="E70" s="25">
        <v>446652</v>
      </c>
      <c r="F70" s="25">
        <v>611773</v>
      </c>
      <c r="G70" s="25">
        <v>0</v>
      </c>
      <c r="H70" s="25">
        <v>0</v>
      </c>
      <c r="I70" s="53">
        <f>SUM(C70:H70)</f>
        <v>10995941</v>
      </c>
      <c r="J70" s="73">
        <f t="shared" si="8"/>
        <v>0.8816575134406414</v>
      </c>
      <c r="K70" s="73">
        <f t="shared" si="8"/>
        <v>0.022086513559867228</v>
      </c>
      <c r="L70" s="73">
        <f t="shared" si="8"/>
        <v>0.040619715947912055</v>
      </c>
      <c r="M70" s="73">
        <f t="shared" si="8"/>
        <v>0.055636257051579305</v>
      </c>
      <c r="N70" s="73">
        <f t="shared" si="8"/>
        <v>0</v>
      </c>
      <c r="O70" s="73">
        <f t="shared" si="8"/>
        <v>0</v>
      </c>
    </row>
    <row r="71" spans="1:15" s="20" customFormat="1" ht="13.5">
      <c r="A71" s="7">
        <v>69</v>
      </c>
      <c r="B71" s="37" t="s">
        <v>99</v>
      </c>
      <c r="C71" s="25">
        <v>18893085</v>
      </c>
      <c r="D71" s="25">
        <v>709520</v>
      </c>
      <c r="E71" s="25">
        <v>536463</v>
      </c>
      <c r="F71" s="25">
        <v>936687</v>
      </c>
      <c r="G71" s="25">
        <v>0</v>
      </c>
      <c r="H71" s="25">
        <v>0</v>
      </c>
      <c r="I71" s="53">
        <f>SUM(C71:H71)</f>
        <v>21075755</v>
      </c>
      <c r="J71" s="73">
        <f aca="true" t="shared" si="9" ref="J71:O71">C71/$I71</f>
        <v>0.8964369247981864</v>
      </c>
      <c r="K71" s="73">
        <f t="shared" si="9"/>
        <v>0.033665223381084096</v>
      </c>
      <c r="L71" s="73">
        <f t="shared" si="9"/>
        <v>0.02545403474276485</v>
      </c>
      <c r="M71" s="73">
        <f t="shared" si="9"/>
        <v>0.0444438170779647</v>
      </c>
      <c r="N71" s="73">
        <f t="shared" si="9"/>
        <v>0</v>
      </c>
      <c r="O71" s="73">
        <f t="shared" si="9"/>
        <v>0</v>
      </c>
    </row>
    <row r="72" spans="1:15" ht="13.5">
      <c r="A72" s="8">
        <v>396</v>
      </c>
      <c r="B72" s="38" t="s">
        <v>100</v>
      </c>
      <c r="C72" s="25">
        <v>148262709</v>
      </c>
      <c r="D72" s="25">
        <v>13954302</v>
      </c>
      <c r="E72" s="25">
        <v>28596637</v>
      </c>
      <c r="F72" s="25">
        <v>8826030</v>
      </c>
      <c r="G72" s="25">
        <v>0</v>
      </c>
      <c r="H72" s="25">
        <v>0</v>
      </c>
      <c r="I72" s="57">
        <f>SUM(C72:H72)</f>
        <v>199639678</v>
      </c>
      <c r="J72" s="61">
        <f aca="true" t="shared" si="10" ref="J72:O72">C72/$I72</f>
        <v>0.742651513393044</v>
      </c>
      <c r="K72" s="61">
        <f t="shared" si="10"/>
        <v>0.0698974379231367</v>
      </c>
      <c r="L72" s="61">
        <f t="shared" si="10"/>
        <v>0.143241249868175</v>
      </c>
      <c r="M72" s="61">
        <f t="shared" si="10"/>
        <v>0.044209798815644255</v>
      </c>
      <c r="N72" s="61">
        <f t="shared" si="10"/>
        <v>0</v>
      </c>
      <c r="O72" s="61">
        <f t="shared" si="10"/>
        <v>0</v>
      </c>
    </row>
    <row r="73" spans="1:15" ht="13.5">
      <c r="A73" s="9"/>
      <c r="B73" s="10" t="s">
        <v>62</v>
      </c>
      <c r="C73" s="13">
        <f aca="true" t="shared" si="11" ref="C73:I73">SUM(C3:C72)</f>
        <v>3388673418</v>
      </c>
      <c r="D73" s="13">
        <f t="shared" si="11"/>
        <v>180779690</v>
      </c>
      <c r="E73" s="13">
        <f t="shared" si="11"/>
        <v>206055422</v>
      </c>
      <c r="F73" s="13">
        <f t="shared" si="11"/>
        <v>258590515</v>
      </c>
      <c r="G73" s="13">
        <f t="shared" si="11"/>
        <v>13475</v>
      </c>
      <c r="H73" s="13">
        <f t="shared" si="11"/>
        <v>6604091</v>
      </c>
      <c r="I73" s="59">
        <f t="shared" si="11"/>
        <v>4040716611</v>
      </c>
      <c r="J73" s="62">
        <f aca="true" t="shared" si="12" ref="J73:O73">C73/$I73</f>
        <v>0.8386317933742372</v>
      </c>
      <c r="K73" s="62">
        <f t="shared" si="12"/>
        <v>0.04473951217164435</v>
      </c>
      <c r="L73" s="62">
        <f t="shared" si="12"/>
        <v>0.05099477192710261</v>
      </c>
      <c r="M73" s="62">
        <f t="shared" si="12"/>
        <v>0.06399620163810592</v>
      </c>
      <c r="N73" s="62">
        <f t="shared" si="12"/>
        <v>3.3348045154458864E-06</v>
      </c>
      <c r="O73" s="62">
        <f t="shared" si="12"/>
        <v>0.0016343860843944743</v>
      </c>
    </row>
    <row r="74" spans="1:15" ht="13.5">
      <c r="A74" s="15"/>
      <c r="B74" s="12"/>
      <c r="C74" s="29"/>
      <c r="D74" s="29"/>
      <c r="E74" s="29"/>
      <c r="F74" s="29"/>
      <c r="G74" s="29"/>
      <c r="H74" s="29"/>
      <c r="I74" s="23"/>
      <c r="J74" s="63"/>
      <c r="K74" s="63"/>
      <c r="L74" s="63"/>
      <c r="M74" s="63"/>
      <c r="N74" s="63"/>
      <c r="O74" s="64"/>
    </row>
    <row r="75" spans="1:15" s="20" customFormat="1" ht="13.5">
      <c r="A75" s="34">
        <v>318001</v>
      </c>
      <c r="B75" s="35" t="s">
        <v>9</v>
      </c>
      <c r="C75" s="32">
        <v>7441312</v>
      </c>
      <c r="D75" s="32">
        <v>0</v>
      </c>
      <c r="E75" s="32">
        <v>0</v>
      </c>
      <c r="F75" s="32">
        <v>190961</v>
      </c>
      <c r="G75" s="32">
        <v>0</v>
      </c>
      <c r="H75" s="32">
        <v>0</v>
      </c>
      <c r="I75" s="56">
        <f>SUM(C75:H75)</f>
        <v>7632273</v>
      </c>
      <c r="J75" s="72">
        <f>C75/$I75</f>
        <v>0.974979799595743</v>
      </c>
      <c r="K75" s="72">
        <f aca="true" t="shared" si="13" ref="K75:O76">D75/$I75</f>
        <v>0</v>
      </c>
      <c r="L75" s="72">
        <f t="shared" si="13"/>
        <v>0</v>
      </c>
      <c r="M75" s="72">
        <f t="shared" si="13"/>
        <v>0.025020200404257027</v>
      </c>
      <c r="N75" s="72">
        <f t="shared" si="13"/>
        <v>0</v>
      </c>
      <c r="O75" s="72">
        <f t="shared" si="13"/>
        <v>0</v>
      </c>
    </row>
    <row r="76" spans="1:15" ht="12" customHeight="1">
      <c r="A76" s="2">
        <v>319001</v>
      </c>
      <c r="B76" s="11" t="s">
        <v>10</v>
      </c>
      <c r="C76" s="27">
        <v>1835278</v>
      </c>
      <c r="D76" s="27">
        <v>28150</v>
      </c>
      <c r="E76" s="27">
        <v>0</v>
      </c>
      <c r="F76" s="27">
        <v>190745</v>
      </c>
      <c r="G76" s="27">
        <v>0</v>
      </c>
      <c r="H76" s="27">
        <v>0</v>
      </c>
      <c r="I76" s="55">
        <f>SUM(C76:H76)</f>
        <v>2054173</v>
      </c>
      <c r="J76" s="74">
        <f>C76/$I76</f>
        <v>0.8934388680992302</v>
      </c>
      <c r="K76" s="74">
        <f t="shared" si="13"/>
        <v>0.01370381170427223</v>
      </c>
      <c r="L76" s="74">
        <f t="shared" si="13"/>
        <v>0</v>
      </c>
      <c r="M76" s="74">
        <f t="shared" si="13"/>
        <v>0.09285732019649758</v>
      </c>
      <c r="N76" s="74">
        <f t="shared" si="13"/>
        <v>0</v>
      </c>
      <c r="O76" s="74">
        <f t="shared" si="13"/>
        <v>0</v>
      </c>
    </row>
    <row r="77" spans="1:15" ht="13.5">
      <c r="A77" s="5"/>
      <c r="B77" s="6" t="s">
        <v>11</v>
      </c>
      <c r="C77" s="14">
        <f aca="true" t="shared" si="14" ref="C77:H77">SUM(C75:C76)</f>
        <v>9276590</v>
      </c>
      <c r="D77" s="14">
        <f t="shared" si="14"/>
        <v>28150</v>
      </c>
      <c r="E77" s="14">
        <f t="shared" si="14"/>
        <v>0</v>
      </c>
      <c r="F77" s="14">
        <f t="shared" si="14"/>
        <v>381706</v>
      </c>
      <c r="G77" s="14">
        <f t="shared" si="14"/>
        <v>0</v>
      </c>
      <c r="H77" s="14">
        <f t="shared" si="14"/>
        <v>0</v>
      </c>
      <c r="I77" s="58">
        <f>SUM(I75:I76)</f>
        <v>9686446</v>
      </c>
      <c r="J77" s="65">
        <f aca="true" t="shared" si="15" ref="J77:O77">C77/$I77</f>
        <v>0.9576876802905834</v>
      </c>
      <c r="K77" s="65">
        <f t="shared" si="15"/>
        <v>0.002906122637755891</v>
      </c>
      <c r="L77" s="65">
        <f t="shared" si="15"/>
        <v>0</v>
      </c>
      <c r="M77" s="65">
        <f t="shared" si="15"/>
        <v>0.03940619707166075</v>
      </c>
      <c r="N77" s="65">
        <f t="shared" si="15"/>
        <v>0</v>
      </c>
      <c r="O77" s="65">
        <f t="shared" si="15"/>
        <v>0</v>
      </c>
    </row>
    <row r="78" spans="1:15" ht="13.5">
      <c r="A78" s="3"/>
      <c r="B78" s="4"/>
      <c r="C78" s="29"/>
      <c r="D78" s="29"/>
      <c r="E78" s="29"/>
      <c r="F78" s="29"/>
      <c r="G78" s="29"/>
      <c r="H78" s="29"/>
      <c r="I78" s="23"/>
      <c r="J78" s="63"/>
      <c r="K78" s="63"/>
      <c r="L78" s="63"/>
      <c r="M78" s="63"/>
      <c r="N78" s="63"/>
      <c r="O78" s="64"/>
    </row>
    <row r="79" spans="1:15" ht="13.5">
      <c r="A79" s="31">
        <v>321001</v>
      </c>
      <c r="B79" s="31" t="s">
        <v>101</v>
      </c>
      <c r="C79" s="32">
        <v>1982895</v>
      </c>
      <c r="D79" s="32">
        <v>22980</v>
      </c>
      <c r="E79" s="32">
        <v>99994</v>
      </c>
      <c r="F79" s="32">
        <v>76013</v>
      </c>
      <c r="G79" s="32">
        <v>0</v>
      </c>
      <c r="H79" s="32">
        <v>0</v>
      </c>
      <c r="I79" s="56">
        <f aca="true" t="shared" si="16" ref="I79:I84">SUM(C79:H79)</f>
        <v>2181882</v>
      </c>
      <c r="J79" s="72">
        <f aca="true" t="shared" si="17" ref="J79:O84">C79/$I79</f>
        <v>0.9088002925914417</v>
      </c>
      <c r="K79" s="72">
        <f t="shared" si="17"/>
        <v>0.010532191933385948</v>
      </c>
      <c r="L79" s="72">
        <f t="shared" si="17"/>
        <v>0.045829242827980614</v>
      </c>
      <c r="M79" s="72">
        <f t="shared" si="17"/>
        <v>0.034838272647191734</v>
      </c>
      <c r="N79" s="72">
        <f t="shared" si="17"/>
        <v>0</v>
      </c>
      <c r="O79" s="72">
        <f t="shared" si="17"/>
        <v>0</v>
      </c>
    </row>
    <row r="80" spans="1:15" s="20" customFormat="1" ht="12.75" customHeight="1">
      <c r="A80" s="7">
        <v>328001</v>
      </c>
      <c r="B80" s="21" t="s">
        <v>102</v>
      </c>
      <c r="C80" s="25">
        <v>1996996</v>
      </c>
      <c r="D80" s="25">
        <v>0</v>
      </c>
      <c r="E80" s="25">
        <v>65179</v>
      </c>
      <c r="F80" s="25">
        <v>5868</v>
      </c>
      <c r="G80" s="25">
        <v>0</v>
      </c>
      <c r="H80" s="25">
        <v>0</v>
      </c>
      <c r="I80" s="53">
        <f t="shared" si="16"/>
        <v>2068043</v>
      </c>
      <c r="J80" s="73">
        <f t="shared" si="17"/>
        <v>0.9656452984778363</v>
      </c>
      <c r="K80" s="73">
        <f t="shared" si="17"/>
        <v>0</v>
      </c>
      <c r="L80" s="73">
        <f t="shared" si="17"/>
        <v>0.03151723634373173</v>
      </c>
      <c r="M80" s="73">
        <f t="shared" si="17"/>
        <v>0.0028374651784319766</v>
      </c>
      <c r="N80" s="73">
        <f t="shared" si="17"/>
        <v>0</v>
      </c>
      <c r="O80" s="73">
        <f t="shared" si="17"/>
        <v>0</v>
      </c>
    </row>
    <row r="81" spans="1:15" s="20" customFormat="1" ht="11.25" customHeight="1">
      <c r="A81" s="7">
        <v>329001</v>
      </c>
      <c r="B81" s="21" t="s">
        <v>103</v>
      </c>
      <c r="C81" s="25">
        <v>1671046</v>
      </c>
      <c r="D81" s="25">
        <v>0</v>
      </c>
      <c r="E81" s="25">
        <v>188949</v>
      </c>
      <c r="F81" s="25">
        <v>115951</v>
      </c>
      <c r="G81" s="25">
        <v>0</v>
      </c>
      <c r="H81" s="25">
        <v>0</v>
      </c>
      <c r="I81" s="53">
        <f t="shared" si="16"/>
        <v>1975946</v>
      </c>
      <c r="J81" s="73">
        <f t="shared" si="17"/>
        <v>0.8456941637069029</v>
      </c>
      <c r="K81" s="73">
        <f t="shared" si="17"/>
        <v>0</v>
      </c>
      <c r="L81" s="73">
        <f t="shared" si="17"/>
        <v>0.09562457678499311</v>
      </c>
      <c r="M81" s="73">
        <f t="shared" si="17"/>
        <v>0.05868125950810397</v>
      </c>
      <c r="N81" s="73">
        <f t="shared" si="17"/>
        <v>0</v>
      </c>
      <c r="O81" s="73">
        <f t="shared" si="17"/>
        <v>0</v>
      </c>
    </row>
    <row r="82" spans="1:15" s="20" customFormat="1" ht="13.5">
      <c r="A82" s="7">
        <v>331001</v>
      </c>
      <c r="B82" s="21" t="s">
        <v>104</v>
      </c>
      <c r="C82" s="25">
        <v>3994594</v>
      </c>
      <c r="D82" s="25">
        <v>73167</v>
      </c>
      <c r="E82" s="25">
        <v>144875</v>
      </c>
      <c r="F82" s="25">
        <v>64744</v>
      </c>
      <c r="G82" s="25">
        <v>0</v>
      </c>
      <c r="H82" s="25">
        <v>0</v>
      </c>
      <c r="I82" s="53">
        <f t="shared" si="16"/>
        <v>4277380</v>
      </c>
      <c r="J82" s="73">
        <f t="shared" si="17"/>
        <v>0.9338880342639653</v>
      </c>
      <c r="K82" s="73">
        <f t="shared" si="17"/>
        <v>0.01710556462133362</v>
      </c>
      <c r="L82" s="73">
        <f t="shared" si="17"/>
        <v>0.03387003259004344</v>
      </c>
      <c r="M82" s="73">
        <f t="shared" si="17"/>
        <v>0.015136368524657617</v>
      </c>
      <c r="N82" s="73">
        <f t="shared" si="17"/>
        <v>0</v>
      </c>
      <c r="O82" s="73">
        <f t="shared" si="17"/>
        <v>0</v>
      </c>
    </row>
    <row r="83" spans="1:15" ht="13.5">
      <c r="A83" s="8">
        <v>333001</v>
      </c>
      <c r="B83" s="33" t="s">
        <v>12</v>
      </c>
      <c r="C83" s="26">
        <v>2295394</v>
      </c>
      <c r="D83" s="26">
        <v>71129</v>
      </c>
      <c r="E83" s="26">
        <v>193375</v>
      </c>
      <c r="F83" s="26">
        <v>0</v>
      </c>
      <c r="G83" s="26">
        <v>0</v>
      </c>
      <c r="H83" s="26">
        <v>0</v>
      </c>
      <c r="I83" s="57">
        <f t="shared" si="16"/>
        <v>2559898</v>
      </c>
      <c r="J83" s="61">
        <f t="shared" si="17"/>
        <v>0.8966740081050104</v>
      </c>
      <c r="K83" s="61">
        <f t="shared" si="17"/>
        <v>0.027785872718366123</v>
      </c>
      <c r="L83" s="61">
        <f t="shared" si="17"/>
        <v>0.07554011917662344</v>
      </c>
      <c r="M83" s="61">
        <f t="shared" si="17"/>
        <v>0</v>
      </c>
      <c r="N83" s="61">
        <f t="shared" si="17"/>
        <v>0</v>
      </c>
      <c r="O83" s="61">
        <f t="shared" si="17"/>
        <v>0</v>
      </c>
    </row>
    <row r="84" spans="1:15" ht="13.5">
      <c r="A84" s="31">
        <v>336001</v>
      </c>
      <c r="B84" s="31" t="s">
        <v>13</v>
      </c>
      <c r="C84" s="32">
        <v>3234524</v>
      </c>
      <c r="D84" s="32">
        <v>37521</v>
      </c>
      <c r="E84" s="32">
        <v>158982</v>
      </c>
      <c r="F84" s="32">
        <v>43862</v>
      </c>
      <c r="G84" s="32">
        <v>0</v>
      </c>
      <c r="H84" s="32">
        <v>0</v>
      </c>
      <c r="I84" s="56">
        <f t="shared" si="16"/>
        <v>3474889</v>
      </c>
      <c r="J84" s="72">
        <f t="shared" si="17"/>
        <v>0.9308280063046618</v>
      </c>
      <c r="K84" s="72">
        <f t="shared" si="17"/>
        <v>0.010797754978648239</v>
      </c>
      <c r="L84" s="72">
        <f t="shared" si="17"/>
        <v>0.045751677247820005</v>
      </c>
      <c r="M84" s="72">
        <f t="shared" si="17"/>
        <v>0.01262256146886994</v>
      </c>
      <c r="N84" s="72">
        <f t="shared" si="17"/>
        <v>0</v>
      </c>
      <c r="O84" s="72">
        <f t="shared" si="17"/>
        <v>0</v>
      </c>
    </row>
    <row r="85" spans="1:15" s="20" customFormat="1" ht="13.5">
      <c r="A85" s="7">
        <v>337001</v>
      </c>
      <c r="B85" s="21" t="s">
        <v>14</v>
      </c>
      <c r="C85" s="25">
        <v>8779167</v>
      </c>
      <c r="D85" s="25">
        <v>111187</v>
      </c>
      <c r="E85" s="25">
        <v>191334</v>
      </c>
      <c r="F85" s="25">
        <v>8762</v>
      </c>
      <c r="G85" s="25">
        <v>0</v>
      </c>
      <c r="H85" s="25">
        <v>0</v>
      </c>
      <c r="I85" s="53">
        <f aca="true" t="shared" si="18" ref="I85:I96">SUM(C85:H85)</f>
        <v>9090450</v>
      </c>
      <c r="J85" s="73">
        <f aca="true" t="shared" si="19" ref="J85:O86">C85/$I85</f>
        <v>0.9657571407356071</v>
      </c>
      <c r="K85" s="73">
        <f t="shared" si="19"/>
        <v>0.012231187674977587</v>
      </c>
      <c r="L85" s="73">
        <f t="shared" si="19"/>
        <v>0.02104780291404716</v>
      </c>
      <c r="M85" s="73">
        <f t="shared" si="19"/>
        <v>0.000963868675368106</v>
      </c>
      <c r="N85" s="73">
        <f t="shared" si="19"/>
        <v>0</v>
      </c>
      <c r="O85" s="73">
        <f t="shared" si="19"/>
        <v>0</v>
      </c>
    </row>
    <row r="86" spans="1:15" ht="13.5">
      <c r="A86" s="7">
        <v>339001</v>
      </c>
      <c r="B86" s="21" t="s">
        <v>105</v>
      </c>
      <c r="C86" s="25">
        <v>1620363</v>
      </c>
      <c r="D86" s="25">
        <v>23495</v>
      </c>
      <c r="E86" s="25">
        <v>140188</v>
      </c>
      <c r="F86" s="25">
        <v>101208</v>
      </c>
      <c r="G86" s="25">
        <v>0</v>
      </c>
      <c r="H86" s="25">
        <v>0</v>
      </c>
      <c r="I86" s="53">
        <f t="shared" si="18"/>
        <v>1885254</v>
      </c>
      <c r="J86" s="73">
        <f t="shared" si="19"/>
        <v>0.8594932035683256</v>
      </c>
      <c r="K86" s="73">
        <f t="shared" si="19"/>
        <v>0.012462511682775903</v>
      </c>
      <c r="L86" s="73">
        <f t="shared" si="19"/>
        <v>0.07436027187848428</v>
      </c>
      <c r="M86" s="73">
        <f t="shared" si="19"/>
        <v>0.05368401287041428</v>
      </c>
      <c r="N86" s="73">
        <f t="shared" si="19"/>
        <v>0</v>
      </c>
      <c r="O86" s="73">
        <f t="shared" si="19"/>
        <v>0</v>
      </c>
    </row>
    <row r="87" spans="1:15" ht="13.5">
      <c r="A87" s="7">
        <v>340001</v>
      </c>
      <c r="B87" s="21" t="s">
        <v>106</v>
      </c>
      <c r="C87" s="25">
        <v>646612</v>
      </c>
      <c r="D87" s="25">
        <v>32953</v>
      </c>
      <c r="E87" s="25">
        <v>13496</v>
      </c>
      <c r="F87" s="25">
        <v>0</v>
      </c>
      <c r="G87" s="25">
        <v>0</v>
      </c>
      <c r="H87" s="25">
        <v>0</v>
      </c>
      <c r="I87" s="53">
        <f t="shared" si="18"/>
        <v>693061</v>
      </c>
      <c r="J87" s="73">
        <f aca="true" t="shared" si="20" ref="J87:O96">C87/$I87</f>
        <v>0.9329799252879617</v>
      </c>
      <c r="K87" s="73">
        <f t="shared" si="20"/>
        <v>0.04754704131382375</v>
      </c>
      <c r="L87" s="73">
        <f t="shared" si="20"/>
        <v>0.019473033398214587</v>
      </c>
      <c r="M87" s="73">
        <f t="shared" si="20"/>
        <v>0</v>
      </c>
      <c r="N87" s="73">
        <f t="shared" si="20"/>
        <v>0</v>
      </c>
      <c r="O87" s="73">
        <f t="shared" si="20"/>
        <v>0</v>
      </c>
    </row>
    <row r="88" spans="1:15" ht="13.5">
      <c r="A88" s="8">
        <v>341001</v>
      </c>
      <c r="B88" s="36" t="s">
        <v>64</v>
      </c>
      <c r="C88" s="26">
        <v>1976282</v>
      </c>
      <c r="D88" s="26">
        <v>61000</v>
      </c>
      <c r="E88" s="26">
        <v>98500</v>
      </c>
      <c r="F88" s="26">
        <v>3241</v>
      </c>
      <c r="G88" s="26">
        <v>0</v>
      </c>
      <c r="H88" s="26">
        <v>0</v>
      </c>
      <c r="I88" s="57">
        <f t="shared" si="18"/>
        <v>2139023</v>
      </c>
      <c r="J88" s="61">
        <f t="shared" si="20"/>
        <v>0.9239180691371714</v>
      </c>
      <c r="K88" s="61">
        <f t="shared" si="20"/>
        <v>0.028517692423129626</v>
      </c>
      <c r="L88" s="61">
        <f t="shared" si="20"/>
        <v>0.046049060716037184</v>
      </c>
      <c r="M88" s="61">
        <f t="shared" si="20"/>
        <v>0.0015151777236616904</v>
      </c>
      <c r="N88" s="61">
        <f t="shared" si="20"/>
        <v>0</v>
      </c>
      <c r="O88" s="61">
        <f t="shared" si="20"/>
        <v>0</v>
      </c>
    </row>
    <row r="89" spans="1:15" ht="13.5">
      <c r="A89" s="31">
        <v>343001</v>
      </c>
      <c r="B89" s="31" t="s">
        <v>107</v>
      </c>
      <c r="C89" s="32">
        <v>1274613</v>
      </c>
      <c r="D89" s="32">
        <v>0</v>
      </c>
      <c r="E89" s="32">
        <v>82060</v>
      </c>
      <c r="F89" s="32">
        <v>0</v>
      </c>
      <c r="G89" s="32">
        <v>0</v>
      </c>
      <c r="H89" s="32">
        <v>0</v>
      </c>
      <c r="I89" s="56">
        <f>SUM(C89:H89)</f>
        <v>1356673</v>
      </c>
      <c r="J89" s="72">
        <f t="shared" si="20"/>
        <v>0.9395137958815426</v>
      </c>
      <c r="K89" s="72">
        <f t="shared" si="20"/>
        <v>0</v>
      </c>
      <c r="L89" s="72">
        <f t="shared" si="20"/>
        <v>0.06048620411845743</v>
      </c>
      <c r="M89" s="72">
        <f t="shared" si="20"/>
        <v>0</v>
      </c>
      <c r="N89" s="72">
        <f t="shared" si="20"/>
        <v>0</v>
      </c>
      <c r="O89" s="72">
        <f t="shared" si="20"/>
        <v>0</v>
      </c>
    </row>
    <row r="90" spans="1:15" s="20" customFormat="1" ht="13.5">
      <c r="A90" s="7">
        <v>343002</v>
      </c>
      <c r="B90" s="21" t="s">
        <v>82</v>
      </c>
      <c r="C90" s="25">
        <v>1513775</v>
      </c>
      <c r="D90" s="25">
        <v>119629</v>
      </c>
      <c r="E90" s="25">
        <v>341173</v>
      </c>
      <c r="F90" s="25">
        <v>0</v>
      </c>
      <c r="G90" s="25">
        <v>0</v>
      </c>
      <c r="H90" s="25">
        <v>0</v>
      </c>
      <c r="I90" s="53">
        <f>SUM(C90:H90)</f>
        <v>1974577</v>
      </c>
      <c r="J90" s="73">
        <f t="shared" si="20"/>
        <v>0.7666325496549388</v>
      </c>
      <c r="K90" s="73">
        <f t="shared" si="20"/>
        <v>0.06058462141511828</v>
      </c>
      <c r="L90" s="73">
        <f t="shared" si="20"/>
        <v>0.17278282892994298</v>
      </c>
      <c r="M90" s="73">
        <f t="shared" si="20"/>
        <v>0</v>
      </c>
      <c r="N90" s="73">
        <f t="shared" si="20"/>
        <v>0</v>
      </c>
      <c r="O90" s="73">
        <f t="shared" si="20"/>
        <v>0</v>
      </c>
    </row>
    <row r="91" spans="1:15" ht="13.5">
      <c r="A91" s="7">
        <v>344001</v>
      </c>
      <c r="B91" s="21" t="s">
        <v>108</v>
      </c>
      <c r="C91" s="25">
        <v>2185043</v>
      </c>
      <c r="D91" s="25">
        <v>84439</v>
      </c>
      <c r="E91" s="25">
        <v>76896</v>
      </c>
      <c r="F91" s="25">
        <v>9450</v>
      </c>
      <c r="G91" s="25">
        <v>0</v>
      </c>
      <c r="H91" s="25">
        <v>0</v>
      </c>
      <c r="I91" s="53">
        <f>SUM(C91:H91)</f>
        <v>2355828</v>
      </c>
      <c r="J91" s="73">
        <f aca="true" t="shared" si="21" ref="J91:O92">C91/$I91</f>
        <v>0.927505318724457</v>
      </c>
      <c r="K91" s="73">
        <f t="shared" si="21"/>
        <v>0.03584259971441039</v>
      </c>
      <c r="L91" s="73">
        <f t="shared" si="21"/>
        <v>0.0326407530600706</v>
      </c>
      <c r="M91" s="73">
        <f t="shared" si="21"/>
        <v>0.004011328501062047</v>
      </c>
      <c r="N91" s="73">
        <f t="shared" si="21"/>
        <v>0</v>
      </c>
      <c r="O91" s="73">
        <f t="shared" si="21"/>
        <v>0</v>
      </c>
    </row>
    <row r="92" spans="1:15" ht="13.5">
      <c r="A92" s="7">
        <v>345001</v>
      </c>
      <c r="B92" s="21" t="s">
        <v>109</v>
      </c>
      <c r="C92" s="25">
        <v>2181948</v>
      </c>
      <c r="D92" s="25">
        <v>144325</v>
      </c>
      <c r="E92" s="25">
        <v>218040</v>
      </c>
      <c r="F92" s="25">
        <v>0</v>
      </c>
      <c r="G92" s="25">
        <v>0</v>
      </c>
      <c r="H92" s="25">
        <v>0</v>
      </c>
      <c r="I92" s="53">
        <f>SUM(C92:H92)</f>
        <v>2544313</v>
      </c>
      <c r="J92" s="73">
        <f t="shared" si="21"/>
        <v>0.8575784504500822</v>
      </c>
      <c r="K92" s="73">
        <f t="shared" si="21"/>
        <v>0.056724546075895534</v>
      </c>
      <c r="L92" s="73">
        <f t="shared" si="21"/>
        <v>0.08569700347402226</v>
      </c>
      <c r="M92" s="73">
        <f t="shared" si="21"/>
        <v>0</v>
      </c>
      <c r="N92" s="73">
        <f t="shared" si="21"/>
        <v>0</v>
      </c>
      <c r="O92" s="73">
        <f t="shared" si="21"/>
        <v>0</v>
      </c>
    </row>
    <row r="93" spans="1:15" ht="13.5">
      <c r="A93" s="8">
        <v>346001</v>
      </c>
      <c r="B93" s="36" t="s">
        <v>110</v>
      </c>
      <c r="C93" s="26">
        <v>2412231</v>
      </c>
      <c r="D93" s="26">
        <v>69699</v>
      </c>
      <c r="E93" s="26">
        <v>127755</v>
      </c>
      <c r="F93" s="26">
        <v>42104</v>
      </c>
      <c r="G93" s="26">
        <v>0</v>
      </c>
      <c r="H93" s="26">
        <v>0</v>
      </c>
      <c r="I93" s="57">
        <f t="shared" si="18"/>
        <v>2651789</v>
      </c>
      <c r="J93" s="61">
        <f aca="true" t="shared" si="22" ref="J93:O93">C93/$I93</f>
        <v>0.9096617415639027</v>
      </c>
      <c r="K93" s="61">
        <f t="shared" si="22"/>
        <v>0.026283765412708174</v>
      </c>
      <c r="L93" s="61">
        <f t="shared" si="22"/>
        <v>0.0481769100030206</v>
      </c>
      <c r="M93" s="61">
        <f t="shared" si="22"/>
        <v>0.015877583020368513</v>
      </c>
      <c r="N93" s="61">
        <f t="shared" si="22"/>
        <v>0</v>
      </c>
      <c r="O93" s="61">
        <f t="shared" si="22"/>
        <v>0</v>
      </c>
    </row>
    <row r="94" spans="1:15" ht="13.5">
      <c r="A94" s="31">
        <v>347001</v>
      </c>
      <c r="B94" s="31" t="s">
        <v>111</v>
      </c>
      <c r="C94" s="32">
        <v>1590199</v>
      </c>
      <c r="D94" s="32">
        <v>30508</v>
      </c>
      <c r="E94" s="32">
        <v>34759</v>
      </c>
      <c r="F94" s="32">
        <v>130985</v>
      </c>
      <c r="G94" s="32">
        <v>0</v>
      </c>
      <c r="H94" s="32">
        <v>0</v>
      </c>
      <c r="I94" s="56">
        <f>SUM(C94:H94)</f>
        <v>1786451</v>
      </c>
      <c r="J94" s="72">
        <f aca="true" t="shared" si="23" ref="J94:O95">C94/$I94</f>
        <v>0.8901442021079783</v>
      </c>
      <c r="K94" s="72">
        <f t="shared" si="23"/>
        <v>0.017077434533608816</v>
      </c>
      <c r="L94" s="72">
        <f t="shared" si="23"/>
        <v>0.019457012814793128</v>
      </c>
      <c r="M94" s="72">
        <f t="shared" si="23"/>
        <v>0.07332135054361973</v>
      </c>
      <c r="N94" s="72">
        <f t="shared" si="23"/>
        <v>0</v>
      </c>
      <c r="O94" s="72">
        <f t="shared" si="23"/>
        <v>0</v>
      </c>
    </row>
    <row r="95" spans="1:15" s="20" customFormat="1" ht="13.5">
      <c r="A95" s="7">
        <v>348001</v>
      </c>
      <c r="B95" s="21" t="s">
        <v>83</v>
      </c>
      <c r="C95" s="25">
        <v>1241242</v>
      </c>
      <c r="D95" s="25">
        <v>64754</v>
      </c>
      <c r="E95" s="25">
        <v>62510</v>
      </c>
      <c r="F95" s="25">
        <v>75000</v>
      </c>
      <c r="G95" s="25">
        <v>0</v>
      </c>
      <c r="H95" s="25">
        <v>0</v>
      </c>
      <c r="I95" s="53">
        <f>SUM(C95:H95)</f>
        <v>1443506</v>
      </c>
      <c r="J95" s="73">
        <f t="shared" si="23"/>
        <v>0.859880042064252</v>
      </c>
      <c r="K95" s="73">
        <f t="shared" si="23"/>
        <v>0.04485883674886007</v>
      </c>
      <c r="L95" s="73">
        <f t="shared" si="23"/>
        <v>0.0433042883091584</v>
      </c>
      <c r="M95" s="73">
        <f t="shared" si="23"/>
        <v>0.05195683287772964</v>
      </c>
      <c r="N95" s="73">
        <f t="shared" si="23"/>
        <v>0</v>
      </c>
      <c r="O95" s="73">
        <f t="shared" si="23"/>
        <v>0</v>
      </c>
    </row>
    <row r="96" spans="1:15" ht="13.5">
      <c r="A96" s="8">
        <v>349001</v>
      </c>
      <c r="B96" s="36" t="s">
        <v>112</v>
      </c>
      <c r="C96" s="26">
        <v>662369</v>
      </c>
      <c r="D96" s="26">
        <v>54996</v>
      </c>
      <c r="E96" s="26">
        <v>47141</v>
      </c>
      <c r="F96" s="26">
        <v>0</v>
      </c>
      <c r="G96" s="26">
        <v>0</v>
      </c>
      <c r="H96" s="26">
        <v>0</v>
      </c>
      <c r="I96" s="57">
        <f t="shared" si="18"/>
        <v>764506</v>
      </c>
      <c r="J96" s="61">
        <f t="shared" si="20"/>
        <v>0.8664013101270625</v>
      </c>
      <c r="K96" s="61">
        <f t="shared" si="20"/>
        <v>0.07193664928725216</v>
      </c>
      <c r="L96" s="61">
        <f t="shared" si="20"/>
        <v>0.0616620405856854</v>
      </c>
      <c r="M96" s="61">
        <f t="shared" si="20"/>
        <v>0</v>
      </c>
      <c r="N96" s="61">
        <f t="shared" si="20"/>
        <v>0</v>
      </c>
      <c r="O96" s="61">
        <f t="shared" si="20"/>
        <v>0</v>
      </c>
    </row>
    <row r="97" spans="1:15" ht="13.5">
      <c r="A97" s="5"/>
      <c r="B97" s="6" t="s">
        <v>15</v>
      </c>
      <c r="C97" s="14">
        <f aca="true" t="shared" si="24" ref="C97:I97">SUM(C79:C96)</f>
        <v>41259293</v>
      </c>
      <c r="D97" s="14">
        <f t="shared" si="24"/>
        <v>1001782</v>
      </c>
      <c r="E97" s="14">
        <f t="shared" si="24"/>
        <v>2285206</v>
      </c>
      <c r="F97" s="14">
        <f t="shared" si="24"/>
        <v>677188</v>
      </c>
      <c r="G97" s="14">
        <f t="shared" si="24"/>
        <v>0</v>
      </c>
      <c r="H97" s="14">
        <f t="shared" si="24"/>
        <v>0</v>
      </c>
      <c r="I97" s="58">
        <f t="shared" si="24"/>
        <v>45223469</v>
      </c>
      <c r="J97" s="65">
        <f aca="true" t="shared" si="25" ref="J97:O97">C97/$I97</f>
        <v>0.9123425051713746</v>
      </c>
      <c r="K97" s="65">
        <f t="shared" si="25"/>
        <v>0.022151816792294284</v>
      </c>
      <c r="L97" s="65">
        <f t="shared" si="25"/>
        <v>0.05053141765838441</v>
      </c>
      <c r="M97" s="65">
        <f t="shared" si="25"/>
        <v>0.01497426037794668</v>
      </c>
      <c r="N97" s="65">
        <f t="shared" si="25"/>
        <v>0</v>
      </c>
      <c r="O97" s="65">
        <f t="shared" si="25"/>
        <v>0</v>
      </c>
    </row>
    <row r="98" spans="1:15" ht="13.5">
      <c r="A98" s="16"/>
      <c r="B98" s="17"/>
      <c r="C98" s="30"/>
      <c r="D98" s="30"/>
      <c r="E98" s="30"/>
      <c r="F98" s="30"/>
      <c r="G98" s="30"/>
      <c r="H98" s="30"/>
      <c r="I98" s="24"/>
      <c r="J98" s="68"/>
      <c r="K98" s="68"/>
      <c r="L98" s="68"/>
      <c r="M98" s="68"/>
      <c r="N98" s="68"/>
      <c r="O98" s="69"/>
    </row>
    <row r="99" spans="1:15" s="20" customFormat="1" ht="13.5">
      <c r="A99" s="43" t="s">
        <v>65</v>
      </c>
      <c r="B99" s="44" t="s">
        <v>66</v>
      </c>
      <c r="C99" s="25">
        <v>0</v>
      </c>
      <c r="D99" s="25">
        <v>0</v>
      </c>
      <c r="E99" s="25">
        <v>282353</v>
      </c>
      <c r="F99" s="25">
        <v>0</v>
      </c>
      <c r="G99" s="25">
        <v>0</v>
      </c>
      <c r="H99" s="25">
        <v>0</v>
      </c>
      <c r="I99" s="53">
        <f>SUM(C99:H99)</f>
        <v>282353</v>
      </c>
      <c r="J99" s="73">
        <f aca="true" t="shared" si="26" ref="J99:O100">C99/$I99</f>
        <v>0</v>
      </c>
      <c r="K99" s="73">
        <f t="shared" si="26"/>
        <v>0</v>
      </c>
      <c r="L99" s="73">
        <f t="shared" si="26"/>
        <v>1</v>
      </c>
      <c r="M99" s="73">
        <f t="shared" si="26"/>
        <v>0</v>
      </c>
      <c r="N99" s="73">
        <f t="shared" si="26"/>
        <v>0</v>
      </c>
      <c r="O99" s="73">
        <f t="shared" si="26"/>
        <v>0</v>
      </c>
    </row>
    <row r="100" spans="1:15" s="42" customFormat="1" ht="13.5">
      <c r="A100" s="39"/>
      <c r="B100" s="40" t="s">
        <v>113</v>
      </c>
      <c r="C100" s="41">
        <f>SUM(C99)</f>
        <v>0</v>
      </c>
      <c r="D100" s="41">
        <f aca="true" t="shared" si="27" ref="D100:I100">SUM(D99)</f>
        <v>0</v>
      </c>
      <c r="E100" s="41">
        <f t="shared" si="27"/>
        <v>282353</v>
      </c>
      <c r="F100" s="41">
        <f t="shared" si="27"/>
        <v>0</v>
      </c>
      <c r="G100" s="41">
        <f t="shared" si="27"/>
        <v>0</v>
      </c>
      <c r="H100" s="41">
        <f t="shared" si="27"/>
        <v>0</v>
      </c>
      <c r="I100" s="54">
        <f t="shared" si="27"/>
        <v>282353</v>
      </c>
      <c r="J100" s="66">
        <f t="shared" si="26"/>
        <v>0</v>
      </c>
      <c r="K100" s="67">
        <f t="shared" si="26"/>
        <v>0</v>
      </c>
      <c r="L100" s="67">
        <f t="shared" si="26"/>
        <v>1</v>
      </c>
      <c r="M100" s="67">
        <f t="shared" si="26"/>
        <v>0</v>
      </c>
      <c r="N100" s="67">
        <f t="shared" si="26"/>
        <v>0</v>
      </c>
      <c r="O100" s="67">
        <f t="shared" si="26"/>
        <v>0</v>
      </c>
    </row>
    <row r="101" spans="1:15" ht="13.5">
      <c r="A101" s="16"/>
      <c r="B101" s="17"/>
      <c r="C101" s="30"/>
      <c r="D101" s="30"/>
      <c r="E101" s="30"/>
      <c r="F101" s="30"/>
      <c r="G101" s="30"/>
      <c r="H101" s="30"/>
      <c r="I101" s="24"/>
      <c r="J101" s="68"/>
      <c r="K101" s="68"/>
      <c r="L101" s="68"/>
      <c r="M101" s="68"/>
      <c r="N101" s="68"/>
      <c r="O101" s="69"/>
    </row>
    <row r="102" spans="1:15" ht="14.25" thickBot="1">
      <c r="A102" s="18"/>
      <c r="B102" s="19" t="s">
        <v>16</v>
      </c>
      <c r="C102" s="28">
        <f>C73+C77+C97+C100</f>
        <v>3439209301</v>
      </c>
      <c r="D102" s="28">
        <f aca="true" t="shared" si="28" ref="D102:I102">D73+D77+D97+D100</f>
        <v>181809622</v>
      </c>
      <c r="E102" s="28">
        <f t="shared" si="28"/>
        <v>208622981</v>
      </c>
      <c r="F102" s="28">
        <f t="shared" si="28"/>
        <v>259649409</v>
      </c>
      <c r="G102" s="28">
        <f t="shared" si="28"/>
        <v>13475</v>
      </c>
      <c r="H102" s="28">
        <f t="shared" si="28"/>
        <v>6604091</v>
      </c>
      <c r="I102" s="52">
        <f t="shared" si="28"/>
        <v>4095908879</v>
      </c>
      <c r="J102" s="70">
        <f aca="true" t="shared" si="29" ref="J102:O102">C102/$I102</f>
        <v>0.839669387820871</v>
      </c>
      <c r="K102" s="71">
        <f t="shared" si="29"/>
        <v>0.044388102218814035</v>
      </c>
      <c r="L102" s="71">
        <f t="shared" si="29"/>
        <v>0.05093447807631269</v>
      </c>
      <c r="M102" s="71">
        <f t="shared" si="29"/>
        <v>0.06339237924242894</v>
      </c>
      <c r="N102" s="71">
        <f t="shared" si="29"/>
        <v>3.289868109392577E-06</v>
      </c>
      <c r="O102" s="71">
        <f t="shared" si="29"/>
        <v>0.0016123627734639357</v>
      </c>
    </row>
    <row r="103" ht="14.25" thickTop="1"/>
    <row r="104" spans="1:13" ht="12.75" customHeight="1">
      <c r="A104" s="50" t="s">
        <v>114</v>
      </c>
      <c r="D104" s="49"/>
      <c r="E104" s="49"/>
      <c r="J104" s="49"/>
      <c r="K104" s="49"/>
      <c r="L104" s="49"/>
      <c r="M104" s="49"/>
    </row>
    <row r="105" spans="3:13" ht="12.75" customHeight="1">
      <c r="C105" s="51"/>
      <c r="D105" s="51"/>
      <c r="E105" s="51"/>
      <c r="J105" s="51"/>
      <c r="K105" s="51"/>
      <c r="L105" s="51"/>
      <c r="M105" s="51"/>
    </row>
    <row r="106" spans="3:8" ht="13.5">
      <c r="C106" s="47"/>
      <c r="D106" s="47"/>
      <c r="E106" s="47"/>
      <c r="F106" s="47"/>
      <c r="G106" s="47"/>
      <c r="H106" s="47"/>
    </row>
    <row r="107" spans="3:9" ht="13.5">
      <c r="C107" s="47"/>
      <c r="D107" s="47"/>
      <c r="E107" s="47"/>
      <c r="F107" s="47"/>
      <c r="G107" s="47"/>
      <c r="H107" s="47"/>
      <c r="I107" s="47"/>
    </row>
  </sheetData>
  <sheetProtection/>
  <mergeCells count="2">
    <mergeCell ref="J1:O1"/>
    <mergeCell ref="C1:I1"/>
  </mergeCells>
  <printOptions horizontalCentered="1"/>
  <pageMargins left="0.25" right="0.25" top="0.48" bottom="0.42" header="0.5" footer="0.47"/>
  <pageSetup fitToWidth="6" horizontalDpi="600" verticalDpi="600" orientation="portrait" paperSize="5" scale="65" r:id="rId1"/>
  <rowBreaks count="1" manualBreakCount="1">
    <brk id="104" max="14" man="1"/>
  </rowBreaks>
  <colBreaks count="1" manualBreakCount="1">
    <brk id="9" max="10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cstevens</dc:creator>
  <cp:keywords/>
  <dc:description/>
  <cp:lastModifiedBy>Melanie Ruiz</cp:lastModifiedBy>
  <cp:lastPrinted>2014-07-07T14:00:41Z</cp:lastPrinted>
  <dcterms:created xsi:type="dcterms:W3CDTF">2003-11-24T19:14:29Z</dcterms:created>
  <dcterms:modified xsi:type="dcterms:W3CDTF">2014-07-10T16:31:26Z</dcterms:modified>
  <cp:category/>
  <cp:version/>
  <cp:contentType/>
  <cp:contentStatus/>
</cp:coreProperties>
</file>