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Revenue by Fund" sheetId="1" r:id="rId1"/>
  </sheets>
  <definedNames>
    <definedName name="_xlfn.IFERROR" hidden="1">#NAME?</definedName>
    <definedName name="_xlnm.Print_Area" localSheetId="0">'Revenue by Fund'!$A$1:$O$103</definedName>
    <definedName name="_xlnm.Print_Titles" localSheetId="0">'Revenue by Fund'!$A:$B,'Revenue by Fund'!$1:$1</definedName>
  </definedNames>
  <calcPr fullCalcOnLoad="1"/>
</workbook>
</file>

<file path=xl/sharedStrings.xml><?xml version="1.0" encoding="utf-8"?>
<sst xmlns="http://schemas.openxmlformats.org/spreadsheetml/2006/main" count="115" uniqueCount="114">
  <si>
    <t>LEA</t>
  </si>
  <si>
    <t>DISTRICT</t>
  </si>
  <si>
    <t>Percent           General Funds</t>
  </si>
  <si>
    <t xml:space="preserve">Percent            Special Fund Federal </t>
  </si>
  <si>
    <t>Percent               NCLB Federal Funds</t>
  </si>
  <si>
    <t>Percent          Other Special Funds</t>
  </si>
  <si>
    <t>Percent           Debt Service Funds</t>
  </si>
  <si>
    <t>Percent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</si>
  <si>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</si>
  <si>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</si>
  <si>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</si>
  <si>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</si>
  <si>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</si>
  <si>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</si>
  <si>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</si>
  <si>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</si>
  <si>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</si>
  <si>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</si>
  <si>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</si>
  <si>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</si>
  <si>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</si>
  <si>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</si>
  <si>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</si>
  <si>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</si>
  <si>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</si>
  <si>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</si>
  <si>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</si>
  <si>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</si>
  <si>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</si>
  <si>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</si>
  <si>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</si>
  <si>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</si>
  <si>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</si>
  <si>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</si>
  <si>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</si>
  <si>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</si>
  <si>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</si>
  <si>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</si>
  <si>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</si>
  <si>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</si>
  <si>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</si>
  <si>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</si>
  <si>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</si>
  <si>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</si>
  <si>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</si>
  <si>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</si>
  <si>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</si>
  <si>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</si>
  <si>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</si>
  <si>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</si>
  <si>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</si>
  <si>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</si>
  <si>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</si>
  <si>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</si>
  <si>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</si>
  <si>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</si>
  <si>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</si>
  <si>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</si>
  <si>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</si>
  <si>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</si>
  <si>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</si>
  <si>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>Caddo Parish School Board</t>
  </si>
  <si>
    <t>Lincoln Parish School Board</t>
  </si>
  <si>
    <t>Ouachita Parish School Board</t>
  </si>
  <si>
    <t>Union Parish School Board</t>
  </si>
  <si>
    <t>Zachary Community School Board</t>
  </si>
  <si>
    <t>City of Baker School Board</t>
  </si>
  <si>
    <t>Central Community School Board</t>
  </si>
  <si>
    <t>Allen Parish School Board</t>
  </si>
  <si>
    <t>Calcasieu Parish School Board</t>
  </si>
  <si>
    <t>Cameron Parish School Board</t>
  </si>
  <si>
    <t>East Baton Rouge Parish School Board</t>
  </si>
  <si>
    <t>Jefferson Davis Parish School Board</t>
  </si>
  <si>
    <t>Pointe Coupee Parish School Board</t>
  </si>
  <si>
    <t>St. Charles Parish School Board</t>
  </si>
  <si>
    <t>Terrebonne Parish School Board</t>
  </si>
  <si>
    <t>Vermilion Parish School Board</t>
  </si>
  <si>
    <t>City of Bogalusa School Board</t>
  </si>
  <si>
    <t>A02</t>
  </si>
  <si>
    <t>Office of Juvenile Justice</t>
  </si>
  <si>
    <t>*Excludes one-time Hurricane related revenues</t>
  </si>
  <si>
    <t>Louisiana Virtual Charter Academy</t>
  </si>
  <si>
    <t>New Orleans Military/Maritime Academy</t>
  </si>
  <si>
    <t xml:space="preserve">**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</si>
  <si>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>Jefferson Parish School Board</t>
  </si>
  <si>
    <t>Lafourche Parish School Board*</t>
  </si>
  <si>
    <t>Livingston Parish School Board*</t>
  </si>
  <si>
    <t>Orleans Parish School Board</t>
  </si>
  <si>
    <t>Plaquemines Parish School Board*</t>
  </si>
  <si>
    <t>St. Bernard Parish School Board*</t>
  </si>
  <si>
    <t>St. Tammany Parish School Board*</t>
  </si>
  <si>
    <t>Tangipahoa Parish School Board*</t>
  </si>
  <si>
    <t>Recovery School District (RSD OPERATED)*</t>
  </si>
  <si>
    <t xml:space="preserve"> Total Districts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</si>
  <si>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</si>
  <si>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</si>
  <si>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</si>
  <si>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</si>
  <si>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</si>
  <si>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</si>
  <si>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</si>
  <si>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</si>
  <si>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</si>
  <si>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</si>
  <si>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</si>
  <si>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</si>
  <si>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Total Office of Juvenile Justice Schools</t>
  </si>
  <si>
    <t>General
Funds**</t>
  </si>
  <si>
    <t xml:space="preserve">Special
Fund
Federal </t>
  </si>
  <si>
    <t>NCLB
Federal
Funds</t>
  </si>
  <si>
    <t>Other
Special
Funds</t>
  </si>
  <si>
    <t>Debt
Service
Funds</t>
  </si>
  <si>
    <t>Capital
Project
Funds</t>
  </si>
  <si>
    <t>Total
Revenue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</si>
</sst>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0_)"/>
    <numFmt numFmtId="171" formatCode="_(* #,##0.0_);_(* \(#,##0.0\);_(* &quot;-&quot;??_);_(@_)"/>
  </numFmts>
  <fonts count="42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102" applyFont="1" applyFill="1" applyBorder="1" applyAlignment="1">
      <alignment horizontal="right" wrapText="1"/>
      <protection/>
    </xf>
    <xf numFmtId="0" fontId="3" fillId="33" borderId="11" xfId="0" applyFont="1" applyFill="1" applyBorder="1" applyAlignment="1">
      <alignment/>
    </xf>
    <xf numFmtId="0" fontId="4" fillId="0" borderId="12" xfId="0" applyFont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5" xfId="102" applyFont="1" applyFill="1" applyBorder="1" applyAlignment="1">
      <alignment horizontal="right" wrapText="1"/>
      <protection/>
    </xf>
    <xf numFmtId="0" fontId="1" fillId="0" borderId="16" xfId="102" applyFont="1" applyFill="1" applyBorder="1" applyAlignment="1">
      <alignment horizontal="right" wrapText="1"/>
      <protection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10" fontId="4" fillId="0" borderId="21" xfId="0" applyNumberFormat="1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10" fontId="3" fillId="33" borderId="23" xfId="0" applyNumberFormat="1" applyFont="1" applyFill="1" applyBorder="1" applyAlignment="1">
      <alignment/>
    </xf>
    <xf numFmtId="10" fontId="1" fillId="0" borderId="16" xfId="102" applyNumberFormat="1" applyFont="1" applyFill="1" applyBorder="1" applyAlignment="1">
      <alignment horizontal="right" wrapText="1"/>
      <protection/>
    </xf>
    <xf numFmtId="10" fontId="4" fillId="0" borderId="10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1" fillId="0" borderId="14" xfId="102" applyFont="1" applyFill="1" applyBorder="1" applyAlignment="1">
      <alignment horizontal="left" wrapText="1"/>
      <protection/>
    </xf>
    <xf numFmtId="10" fontId="1" fillId="0" borderId="15" xfId="102" applyNumberFormat="1" applyFont="1" applyFill="1" applyBorder="1" applyAlignment="1">
      <alignment horizontal="right" wrapText="1"/>
      <protection/>
    </xf>
    <xf numFmtId="0" fontId="1" fillId="0" borderId="15" xfId="102" applyFont="1" applyFill="1" applyBorder="1" applyAlignment="1">
      <alignment wrapText="1"/>
      <protection/>
    </xf>
    <xf numFmtId="6" fontId="3" fillId="34" borderId="15" xfId="0" applyNumberFormat="1" applyFont="1" applyFill="1" applyBorder="1" applyAlignment="1">
      <alignment horizontal="right"/>
    </xf>
    <xf numFmtId="6" fontId="3" fillId="0" borderId="15" xfId="0" applyNumberFormat="1" applyFont="1" applyFill="1" applyBorder="1" applyAlignment="1">
      <alignment horizontal="right"/>
    </xf>
    <xf numFmtId="0" fontId="1" fillId="0" borderId="26" xfId="102" applyFont="1" applyFill="1" applyBorder="1" applyAlignment="1">
      <alignment horizontal="right" wrapText="1"/>
      <protection/>
    </xf>
    <xf numFmtId="0" fontId="1" fillId="0" borderId="26" xfId="102" applyFont="1" applyFill="1" applyBorder="1" applyAlignment="1">
      <alignment wrapText="1"/>
      <protection/>
    </xf>
    <xf numFmtId="0" fontId="1" fillId="0" borderId="16" xfId="102" applyFont="1" applyFill="1" applyBorder="1" applyAlignment="1">
      <alignment wrapText="1"/>
      <protection/>
    </xf>
    <xf numFmtId="0" fontId="1" fillId="0" borderId="27" xfId="102" applyFont="1" applyFill="1" applyBorder="1" applyAlignment="1">
      <alignment horizontal="right" wrapText="1"/>
      <protection/>
    </xf>
    <xf numFmtId="0" fontId="1" fillId="0" borderId="27" xfId="102" applyFont="1" applyFill="1" applyBorder="1" applyAlignment="1">
      <alignment wrapText="1"/>
      <protection/>
    </xf>
    <xf numFmtId="10" fontId="1" fillId="0" borderId="27" xfId="102" applyNumberFormat="1" applyFont="1" applyFill="1" applyBorder="1" applyAlignment="1">
      <alignment horizontal="right" wrapText="1"/>
      <protection/>
    </xf>
    <xf numFmtId="10" fontId="3" fillId="33" borderId="22" xfId="0" applyNumberFormat="1" applyFont="1" applyFill="1" applyBorder="1" applyAlignment="1">
      <alignment/>
    </xf>
    <xf numFmtId="10" fontId="4" fillId="0" borderId="28" xfId="0" applyNumberFormat="1" applyFont="1" applyFill="1" applyBorder="1" applyAlignment="1">
      <alignment/>
    </xf>
    <xf numFmtId="10" fontId="1" fillId="0" borderId="29" xfId="102" applyNumberFormat="1" applyFont="1" applyFill="1" applyBorder="1" applyAlignment="1">
      <alignment horizontal="right" wrapText="1"/>
      <protection/>
    </xf>
    <xf numFmtId="10" fontId="1" fillId="0" borderId="30" xfId="102" applyNumberFormat="1" applyFont="1" applyFill="1" applyBorder="1" applyAlignment="1">
      <alignment horizontal="right" wrapText="1"/>
      <protection/>
    </xf>
    <xf numFmtId="10" fontId="4" fillId="0" borderId="31" xfId="0" applyNumberFormat="1" applyFont="1" applyFill="1" applyBorder="1" applyAlignment="1">
      <alignment/>
    </xf>
    <xf numFmtId="10" fontId="1" fillId="0" borderId="32" xfId="102" applyNumberFormat="1" applyFont="1" applyFill="1" applyBorder="1" applyAlignment="1">
      <alignment horizontal="right" wrapText="1"/>
      <protection/>
    </xf>
    <xf numFmtId="10" fontId="4" fillId="0" borderId="33" xfId="0" applyNumberFormat="1" applyFont="1" applyBorder="1" applyAlignment="1">
      <alignment/>
    </xf>
    <xf numFmtId="10" fontId="3" fillId="33" borderId="25" xfId="0" applyNumberFormat="1" applyFont="1" applyFill="1" applyBorder="1" applyAlignment="1">
      <alignment/>
    </xf>
    <xf numFmtId="10" fontId="4" fillId="0" borderId="16" xfId="0" applyNumberFormat="1" applyFont="1" applyFill="1" applyBorder="1" applyAlignment="1">
      <alignment/>
    </xf>
    <xf numFmtId="10" fontId="1" fillId="0" borderId="24" xfId="102" applyNumberFormat="1" applyFont="1" applyFill="1" applyBorder="1" applyAlignment="1">
      <alignment horizontal="right" wrapText="1"/>
      <protection/>
    </xf>
    <xf numFmtId="0" fontId="1" fillId="0" borderId="24" xfId="102" applyFont="1" applyFill="1" applyBorder="1" applyAlignment="1">
      <alignment wrapText="1"/>
      <protection/>
    </xf>
    <xf numFmtId="0" fontId="1" fillId="0" borderId="24" xfId="102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38" fontId="3" fillId="0" borderId="0" xfId="68" applyNumberFormat="1" applyFont="1" applyFill="1" applyAlignment="1">
      <alignment horizontal="left" vertical="top" wrapText="1"/>
      <protection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18" xfId="102" applyFont="1" applyFill="1" applyBorder="1" applyAlignment="1">
      <alignment wrapText="1"/>
      <protection/>
    </xf>
    <xf numFmtId="0" fontId="3" fillId="0" borderId="24" xfId="0" applyFont="1" applyBorder="1" applyAlignment="1">
      <alignment/>
    </xf>
    <xf numFmtId="0" fontId="1" fillId="0" borderId="34" xfId="102" applyFont="1" applyFill="1" applyBorder="1" applyAlignment="1">
      <alignment wrapText="1"/>
      <protection/>
    </xf>
    <xf numFmtId="0" fontId="1" fillId="0" borderId="34" xfId="102" applyFont="1" applyFill="1" applyBorder="1" applyAlignment="1">
      <alignment horizontal="left" wrapText="1"/>
      <protection/>
    </xf>
    <xf numFmtId="0" fontId="1" fillId="0" borderId="35" xfId="102" applyFont="1" applyFill="1" applyBorder="1" applyAlignment="1">
      <alignment wrapText="1"/>
      <protection/>
    </xf>
    <xf numFmtId="0" fontId="4" fillId="0" borderId="25" xfId="0" applyFont="1" applyBorder="1" applyAlignment="1">
      <alignment/>
    </xf>
    <xf numFmtId="6" fontId="1" fillId="34" borderId="27" xfId="102" applyNumberFormat="1" applyFont="1" applyFill="1" applyBorder="1" applyAlignment="1">
      <alignment horizontal="right"/>
      <protection/>
    </xf>
    <xf numFmtId="6" fontId="1" fillId="34" borderId="15" xfId="102" applyNumberFormat="1" applyFont="1" applyFill="1" applyBorder="1" applyAlignment="1">
      <alignment horizontal="right"/>
      <protection/>
    </xf>
    <xf numFmtId="6" fontId="1" fillId="34" borderId="16" xfId="102" applyNumberFormat="1" applyFont="1" applyFill="1" applyBorder="1" applyAlignment="1">
      <alignment horizontal="right"/>
      <protection/>
    </xf>
    <xf numFmtId="164" fontId="4" fillId="34" borderId="24" xfId="0" applyNumberFormat="1" applyFont="1" applyFill="1" applyBorder="1" applyAlignment="1">
      <alignment/>
    </xf>
    <xf numFmtId="164" fontId="3" fillId="33" borderId="22" xfId="0" applyNumberFormat="1" applyFont="1" applyFill="1" applyBorder="1" applyAlignment="1">
      <alignment/>
    </xf>
    <xf numFmtId="164" fontId="1" fillId="34" borderId="27" xfId="102" applyNumberFormat="1" applyFont="1" applyFill="1" applyBorder="1" applyAlignment="1">
      <alignment horizontal="right"/>
      <protection/>
    </xf>
    <xf numFmtId="164" fontId="1" fillId="34" borderId="16" xfId="102" applyNumberFormat="1" applyFont="1" applyFill="1" applyBorder="1" applyAlignment="1">
      <alignment horizontal="right"/>
      <protection/>
    </xf>
    <xf numFmtId="164" fontId="4" fillId="34" borderId="16" xfId="0" applyNumberFormat="1" applyFont="1" applyFill="1" applyBorder="1" applyAlignment="1">
      <alignment/>
    </xf>
    <xf numFmtId="164" fontId="1" fillId="34" borderId="15" xfId="102" applyNumberFormat="1" applyFont="1" applyFill="1" applyBorder="1" applyAlignment="1">
      <alignment horizontal="right"/>
      <protection/>
    </xf>
    <xf numFmtId="164" fontId="4" fillId="34" borderId="21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6" fontId="1" fillId="0" borderId="27" xfId="102" applyNumberFormat="1" applyFont="1" applyFill="1" applyBorder="1" applyAlignment="1">
      <alignment horizontal="right"/>
      <protection/>
    </xf>
    <xf numFmtId="6" fontId="1" fillId="0" borderId="15" xfId="102" applyNumberFormat="1" applyFont="1" applyFill="1" applyBorder="1" applyAlignment="1">
      <alignment horizontal="right"/>
      <protection/>
    </xf>
    <xf numFmtId="6" fontId="1" fillId="0" borderId="16" xfId="102" applyNumberFormat="1" applyFont="1" applyFill="1" applyBorder="1" applyAlignment="1">
      <alignment horizontal="right"/>
      <protection/>
    </xf>
    <xf numFmtId="164" fontId="4" fillId="0" borderId="24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1" fillId="0" borderId="27" xfId="102" applyNumberFormat="1" applyFont="1" applyFill="1" applyBorder="1" applyAlignment="1">
      <alignment horizontal="right"/>
      <protection/>
    </xf>
    <xf numFmtId="164" fontId="1" fillId="0" borderId="16" xfId="102" applyNumberFormat="1" applyFont="1" applyFill="1" applyBorder="1" applyAlignment="1">
      <alignment horizontal="right"/>
      <protection/>
    </xf>
    <xf numFmtId="164" fontId="4" fillId="0" borderId="16" xfId="0" applyNumberFormat="1" applyFont="1" applyFill="1" applyBorder="1" applyAlignment="1">
      <alignment/>
    </xf>
    <xf numFmtId="164" fontId="1" fillId="0" borderId="15" xfId="102" applyNumberFormat="1" applyFont="1" applyFill="1" applyBorder="1" applyAlignment="1">
      <alignment horizontal="right"/>
      <protection/>
    </xf>
    <xf numFmtId="0" fontId="3" fillId="33" borderId="17" xfId="0" applyFont="1" applyFill="1" applyBorder="1" applyAlignment="1">
      <alignment/>
    </xf>
    <xf numFmtId="164" fontId="4" fillId="0" borderId="33" xfId="0" applyNumberFormat="1" applyFont="1" applyBorder="1" applyAlignment="1">
      <alignment/>
    </xf>
    <xf numFmtId="0" fontId="4" fillId="0" borderId="0" xfId="0" applyFont="1" applyAlignment="1">
      <alignment wrapText="1"/>
    </xf>
    <xf numFmtId="164" fontId="1" fillId="0" borderId="24" xfId="102" applyNumberFormat="1" applyFont="1" applyFill="1" applyBorder="1" applyAlignment="1">
      <alignment horizontal="right"/>
      <protection/>
    </xf>
    <xf numFmtId="164" fontId="1" fillId="34" borderId="24" xfId="102" applyNumberFormat="1" applyFont="1" applyFill="1" applyBorder="1" applyAlignment="1">
      <alignment horizontal="right"/>
      <protection/>
    </xf>
    <xf numFmtId="38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4 2" xfId="47"/>
    <cellStyle name="Comma 5 2" xfId="48"/>
    <cellStyle name="Comma 9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10 2" xfId="62"/>
    <cellStyle name="Normal 11" xfId="63"/>
    <cellStyle name="Normal 12" xfId="64"/>
    <cellStyle name="Normal 13" xfId="65"/>
    <cellStyle name="Normal 14" xfId="66"/>
    <cellStyle name="Normal 15" xfId="67"/>
    <cellStyle name="Normal 16" xfId="68"/>
    <cellStyle name="Normal 16 2" xfId="69"/>
    <cellStyle name="Normal 16 3" xfId="70"/>
    <cellStyle name="Normal 17" xfId="71"/>
    <cellStyle name="Normal 18" xfId="72"/>
    <cellStyle name="Normal 19" xfId="73"/>
    <cellStyle name="Normal 19 2" xfId="74"/>
    <cellStyle name="Normal 19 2 2" xfId="75"/>
    <cellStyle name="Normal 19 2 3" xfId="76"/>
    <cellStyle name="Normal 2" xfId="77"/>
    <cellStyle name="Normal 2 2" xfId="78"/>
    <cellStyle name="Normal 2 2 2" xfId="79"/>
    <cellStyle name="Normal 2 2 3" xfId="80"/>
    <cellStyle name="Normal 2 3" xfId="81"/>
    <cellStyle name="Normal 2 4" xfId="82"/>
    <cellStyle name="Normal 20" xfId="83"/>
    <cellStyle name="Normal 20 2" xfId="84"/>
    <cellStyle name="Normal 21" xfId="85"/>
    <cellStyle name="Normal 3" xfId="86"/>
    <cellStyle name="Normal 3 2" xfId="87"/>
    <cellStyle name="Normal 33" xfId="88"/>
    <cellStyle name="Normal 4" xfId="89"/>
    <cellStyle name="Normal 4 2" xfId="90"/>
    <cellStyle name="Normal 4 3" xfId="91"/>
    <cellStyle name="Normal 4 4" xfId="92"/>
    <cellStyle name="Normal 4 5" xfId="93"/>
    <cellStyle name="Normal 4 6" xfId="94"/>
    <cellStyle name="Normal 5" xfId="95"/>
    <cellStyle name="Normal 6" xfId="96"/>
    <cellStyle name="Normal 7" xfId="97"/>
    <cellStyle name="Normal 7 2" xfId="98"/>
    <cellStyle name="Normal 8" xfId="99"/>
    <cellStyle name="Normal 8 2" xfId="100"/>
    <cellStyle name="Normal 9" xfId="101"/>
    <cellStyle name="Normal_Sheet1" xfId="102"/>
    <cellStyle name="Note" xfId="103"/>
    <cellStyle name="Output" xfId="104"/>
    <cellStyle name="Percent" xfId="105"/>
    <cellStyle name="Title" xfId="106"/>
    <cellStyle name="Total" xfId="107"/>
    <cellStyle name="Warning Text" xfId="108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="80" zoomScaleSheetLayoutView="8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6.421875" style="1" customWidth="1"/>
    <col min="2" max="2" width="37.57421875" style="1" bestFit="1" customWidth="1"/>
    <col min="3" max="3" width="15.28125" style="1" bestFit="1" customWidth="1"/>
    <col min="4" max="4" width="13.8515625" style="1" bestFit="1" customWidth="1"/>
    <col min="5" max="8" width="13.57421875" style="1" bestFit="1" customWidth="1"/>
    <col min="9" max="9" width="15.28125" style="69" bestFit="1" customWidth="1"/>
    <col min="10" max="15" width="14.00390625" style="1" customWidth="1"/>
    <col min="16" max="16384" width="9.140625" style="1" customWidth="1"/>
  </cols>
  <sheetData>
    <row r="1" spans="1:15" ht="41.25">
      <c r="A1" s="47" t="s">
        <v>0</v>
      </c>
      <c r="B1" s="47" t="s">
        <v>1</v>
      </c>
      <c r="C1" s="48" t="s">
        <v>107</v>
      </c>
      <c r="D1" s="48" t="s">
        <v>108</v>
      </c>
      <c r="E1" s="48" t="s">
        <v>109</v>
      </c>
      <c r="F1" s="48" t="s">
        <v>110</v>
      </c>
      <c r="G1" s="48" t="s">
        <v>111</v>
      </c>
      <c r="H1" s="49" t="s">
        <v>112</v>
      </c>
      <c r="I1" s="50" t="s">
        <v>113</v>
      </c>
      <c r="J1" s="48" t="s">
        <v>2</v>
      </c>
      <c r="K1" s="51" t="s">
        <v>3</v>
      </c>
      <c r="L1" s="48" t="s">
        <v>4</v>
      </c>
      <c r="M1" s="48" t="s">
        <v>5</v>
      </c>
      <c r="N1" s="48" t="s">
        <v>6</v>
      </c>
      <c r="O1" s="48" t="s">
        <v>7</v>
      </c>
    </row>
    <row r="2" spans="1:15" ht="13.5">
      <c r="A2" s="30">
        <v>1</v>
      </c>
      <c r="B2" s="52" t="s">
        <v>8</v>
      </c>
      <c r="C2" s="71">
        <v>74529035.30585371</v>
      </c>
      <c r="D2" s="71">
        <v>6543681</v>
      </c>
      <c r="E2" s="71">
        <v>4637942</v>
      </c>
      <c r="F2" s="71">
        <v>5417941</v>
      </c>
      <c r="G2" s="71">
        <v>494320</v>
      </c>
      <c r="H2" s="71">
        <v>0</v>
      </c>
      <c r="I2" s="58">
        <f>SUM(C2:H2)</f>
        <v>91622919.30585371</v>
      </c>
      <c r="J2" s="22">
        <f aca="true" t="shared" si="0" ref="J2:O2">C2/$I2</f>
        <v>0.8134322271162573</v>
      </c>
      <c r="K2" s="22">
        <f t="shared" si="0"/>
        <v>0.07141969552570161</v>
      </c>
      <c r="L2" s="22">
        <f t="shared" si="0"/>
        <v>0.050619888944137645</v>
      </c>
      <c r="M2" s="22">
        <f t="shared" si="0"/>
        <v>0.05913303178993831</v>
      </c>
      <c r="N2" s="22">
        <f t="shared" si="0"/>
        <v>0.005395156623965138</v>
      </c>
      <c r="O2" s="22">
        <f t="shared" si="0"/>
        <v>0</v>
      </c>
    </row>
    <row r="3" spans="1:15" ht="13.5">
      <c r="A3" s="7">
        <v>2</v>
      </c>
      <c r="B3" s="54" t="s">
        <v>68</v>
      </c>
      <c r="C3" s="72">
        <v>37271317.8</v>
      </c>
      <c r="D3" s="72">
        <v>1433012</v>
      </c>
      <c r="E3" s="72">
        <v>1468654</v>
      </c>
      <c r="F3" s="72">
        <v>5205740</v>
      </c>
      <c r="G3" s="72">
        <v>1563257</v>
      </c>
      <c r="H3" s="72">
        <v>5678</v>
      </c>
      <c r="I3" s="59">
        <f aca="true" t="shared" si="1" ref="I3:I66">SUM(C3:H3)</f>
        <v>46947658.8</v>
      </c>
      <c r="J3" s="22">
        <f aca="true" t="shared" si="2" ref="J3:J66">C3/$I3</f>
        <v>0.7938908723601783</v>
      </c>
      <c r="K3" s="22">
        <f aca="true" t="shared" si="3" ref="K3:K66">D3/$I3</f>
        <v>0.030523609411594346</v>
      </c>
      <c r="L3" s="22">
        <f aca="true" t="shared" si="4" ref="L3:L66">E3/$I3</f>
        <v>0.031282795298836076</v>
      </c>
      <c r="M3" s="22">
        <f aca="true" t="shared" si="5" ref="M3:M66">F3/$I3</f>
        <v>0.1108839105731935</v>
      </c>
      <c r="N3" s="22">
        <f aca="true" t="shared" si="6" ref="N3:N66">G3/$I3</f>
        <v>0.03329786915806758</v>
      </c>
      <c r="O3" s="22">
        <f aca="true" t="shared" si="7" ref="O3:O66">H3/$I3</f>
        <v>0.00012094319813025481</v>
      </c>
    </row>
    <row r="4" spans="1:15" ht="13.5">
      <c r="A4" s="7">
        <v>3</v>
      </c>
      <c r="B4" s="54" t="s">
        <v>9</v>
      </c>
      <c r="C4" s="72">
        <v>205978021.48991826</v>
      </c>
      <c r="D4" s="72">
        <v>9356212</v>
      </c>
      <c r="E4" s="72">
        <v>5573317</v>
      </c>
      <c r="F4" s="72">
        <v>9417556</v>
      </c>
      <c r="G4" s="72">
        <v>16002875</v>
      </c>
      <c r="H4" s="72">
        <v>18243</v>
      </c>
      <c r="I4" s="59">
        <f t="shared" si="1"/>
        <v>246346224.48991826</v>
      </c>
      <c r="J4" s="22">
        <f t="shared" si="2"/>
        <v>0.8361322440253105</v>
      </c>
      <c r="K4" s="22">
        <f t="shared" si="3"/>
        <v>0.037979928530964366</v>
      </c>
      <c r="L4" s="22">
        <f t="shared" si="4"/>
        <v>0.022623918883027526</v>
      </c>
      <c r="M4" s="22">
        <f t="shared" si="5"/>
        <v>0.038228943916229635</v>
      </c>
      <c r="N4" s="22">
        <f t="shared" si="6"/>
        <v>0.06496091033315154</v>
      </c>
      <c r="O4" s="22">
        <f t="shared" si="7"/>
        <v>7.405431131641555E-05</v>
      </c>
    </row>
    <row r="5" spans="1:15" ht="13.5">
      <c r="A5" s="7">
        <v>4</v>
      </c>
      <c r="B5" s="54" t="s">
        <v>10</v>
      </c>
      <c r="C5" s="72">
        <v>36070020.652804926</v>
      </c>
      <c r="D5" s="72">
        <v>3879158</v>
      </c>
      <c r="E5" s="72">
        <v>2031985</v>
      </c>
      <c r="F5" s="72">
        <v>3032871</v>
      </c>
      <c r="G5" s="72">
        <v>17</v>
      </c>
      <c r="H5" s="72">
        <v>1316</v>
      </c>
      <c r="I5" s="59">
        <f t="shared" si="1"/>
        <v>45015367.652804926</v>
      </c>
      <c r="J5" s="22">
        <f t="shared" si="2"/>
        <v>0.801282373855218</v>
      </c>
      <c r="K5" s="22">
        <f t="shared" si="3"/>
        <v>0.08617408236936365</v>
      </c>
      <c r="L5" s="22">
        <f t="shared" si="4"/>
        <v>0.04513980682491185</v>
      </c>
      <c r="M5" s="22">
        <f t="shared" si="5"/>
        <v>0.0673741248409202</v>
      </c>
      <c r="N5" s="22">
        <f t="shared" si="6"/>
        <v>3.776488094269896E-07</v>
      </c>
      <c r="O5" s="22">
        <f t="shared" si="7"/>
        <v>2.9234460776818724E-05</v>
      </c>
    </row>
    <row r="6" spans="1:15" ht="13.5">
      <c r="A6" s="7">
        <v>5</v>
      </c>
      <c r="B6" s="55" t="s">
        <v>11</v>
      </c>
      <c r="C6" s="72">
        <v>41598721.84892945</v>
      </c>
      <c r="D6" s="25">
        <v>2073312</v>
      </c>
      <c r="E6" s="25">
        <v>4524250</v>
      </c>
      <c r="F6" s="25">
        <v>8287432</v>
      </c>
      <c r="G6" s="25">
        <v>2</v>
      </c>
      <c r="H6" s="25">
        <v>754</v>
      </c>
      <c r="I6" s="24">
        <f t="shared" si="1"/>
        <v>56484471.84892945</v>
      </c>
      <c r="J6" s="22">
        <f t="shared" si="2"/>
        <v>0.7364629691534926</v>
      </c>
      <c r="K6" s="22">
        <f t="shared" si="3"/>
        <v>0.036705875652784305</v>
      </c>
      <c r="L6" s="22">
        <f t="shared" si="4"/>
        <v>0.08009723472497597</v>
      </c>
      <c r="M6" s="22">
        <f t="shared" si="5"/>
        <v>0.14672053625933074</v>
      </c>
      <c r="N6" s="22">
        <f t="shared" si="6"/>
        <v>3.5407961419009106E-08</v>
      </c>
      <c r="O6" s="22">
        <f t="shared" si="7"/>
        <v>1.3348801454966434E-05</v>
      </c>
    </row>
    <row r="7" spans="1:15" ht="13.5">
      <c r="A7" s="7">
        <v>6</v>
      </c>
      <c r="B7" s="54" t="s">
        <v>12</v>
      </c>
      <c r="C7" s="72">
        <v>56396602.24182954</v>
      </c>
      <c r="D7" s="72">
        <v>1609562</v>
      </c>
      <c r="E7" s="72">
        <v>1810509</v>
      </c>
      <c r="F7" s="72">
        <v>2934689</v>
      </c>
      <c r="G7" s="72">
        <v>3839272</v>
      </c>
      <c r="H7" s="72">
        <v>24376</v>
      </c>
      <c r="I7" s="59">
        <f t="shared" si="1"/>
        <v>66615010.24182954</v>
      </c>
      <c r="J7" s="22">
        <f t="shared" si="2"/>
        <v>0.8466050224580832</v>
      </c>
      <c r="K7" s="22">
        <f t="shared" si="3"/>
        <v>0.02416215195579612</v>
      </c>
      <c r="L7" s="22">
        <f t="shared" si="4"/>
        <v>0.02717869431269903</v>
      </c>
      <c r="M7" s="22">
        <f t="shared" si="5"/>
        <v>0.04405447044662048</v>
      </c>
      <c r="N7" s="22">
        <f t="shared" si="6"/>
        <v>0.057633737292277824</v>
      </c>
      <c r="O7" s="22">
        <f t="shared" si="7"/>
        <v>0.00036592353452335867</v>
      </c>
    </row>
    <row r="8" spans="1:15" ht="13.5">
      <c r="A8" s="7">
        <v>7</v>
      </c>
      <c r="B8" s="54" t="s">
        <v>13</v>
      </c>
      <c r="C8" s="72">
        <v>12636103.35</v>
      </c>
      <c r="D8" s="72">
        <v>1268148</v>
      </c>
      <c r="E8" s="72">
        <v>1065318</v>
      </c>
      <c r="F8" s="72">
        <v>19469750</v>
      </c>
      <c r="G8" s="72">
        <v>1378368</v>
      </c>
      <c r="H8" s="72">
        <v>4174</v>
      </c>
      <c r="I8" s="59">
        <f t="shared" si="1"/>
        <v>35821861.35</v>
      </c>
      <c r="J8" s="22">
        <f t="shared" si="2"/>
        <v>0.35274837414332183</v>
      </c>
      <c r="K8" s="22">
        <f t="shared" si="3"/>
        <v>0.03540151048013589</v>
      </c>
      <c r="L8" s="22">
        <f t="shared" si="4"/>
        <v>0.029739325647856096</v>
      </c>
      <c r="M8" s="22">
        <f t="shared" si="5"/>
        <v>0.5435158661848821</v>
      </c>
      <c r="N8" s="22">
        <f t="shared" si="6"/>
        <v>0.03847840251885738</v>
      </c>
      <c r="O8" s="22">
        <f t="shared" si="7"/>
        <v>0.00011652102494668384</v>
      </c>
    </row>
    <row r="9" spans="1:15" ht="13.5">
      <c r="A9" s="7">
        <v>8</v>
      </c>
      <c r="B9" s="54" t="s">
        <v>14</v>
      </c>
      <c r="C9" s="72">
        <v>112859230.0986474</v>
      </c>
      <c r="D9" s="72">
        <v>6156527</v>
      </c>
      <c r="E9" s="72">
        <v>7053809</v>
      </c>
      <c r="F9" s="72">
        <v>79882866</v>
      </c>
      <c r="G9" s="72">
        <v>11882867</v>
      </c>
      <c r="H9" s="72">
        <v>26500</v>
      </c>
      <c r="I9" s="59">
        <f t="shared" si="1"/>
        <v>217861799.09864742</v>
      </c>
      <c r="J9" s="22">
        <f t="shared" si="2"/>
        <v>0.5180312958287145</v>
      </c>
      <c r="K9" s="22">
        <f t="shared" si="3"/>
        <v>0.02825886422250803</v>
      </c>
      <c r="L9" s="22">
        <f t="shared" si="4"/>
        <v>0.03237744767179697</v>
      </c>
      <c r="M9" s="22">
        <f t="shared" si="5"/>
        <v>0.36666761373722606</v>
      </c>
      <c r="N9" s="22">
        <f t="shared" si="6"/>
        <v>0.054543141795223404</v>
      </c>
      <c r="O9" s="22">
        <f t="shared" si="7"/>
        <v>0.00012163674453087964</v>
      </c>
    </row>
    <row r="10" spans="1:15" ht="13.5">
      <c r="A10" s="7">
        <v>9</v>
      </c>
      <c r="B10" s="54" t="s">
        <v>61</v>
      </c>
      <c r="C10" s="72">
        <v>369301925.8500956</v>
      </c>
      <c r="D10" s="72">
        <v>14068629</v>
      </c>
      <c r="E10" s="72">
        <v>27794094</v>
      </c>
      <c r="F10" s="72">
        <v>25456483</v>
      </c>
      <c r="G10" s="72">
        <v>9764058</v>
      </c>
      <c r="H10" s="72">
        <v>19275347</v>
      </c>
      <c r="I10" s="59">
        <f t="shared" si="1"/>
        <v>465660536.8500956</v>
      </c>
      <c r="J10" s="22">
        <f t="shared" si="2"/>
        <v>0.7930711250478596</v>
      </c>
      <c r="K10" s="22">
        <f t="shared" si="3"/>
        <v>0.030212199417123768</v>
      </c>
      <c r="L10" s="22">
        <f t="shared" si="4"/>
        <v>0.05968745856801563</v>
      </c>
      <c r="M10" s="22">
        <f t="shared" si="5"/>
        <v>0.05466746907993814</v>
      </c>
      <c r="N10" s="22">
        <f t="shared" si="6"/>
        <v>0.020968188685362495</v>
      </c>
      <c r="O10" s="22">
        <f t="shared" si="7"/>
        <v>0.04139355920170035</v>
      </c>
    </row>
    <row r="11" spans="1:15" ht="13.5">
      <c r="A11" s="7">
        <v>10</v>
      </c>
      <c r="B11" s="55" t="s">
        <v>69</v>
      </c>
      <c r="C11" s="72">
        <v>273682650.21665055</v>
      </c>
      <c r="D11" s="25">
        <v>19052597</v>
      </c>
      <c r="E11" s="25">
        <v>15429589</v>
      </c>
      <c r="F11" s="25">
        <v>11467294</v>
      </c>
      <c r="G11" s="25">
        <v>22765408</v>
      </c>
      <c r="H11" s="25">
        <v>6678336</v>
      </c>
      <c r="I11" s="24">
        <f t="shared" si="1"/>
        <v>349075874.21665055</v>
      </c>
      <c r="J11" s="22">
        <f t="shared" si="2"/>
        <v>0.7840205251388759</v>
      </c>
      <c r="K11" s="22">
        <f t="shared" si="3"/>
        <v>0.05458010251426081</v>
      </c>
      <c r="L11" s="22">
        <f t="shared" si="4"/>
        <v>0.04420124717763731</v>
      </c>
      <c r="M11" s="22">
        <f t="shared" si="5"/>
        <v>0.03285043409468893</v>
      </c>
      <c r="N11" s="22">
        <f t="shared" si="6"/>
        <v>0.0652162171077766</v>
      </c>
      <c r="O11" s="22">
        <f t="shared" si="7"/>
        <v>0.019131473966760463</v>
      </c>
    </row>
    <row r="12" spans="1:15" ht="13.5">
      <c r="A12" s="7">
        <v>11</v>
      </c>
      <c r="B12" s="54" t="s">
        <v>15</v>
      </c>
      <c r="C12" s="72">
        <v>13259331</v>
      </c>
      <c r="D12" s="72">
        <v>701987</v>
      </c>
      <c r="E12" s="72">
        <v>717619</v>
      </c>
      <c r="F12" s="72">
        <v>3979551</v>
      </c>
      <c r="G12" s="72">
        <v>1722361</v>
      </c>
      <c r="H12" s="72">
        <v>110</v>
      </c>
      <c r="I12" s="59">
        <f t="shared" si="1"/>
        <v>20380959</v>
      </c>
      <c r="J12" s="22">
        <f t="shared" si="2"/>
        <v>0.6505744405844691</v>
      </c>
      <c r="K12" s="22">
        <f t="shared" si="3"/>
        <v>0.034443276197160304</v>
      </c>
      <c r="L12" s="22">
        <f t="shared" si="4"/>
        <v>0.03521026660227323</v>
      </c>
      <c r="M12" s="22">
        <f t="shared" si="5"/>
        <v>0.195258280044624</v>
      </c>
      <c r="N12" s="22">
        <f t="shared" si="6"/>
        <v>0.08450833937696454</v>
      </c>
      <c r="O12" s="22">
        <f t="shared" si="7"/>
        <v>5.397194508855054E-06</v>
      </c>
    </row>
    <row r="13" spans="1:15" ht="13.5">
      <c r="A13" s="7">
        <v>12</v>
      </c>
      <c r="B13" s="54" t="s">
        <v>70</v>
      </c>
      <c r="C13" s="72">
        <v>73032979.55</v>
      </c>
      <c r="D13" s="72">
        <v>394603</v>
      </c>
      <c r="E13" s="72">
        <v>253642</v>
      </c>
      <c r="F13" s="72">
        <v>15551135</v>
      </c>
      <c r="G13" s="72">
        <v>785558</v>
      </c>
      <c r="H13" s="72">
        <v>268</v>
      </c>
      <c r="I13" s="59">
        <f t="shared" si="1"/>
        <v>90018185.55</v>
      </c>
      <c r="J13" s="22">
        <f t="shared" si="2"/>
        <v>0.811313615174284</v>
      </c>
      <c r="K13" s="22">
        <f t="shared" si="3"/>
        <v>0.0043835920218678525</v>
      </c>
      <c r="L13" s="22">
        <f t="shared" si="4"/>
        <v>0.0028176751003175494</v>
      </c>
      <c r="M13" s="22">
        <f t="shared" si="5"/>
        <v>0.17275548162834528</v>
      </c>
      <c r="N13" s="22">
        <f t="shared" si="6"/>
        <v>0.008726658898980662</v>
      </c>
      <c r="O13" s="22">
        <f t="shared" si="7"/>
        <v>2.9771762045919178E-06</v>
      </c>
    </row>
    <row r="14" spans="1:15" ht="13.5">
      <c r="A14" s="7">
        <v>13</v>
      </c>
      <c r="B14" s="54" t="s">
        <v>16</v>
      </c>
      <c r="C14" s="72">
        <v>13738023.3</v>
      </c>
      <c r="D14" s="72">
        <v>2556897</v>
      </c>
      <c r="E14" s="72">
        <v>950110</v>
      </c>
      <c r="F14" s="72">
        <v>1781195</v>
      </c>
      <c r="G14" s="72">
        <v>200981</v>
      </c>
      <c r="H14" s="72">
        <v>0</v>
      </c>
      <c r="I14" s="59">
        <f t="shared" si="1"/>
        <v>19227206.3</v>
      </c>
      <c r="J14" s="22">
        <f t="shared" si="2"/>
        <v>0.7145095905066562</v>
      </c>
      <c r="K14" s="22">
        <f t="shared" si="3"/>
        <v>0.13298328213184044</v>
      </c>
      <c r="L14" s="22">
        <f t="shared" si="4"/>
        <v>0.04941487521252632</v>
      </c>
      <c r="M14" s="22">
        <f t="shared" si="5"/>
        <v>0.0926393035060949</v>
      </c>
      <c r="N14" s="22">
        <f t="shared" si="6"/>
        <v>0.010452948642882143</v>
      </c>
      <c r="O14" s="22">
        <f t="shared" si="7"/>
        <v>0</v>
      </c>
    </row>
    <row r="15" spans="1:15" ht="13.5">
      <c r="A15" s="7">
        <v>14</v>
      </c>
      <c r="B15" s="54" t="s">
        <v>17</v>
      </c>
      <c r="C15" s="72">
        <v>13244723.5</v>
      </c>
      <c r="D15" s="72">
        <v>646705</v>
      </c>
      <c r="E15" s="72">
        <v>1712496</v>
      </c>
      <c r="F15" s="72">
        <v>6397965</v>
      </c>
      <c r="G15" s="72">
        <v>1121157</v>
      </c>
      <c r="H15" s="72">
        <v>11</v>
      </c>
      <c r="I15" s="59">
        <f t="shared" si="1"/>
        <v>23123057.5</v>
      </c>
      <c r="J15" s="22">
        <f t="shared" si="2"/>
        <v>0.5727929146048268</v>
      </c>
      <c r="K15" s="22">
        <f t="shared" si="3"/>
        <v>0.02796797093117984</v>
      </c>
      <c r="L15" s="22">
        <f t="shared" si="4"/>
        <v>0.07406010212965997</v>
      </c>
      <c r="M15" s="22">
        <f t="shared" si="5"/>
        <v>0.27669199888466306</v>
      </c>
      <c r="N15" s="22">
        <f t="shared" si="6"/>
        <v>0.048486537734034524</v>
      </c>
      <c r="O15" s="22">
        <f t="shared" si="7"/>
        <v>4.7571563578908194E-07</v>
      </c>
    </row>
    <row r="16" spans="1:15" ht="13.5">
      <c r="A16" s="7">
        <v>15</v>
      </c>
      <c r="B16" s="55" t="s">
        <v>18</v>
      </c>
      <c r="C16" s="72">
        <v>27749809.465132717</v>
      </c>
      <c r="D16" s="25">
        <v>934267</v>
      </c>
      <c r="E16" s="25">
        <v>2261431</v>
      </c>
      <c r="F16" s="25">
        <v>8477067</v>
      </c>
      <c r="G16" s="25">
        <v>1974</v>
      </c>
      <c r="H16" s="25">
        <v>0</v>
      </c>
      <c r="I16" s="24">
        <f t="shared" si="1"/>
        <v>39424548.46513271</v>
      </c>
      <c r="J16" s="22">
        <f t="shared" si="2"/>
        <v>0.7038713325955984</v>
      </c>
      <c r="K16" s="22">
        <f t="shared" si="3"/>
        <v>0.023697595441740337</v>
      </c>
      <c r="L16" s="22">
        <f t="shared" si="4"/>
        <v>0.05736098669589132</v>
      </c>
      <c r="M16" s="22">
        <f t="shared" si="5"/>
        <v>0.21502001494061915</v>
      </c>
      <c r="N16" s="22">
        <f t="shared" si="6"/>
        <v>5.00703261508706E-05</v>
      </c>
      <c r="O16" s="22">
        <f t="shared" si="7"/>
        <v>0</v>
      </c>
    </row>
    <row r="17" spans="1:15" ht="13.5">
      <c r="A17" s="7">
        <v>16</v>
      </c>
      <c r="B17" s="54" t="s">
        <v>19</v>
      </c>
      <c r="C17" s="72">
        <v>58963601.62075286</v>
      </c>
      <c r="D17" s="72">
        <v>4231037</v>
      </c>
      <c r="E17" s="72">
        <v>2673972</v>
      </c>
      <c r="F17" s="72">
        <v>10591990</v>
      </c>
      <c r="G17" s="72">
        <v>3816902</v>
      </c>
      <c r="H17" s="72">
        <v>3657770</v>
      </c>
      <c r="I17" s="59">
        <f t="shared" si="1"/>
        <v>83935272.62075287</v>
      </c>
      <c r="J17" s="22">
        <f t="shared" si="2"/>
        <v>0.7024889510655404</v>
      </c>
      <c r="K17" s="22">
        <f t="shared" si="3"/>
        <v>0.050408330942310925</v>
      </c>
      <c r="L17" s="22">
        <f t="shared" si="4"/>
        <v>0.03185754828106514</v>
      </c>
      <c r="M17" s="22">
        <f t="shared" si="5"/>
        <v>0.12619235834090978</v>
      </c>
      <c r="N17" s="22">
        <f t="shared" si="6"/>
        <v>0.04547435042292668</v>
      </c>
      <c r="O17" s="22">
        <f t="shared" si="7"/>
        <v>0.04357846094724689</v>
      </c>
    </row>
    <row r="18" spans="1:15" ht="13.5">
      <c r="A18" s="7">
        <v>17</v>
      </c>
      <c r="B18" s="54" t="s">
        <v>71</v>
      </c>
      <c r="C18" s="72">
        <v>393386797.4392187</v>
      </c>
      <c r="D18" s="72">
        <v>16586072</v>
      </c>
      <c r="E18" s="72">
        <v>30011684</v>
      </c>
      <c r="F18" s="72">
        <v>67044689</v>
      </c>
      <c r="G18" s="72">
        <v>0</v>
      </c>
      <c r="H18" s="72">
        <v>39715564</v>
      </c>
      <c r="I18" s="59">
        <f t="shared" si="1"/>
        <v>546744806.4392188</v>
      </c>
      <c r="J18" s="22">
        <f t="shared" si="2"/>
        <v>0.7195071499649467</v>
      </c>
      <c r="K18" s="22">
        <f t="shared" si="3"/>
        <v>0.030336039418499463</v>
      </c>
      <c r="L18" s="22">
        <f t="shared" si="4"/>
        <v>0.0548915758257621</v>
      </c>
      <c r="M18" s="22">
        <f t="shared" si="5"/>
        <v>0.12262519590563922</v>
      </c>
      <c r="N18" s="22">
        <f t="shared" si="6"/>
        <v>0</v>
      </c>
      <c r="O18" s="22">
        <f t="shared" si="7"/>
        <v>0.07264003888515246</v>
      </c>
    </row>
    <row r="19" spans="1:15" ht="13.5">
      <c r="A19" s="7">
        <v>18</v>
      </c>
      <c r="B19" s="54" t="s">
        <v>20</v>
      </c>
      <c r="C19" s="72">
        <v>11520292.349176018</v>
      </c>
      <c r="D19" s="72">
        <v>468402</v>
      </c>
      <c r="E19" s="72">
        <v>2010808</v>
      </c>
      <c r="F19" s="72">
        <v>908476</v>
      </c>
      <c r="G19" s="72">
        <v>0</v>
      </c>
      <c r="H19" s="72">
        <v>6443</v>
      </c>
      <c r="I19" s="59">
        <f t="shared" si="1"/>
        <v>14914421.349176018</v>
      </c>
      <c r="J19" s="22">
        <f t="shared" si="2"/>
        <v>0.7724263703876438</v>
      </c>
      <c r="K19" s="22">
        <f t="shared" si="3"/>
        <v>0.03140597875263045</v>
      </c>
      <c r="L19" s="22">
        <f t="shared" si="4"/>
        <v>0.13482306506722716</v>
      </c>
      <c r="M19" s="22">
        <f t="shared" si="5"/>
        <v>0.06091258780550617</v>
      </c>
      <c r="N19" s="22">
        <f t="shared" si="6"/>
        <v>0</v>
      </c>
      <c r="O19" s="22">
        <f t="shared" si="7"/>
        <v>0.00043199798699236554</v>
      </c>
    </row>
    <row r="20" spans="1:15" ht="13.5">
      <c r="A20" s="7">
        <v>19</v>
      </c>
      <c r="B20" s="54" t="s">
        <v>21</v>
      </c>
      <c r="C20" s="72">
        <v>16113580.806246758</v>
      </c>
      <c r="D20" s="72">
        <v>720347</v>
      </c>
      <c r="E20" s="72">
        <v>4397150</v>
      </c>
      <c r="F20" s="72">
        <v>2215064</v>
      </c>
      <c r="G20" s="72">
        <v>0</v>
      </c>
      <c r="H20" s="72">
        <v>0</v>
      </c>
      <c r="I20" s="59">
        <f t="shared" si="1"/>
        <v>23446141.806246758</v>
      </c>
      <c r="J20" s="22">
        <f t="shared" si="2"/>
        <v>0.6872593768051687</v>
      </c>
      <c r="K20" s="22">
        <f t="shared" si="3"/>
        <v>0.030723477062997114</v>
      </c>
      <c r="L20" s="22">
        <f t="shared" si="4"/>
        <v>0.18754258318221326</v>
      </c>
      <c r="M20" s="22">
        <f t="shared" si="5"/>
        <v>0.094474562949621</v>
      </c>
      <c r="N20" s="22">
        <f t="shared" si="6"/>
        <v>0</v>
      </c>
      <c r="O20" s="22">
        <f t="shared" si="7"/>
        <v>0</v>
      </c>
    </row>
    <row r="21" spans="1:15" ht="13.5">
      <c r="A21" s="7">
        <v>20</v>
      </c>
      <c r="B21" s="55" t="s">
        <v>22</v>
      </c>
      <c r="C21" s="72">
        <v>51574808.308640316</v>
      </c>
      <c r="D21" s="25">
        <v>2087348</v>
      </c>
      <c r="E21" s="25">
        <v>2909183</v>
      </c>
      <c r="F21" s="25">
        <v>3617196</v>
      </c>
      <c r="G21" s="25">
        <v>598231</v>
      </c>
      <c r="H21" s="25">
        <v>0</v>
      </c>
      <c r="I21" s="24">
        <f t="shared" si="1"/>
        <v>60786766.308640316</v>
      </c>
      <c r="J21" s="22">
        <f t="shared" si="2"/>
        <v>0.848454547602895</v>
      </c>
      <c r="K21" s="22">
        <f t="shared" si="3"/>
        <v>0.03433885575359684</v>
      </c>
      <c r="L21" s="22">
        <f t="shared" si="4"/>
        <v>0.047858821527515354</v>
      </c>
      <c r="M21" s="22">
        <f t="shared" si="5"/>
        <v>0.0595063073701594</v>
      </c>
      <c r="N21" s="22">
        <f t="shared" si="6"/>
        <v>0.009841467745833464</v>
      </c>
      <c r="O21" s="22">
        <f t="shared" si="7"/>
        <v>0</v>
      </c>
    </row>
    <row r="22" spans="1:15" ht="13.5">
      <c r="A22" s="7">
        <v>21</v>
      </c>
      <c r="B22" s="54" t="s">
        <v>23</v>
      </c>
      <c r="C22" s="72">
        <v>24359006.656621706</v>
      </c>
      <c r="D22" s="72">
        <v>1956418</v>
      </c>
      <c r="E22" s="72">
        <v>2713930</v>
      </c>
      <c r="F22" s="72">
        <v>1876503</v>
      </c>
      <c r="G22" s="72">
        <v>5902</v>
      </c>
      <c r="H22" s="72">
        <v>2345098</v>
      </c>
      <c r="I22" s="59">
        <f t="shared" si="1"/>
        <v>33256857.656621706</v>
      </c>
      <c r="J22" s="22">
        <f t="shared" si="2"/>
        <v>0.7324506394479405</v>
      </c>
      <c r="K22" s="22">
        <f t="shared" si="3"/>
        <v>0.05882750620037794</v>
      </c>
      <c r="L22" s="22">
        <f t="shared" si="4"/>
        <v>0.08160512421291959</v>
      </c>
      <c r="M22" s="22">
        <f t="shared" si="5"/>
        <v>0.05642454315362454</v>
      </c>
      <c r="N22" s="22">
        <f t="shared" si="6"/>
        <v>0.0001774671576292135</v>
      </c>
      <c r="O22" s="22">
        <f t="shared" si="7"/>
        <v>0.07051471982750819</v>
      </c>
    </row>
    <row r="23" spans="1:15" ht="13.5">
      <c r="A23" s="7">
        <v>22</v>
      </c>
      <c r="B23" s="54" t="s">
        <v>24</v>
      </c>
      <c r="C23" s="72">
        <v>24360356.9780521</v>
      </c>
      <c r="D23" s="72">
        <v>756846</v>
      </c>
      <c r="E23" s="72">
        <v>1359079</v>
      </c>
      <c r="F23" s="72">
        <v>2918442</v>
      </c>
      <c r="G23" s="72">
        <v>1237259</v>
      </c>
      <c r="H23" s="72">
        <v>1125636</v>
      </c>
      <c r="I23" s="59">
        <f t="shared" si="1"/>
        <v>31757618.9780521</v>
      </c>
      <c r="J23" s="22">
        <f t="shared" si="2"/>
        <v>0.7670712654776702</v>
      </c>
      <c r="K23" s="22">
        <f t="shared" si="3"/>
        <v>0.023831950390331886</v>
      </c>
      <c r="L23" s="22">
        <f t="shared" si="4"/>
        <v>0.04279536828435622</v>
      </c>
      <c r="M23" s="22">
        <f t="shared" si="5"/>
        <v>0.09189738065744017</v>
      </c>
      <c r="N23" s="22">
        <f t="shared" si="6"/>
        <v>0.03895943839036163</v>
      </c>
      <c r="O23" s="22">
        <f t="shared" si="7"/>
        <v>0.03544459679983989</v>
      </c>
    </row>
    <row r="24" spans="1:15" ht="13.5">
      <c r="A24" s="7">
        <v>23</v>
      </c>
      <c r="B24" s="54" t="s">
        <v>25</v>
      </c>
      <c r="C24" s="72">
        <v>106008107.96420914</v>
      </c>
      <c r="D24" s="72">
        <v>5243354</v>
      </c>
      <c r="E24" s="72">
        <v>6417374</v>
      </c>
      <c r="F24" s="72">
        <v>13467452</v>
      </c>
      <c r="G24" s="72">
        <v>11638631</v>
      </c>
      <c r="H24" s="72">
        <v>109820</v>
      </c>
      <c r="I24" s="59">
        <f t="shared" si="1"/>
        <v>142884738.96420914</v>
      </c>
      <c r="J24" s="22">
        <f t="shared" si="2"/>
        <v>0.7419134382907251</v>
      </c>
      <c r="K24" s="22">
        <f t="shared" si="3"/>
        <v>0.03669638925759171</v>
      </c>
      <c r="L24" s="22">
        <f t="shared" si="4"/>
        <v>0.04491294204349894</v>
      </c>
      <c r="M24" s="22">
        <f t="shared" si="5"/>
        <v>0.09425395670403562</v>
      </c>
      <c r="N24" s="22">
        <f t="shared" si="6"/>
        <v>0.08145468217508753</v>
      </c>
      <c r="O24" s="22">
        <f t="shared" si="7"/>
        <v>0.0007685915290611165</v>
      </c>
    </row>
    <row r="25" spans="1:15" ht="13.5">
      <c r="A25" s="7">
        <v>24</v>
      </c>
      <c r="B25" s="54" t="s">
        <v>26</v>
      </c>
      <c r="C25" s="72">
        <v>47210473.26391453</v>
      </c>
      <c r="D25" s="72">
        <v>4989916</v>
      </c>
      <c r="E25" s="72">
        <v>2298852</v>
      </c>
      <c r="F25" s="72">
        <v>19655248</v>
      </c>
      <c r="G25" s="72">
        <v>3100251</v>
      </c>
      <c r="H25" s="72">
        <v>0</v>
      </c>
      <c r="I25" s="59">
        <f t="shared" si="1"/>
        <v>77254740.26391453</v>
      </c>
      <c r="J25" s="22">
        <f t="shared" si="2"/>
        <v>0.6111013136881441</v>
      </c>
      <c r="K25" s="22">
        <f t="shared" si="3"/>
        <v>0.06459041843844987</v>
      </c>
      <c r="L25" s="22">
        <f t="shared" si="4"/>
        <v>0.02975677598742491</v>
      </c>
      <c r="M25" s="22">
        <f t="shared" si="5"/>
        <v>0.2544212553540991</v>
      </c>
      <c r="N25" s="22">
        <f t="shared" si="6"/>
        <v>0.040130236531882024</v>
      </c>
      <c r="O25" s="22">
        <f t="shared" si="7"/>
        <v>0</v>
      </c>
    </row>
    <row r="26" spans="1:15" ht="13.5">
      <c r="A26" s="7">
        <v>25</v>
      </c>
      <c r="B26" s="55" t="s">
        <v>27</v>
      </c>
      <c r="C26" s="72">
        <v>22101077.40777643</v>
      </c>
      <c r="D26" s="25">
        <v>709703</v>
      </c>
      <c r="E26" s="25">
        <v>980169</v>
      </c>
      <c r="F26" s="25">
        <v>1302137</v>
      </c>
      <c r="G26" s="25">
        <v>503428</v>
      </c>
      <c r="H26" s="25">
        <v>532</v>
      </c>
      <c r="I26" s="24">
        <f t="shared" si="1"/>
        <v>25597046.40777643</v>
      </c>
      <c r="J26" s="22">
        <f t="shared" si="2"/>
        <v>0.8634229534022364</v>
      </c>
      <c r="K26" s="22">
        <f t="shared" si="3"/>
        <v>0.0277259723131334</v>
      </c>
      <c r="L26" s="22">
        <f t="shared" si="4"/>
        <v>0.03829226952146412</v>
      </c>
      <c r="M26" s="22">
        <f t="shared" si="5"/>
        <v>0.05087059574203094</v>
      </c>
      <c r="N26" s="22">
        <f t="shared" si="6"/>
        <v>0.019667425373228124</v>
      </c>
      <c r="O26" s="22">
        <f t="shared" si="7"/>
        <v>2.0783647907063894E-05</v>
      </c>
    </row>
    <row r="27" spans="1:15" ht="13.5">
      <c r="A27" s="7">
        <v>26</v>
      </c>
      <c r="B27" s="54" t="s">
        <v>84</v>
      </c>
      <c r="C27" s="72">
        <v>410214696.8980883</v>
      </c>
      <c r="D27" s="72">
        <v>27628194</v>
      </c>
      <c r="E27" s="72">
        <v>35974048</v>
      </c>
      <c r="F27" s="72">
        <v>49835966</v>
      </c>
      <c r="G27" s="72">
        <v>25245848</v>
      </c>
      <c r="H27" s="72">
        <v>3091644</v>
      </c>
      <c r="I27" s="59">
        <f t="shared" si="1"/>
        <v>551990396.8980882</v>
      </c>
      <c r="J27" s="22">
        <f t="shared" si="2"/>
        <v>0.7431554954638542</v>
      </c>
      <c r="K27" s="22">
        <f t="shared" si="3"/>
        <v>0.050051946836859346</v>
      </c>
      <c r="L27" s="22">
        <f t="shared" si="4"/>
        <v>0.06517151059539492</v>
      </c>
      <c r="M27" s="22">
        <f t="shared" si="5"/>
        <v>0.0902841177673622</v>
      </c>
      <c r="N27" s="22">
        <f t="shared" si="6"/>
        <v>0.04573602755024204</v>
      </c>
      <c r="O27" s="22">
        <f t="shared" si="7"/>
        <v>0.005600901786287412</v>
      </c>
    </row>
    <row r="28" spans="1:15" ht="13.5">
      <c r="A28" s="7">
        <v>27</v>
      </c>
      <c r="B28" s="54" t="s">
        <v>72</v>
      </c>
      <c r="C28" s="72">
        <v>49092566.93173703</v>
      </c>
      <c r="D28" s="72">
        <v>2390445</v>
      </c>
      <c r="E28" s="72">
        <v>4301974</v>
      </c>
      <c r="F28" s="72">
        <v>6303596</v>
      </c>
      <c r="G28" s="72">
        <v>3546302</v>
      </c>
      <c r="H28" s="72">
        <v>1946</v>
      </c>
      <c r="I28" s="59">
        <f t="shared" si="1"/>
        <v>65636829.93173703</v>
      </c>
      <c r="J28" s="22">
        <f t="shared" si="2"/>
        <v>0.7479423820863043</v>
      </c>
      <c r="K28" s="22">
        <f t="shared" si="3"/>
        <v>0.036419263430090804</v>
      </c>
      <c r="L28" s="22">
        <f t="shared" si="4"/>
        <v>0.06554207454068237</v>
      </c>
      <c r="M28" s="22">
        <f t="shared" si="5"/>
        <v>0.09603748393327045</v>
      </c>
      <c r="N28" s="22">
        <f t="shared" si="6"/>
        <v>0.05402914802083206</v>
      </c>
      <c r="O28" s="22">
        <f t="shared" si="7"/>
        <v>2.964798882005514E-05</v>
      </c>
    </row>
    <row r="29" spans="1:15" ht="13.5">
      <c r="A29" s="7">
        <v>28</v>
      </c>
      <c r="B29" s="54" t="s">
        <v>28</v>
      </c>
      <c r="C29" s="72">
        <v>247412215.50592095</v>
      </c>
      <c r="D29" s="72">
        <v>16376057</v>
      </c>
      <c r="E29" s="72">
        <v>13197487</v>
      </c>
      <c r="F29" s="72">
        <v>44966896</v>
      </c>
      <c r="G29" s="72">
        <v>7569609</v>
      </c>
      <c r="H29" s="72">
        <v>9830720</v>
      </c>
      <c r="I29" s="59">
        <f t="shared" si="1"/>
        <v>339352984.50592095</v>
      </c>
      <c r="J29" s="22">
        <f t="shared" si="2"/>
        <v>0.7290703980875234</v>
      </c>
      <c r="K29" s="22">
        <f t="shared" si="3"/>
        <v>0.048256705400256394</v>
      </c>
      <c r="L29" s="22">
        <f t="shared" si="4"/>
        <v>0.038890145667098835</v>
      </c>
      <c r="M29" s="22">
        <f t="shared" si="5"/>
        <v>0.1325077369378946</v>
      </c>
      <c r="N29" s="22">
        <f t="shared" si="6"/>
        <v>0.022306003912182855</v>
      </c>
      <c r="O29" s="22">
        <f t="shared" si="7"/>
        <v>0.028969009995043895</v>
      </c>
    </row>
    <row r="30" spans="1:15" ht="13.5">
      <c r="A30" s="7">
        <v>29</v>
      </c>
      <c r="B30" s="54" t="s">
        <v>85</v>
      </c>
      <c r="C30" s="72">
        <v>93051892.19595398</v>
      </c>
      <c r="D30" s="72">
        <v>6967179</v>
      </c>
      <c r="E30" s="72">
        <v>5750407</v>
      </c>
      <c r="F30" s="72">
        <v>39107513</v>
      </c>
      <c r="G30" s="72">
        <v>11877504</v>
      </c>
      <c r="H30" s="72">
        <v>88844</v>
      </c>
      <c r="I30" s="59">
        <f t="shared" si="1"/>
        <v>156843339.19595397</v>
      </c>
      <c r="J30" s="22">
        <f t="shared" si="2"/>
        <v>0.5932792088779656</v>
      </c>
      <c r="K30" s="22">
        <f t="shared" si="3"/>
        <v>0.044421261595913086</v>
      </c>
      <c r="L30" s="22">
        <f t="shared" si="4"/>
        <v>0.036663380348053325</v>
      </c>
      <c r="M30" s="22">
        <f t="shared" si="5"/>
        <v>0.24934124203477073</v>
      </c>
      <c r="N30" s="22">
        <f t="shared" si="6"/>
        <v>0.07572845656620909</v>
      </c>
      <c r="O30" s="22">
        <f t="shared" si="7"/>
        <v>0.0005664505770882738</v>
      </c>
    </row>
    <row r="31" spans="1:15" ht="13.5">
      <c r="A31" s="7">
        <v>30</v>
      </c>
      <c r="B31" s="55" t="s">
        <v>29</v>
      </c>
      <c r="C31" s="72">
        <v>23378531.15</v>
      </c>
      <c r="D31" s="25">
        <v>996870</v>
      </c>
      <c r="E31" s="25">
        <v>836272</v>
      </c>
      <c r="F31" s="25">
        <v>2635561</v>
      </c>
      <c r="G31" s="25">
        <v>1426166</v>
      </c>
      <c r="H31" s="25">
        <v>1062808</v>
      </c>
      <c r="I31" s="24">
        <f t="shared" si="1"/>
        <v>30336208.15</v>
      </c>
      <c r="J31" s="22">
        <f t="shared" si="2"/>
        <v>0.7706477696356392</v>
      </c>
      <c r="K31" s="22">
        <f t="shared" si="3"/>
        <v>0.03286073180507235</v>
      </c>
      <c r="L31" s="22">
        <f t="shared" si="4"/>
        <v>0.027566793973227668</v>
      </c>
      <c r="M31" s="22">
        <f t="shared" si="5"/>
        <v>0.08687839254557594</v>
      </c>
      <c r="N31" s="22">
        <f t="shared" si="6"/>
        <v>0.04701200601433769</v>
      </c>
      <c r="O31" s="22">
        <f t="shared" si="7"/>
        <v>0.035034306026147176</v>
      </c>
    </row>
    <row r="32" spans="1:15" ht="13.5">
      <c r="A32" s="7">
        <v>31</v>
      </c>
      <c r="B32" s="54" t="s">
        <v>62</v>
      </c>
      <c r="C32" s="72">
        <v>46444237.87542712</v>
      </c>
      <c r="D32" s="72">
        <v>1605751</v>
      </c>
      <c r="E32" s="72">
        <v>2714407</v>
      </c>
      <c r="F32" s="72">
        <v>17153651</v>
      </c>
      <c r="G32" s="72">
        <v>3823737</v>
      </c>
      <c r="H32" s="72">
        <v>14095</v>
      </c>
      <c r="I32" s="59">
        <f t="shared" si="1"/>
        <v>71755878.87542713</v>
      </c>
      <c r="J32" s="22">
        <f t="shared" si="2"/>
        <v>0.6472534181632328</v>
      </c>
      <c r="K32" s="22">
        <f t="shared" si="3"/>
        <v>0.022377971326749242</v>
      </c>
      <c r="L32" s="22">
        <f t="shared" si="4"/>
        <v>0.037828356958910465</v>
      </c>
      <c r="M32" s="22">
        <f t="shared" si="5"/>
        <v>0.2390556881029895</v>
      </c>
      <c r="N32" s="22">
        <f t="shared" si="6"/>
        <v>0.053288135549677484</v>
      </c>
      <c r="O32" s="22">
        <f t="shared" si="7"/>
        <v>0.000196429898440375</v>
      </c>
    </row>
    <row r="33" spans="1:15" ht="13.5">
      <c r="A33" s="7">
        <v>32</v>
      </c>
      <c r="B33" s="54" t="s">
        <v>86</v>
      </c>
      <c r="C33" s="72">
        <v>196135857.7375737</v>
      </c>
      <c r="D33" s="72">
        <v>7059044</v>
      </c>
      <c r="E33" s="72">
        <v>6017724</v>
      </c>
      <c r="F33" s="72">
        <v>14188554</v>
      </c>
      <c r="G33" s="72">
        <v>7010831</v>
      </c>
      <c r="H33" s="72">
        <v>2128023</v>
      </c>
      <c r="I33" s="59">
        <f t="shared" si="1"/>
        <v>232540033.7375737</v>
      </c>
      <c r="J33" s="22">
        <f t="shared" si="2"/>
        <v>0.8434498549996648</v>
      </c>
      <c r="K33" s="22">
        <f t="shared" si="3"/>
        <v>0.030356252583872412</v>
      </c>
      <c r="L33" s="22">
        <f t="shared" si="4"/>
        <v>0.025878227947584834</v>
      </c>
      <c r="M33" s="22">
        <f t="shared" si="5"/>
        <v>0.06101553255992075</v>
      </c>
      <c r="N33" s="22">
        <f t="shared" si="6"/>
        <v>0.030148920542051136</v>
      </c>
      <c r="O33" s="22">
        <f t="shared" si="7"/>
        <v>0.009151211366906047</v>
      </c>
    </row>
    <row r="34" spans="1:15" ht="13.5">
      <c r="A34" s="7">
        <v>33</v>
      </c>
      <c r="B34" s="54" t="s">
        <v>30</v>
      </c>
      <c r="C34" s="72">
        <v>14581401.280453002</v>
      </c>
      <c r="D34" s="72">
        <v>1092806</v>
      </c>
      <c r="E34" s="72">
        <v>2882233</v>
      </c>
      <c r="F34" s="72">
        <v>1228427</v>
      </c>
      <c r="G34" s="72">
        <v>2721222</v>
      </c>
      <c r="H34" s="72">
        <v>16</v>
      </c>
      <c r="I34" s="59">
        <f t="shared" si="1"/>
        <v>22506105.280453004</v>
      </c>
      <c r="J34" s="22">
        <f t="shared" si="2"/>
        <v>0.6478864778579543</v>
      </c>
      <c r="K34" s="22">
        <f t="shared" si="3"/>
        <v>0.04855598009439348</v>
      </c>
      <c r="L34" s="22">
        <f t="shared" si="4"/>
        <v>0.12806449468195086</v>
      </c>
      <c r="M34" s="22">
        <f t="shared" si="5"/>
        <v>0.054581944974144994</v>
      </c>
      <c r="N34" s="22">
        <f t="shared" si="6"/>
        <v>0.12091039147334989</v>
      </c>
      <c r="O34" s="22">
        <f t="shared" si="7"/>
        <v>7.109182064431341E-07</v>
      </c>
    </row>
    <row r="35" spans="1:15" ht="13.5">
      <c r="A35" s="7">
        <v>34</v>
      </c>
      <c r="B35" s="54" t="s">
        <v>31</v>
      </c>
      <c r="C35" s="72">
        <v>39242606.58349599</v>
      </c>
      <c r="D35" s="72">
        <v>1496751</v>
      </c>
      <c r="E35" s="72">
        <v>4489812</v>
      </c>
      <c r="F35" s="72">
        <v>2797381</v>
      </c>
      <c r="G35" s="72">
        <v>1407587</v>
      </c>
      <c r="H35" s="72">
        <v>510102</v>
      </c>
      <c r="I35" s="59">
        <f t="shared" si="1"/>
        <v>49944239.58349599</v>
      </c>
      <c r="J35" s="22">
        <f t="shared" si="2"/>
        <v>0.7857283825072724</v>
      </c>
      <c r="K35" s="22">
        <f t="shared" si="3"/>
        <v>0.02996844105510417</v>
      </c>
      <c r="L35" s="22">
        <f t="shared" si="4"/>
        <v>0.08989649331819345</v>
      </c>
      <c r="M35" s="22">
        <f t="shared" si="5"/>
        <v>0.056010082911030865</v>
      </c>
      <c r="N35" s="22">
        <f t="shared" si="6"/>
        <v>0.028183170106070358</v>
      </c>
      <c r="O35" s="22">
        <f t="shared" si="7"/>
        <v>0.01021343010232881</v>
      </c>
    </row>
    <row r="36" spans="1:15" ht="13.5">
      <c r="A36" s="7">
        <v>35</v>
      </c>
      <c r="B36" s="55" t="s">
        <v>32</v>
      </c>
      <c r="C36" s="72">
        <v>51692737.598424345</v>
      </c>
      <c r="D36" s="25">
        <v>4322983</v>
      </c>
      <c r="E36" s="25">
        <v>4243912</v>
      </c>
      <c r="F36" s="25">
        <v>7725691</v>
      </c>
      <c r="G36" s="25">
        <v>2568636</v>
      </c>
      <c r="H36" s="25">
        <v>0</v>
      </c>
      <c r="I36" s="24">
        <f t="shared" si="1"/>
        <v>70553959.59842435</v>
      </c>
      <c r="J36" s="22">
        <f t="shared" si="2"/>
        <v>0.7326695467220635</v>
      </c>
      <c r="K36" s="22">
        <f t="shared" si="3"/>
        <v>0.06127201116146207</v>
      </c>
      <c r="L36" s="22">
        <f t="shared" si="4"/>
        <v>0.06015129447241934</v>
      </c>
      <c r="M36" s="22">
        <f t="shared" si="5"/>
        <v>0.10950045956276187</v>
      </c>
      <c r="N36" s="22">
        <f t="shared" si="6"/>
        <v>0.036406688081293236</v>
      </c>
      <c r="O36" s="22">
        <f t="shared" si="7"/>
        <v>0</v>
      </c>
    </row>
    <row r="37" spans="1:15" ht="13.5">
      <c r="A37" s="7">
        <v>36</v>
      </c>
      <c r="B37" s="54" t="s">
        <v>87</v>
      </c>
      <c r="C37" s="72">
        <v>144414541</v>
      </c>
      <c r="D37" s="72">
        <v>9823816</v>
      </c>
      <c r="E37" s="72">
        <v>26900504</v>
      </c>
      <c r="F37" s="72">
        <v>7414256</v>
      </c>
      <c r="G37" s="72">
        <v>33115529</v>
      </c>
      <c r="H37" s="72">
        <v>9375525</v>
      </c>
      <c r="I37" s="59">
        <f t="shared" si="1"/>
        <v>231044171</v>
      </c>
      <c r="J37" s="22">
        <f t="shared" si="2"/>
        <v>0.6250516530018843</v>
      </c>
      <c r="K37" s="22">
        <f t="shared" si="3"/>
        <v>0.04251921161863027</v>
      </c>
      <c r="L37" s="22">
        <f t="shared" si="4"/>
        <v>0.1164301349113023</v>
      </c>
      <c r="M37" s="22">
        <f t="shared" si="5"/>
        <v>0.032090210144275835</v>
      </c>
      <c r="N37" s="22">
        <f t="shared" si="6"/>
        <v>0.14332986137096704</v>
      </c>
      <c r="O37" s="22">
        <f t="shared" si="7"/>
        <v>0.040578928952940345</v>
      </c>
    </row>
    <row r="38" spans="1:15" ht="13.5">
      <c r="A38" s="7">
        <v>37</v>
      </c>
      <c r="B38" s="54" t="s">
        <v>63</v>
      </c>
      <c r="C38" s="72">
        <v>181072638.458211</v>
      </c>
      <c r="D38" s="72">
        <v>6228607</v>
      </c>
      <c r="E38" s="72">
        <v>7206358</v>
      </c>
      <c r="F38" s="72">
        <v>12705741</v>
      </c>
      <c r="G38" s="72">
        <v>6576339</v>
      </c>
      <c r="H38" s="72">
        <v>18422</v>
      </c>
      <c r="I38" s="59">
        <f t="shared" si="1"/>
        <v>213808105.458211</v>
      </c>
      <c r="J38" s="22">
        <f t="shared" si="2"/>
        <v>0.8468932366719925</v>
      </c>
      <c r="K38" s="22">
        <f t="shared" si="3"/>
        <v>0.029131762739543973</v>
      </c>
      <c r="L38" s="22">
        <f t="shared" si="4"/>
        <v>0.03370479329843971</v>
      </c>
      <c r="M38" s="22">
        <f t="shared" si="5"/>
        <v>0.05942590891383839</v>
      </c>
      <c r="N38" s="22">
        <f t="shared" si="6"/>
        <v>0.030758137002833842</v>
      </c>
      <c r="O38" s="22">
        <f t="shared" si="7"/>
        <v>8.616137335167865E-05</v>
      </c>
    </row>
    <row r="39" spans="1:15" ht="13.5">
      <c r="A39" s="7">
        <v>38</v>
      </c>
      <c r="B39" s="54" t="s">
        <v>88</v>
      </c>
      <c r="C39" s="72">
        <v>66099876.38878465</v>
      </c>
      <c r="D39" s="72">
        <v>2033872</v>
      </c>
      <c r="E39" s="72">
        <v>2573657</v>
      </c>
      <c r="F39" s="72">
        <v>1979674</v>
      </c>
      <c r="G39" s="72">
        <v>8729</v>
      </c>
      <c r="H39" s="72">
        <v>10546</v>
      </c>
      <c r="I39" s="59">
        <f t="shared" si="1"/>
        <v>72706354.38878465</v>
      </c>
      <c r="J39" s="22">
        <f t="shared" si="2"/>
        <v>0.9091347921988634</v>
      </c>
      <c r="K39" s="22">
        <f t="shared" si="3"/>
        <v>0.027973786020465578</v>
      </c>
      <c r="L39" s="22">
        <f t="shared" si="4"/>
        <v>0.035397965165985555</v>
      </c>
      <c r="M39" s="22">
        <f t="shared" si="5"/>
        <v>0.027228349112569116</v>
      </c>
      <c r="N39" s="22">
        <f t="shared" si="6"/>
        <v>0.00012005828202199747</v>
      </c>
      <c r="O39" s="22">
        <f t="shared" si="7"/>
        <v>0.00014504922009439628</v>
      </c>
    </row>
    <row r="40" spans="1:15" ht="13.5">
      <c r="A40" s="7">
        <v>39</v>
      </c>
      <c r="B40" s="54" t="s">
        <v>73</v>
      </c>
      <c r="C40" s="72">
        <v>24459281.599474933</v>
      </c>
      <c r="D40" s="72">
        <v>3447251</v>
      </c>
      <c r="E40" s="72">
        <v>1802752</v>
      </c>
      <c r="F40" s="72">
        <v>1781674</v>
      </c>
      <c r="G40" s="72">
        <v>452960</v>
      </c>
      <c r="H40" s="72">
        <v>0</v>
      </c>
      <c r="I40" s="59">
        <f t="shared" si="1"/>
        <v>31943918.599474933</v>
      </c>
      <c r="J40" s="22">
        <f t="shared" si="2"/>
        <v>0.7656944630417689</v>
      </c>
      <c r="K40" s="22">
        <f t="shared" si="3"/>
        <v>0.10791572077373948</v>
      </c>
      <c r="L40" s="22">
        <f t="shared" si="4"/>
        <v>0.05643490464033527</v>
      </c>
      <c r="M40" s="22">
        <f t="shared" si="5"/>
        <v>0.05577506073501219</v>
      </c>
      <c r="N40" s="22">
        <f t="shared" si="6"/>
        <v>0.014179850809144166</v>
      </c>
      <c r="O40" s="22">
        <f t="shared" si="7"/>
        <v>0</v>
      </c>
    </row>
    <row r="41" spans="1:15" ht="13.5">
      <c r="A41" s="7">
        <v>40</v>
      </c>
      <c r="B41" s="55" t="s">
        <v>33</v>
      </c>
      <c r="C41" s="72">
        <v>162917051.8747533</v>
      </c>
      <c r="D41" s="25">
        <v>8550478</v>
      </c>
      <c r="E41" s="25">
        <v>9591075</v>
      </c>
      <c r="F41" s="25">
        <v>46588420</v>
      </c>
      <c r="G41" s="25">
        <v>8807871</v>
      </c>
      <c r="H41" s="25">
        <v>14476</v>
      </c>
      <c r="I41" s="24">
        <f t="shared" si="1"/>
        <v>236469371.8747533</v>
      </c>
      <c r="J41" s="22">
        <f t="shared" si="2"/>
        <v>0.6889562507953156</v>
      </c>
      <c r="K41" s="22">
        <f t="shared" si="3"/>
        <v>0.03615892380569601</v>
      </c>
      <c r="L41" s="22">
        <f t="shared" si="4"/>
        <v>0.040559481018454864</v>
      </c>
      <c r="M41" s="22">
        <f t="shared" si="5"/>
        <v>0.19701671988487243</v>
      </c>
      <c r="N41" s="22">
        <f t="shared" si="6"/>
        <v>0.03724740726534815</v>
      </c>
      <c r="O41" s="22">
        <f t="shared" si="7"/>
        <v>6.12172303128849E-05</v>
      </c>
    </row>
    <row r="42" spans="1:15" ht="13.5">
      <c r="A42" s="7">
        <v>41</v>
      </c>
      <c r="B42" s="54" t="s">
        <v>34</v>
      </c>
      <c r="C42" s="72">
        <v>10573902.164285796</v>
      </c>
      <c r="D42" s="72">
        <v>858824</v>
      </c>
      <c r="E42" s="72">
        <v>1157611</v>
      </c>
      <c r="F42" s="72">
        <v>7429059</v>
      </c>
      <c r="G42" s="72">
        <v>670112</v>
      </c>
      <c r="H42" s="72">
        <v>0</v>
      </c>
      <c r="I42" s="59">
        <f t="shared" si="1"/>
        <v>20689508.164285794</v>
      </c>
      <c r="J42" s="22">
        <f t="shared" si="2"/>
        <v>0.511075569333178</v>
      </c>
      <c r="K42" s="22">
        <f t="shared" si="3"/>
        <v>0.04151012161238811</v>
      </c>
      <c r="L42" s="22">
        <f t="shared" si="4"/>
        <v>0.05595159589140291</v>
      </c>
      <c r="M42" s="22">
        <f t="shared" si="5"/>
        <v>0.35907373635996015</v>
      </c>
      <c r="N42" s="22">
        <f t="shared" si="6"/>
        <v>0.03238897680307097</v>
      </c>
      <c r="O42" s="22">
        <f t="shared" si="7"/>
        <v>0</v>
      </c>
    </row>
    <row r="43" spans="1:15" ht="13.5">
      <c r="A43" s="7">
        <v>42</v>
      </c>
      <c r="B43" s="54" t="s">
        <v>35</v>
      </c>
      <c r="C43" s="72">
        <v>29823449.197898883</v>
      </c>
      <c r="D43" s="72">
        <v>1538870</v>
      </c>
      <c r="E43" s="72">
        <v>2295102</v>
      </c>
      <c r="F43" s="72">
        <v>2411811</v>
      </c>
      <c r="G43" s="72">
        <v>2294660</v>
      </c>
      <c r="H43" s="72">
        <v>2336</v>
      </c>
      <c r="I43" s="59">
        <f t="shared" si="1"/>
        <v>38366228.19789888</v>
      </c>
      <c r="J43" s="22">
        <f t="shared" si="2"/>
        <v>0.7773359696466634</v>
      </c>
      <c r="K43" s="22">
        <f t="shared" si="3"/>
        <v>0.04011001529945224</v>
      </c>
      <c r="L43" s="22">
        <f t="shared" si="4"/>
        <v>0.05982089217010107</v>
      </c>
      <c r="M43" s="22">
        <f t="shared" si="5"/>
        <v>0.06286286438060863</v>
      </c>
      <c r="N43" s="22">
        <f t="shared" si="6"/>
        <v>0.059809371621411214</v>
      </c>
      <c r="O43" s="22">
        <f t="shared" si="7"/>
        <v>6.088688176358005E-05</v>
      </c>
    </row>
    <row r="44" spans="1:15" ht="13.5">
      <c r="A44" s="7">
        <v>43</v>
      </c>
      <c r="B44" s="54" t="s">
        <v>36</v>
      </c>
      <c r="C44" s="72">
        <v>35696063.80853394</v>
      </c>
      <c r="D44" s="72">
        <v>3558768</v>
      </c>
      <c r="E44" s="72">
        <v>3318984</v>
      </c>
      <c r="F44" s="72">
        <v>5350554</v>
      </c>
      <c r="G44" s="72">
        <v>2011919</v>
      </c>
      <c r="H44" s="72">
        <v>377489</v>
      </c>
      <c r="I44" s="59">
        <f t="shared" si="1"/>
        <v>50313777.80853394</v>
      </c>
      <c r="J44" s="22">
        <f t="shared" si="2"/>
        <v>0.7094689638367678</v>
      </c>
      <c r="K44" s="22">
        <f t="shared" si="3"/>
        <v>0.07073148062033183</v>
      </c>
      <c r="L44" s="22">
        <f t="shared" si="4"/>
        <v>0.06596570849102595</v>
      </c>
      <c r="M44" s="22">
        <f t="shared" si="5"/>
        <v>0.10634371404908637</v>
      </c>
      <c r="N44" s="22">
        <f t="shared" si="6"/>
        <v>0.03998743659552334</v>
      </c>
      <c r="O44" s="22">
        <f t="shared" si="7"/>
        <v>0.007502696407264661</v>
      </c>
    </row>
    <row r="45" spans="1:15" ht="13.5">
      <c r="A45" s="7">
        <v>44</v>
      </c>
      <c r="B45" s="54" t="s">
        <v>89</v>
      </c>
      <c r="C45" s="72">
        <v>58276427.63662041</v>
      </c>
      <c r="D45" s="72">
        <v>7555521</v>
      </c>
      <c r="E45" s="72">
        <v>3922644</v>
      </c>
      <c r="F45" s="72">
        <v>4093128</v>
      </c>
      <c r="G45" s="72">
        <v>3369136</v>
      </c>
      <c r="H45" s="72">
        <v>486175</v>
      </c>
      <c r="I45" s="59">
        <f t="shared" si="1"/>
        <v>77703031.6366204</v>
      </c>
      <c r="J45" s="22">
        <f t="shared" si="2"/>
        <v>0.7499891112247866</v>
      </c>
      <c r="K45" s="22">
        <f t="shared" si="3"/>
        <v>0.09723585863848308</v>
      </c>
      <c r="L45" s="22">
        <f t="shared" si="4"/>
        <v>0.05048250907820835</v>
      </c>
      <c r="M45" s="22">
        <f t="shared" si="5"/>
        <v>0.052676554746815867</v>
      </c>
      <c r="N45" s="22">
        <f t="shared" si="6"/>
        <v>0.04335913192880072</v>
      </c>
      <c r="O45" s="22">
        <f t="shared" si="7"/>
        <v>0.006256834382905496</v>
      </c>
    </row>
    <row r="46" spans="1:15" ht="13.5">
      <c r="A46" s="7">
        <v>45</v>
      </c>
      <c r="B46" s="55" t="s">
        <v>74</v>
      </c>
      <c r="C46" s="72">
        <v>138771957.97517323</v>
      </c>
      <c r="D46" s="25">
        <v>7538106</v>
      </c>
      <c r="E46" s="25">
        <v>2276384</v>
      </c>
      <c r="F46" s="25">
        <v>6868832</v>
      </c>
      <c r="G46" s="25">
        <v>7787356</v>
      </c>
      <c r="H46" s="25">
        <v>5418194</v>
      </c>
      <c r="I46" s="24">
        <f t="shared" si="1"/>
        <v>168660829.97517323</v>
      </c>
      <c r="J46" s="22">
        <f t="shared" si="2"/>
        <v>0.8227871165794712</v>
      </c>
      <c r="K46" s="22">
        <f t="shared" si="3"/>
        <v>0.044693874689870815</v>
      </c>
      <c r="L46" s="22">
        <f t="shared" si="4"/>
        <v>0.013496814881885037</v>
      </c>
      <c r="M46" s="22">
        <f t="shared" si="5"/>
        <v>0.040725709703972685</v>
      </c>
      <c r="N46" s="22">
        <f t="shared" si="6"/>
        <v>0.04617169262801739</v>
      </c>
      <c r="O46" s="22">
        <f t="shared" si="7"/>
        <v>0.03212479151678285</v>
      </c>
    </row>
    <row r="47" spans="1:15" ht="13.5">
      <c r="A47" s="7">
        <v>46</v>
      </c>
      <c r="B47" s="54" t="s">
        <v>37</v>
      </c>
      <c r="C47" s="72">
        <v>4696571.4</v>
      </c>
      <c r="D47" s="72">
        <v>1458875</v>
      </c>
      <c r="E47" s="72">
        <v>1216033</v>
      </c>
      <c r="F47" s="72">
        <v>1859130</v>
      </c>
      <c r="G47" s="72">
        <v>0</v>
      </c>
      <c r="H47" s="72">
        <v>1085675</v>
      </c>
      <c r="I47" s="59">
        <f t="shared" si="1"/>
        <v>10316284.4</v>
      </c>
      <c r="J47" s="22">
        <f t="shared" si="2"/>
        <v>0.4552580384464779</v>
      </c>
      <c r="K47" s="22">
        <f t="shared" si="3"/>
        <v>0.14141477138803968</v>
      </c>
      <c r="L47" s="22">
        <f t="shared" si="4"/>
        <v>0.11787509464163279</v>
      </c>
      <c r="M47" s="22">
        <f t="shared" si="5"/>
        <v>0.1802131395291894</v>
      </c>
      <c r="N47" s="22">
        <f t="shared" si="6"/>
        <v>0</v>
      </c>
      <c r="O47" s="22">
        <f t="shared" si="7"/>
        <v>0.10523895599466024</v>
      </c>
    </row>
    <row r="48" spans="1:15" ht="13.5">
      <c r="A48" s="7">
        <v>47</v>
      </c>
      <c r="B48" s="54" t="s">
        <v>38</v>
      </c>
      <c r="C48" s="72">
        <v>51024795.1</v>
      </c>
      <c r="D48" s="72">
        <v>1430858</v>
      </c>
      <c r="E48" s="72">
        <v>1424377</v>
      </c>
      <c r="F48" s="72">
        <v>10119376</v>
      </c>
      <c r="G48" s="72">
        <v>4894339</v>
      </c>
      <c r="H48" s="72">
        <v>3219</v>
      </c>
      <c r="I48" s="59">
        <f t="shared" si="1"/>
        <v>68896964.1</v>
      </c>
      <c r="J48" s="22">
        <f t="shared" si="2"/>
        <v>0.7405956962913552</v>
      </c>
      <c r="K48" s="22">
        <f t="shared" si="3"/>
        <v>0.020768084903177907</v>
      </c>
      <c r="L48" s="22">
        <f t="shared" si="4"/>
        <v>0.02067401689764731</v>
      </c>
      <c r="M48" s="22">
        <f t="shared" si="5"/>
        <v>0.14687695070732443</v>
      </c>
      <c r="N48" s="22">
        <f t="shared" si="6"/>
        <v>0.07103852925792416</v>
      </c>
      <c r="O48" s="22">
        <f t="shared" si="7"/>
        <v>4.6721942571051546E-05</v>
      </c>
    </row>
    <row r="49" spans="1:15" ht="13.5">
      <c r="A49" s="7">
        <v>48</v>
      </c>
      <c r="B49" s="54" t="s">
        <v>39</v>
      </c>
      <c r="C49" s="72">
        <v>66572138.05</v>
      </c>
      <c r="D49" s="72">
        <v>9469783</v>
      </c>
      <c r="E49" s="72">
        <v>3181011</v>
      </c>
      <c r="F49" s="72">
        <v>3518810</v>
      </c>
      <c r="G49" s="72">
        <v>3931183</v>
      </c>
      <c r="H49" s="72">
        <v>3375137</v>
      </c>
      <c r="I49" s="59">
        <f t="shared" si="1"/>
        <v>90048062.05</v>
      </c>
      <c r="J49" s="22">
        <f t="shared" si="2"/>
        <v>0.7392956220760778</v>
      </c>
      <c r="K49" s="22">
        <f t="shared" si="3"/>
        <v>0.1051636513259088</v>
      </c>
      <c r="L49" s="22">
        <f t="shared" si="4"/>
        <v>0.03532570193719122</v>
      </c>
      <c r="M49" s="22">
        <f t="shared" si="5"/>
        <v>0.039077020869656795</v>
      </c>
      <c r="N49" s="22">
        <f t="shared" si="6"/>
        <v>0.043656497547023006</v>
      </c>
      <c r="O49" s="22">
        <f t="shared" si="7"/>
        <v>0.03748150624414243</v>
      </c>
    </row>
    <row r="50" spans="1:15" ht="13.5">
      <c r="A50" s="7">
        <v>49</v>
      </c>
      <c r="B50" s="54" t="s">
        <v>40</v>
      </c>
      <c r="C50" s="72">
        <v>116444996.01992626</v>
      </c>
      <c r="D50" s="72">
        <v>4458189</v>
      </c>
      <c r="E50" s="72">
        <v>9995979</v>
      </c>
      <c r="F50" s="72">
        <v>9019920</v>
      </c>
      <c r="G50" s="72">
        <v>206</v>
      </c>
      <c r="H50" s="72">
        <v>0</v>
      </c>
      <c r="I50" s="59">
        <f t="shared" si="1"/>
        <v>139919290.01992625</v>
      </c>
      <c r="J50" s="22">
        <f t="shared" si="2"/>
        <v>0.8322297519044233</v>
      </c>
      <c r="K50" s="22">
        <f t="shared" si="3"/>
        <v>0.03186257591333617</v>
      </c>
      <c r="L50" s="22">
        <f t="shared" si="4"/>
        <v>0.07144103574693988</v>
      </c>
      <c r="M50" s="22">
        <f t="shared" si="5"/>
        <v>0.06446516415796172</v>
      </c>
      <c r="N50" s="22">
        <f t="shared" si="6"/>
        <v>1.4722773391050157E-06</v>
      </c>
      <c r="O50" s="22">
        <f t="shared" si="7"/>
        <v>0</v>
      </c>
    </row>
    <row r="51" spans="1:15" ht="13.5">
      <c r="A51" s="7">
        <v>50</v>
      </c>
      <c r="B51" s="55" t="s">
        <v>41</v>
      </c>
      <c r="C51" s="72">
        <v>58049679.59613927</v>
      </c>
      <c r="D51" s="25">
        <v>2463487</v>
      </c>
      <c r="E51" s="25">
        <v>3888468</v>
      </c>
      <c r="F51" s="25">
        <v>13551171</v>
      </c>
      <c r="G51" s="25">
        <v>6271278</v>
      </c>
      <c r="H51" s="25">
        <v>41678</v>
      </c>
      <c r="I51" s="24">
        <f t="shared" si="1"/>
        <v>84265761.59613927</v>
      </c>
      <c r="J51" s="22">
        <f t="shared" si="2"/>
        <v>0.6888880904483379</v>
      </c>
      <c r="K51" s="22">
        <f t="shared" si="3"/>
        <v>0.029234732509827187</v>
      </c>
      <c r="L51" s="22">
        <f t="shared" si="4"/>
        <v>0.04614528992969019</v>
      </c>
      <c r="M51" s="22">
        <f t="shared" si="5"/>
        <v>0.1608146742320651</v>
      </c>
      <c r="N51" s="22">
        <f t="shared" si="6"/>
        <v>0.07442261104879548</v>
      </c>
      <c r="O51" s="22">
        <f t="shared" si="7"/>
        <v>0.0004946018312841016</v>
      </c>
    </row>
    <row r="52" spans="1:15" ht="13.5">
      <c r="A52" s="7">
        <v>51</v>
      </c>
      <c r="B52" s="54" t="s">
        <v>42</v>
      </c>
      <c r="C52" s="72">
        <v>86257922.21373422</v>
      </c>
      <c r="D52" s="72">
        <v>3034687</v>
      </c>
      <c r="E52" s="72">
        <v>3945487</v>
      </c>
      <c r="F52" s="72">
        <v>5929404</v>
      </c>
      <c r="G52" s="72">
        <v>1792221</v>
      </c>
      <c r="H52" s="72">
        <v>2887</v>
      </c>
      <c r="I52" s="59">
        <f t="shared" si="1"/>
        <v>100962608.21373422</v>
      </c>
      <c r="J52" s="22">
        <f t="shared" si="2"/>
        <v>0.8543551294864461</v>
      </c>
      <c r="K52" s="22">
        <f t="shared" si="3"/>
        <v>0.030057533711645764</v>
      </c>
      <c r="L52" s="22">
        <f t="shared" si="4"/>
        <v>0.039078695269515476</v>
      </c>
      <c r="M52" s="22">
        <f t="shared" si="5"/>
        <v>0.058728712588799845</v>
      </c>
      <c r="N52" s="22">
        <f t="shared" si="6"/>
        <v>0.017751334198953462</v>
      </c>
      <c r="O52" s="22">
        <f t="shared" si="7"/>
        <v>2.859474463940476E-05</v>
      </c>
    </row>
    <row r="53" spans="1:15" ht="13.5">
      <c r="A53" s="7">
        <v>52</v>
      </c>
      <c r="B53" s="54" t="s">
        <v>90</v>
      </c>
      <c r="C53" s="72">
        <v>370275724.7981063</v>
      </c>
      <c r="D53" s="72">
        <v>16955122</v>
      </c>
      <c r="E53" s="72">
        <v>7869464</v>
      </c>
      <c r="F53" s="72">
        <v>21726936</v>
      </c>
      <c r="G53" s="72">
        <v>34255402</v>
      </c>
      <c r="H53" s="72">
        <v>1150424</v>
      </c>
      <c r="I53" s="59">
        <f t="shared" si="1"/>
        <v>452233072.7981063</v>
      </c>
      <c r="J53" s="22">
        <f t="shared" si="2"/>
        <v>0.8187718835048828</v>
      </c>
      <c r="K53" s="22">
        <f t="shared" si="3"/>
        <v>0.03749199919212764</v>
      </c>
      <c r="L53" s="22">
        <f t="shared" si="4"/>
        <v>0.017401345618773933</v>
      </c>
      <c r="M53" s="22">
        <f t="shared" si="5"/>
        <v>0.048043668866517675</v>
      </c>
      <c r="N53" s="22">
        <f t="shared" si="6"/>
        <v>0.0757472287200297</v>
      </c>
      <c r="O53" s="22">
        <f t="shared" si="7"/>
        <v>0.0025438740976681997</v>
      </c>
    </row>
    <row r="54" spans="1:15" ht="13.5">
      <c r="A54" s="7">
        <v>53</v>
      </c>
      <c r="B54" s="54" t="s">
        <v>91</v>
      </c>
      <c r="C54" s="72">
        <v>128279806.8018825</v>
      </c>
      <c r="D54" s="72">
        <v>13095234</v>
      </c>
      <c r="E54" s="72">
        <v>12919571</v>
      </c>
      <c r="F54" s="72">
        <v>22427845</v>
      </c>
      <c r="G54" s="72">
        <v>2579677</v>
      </c>
      <c r="H54" s="72">
        <v>7856895</v>
      </c>
      <c r="I54" s="59">
        <f t="shared" si="1"/>
        <v>187159028.8018825</v>
      </c>
      <c r="J54" s="22">
        <f t="shared" si="2"/>
        <v>0.6854053882576688</v>
      </c>
      <c r="K54" s="22">
        <f t="shared" si="3"/>
        <v>0.06996848660644622</v>
      </c>
      <c r="L54" s="22">
        <f t="shared" si="4"/>
        <v>0.06902991046013619</v>
      </c>
      <c r="M54" s="22">
        <f t="shared" si="5"/>
        <v>0.119833091374614</v>
      </c>
      <c r="N54" s="22">
        <f t="shared" si="6"/>
        <v>0.013783342521672952</v>
      </c>
      <c r="O54" s="22">
        <f t="shared" si="7"/>
        <v>0.041979780779461774</v>
      </c>
    </row>
    <row r="55" spans="1:15" ht="13.5">
      <c r="A55" s="7">
        <v>54</v>
      </c>
      <c r="B55" s="54" t="s">
        <v>43</v>
      </c>
      <c r="C55" s="72">
        <v>7960771.885114014</v>
      </c>
      <c r="D55" s="72">
        <v>295396</v>
      </c>
      <c r="E55" s="72">
        <v>903252</v>
      </c>
      <c r="F55" s="72">
        <v>543801</v>
      </c>
      <c r="G55" s="72">
        <v>14</v>
      </c>
      <c r="H55" s="72">
        <v>93</v>
      </c>
      <c r="I55" s="59">
        <f t="shared" si="1"/>
        <v>9703327.885114014</v>
      </c>
      <c r="J55" s="22">
        <f t="shared" si="2"/>
        <v>0.8204166631663272</v>
      </c>
      <c r="K55" s="22">
        <f t="shared" si="3"/>
        <v>0.030442751548483728</v>
      </c>
      <c r="L55" s="22">
        <f t="shared" si="4"/>
        <v>0.0930868265706747</v>
      </c>
      <c r="M55" s="22">
        <f t="shared" si="5"/>
        <v>0.056042731569882466</v>
      </c>
      <c r="N55" s="22">
        <f t="shared" si="6"/>
        <v>1.4428039705303125E-06</v>
      </c>
      <c r="O55" s="22">
        <f t="shared" si="7"/>
        <v>9.584340661379934E-06</v>
      </c>
    </row>
    <row r="56" spans="1:15" ht="13.5">
      <c r="A56" s="7">
        <v>55</v>
      </c>
      <c r="B56" s="55" t="s">
        <v>75</v>
      </c>
      <c r="C56" s="72">
        <v>150445592.31392047</v>
      </c>
      <c r="D56" s="25">
        <v>9426903</v>
      </c>
      <c r="E56" s="25">
        <v>11053862</v>
      </c>
      <c r="F56" s="25">
        <v>8759899</v>
      </c>
      <c r="G56" s="25">
        <v>12995</v>
      </c>
      <c r="H56" s="25">
        <v>504113</v>
      </c>
      <c r="I56" s="24">
        <f t="shared" si="1"/>
        <v>180203364.31392047</v>
      </c>
      <c r="J56" s="22">
        <f t="shared" si="2"/>
        <v>0.8348656135622367</v>
      </c>
      <c r="K56" s="22">
        <f t="shared" si="3"/>
        <v>0.05231258048866397</v>
      </c>
      <c r="L56" s="22">
        <f t="shared" si="4"/>
        <v>0.06134104122908489</v>
      </c>
      <c r="M56" s="22">
        <f t="shared" si="5"/>
        <v>0.04861118455446788</v>
      </c>
      <c r="N56" s="22">
        <f t="shared" si="6"/>
        <v>7.21129710839486E-05</v>
      </c>
      <c r="O56" s="22">
        <f t="shared" si="7"/>
        <v>0.002797467194462684</v>
      </c>
    </row>
    <row r="57" spans="1:15" ht="13.5">
      <c r="A57" s="7">
        <v>56</v>
      </c>
      <c r="B57" s="54" t="s">
        <v>64</v>
      </c>
      <c r="C57" s="72">
        <v>20854560.6</v>
      </c>
      <c r="D57" s="72">
        <v>1086702</v>
      </c>
      <c r="E57" s="72">
        <v>2217851</v>
      </c>
      <c r="F57" s="72">
        <v>1872599</v>
      </c>
      <c r="G57" s="72">
        <v>0</v>
      </c>
      <c r="H57" s="72">
        <v>0</v>
      </c>
      <c r="I57" s="59">
        <f t="shared" si="1"/>
        <v>26031712.6</v>
      </c>
      <c r="J57" s="22">
        <f t="shared" si="2"/>
        <v>0.8011213445864488</v>
      </c>
      <c r="K57" s="22">
        <f t="shared" si="3"/>
        <v>0.041745313368279885</v>
      </c>
      <c r="L57" s="22">
        <f t="shared" si="4"/>
        <v>0.08519804417324428</v>
      </c>
      <c r="M57" s="22">
        <f t="shared" si="5"/>
        <v>0.07193529787202706</v>
      </c>
      <c r="N57" s="22">
        <f t="shared" si="6"/>
        <v>0</v>
      </c>
      <c r="O57" s="22">
        <f t="shared" si="7"/>
        <v>0</v>
      </c>
    </row>
    <row r="58" spans="1:15" ht="13.5">
      <c r="A58" s="7">
        <v>57</v>
      </c>
      <c r="B58" s="54" t="s">
        <v>76</v>
      </c>
      <c r="C58" s="72">
        <v>62740925.14326412</v>
      </c>
      <c r="D58" s="72">
        <v>5276829</v>
      </c>
      <c r="E58" s="72">
        <v>3447226</v>
      </c>
      <c r="F58" s="72">
        <v>20703074</v>
      </c>
      <c r="G58" s="72">
        <v>357261</v>
      </c>
      <c r="H58" s="72">
        <v>1502052</v>
      </c>
      <c r="I58" s="59">
        <f t="shared" si="1"/>
        <v>94027367.14326411</v>
      </c>
      <c r="J58" s="22">
        <f t="shared" si="2"/>
        <v>0.6672623838086349</v>
      </c>
      <c r="K58" s="22">
        <f t="shared" si="3"/>
        <v>0.05612013991586086</v>
      </c>
      <c r="L58" s="22">
        <f t="shared" si="4"/>
        <v>0.03666194326964042</v>
      </c>
      <c r="M58" s="22">
        <f t="shared" si="5"/>
        <v>0.22018136452184087</v>
      </c>
      <c r="N58" s="22">
        <f t="shared" si="6"/>
        <v>0.003799542737973955</v>
      </c>
      <c r="O58" s="22">
        <f t="shared" si="7"/>
        <v>0.01597462574604912</v>
      </c>
    </row>
    <row r="59" spans="1:15" ht="13.5">
      <c r="A59" s="7">
        <v>58</v>
      </c>
      <c r="B59" s="54" t="s">
        <v>44</v>
      </c>
      <c r="C59" s="72">
        <v>76643067.70057023</v>
      </c>
      <c r="D59" s="72">
        <v>6380775</v>
      </c>
      <c r="E59" s="72">
        <v>3081803</v>
      </c>
      <c r="F59" s="72">
        <v>7500687</v>
      </c>
      <c r="G59" s="72">
        <v>4024461</v>
      </c>
      <c r="H59" s="72">
        <v>12732</v>
      </c>
      <c r="I59" s="59">
        <f t="shared" si="1"/>
        <v>97643525.70057023</v>
      </c>
      <c r="J59" s="22">
        <f t="shared" si="2"/>
        <v>0.7849272867880747</v>
      </c>
      <c r="K59" s="22">
        <f t="shared" si="3"/>
        <v>0.06534765059146914</v>
      </c>
      <c r="L59" s="22">
        <f t="shared" si="4"/>
        <v>0.03156177511912603</v>
      </c>
      <c r="M59" s="22">
        <f t="shared" si="5"/>
        <v>0.07681704389701484</v>
      </c>
      <c r="N59" s="22">
        <f t="shared" si="6"/>
        <v>0.04121585093456429</v>
      </c>
      <c r="O59" s="22">
        <f t="shared" si="7"/>
        <v>0.0001303926697510232</v>
      </c>
    </row>
    <row r="60" spans="1:15" ht="13.5">
      <c r="A60" s="7">
        <v>59</v>
      </c>
      <c r="B60" s="54" t="s">
        <v>45</v>
      </c>
      <c r="C60" s="72">
        <v>44593266.59005551</v>
      </c>
      <c r="D60" s="72">
        <v>2737127</v>
      </c>
      <c r="E60" s="72">
        <v>2711598</v>
      </c>
      <c r="F60" s="72">
        <v>3621628</v>
      </c>
      <c r="G60" s="72">
        <v>2796644</v>
      </c>
      <c r="H60" s="72">
        <v>5</v>
      </c>
      <c r="I60" s="59">
        <f t="shared" si="1"/>
        <v>56460268.59005551</v>
      </c>
      <c r="J60" s="22">
        <f t="shared" si="2"/>
        <v>0.7898167632505708</v>
      </c>
      <c r="K60" s="22">
        <f t="shared" si="3"/>
        <v>0.048478816490825145</v>
      </c>
      <c r="L60" s="22">
        <f t="shared" si="4"/>
        <v>0.04802665782000195</v>
      </c>
      <c r="M60" s="22">
        <f t="shared" si="5"/>
        <v>0.0641447178775534</v>
      </c>
      <c r="N60" s="22">
        <f t="shared" si="6"/>
        <v>0.04953295600319868</v>
      </c>
      <c r="O60" s="22">
        <f t="shared" si="7"/>
        <v>8.855785005742361E-08</v>
      </c>
    </row>
    <row r="61" spans="1:15" ht="13.5">
      <c r="A61" s="7">
        <v>60</v>
      </c>
      <c r="B61" s="55" t="s">
        <v>46</v>
      </c>
      <c r="C61" s="72">
        <v>43573070.81365556</v>
      </c>
      <c r="D61" s="25">
        <v>2296032</v>
      </c>
      <c r="E61" s="25">
        <v>3123391</v>
      </c>
      <c r="F61" s="25">
        <v>13884883</v>
      </c>
      <c r="G61" s="25">
        <v>6297122</v>
      </c>
      <c r="H61" s="25">
        <v>1332968</v>
      </c>
      <c r="I61" s="24">
        <f t="shared" si="1"/>
        <v>70507466.81365556</v>
      </c>
      <c r="J61" s="22">
        <f t="shared" si="2"/>
        <v>0.6179922890835802</v>
      </c>
      <c r="K61" s="22">
        <f t="shared" si="3"/>
        <v>0.03256438082037739</v>
      </c>
      <c r="L61" s="22">
        <f t="shared" si="4"/>
        <v>0.04429872666188422</v>
      </c>
      <c r="M61" s="22">
        <f t="shared" si="5"/>
        <v>0.19692783796496913</v>
      </c>
      <c r="N61" s="22">
        <f t="shared" si="6"/>
        <v>0.08931142025911507</v>
      </c>
      <c r="O61" s="22">
        <f t="shared" si="7"/>
        <v>0.018905345210074077</v>
      </c>
    </row>
    <row r="62" spans="1:15" ht="13.5">
      <c r="A62" s="7">
        <v>61</v>
      </c>
      <c r="B62" s="54" t="s">
        <v>47</v>
      </c>
      <c r="C62" s="72">
        <v>39655870.17271799</v>
      </c>
      <c r="D62" s="72">
        <v>2671377</v>
      </c>
      <c r="E62" s="72">
        <v>2402122</v>
      </c>
      <c r="F62" s="72">
        <v>2695999</v>
      </c>
      <c r="G62" s="72">
        <v>321</v>
      </c>
      <c r="H62" s="72">
        <v>0</v>
      </c>
      <c r="I62" s="59">
        <f t="shared" si="1"/>
        <v>47425689.17271799</v>
      </c>
      <c r="J62" s="22">
        <f t="shared" si="2"/>
        <v>0.8361685589490674</v>
      </c>
      <c r="K62" s="22">
        <f t="shared" si="3"/>
        <v>0.056327636911531295</v>
      </c>
      <c r="L62" s="22">
        <f t="shared" si="4"/>
        <v>0.05065022863983683</v>
      </c>
      <c r="M62" s="22">
        <f t="shared" si="5"/>
        <v>0.056846807015951496</v>
      </c>
      <c r="N62" s="22">
        <f t="shared" si="6"/>
        <v>6.768483612983696E-06</v>
      </c>
      <c r="O62" s="22">
        <f t="shared" si="7"/>
        <v>0</v>
      </c>
    </row>
    <row r="63" spans="1:15" ht="13.5">
      <c r="A63" s="7">
        <v>62</v>
      </c>
      <c r="B63" s="54" t="s">
        <v>48</v>
      </c>
      <c r="C63" s="72">
        <v>16482869.397387061</v>
      </c>
      <c r="D63" s="72">
        <v>810756</v>
      </c>
      <c r="E63" s="72">
        <v>1120148</v>
      </c>
      <c r="F63" s="72">
        <v>2322168</v>
      </c>
      <c r="G63" s="72">
        <v>0</v>
      </c>
      <c r="H63" s="72">
        <v>0</v>
      </c>
      <c r="I63" s="59">
        <f t="shared" si="1"/>
        <v>20735941.39738706</v>
      </c>
      <c r="J63" s="22">
        <f t="shared" si="2"/>
        <v>0.7948937104666042</v>
      </c>
      <c r="K63" s="22">
        <f t="shared" si="3"/>
        <v>0.03909906883234939</v>
      </c>
      <c r="L63" s="22">
        <f t="shared" si="4"/>
        <v>0.05401963569115555</v>
      </c>
      <c r="M63" s="22">
        <f t="shared" si="5"/>
        <v>0.11198758500989092</v>
      </c>
      <c r="N63" s="22">
        <f t="shared" si="6"/>
        <v>0</v>
      </c>
      <c r="O63" s="22">
        <f t="shared" si="7"/>
        <v>0</v>
      </c>
    </row>
    <row r="64" spans="1:15" ht="13.5">
      <c r="A64" s="7">
        <v>63</v>
      </c>
      <c r="B64" s="54" t="s">
        <v>49</v>
      </c>
      <c r="C64" s="72">
        <v>25960456.957394585</v>
      </c>
      <c r="D64" s="72">
        <v>1473288</v>
      </c>
      <c r="E64" s="72">
        <v>506214</v>
      </c>
      <c r="F64" s="72">
        <v>1074226</v>
      </c>
      <c r="G64" s="72">
        <v>525007</v>
      </c>
      <c r="H64" s="72">
        <v>23</v>
      </c>
      <c r="I64" s="59">
        <f t="shared" si="1"/>
        <v>29539214.957394585</v>
      </c>
      <c r="J64" s="22">
        <f t="shared" si="2"/>
        <v>0.8788472203759726</v>
      </c>
      <c r="K64" s="22">
        <f t="shared" si="3"/>
        <v>0.04987566535281907</v>
      </c>
      <c r="L64" s="22">
        <f t="shared" si="4"/>
        <v>0.017137016021926434</v>
      </c>
      <c r="M64" s="22">
        <f t="shared" si="5"/>
        <v>0.03636609847449882</v>
      </c>
      <c r="N64" s="22">
        <f t="shared" si="6"/>
        <v>0.017773221148809658</v>
      </c>
      <c r="O64" s="22">
        <f t="shared" si="7"/>
        <v>7.786259734110633E-07</v>
      </c>
    </row>
    <row r="65" spans="1:15" ht="13.5">
      <c r="A65" s="7">
        <v>64</v>
      </c>
      <c r="B65" s="54" t="s">
        <v>50</v>
      </c>
      <c r="C65" s="72">
        <v>20641366.9</v>
      </c>
      <c r="D65" s="72">
        <v>1168107</v>
      </c>
      <c r="E65" s="72">
        <v>1273000</v>
      </c>
      <c r="F65" s="72">
        <v>3009404</v>
      </c>
      <c r="G65" s="72">
        <v>1653697</v>
      </c>
      <c r="H65" s="72">
        <v>390</v>
      </c>
      <c r="I65" s="59">
        <f>SUM(C65:H65)</f>
        <v>27745964.9</v>
      </c>
      <c r="J65" s="22">
        <f t="shared" si="2"/>
        <v>0.7439412171965949</v>
      </c>
      <c r="K65" s="22">
        <f t="shared" si="3"/>
        <v>0.04210006767506579</v>
      </c>
      <c r="L65" s="22">
        <f t="shared" si="4"/>
        <v>0.045880545318501435</v>
      </c>
      <c r="M65" s="22">
        <f t="shared" si="5"/>
        <v>0.10846276245379378</v>
      </c>
      <c r="N65" s="22">
        <f t="shared" si="6"/>
        <v>0.05960135125810673</v>
      </c>
      <c r="O65" s="22">
        <f t="shared" si="7"/>
        <v>1.4056097937325654E-05</v>
      </c>
    </row>
    <row r="66" spans="1:15" ht="13.5">
      <c r="A66" s="7">
        <v>65</v>
      </c>
      <c r="B66" s="55" t="s">
        <v>51</v>
      </c>
      <c r="C66" s="72">
        <v>55429615.872299075</v>
      </c>
      <c r="D66" s="72">
        <v>2702084</v>
      </c>
      <c r="E66" s="72">
        <v>10671820</v>
      </c>
      <c r="F66" s="72">
        <v>31256499</v>
      </c>
      <c r="G66" s="72">
        <v>3474279</v>
      </c>
      <c r="H66" s="72">
        <v>29345</v>
      </c>
      <c r="I66" s="59">
        <f t="shared" si="1"/>
        <v>103563642.87229908</v>
      </c>
      <c r="J66" s="22">
        <f t="shared" si="2"/>
        <v>0.5352227319837283</v>
      </c>
      <c r="K66" s="22">
        <f t="shared" si="3"/>
        <v>0.02609104821980674</v>
      </c>
      <c r="L66" s="22">
        <f t="shared" si="4"/>
        <v>0.10304600827105967</v>
      </c>
      <c r="M66" s="22">
        <f t="shared" si="5"/>
        <v>0.30180957460661517</v>
      </c>
      <c r="N66" s="22">
        <f t="shared" si="6"/>
        <v>0.03354728458406991</v>
      </c>
      <c r="O66" s="22">
        <f t="shared" si="7"/>
        <v>0.0002833523347202488</v>
      </c>
    </row>
    <row r="67" spans="1:15" ht="13.5">
      <c r="A67" s="7">
        <v>66</v>
      </c>
      <c r="B67" s="54" t="s">
        <v>77</v>
      </c>
      <c r="C67" s="72">
        <v>21887879.47203274</v>
      </c>
      <c r="D67" s="72">
        <v>1183995</v>
      </c>
      <c r="E67" s="72">
        <v>2146444</v>
      </c>
      <c r="F67" s="72">
        <v>1709489</v>
      </c>
      <c r="G67" s="72">
        <v>11110</v>
      </c>
      <c r="H67" s="72">
        <v>10972</v>
      </c>
      <c r="I67" s="59">
        <f>SUM(C67:H67)</f>
        <v>26949889.47203274</v>
      </c>
      <c r="J67" s="22">
        <f aca="true" t="shared" si="8" ref="J67:O69">C67/$I67</f>
        <v>0.8121695450642533</v>
      </c>
      <c r="K67" s="22">
        <f t="shared" si="8"/>
        <v>0.04393320429861842</v>
      </c>
      <c r="L67" s="22">
        <f t="shared" si="8"/>
        <v>0.07964574408468254</v>
      </c>
      <c r="M67" s="22">
        <f t="shared" si="8"/>
        <v>0.06343213398978957</v>
      </c>
      <c r="N67" s="22">
        <f t="shared" si="8"/>
        <v>0.0004122465886744882</v>
      </c>
      <c r="O67" s="22">
        <f t="shared" si="8"/>
        <v>0.00040712597398168175</v>
      </c>
    </row>
    <row r="68" spans="1:15" ht="13.5">
      <c r="A68" s="7">
        <v>67</v>
      </c>
      <c r="B68" s="54" t="s">
        <v>65</v>
      </c>
      <c r="C68" s="72">
        <v>49323353.87612638</v>
      </c>
      <c r="D68" s="72">
        <v>1713316</v>
      </c>
      <c r="E68" s="72">
        <v>784039</v>
      </c>
      <c r="F68" s="72">
        <v>2476294</v>
      </c>
      <c r="G68" s="72">
        <v>7516505</v>
      </c>
      <c r="H68" s="72">
        <v>984077</v>
      </c>
      <c r="I68" s="59">
        <f>SUM(C68:H68)</f>
        <v>62797584.87612638</v>
      </c>
      <c r="J68" s="22">
        <f>C68/$I68</f>
        <v>0.7854339298783691</v>
      </c>
      <c r="K68" s="22">
        <f>D68/$I68</f>
        <v>0.027283151149517338</v>
      </c>
      <c r="L68" s="22">
        <f t="shared" si="8"/>
        <v>0.012485177599530049</v>
      </c>
      <c r="M68" s="22">
        <f t="shared" si="8"/>
        <v>0.03943294960920396</v>
      </c>
      <c r="N68" s="22">
        <f t="shared" si="8"/>
        <v>0.11969417318877709</v>
      </c>
      <c r="O68" s="22">
        <f t="shared" si="8"/>
        <v>0.01567061857460245</v>
      </c>
    </row>
    <row r="69" spans="1:15" ht="13.5">
      <c r="A69" s="7">
        <v>68</v>
      </c>
      <c r="B69" s="54" t="s">
        <v>66</v>
      </c>
      <c r="C69" s="72">
        <v>16650089.1</v>
      </c>
      <c r="D69" s="72">
        <v>451599</v>
      </c>
      <c r="E69" s="72">
        <v>1061951</v>
      </c>
      <c r="F69" s="72">
        <v>1228033</v>
      </c>
      <c r="G69" s="72">
        <v>0</v>
      </c>
      <c r="H69" s="72">
        <v>0</v>
      </c>
      <c r="I69" s="59">
        <f>SUM(C69:H69)</f>
        <v>19391672.1</v>
      </c>
      <c r="J69" s="22">
        <f>C69/$I69</f>
        <v>0.858620598272183</v>
      </c>
      <c r="K69" s="22">
        <f>D69/$I69</f>
        <v>0.02328829601032703</v>
      </c>
      <c r="L69" s="22">
        <f t="shared" si="8"/>
        <v>0.0547632506636702</v>
      </c>
      <c r="M69" s="22">
        <f t="shared" si="8"/>
        <v>0.06332785505381973</v>
      </c>
      <c r="N69" s="22">
        <f t="shared" si="8"/>
        <v>0</v>
      </c>
      <c r="O69" s="22">
        <f t="shared" si="8"/>
        <v>0</v>
      </c>
    </row>
    <row r="70" spans="1:15" ht="13.5">
      <c r="A70" s="7">
        <v>69</v>
      </c>
      <c r="B70" s="54" t="s">
        <v>67</v>
      </c>
      <c r="C70" s="72">
        <v>37411453.25</v>
      </c>
      <c r="D70" s="72">
        <v>1335104</v>
      </c>
      <c r="E70" s="72">
        <v>1457386</v>
      </c>
      <c r="F70" s="72">
        <v>2424397</v>
      </c>
      <c r="G70" s="72">
        <v>4263559</v>
      </c>
      <c r="H70" s="72">
        <v>3645</v>
      </c>
      <c r="I70" s="59">
        <f>SUM(C70:H70)</f>
        <v>46895544.25</v>
      </c>
      <c r="J70" s="22">
        <f aca="true" t="shared" si="9" ref="J70:O70">C70/$I70</f>
        <v>0.7977613619443173</v>
      </c>
      <c r="K70" s="22">
        <f t="shared" si="9"/>
        <v>0.028469741024489764</v>
      </c>
      <c r="L70" s="22">
        <f t="shared" si="9"/>
        <v>0.03107728086554833</v>
      </c>
      <c r="M70" s="22">
        <f t="shared" si="9"/>
        <v>0.05169781135443374</v>
      </c>
      <c r="N70" s="22">
        <f t="shared" si="9"/>
        <v>0.09091607887672612</v>
      </c>
      <c r="O70" s="22">
        <f t="shared" si="9"/>
        <v>7.77259344847032E-05</v>
      </c>
    </row>
    <row r="71" spans="1:15" ht="12.75" customHeight="1">
      <c r="A71" s="8">
        <v>396</v>
      </c>
      <c r="B71" s="56" t="s">
        <v>92</v>
      </c>
      <c r="C71" s="73">
        <v>290375534</v>
      </c>
      <c r="D71" s="73">
        <v>22889182</v>
      </c>
      <c r="E71" s="73">
        <v>45073874</v>
      </c>
      <c r="F71" s="73">
        <v>43870913</v>
      </c>
      <c r="G71" s="73">
        <v>0</v>
      </c>
      <c r="H71" s="73">
        <v>0</v>
      </c>
      <c r="I71" s="60">
        <f>SUM(C71:H71)</f>
        <v>402209503</v>
      </c>
      <c r="J71" s="22">
        <f aca="true" t="shared" si="10" ref="J71:O71">C71/$I71</f>
        <v>0.7219509530086862</v>
      </c>
      <c r="K71" s="22">
        <f t="shared" si="10"/>
        <v>0.05690860566265636</v>
      </c>
      <c r="L71" s="22">
        <f t="shared" si="10"/>
        <v>0.11206566146200678</v>
      </c>
      <c r="M71" s="22">
        <f t="shared" si="10"/>
        <v>0.10907477986665073</v>
      </c>
      <c r="N71" s="18">
        <f t="shared" si="10"/>
        <v>0</v>
      </c>
      <c r="O71" s="22">
        <f t="shared" si="10"/>
        <v>0</v>
      </c>
    </row>
    <row r="72" spans="1:15" ht="13.5">
      <c r="A72" s="53"/>
      <c r="B72" s="57" t="s">
        <v>93</v>
      </c>
      <c r="C72" s="74">
        <f>SUM(C2:C71)</f>
        <v>6002529910.349607</v>
      </c>
      <c r="D72" s="74">
        <f aca="true" t="shared" si="11" ref="D72:I72">SUM(D2:D71)</f>
        <v>345759740</v>
      </c>
      <c r="E72" s="74">
        <f t="shared" si="11"/>
        <v>411986684</v>
      </c>
      <c r="F72" s="74">
        <f t="shared" si="11"/>
        <v>850029702</v>
      </c>
      <c r="G72" s="74">
        <f t="shared" si="11"/>
        <v>309372413</v>
      </c>
      <c r="H72" s="74">
        <f t="shared" si="11"/>
        <v>123323667</v>
      </c>
      <c r="I72" s="61">
        <f t="shared" si="11"/>
        <v>8043002116.3496065</v>
      </c>
      <c r="J72" s="16">
        <f aca="true" t="shared" si="12" ref="J72:O72">C72/$I72</f>
        <v>0.7463046538490671</v>
      </c>
      <c r="K72" s="16">
        <f t="shared" si="12"/>
        <v>0.042988890839298494</v>
      </c>
      <c r="L72" s="16">
        <f t="shared" si="12"/>
        <v>0.051222998333237305</v>
      </c>
      <c r="M72" s="16">
        <f t="shared" si="12"/>
        <v>0.1056856245595263</v>
      </c>
      <c r="N72" s="16">
        <f t="shared" si="12"/>
        <v>0.03846479318600648</v>
      </c>
      <c r="O72" s="16">
        <f t="shared" si="12"/>
        <v>0.01533303923286441</v>
      </c>
    </row>
    <row r="73" spans="1:15" ht="13.5">
      <c r="A73" s="20"/>
      <c r="B73" s="15"/>
      <c r="C73" s="75"/>
      <c r="D73" s="75"/>
      <c r="E73" s="75"/>
      <c r="F73" s="75"/>
      <c r="G73" s="75"/>
      <c r="H73" s="75"/>
      <c r="I73" s="62"/>
      <c r="J73" s="39"/>
      <c r="K73" s="17"/>
      <c r="L73" s="17"/>
      <c r="M73" s="17"/>
      <c r="N73" s="17"/>
      <c r="O73" s="32"/>
    </row>
    <row r="74" spans="1:15" ht="13.5">
      <c r="A74" s="29">
        <v>318001</v>
      </c>
      <c r="B74" s="30" t="s">
        <v>52</v>
      </c>
      <c r="C74" s="76">
        <v>11252225</v>
      </c>
      <c r="D74" s="76">
        <v>12148</v>
      </c>
      <c r="E74" s="76">
        <v>0</v>
      </c>
      <c r="F74" s="76">
        <v>1946710</v>
      </c>
      <c r="G74" s="76">
        <v>0</v>
      </c>
      <c r="H74" s="76">
        <v>8395</v>
      </c>
      <c r="I74" s="63">
        <f>SUM(C74:H74)</f>
        <v>13219478</v>
      </c>
      <c r="J74" s="31">
        <f aca="true" t="shared" si="13" ref="J74:O76">C74/$I74</f>
        <v>0.851185273730173</v>
      </c>
      <c r="K74" s="34">
        <f t="shared" si="13"/>
        <v>0.000918947026501349</v>
      </c>
      <c r="L74" s="31">
        <f t="shared" si="13"/>
        <v>0</v>
      </c>
      <c r="M74" s="31">
        <f t="shared" si="13"/>
        <v>0.14726073147517624</v>
      </c>
      <c r="N74" s="31">
        <f t="shared" si="13"/>
        <v>0</v>
      </c>
      <c r="O74" s="31">
        <f t="shared" si="13"/>
        <v>0.0006350477681493929</v>
      </c>
    </row>
    <row r="75" spans="1:15" ht="12.75" customHeight="1">
      <c r="A75" s="2">
        <v>319001</v>
      </c>
      <c r="B75" s="21" t="s">
        <v>53</v>
      </c>
      <c r="C75" s="77">
        <v>2678670</v>
      </c>
      <c r="D75" s="77">
        <v>37030</v>
      </c>
      <c r="E75" s="77">
        <v>0</v>
      </c>
      <c r="F75" s="77">
        <v>624094</v>
      </c>
      <c r="G75" s="77">
        <v>0</v>
      </c>
      <c r="H75" s="77">
        <v>0</v>
      </c>
      <c r="I75" s="64">
        <f>SUM(C75:H75)</f>
        <v>3339794</v>
      </c>
      <c r="J75" s="18">
        <f t="shared" si="13"/>
        <v>0.8020464735250138</v>
      </c>
      <c r="K75" s="35">
        <f t="shared" si="13"/>
        <v>0.011087510187754095</v>
      </c>
      <c r="L75" s="18">
        <f t="shared" si="13"/>
        <v>0</v>
      </c>
      <c r="M75" s="18">
        <f t="shared" si="13"/>
        <v>0.1868660162872321</v>
      </c>
      <c r="N75" s="18">
        <f t="shared" si="13"/>
        <v>0</v>
      </c>
      <c r="O75" s="18">
        <f t="shared" si="13"/>
        <v>0</v>
      </c>
    </row>
    <row r="76" spans="1:15" ht="13.5">
      <c r="A76" s="6"/>
      <c r="B76" s="4" t="s">
        <v>54</v>
      </c>
      <c r="C76" s="78">
        <f>SUM(C74:C75)</f>
        <v>13930895</v>
      </c>
      <c r="D76" s="78">
        <f aca="true" t="shared" si="14" ref="D76:I76">SUM(D74:D75)</f>
        <v>49178</v>
      </c>
      <c r="E76" s="78">
        <f t="shared" si="14"/>
        <v>0</v>
      </c>
      <c r="F76" s="78">
        <f t="shared" si="14"/>
        <v>2570804</v>
      </c>
      <c r="G76" s="78">
        <f t="shared" si="14"/>
        <v>0</v>
      </c>
      <c r="H76" s="78">
        <f t="shared" si="14"/>
        <v>8395</v>
      </c>
      <c r="I76" s="65">
        <f t="shared" si="14"/>
        <v>16559272</v>
      </c>
      <c r="J76" s="40">
        <f t="shared" si="13"/>
        <v>0.8412746043425098</v>
      </c>
      <c r="K76" s="36">
        <f t="shared" si="13"/>
        <v>0.002969816547490735</v>
      </c>
      <c r="L76" s="19">
        <f t="shared" si="13"/>
        <v>0</v>
      </c>
      <c r="M76" s="19">
        <f t="shared" si="13"/>
        <v>0.15524861237861182</v>
      </c>
      <c r="N76" s="19">
        <f t="shared" si="13"/>
        <v>0</v>
      </c>
      <c r="O76" s="33">
        <f t="shared" si="13"/>
        <v>0.0005069667313877084</v>
      </c>
    </row>
    <row r="77" spans="1:15" ht="13.5">
      <c r="A77" s="5"/>
      <c r="B77" s="3"/>
      <c r="C77" s="75"/>
      <c r="D77" s="75"/>
      <c r="E77" s="75"/>
      <c r="F77" s="75"/>
      <c r="G77" s="75"/>
      <c r="H77" s="75"/>
      <c r="I77" s="62"/>
      <c r="J77" s="39"/>
      <c r="K77" s="17"/>
      <c r="L77" s="17"/>
      <c r="M77" s="17"/>
      <c r="N77" s="17"/>
      <c r="O77" s="32"/>
    </row>
    <row r="78" spans="1:15" ht="13.5">
      <c r="A78" s="26">
        <v>321001</v>
      </c>
      <c r="B78" s="27" t="s">
        <v>94</v>
      </c>
      <c r="C78" s="79">
        <v>3340236</v>
      </c>
      <c r="D78" s="79">
        <v>61297</v>
      </c>
      <c r="E78" s="79">
        <v>190026</v>
      </c>
      <c r="F78" s="79">
        <v>301008</v>
      </c>
      <c r="G78" s="79">
        <v>0</v>
      </c>
      <c r="H78" s="79">
        <v>0</v>
      </c>
      <c r="I78" s="66">
        <f aca="true" t="shared" si="15" ref="I78:I83">SUM(C78:H78)</f>
        <v>3892567</v>
      </c>
      <c r="J78" s="22">
        <f aca="true" t="shared" si="16" ref="J78:O83">C78/$I78</f>
        <v>0.8581062316974891</v>
      </c>
      <c r="K78" s="37">
        <f t="shared" si="16"/>
        <v>0.01574719202007313</v>
      </c>
      <c r="L78" s="22">
        <f t="shared" si="16"/>
        <v>0.04881765683159724</v>
      </c>
      <c r="M78" s="22">
        <f t="shared" si="16"/>
        <v>0.07732891945084054</v>
      </c>
      <c r="N78" s="22">
        <f t="shared" si="16"/>
        <v>0</v>
      </c>
      <c r="O78" s="22">
        <f t="shared" si="16"/>
        <v>0</v>
      </c>
    </row>
    <row r="79" spans="1:15" ht="13.5">
      <c r="A79" s="7">
        <v>328001</v>
      </c>
      <c r="B79" s="23" t="s">
        <v>95</v>
      </c>
      <c r="C79" s="79">
        <v>5150728</v>
      </c>
      <c r="D79" s="79">
        <v>68702</v>
      </c>
      <c r="E79" s="79">
        <v>150569</v>
      </c>
      <c r="F79" s="79">
        <v>215060</v>
      </c>
      <c r="G79" s="79">
        <v>0</v>
      </c>
      <c r="H79" s="79">
        <v>0</v>
      </c>
      <c r="I79" s="66">
        <f t="shared" si="15"/>
        <v>5585059</v>
      </c>
      <c r="J79" s="22">
        <f t="shared" si="16"/>
        <v>0.9222334088144817</v>
      </c>
      <c r="K79" s="37">
        <f t="shared" si="16"/>
        <v>0.012301033883437937</v>
      </c>
      <c r="L79" s="22">
        <f t="shared" si="16"/>
        <v>0.026959249669520055</v>
      </c>
      <c r="M79" s="22">
        <f t="shared" si="16"/>
        <v>0.038506307632560376</v>
      </c>
      <c r="N79" s="22">
        <f t="shared" si="16"/>
        <v>0</v>
      </c>
      <c r="O79" s="22">
        <f t="shared" si="16"/>
        <v>0</v>
      </c>
    </row>
    <row r="80" spans="1:15" ht="13.5">
      <c r="A80" s="7">
        <v>329001</v>
      </c>
      <c r="B80" s="23" t="s">
        <v>96</v>
      </c>
      <c r="C80" s="79">
        <v>3389725</v>
      </c>
      <c r="D80" s="79">
        <v>64257</v>
      </c>
      <c r="E80" s="79">
        <v>145239</v>
      </c>
      <c r="F80" s="79">
        <v>224374</v>
      </c>
      <c r="G80" s="79">
        <v>0</v>
      </c>
      <c r="H80" s="79">
        <v>0</v>
      </c>
      <c r="I80" s="66">
        <f t="shared" si="15"/>
        <v>3823595</v>
      </c>
      <c r="J80" s="22">
        <f t="shared" si="16"/>
        <v>0.8865282541691785</v>
      </c>
      <c r="K80" s="37">
        <f t="shared" si="16"/>
        <v>0.016805388646025533</v>
      </c>
      <c r="L80" s="22">
        <f t="shared" si="16"/>
        <v>0.037984933027687295</v>
      </c>
      <c r="M80" s="22">
        <f t="shared" si="16"/>
        <v>0.05868142415710869</v>
      </c>
      <c r="N80" s="22">
        <f t="shared" si="16"/>
        <v>0</v>
      </c>
      <c r="O80" s="22">
        <f t="shared" si="16"/>
        <v>0</v>
      </c>
    </row>
    <row r="81" spans="1:15" ht="13.5">
      <c r="A81" s="7">
        <v>331001</v>
      </c>
      <c r="B81" s="23" t="s">
        <v>97</v>
      </c>
      <c r="C81" s="79">
        <v>7036971</v>
      </c>
      <c r="D81" s="79">
        <v>127819</v>
      </c>
      <c r="E81" s="79">
        <v>422042</v>
      </c>
      <c r="F81" s="79">
        <v>368093</v>
      </c>
      <c r="G81" s="79">
        <v>0</v>
      </c>
      <c r="H81" s="79">
        <v>0</v>
      </c>
      <c r="I81" s="66">
        <f t="shared" si="15"/>
        <v>7954925</v>
      </c>
      <c r="J81" s="22">
        <f t="shared" si="16"/>
        <v>0.8846055745340151</v>
      </c>
      <c r="K81" s="37">
        <f t="shared" si="16"/>
        <v>0.01606790761697942</v>
      </c>
      <c r="L81" s="22">
        <f t="shared" si="16"/>
        <v>0.05305417712926269</v>
      </c>
      <c r="M81" s="22">
        <f t="shared" si="16"/>
        <v>0.0462723407197428</v>
      </c>
      <c r="N81" s="22">
        <f t="shared" si="16"/>
        <v>0</v>
      </c>
      <c r="O81" s="22">
        <f t="shared" si="16"/>
        <v>0</v>
      </c>
    </row>
    <row r="82" spans="1:15" ht="13.5">
      <c r="A82" s="8">
        <v>333001</v>
      </c>
      <c r="B82" s="28" t="s">
        <v>55</v>
      </c>
      <c r="C82" s="77">
        <v>5215602</v>
      </c>
      <c r="D82" s="77">
        <v>107320</v>
      </c>
      <c r="E82" s="77">
        <v>235696</v>
      </c>
      <c r="F82" s="77">
        <v>183271</v>
      </c>
      <c r="G82" s="77">
        <v>0</v>
      </c>
      <c r="H82" s="77">
        <v>0</v>
      </c>
      <c r="I82" s="64">
        <f t="shared" si="15"/>
        <v>5741889</v>
      </c>
      <c r="J82" s="18">
        <f t="shared" si="16"/>
        <v>0.908342533267362</v>
      </c>
      <c r="K82" s="35">
        <f t="shared" si="16"/>
        <v>0.018690713108525783</v>
      </c>
      <c r="L82" s="18">
        <f t="shared" si="16"/>
        <v>0.041048512083741086</v>
      </c>
      <c r="M82" s="18">
        <f t="shared" si="16"/>
        <v>0.03191824154037112</v>
      </c>
      <c r="N82" s="18">
        <f t="shared" si="16"/>
        <v>0</v>
      </c>
      <c r="O82" s="18">
        <f t="shared" si="16"/>
        <v>0</v>
      </c>
    </row>
    <row r="83" spans="1:15" ht="13.5">
      <c r="A83" s="26">
        <v>336001</v>
      </c>
      <c r="B83" s="27" t="s">
        <v>56</v>
      </c>
      <c r="C83" s="79">
        <v>5913620</v>
      </c>
      <c r="D83" s="79">
        <v>139175</v>
      </c>
      <c r="E83" s="79">
        <v>170695</v>
      </c>
      <c r="F83" s="79">
        <v>367034</v>
      </c>
      <c r="G83" s="79">
        <v>0</v>
      </c>
      <c r="H83" s="79">
        <v>0</v>
      </c>
      <c r="I83" s="66">
        <f t="shared" si="15"/>
        <v>6590524</v>
      </c>
      <c r="J83" s="22">
        <f t="shared" si="16"/>
        <v>0.8972913231178583</v>
      </c>
      <c r="K83" s="37">
        <f t="shared" si="16"/>
        <v>0.02111744073764089</v>
      </c>
      <c r="L83" s="22">
        <f t="shared" si="16"/>
        <v>0.025900065002418624</v>
      </c>
      <c r="M83" s="22">
        <f t="shared" si="16"/>
        <v>0.05569117114208218</v>
      </c>
      <c r="N83" s="22">
        <f t="shared" si="16"/>
        <v>0</v>
      </c>
      <c r="O83" s="22">
        <f t="shared" si="16"/>
        <v>0</v>
      </c>
    </row>
    <row r="84" spans="1:15" ht="13.5">
      <c r="A84" s="7">
        <v>337001</v>
      </c>
      <c r="B84" s="23" t="s">
        <v>57</v>
      </c>
      <c r="C84" s="79">
        <v>16255364</v>
      </c>
      <c r="D84" s="79">
        <v>163976</v>
      </c>
      <c r="E84" s="79">
        <v>242668</v>
      </c>
      <c r="F84" s="79">
        <v>369712</v>
      </c>
      <c r="G84" s="79">
        <v>0</v>
      </c>
      <c r="H84" s="79">
        <v>0</v>
      </c>
      <c r="I84" s="66">
        <f aca="true" t="shared" si="17" ref="I84:I95">SUM(C84:H84)</f>
        <v>17031720</v>
      </c>
      <c r="J84" s="22">
        <f aca="true" t="shared" si="18" ref="J84:O85">C84/$I84</f>
        <v>0.9544170524174892</v>
      </c>
      <c r="K84" s="37">
        <f t="shared" si="18"/>
        <v>0.009627682935135148</v>
      </c>
      <c r="L84" s="22">
        <f t="shared" si="18"/>
        <v>0.014248003137674879</v>
      </c>
      <c r="M84" s="22">
        <f t="shared" si="18"/>
        <v>0.021707261509700725</v>
      </c>
      <c r="N84" s="22">
        <f t="shared" si="18"/>
        <v>0</v>
      </c>
      <c r="O84" s="22">
        <f t="shared" si="18"/>
        <v>0</v>
      </c>
    </row>
    <row r="85" spans="1:15" ht="13.5">
      <c r="A85" s="7">
        <v>339001</v>
      </c>
      <c r="B85" s="23" t="s">
        <v>98</v>
      </c>
      <c r="C85" s="79">
        <v>4029336</v>
      </c>
      <c r="D85" s="79">
        <v>70213</v>
      </c>
      <c r="E85" s="79">
        <v>202810</v>
      </c>
      <c r="F85" s="79">
        <v>269367</v>
      </c>
      <c r="G85" s="79">
        <v>0</v>
      </c>
      <c r="H85" s="79">
        <v>0</v>
      </c>
      <c r="I85" s="66">
        <f t="shared" si="17"/>
        <v>4571726</v>
      </c>
      <c r="J85" s="22">
        <f t="shared" si="18"/>
        <v>0.881359906521082</v>
      </c>
      <c r="K85" s="37">
        <f t="shared" si="18"/>
        <v>0.015358094513975684</v>
      </c>
      <c r="L85" s="22">
        <f t="shared" si="18"/>
        <v>0.044361801210308756</v>
      </c>
      <c r="M85" s="22">
        <f t="shared" si="18"/>
        <v>0.05892019775463359</v>
      </c>
      <c r="N85" s="22">
        <f t="shared" si="18"/>
        <v>0</v>
      </c>
      <c r="O85" s="22">
        <f t="shared" si="18"/>
        <v>0</v>
      </c>
    </row>
    <row r="86" spans="1:15" ht="13.5">
      <c r="A86" s="7">
        <v>340001</v>
      </c>
      <c r="B86" s="23" t="s">
        <v>99</v>
      </c>
      <c r="C86" s="79">
        <v>1126654</v>
      </c>
      <c r="D86" s="79">
        <v>45791</v>
      </c>
      <c r="E86" s="79">
        <v>19174</v>
      </c>
      <c r="F86" s="79">
        <v>288</v>
      </c>
      <c r="G86" s="79">
        <v>0</v>
      </c>
      <c r="H86" s="79">
        <v>0</v>
      </c>
      <c r="I86" s="66">
        <f t="shared" si="17"/>
        <v>1191907</v>
      </c>
      <c r="J86" s="22">
        <f aca="true" t="shared" si="19" ref="J86:O87">C86/$I86</f>
        <v>0.9452532789890487</v>
      </c>
      <c r="K86" s="37">
        <f t="shared" si="19"/>
        <v>0.038418265854634634</v>
      </c>
      <c r="L86" s="22">
        <f t="shared" si="19"/>
        <v>0.01608682556608863</v>
      </c>
      <c r="M86" s="22">
        <f t="shared" si="19"/>
        <v>0.00024162959022809666</v>
      </c>
      <c r="N86" s="22">
        <f t="shared" si="19"/>
        <v>0</v>
      </c>
      <c r="O86" s="22">
        <f t="shared" si="19"/>
        <v>0</v>
      </c>
    </row>
    <row r="87" spans="1:15" ht="13.5">
      <c r="A87" s="8">
        <v>341001</v>
      </c>
      <c r="B87" s="28" t="s">
        <v>60</v>
      </c>
      <c r="C87" s="77">
        <v>4661805</v>
      </c>
      <c r="D87" s="77">
        <v>90295</v>
      </c>
      <c r="E87" s="77">
        <v>111226</v>
      </c>
      <c r="F87" s="77">
        <v>255411</v>
      </c>
      <c r="G87" s="77">
        <v>0</v>
      </c>
      <c r="H87" s="77">
        <v>11294</v>
      </c>
      <c r="I87" s="64">
        <f t="shared" si="17"/>
        <v>5130031</v>
      </c>
      <c r="J87" s="18">
        <f t="shared" si="19"/>
        <v>0.9087284267872845</v>
      </c>
      <c r="K87" s="35">
        <f t="shared" si="19"/>
        <v>0.017601258160038408</v>
      </c>
      <c r="L87" s="18">
        <f t="shared" si="19"/>
        <v>0.0216813504635742</v>
      </c>
      <c r="M87" s="18">
        <f t="shared" si="19"/>
        <v>0.04978741843860203</v>
      </c>
      <c r="N87" s="18">
        <f t="shared" si="19"/>
        <v>0</v>
      </c>
      <c r="O87" s="18">
        <f t="shared" si="19"/>
        <v>0.002201546150500845</v>
      </c>
    </row>
    <row r="88" spans="1:15" ht="13.5">
      <c r="A88" s="29">
        <v>343001</v>
      </c>
      <c r="B88" s="30" t="s">
        <v>100</v>
      </c>
      <c r="C88" s="76">
        <v>2438493</v>
      </c>
      <c r="D88" s="76">
        <v>0</v>
      </c>
      <c r="E88" s="76">
        <v>97757</v>
      </c>
      <c r="F88" s="76">
        <v>5350</v>
      </c>
      <c r="G88" s="76">
        <v>0</v>
      </c>
      <c r="H88" s="76">
        <v>0</v>
      </c>
      <c r="I88" s="63">
        <f t="shared" si="17"/>
        <v>2541600</v>
      </c>
      <c r="J88" s="31">
        <f aca="true" t="shared" si="20" ref="J88:O92">C88/$I88</f>
        <v>0.9594322474032105</v>
      </c>
      <c r="K88" s="34">
        <f t="shared" si="20"/>
        <v>0</v>
      </c>
      <c r="L88" s="31">
        <f t="shared" si="20"/>
        <v>0.03846277935158955</v>
      </c>
      <c r="M88" s="31">
        <f t="shared" si="20"/>
        <v>0.0021049732451998743</v>
      </c>
      <c r="N88" s="31">
        <f t="shared" si="20"/>
        <v>0</v>
      </c>
      <c r="O88" s="31">
        <f t="shared" si="20"/>
        <v>0</v>
      </c>
    </row>
    <row r="89" spans="1:15" ht="13.5">
      <c r="A89" s="7">
        <v>343002</v>
      </c>
      <c r="B89" s="23" t="s">
        <v>81</v>
      </c>
      <c r="C89" s="79">
        <v>10428543</v>
      </c>
      <c r="D89" s="79">
        <v>375442</v>
      </c>
      <c r="E89" s="79">
        <v>472863</v>
      </c>
      <c r="F89" s="79">
        <v>0</v>
      </c>
      <c r="G89" s="79">
        <v>0</v>
      </c>
      <c r="H89" s="79">
        <v>0</v>
      </c>
      <c r="I89" s="66">
        <f t="shared" si="17"/>
        <v>11276848</v>
      </c>
      <c r="J89" s="22">
        <f t="shared" si="20"/>
        <v>0.9247746356073967</v>
      </c>
      <c r="K89" s="37">
        <f t="shared" si="20"/>
        <v>0.03329316844565077</v>
      </c>
      <c r="L89" s="22">
        <f t="shared" si="20"/>
        <v>0.04193219594695255</v>
      </c>
      <c r="M89" s="22">
        <f t="shared" si="20"/>
        <v>0</v>
      </c>
      <c r="N89" s="22">
        <f t="shared" si="20"/>
        <v>0</v>
      </c>
      <c r="O89" s="22">
        <f t="shared" si="20"/>
        <v>0</v>
      </c>
    </row>
    <row r="90" spans="1:15" ht="13.5">
      <c r="A90" s="7">
        <v>344001</v>
      </c>
      <c r="B90" s="23" t="s">
        <v>101</v>
      </c>
      <c r="C90" s="79">
        <v>4043049</v>
      </c>
      <c r="D90" s="79">
        <v>157892</v>
      </c>
      <c r="E90" s="79">
        <v>171606</v>
      </c>
      <c r="F90" s="79">
        <v>86820</v>
      </c>
      <c r="G90" s="79">
        <v>0</v>
      </c>
      <c r="H90" s="79">
        <v>0</v>
      </c>
      <c r="I90" s="66">
        <f t="shared" si="17"/>
        <v>4459367</v>
      </c>
      <c r="J90" s="22">
        <f t="shared" si="20"/>
        <v>0.9066419067997767</v>
      </c>
      <c r="K90" s="37">
        <f t="shared" si="20"/>
        <v>0.03540681894986441</v>
      </c>
      <c r="L90" s="22">
        <f t="shared" si="20"/>
        <v>0.03848214331765024</v>
      </c>
      <c r="M90" s="22">
        <f t="shared" si="20"/>
        <v>0.01946913093270861</v>
      </c>
      <c r="N90" s="22">
        <f t="shared" si="20"/>
        <v>0</v>
      </c>
      <c r="O90" s="22">
        <f t="shared" si="20"/>
        <v>0</v>
      </c>
    </row>
    <row r="91" spans="1:15" ht="13.5">
      <c r="A91" s="7">
        <v>345001</v>
      </c>
      <c r="B91" s="23" t="s">
        <v>102</v>
      </c>
      <c r="C91" s="79">
        <v>10248789</v>
      </c>
      <c r="D91" s="79">
        <v>291280</v>
      </c>
      <c r="E91" s="79">
        <v>308901</v>
      </c>
      <c r="F91" s="79">
        <v>0</v>
      </c>
      <c r="G91" s="79">
        <v>0</v>
      </c>
      <c r="H91" s="79">
        <v>0</v>
      </c>
      <c r="I91" s="66">
        <f t="shared" si="17"/>
        <v>10848970</v>
      </c>
      <c r="J91" s="22">
        <f t="shared" si="20"/>
        <v>0.9446785270859814</v>
      </c>
      <c r="K91" s="37">
        <f t="shared" si="20"/>
        <v>0.02684863171342533</v>
      </c>
      <c r="L91" s="22">
        <f t="shared" si="20"/>
        <v>0.028472841200593235</v>
      </c>
      <c r="M91" s="22">
        <f t="shared" si="20"/>
        <v>0</v>
      </c>
      <c r="N91" s="22">
        <f t="shared" si="20"/>
        <v>0</v>
      </c>
      <c r="O91" s="22">
        <f t="shared" si="20"/>
        <v>0</v>
      </c>
    </row>
    <row r="92" spans="1:15" ht="13.5">
      <c r="A92" s="8">
        <v>346001</v>
      </c>
      <c r="B92" s="28" t="s">
        <v>103</v>
      </c>
      <c r="C92" s="77">
        <v>7263238</v>
      </c>
      <c r="D92" s="77">
        <v>198531</v>
      </c>
      <c r="E92" s="77">
        <v>338265</v>
      </c>
      <c r="F92" s="77">
        <v>284794</v>
      </c>
      <c r="G92" s="77">
        <v>0</v>
      </c>
      <c r="H92" s="77">
        <v>0</v>
      </c>
      <c r="I92" s="64">
        <f t="shared" si="17"/>
        <v>8084828</v>
      </c>
      <c r="J92" s="18">
        <f t="shared" si="20"/>
        <v>0.8983787904949864</v>
      </c>
      <c r="K92" s="35">
        <f t="shared" si="20"/>
        <v>0.024555995501697746</v>
      </c>
      <c r="L92" s="18">
        <f t="shared" si="20"/>
        <v>0.041839480073045464</v>
      </c>
      <c r="M92" s="18">
        <f t="shared" si="20"/>
        <v>0.03522573393027038</v>
      </c>
      <c r="N92" s="18">
        <f t="shared" si="20"/>
        <v>0</v>
      </c>
      <c r="O92" s="18">
        <f t="shared" si="20"/>
        <v>0</v>
      </c>
    </row>
    <row r="93" spans="1:15" s="44" customFormat="1" ht="13.5">
      <c r="A93" s="7">
        <v>347001</v>
      </c>
      <c r="B93" s="23" t="s">
        <v>104</v>
      </c>
      <c r="C93" s="79">
        <v>2881397</v>
      </c>
      <c r="D93" s="76">
        <v>163835</v>
      </c>
      <c r="E93" s="76">
        <v>36792</v>
      </c>
      <c r="F93" s="76">
        <v>231207</v>
      </c>
      <c r="G93" s="79">
        <v>0</v>
      </c>
      <c r="H93" s="79">
        <v>0</v>
      </c>
      <c r="I93" s="66">
        <f t="shared" si="17"/>
        <v>3313231</v>
      </c>
      <c r="J93" s="22">
        <f aca="true" t="shared" si="21" ref="J93:O94">C93/$I93</f>
        <v>0.8696637813662856</v>
      </c>
      <c r="K93" s="37">
        <f t="shared" si="21"/>
        <v>0.04944871033743195</v>
      </c>
      <c r="L93" s="22">
        <f t="shared" si="21"/>
        <v>0.011104568320168439</v>
      </c>
      <c r="M93" s="22">
        <f t="shared" si="21"/>
        <v>0.06978293997611396</v>
      </c>
      <c r="N93" s="31">
        <f t="shared" si="21"/>
        <v>0</v>
      </c>
      <c r="O93" s="22">
        <f t="shared" si="21"/>
        <v>0</v>
      </c>
    </row>
    <row r="94" spans="1:15" ht="13.5">
      <c r="A94" s="7">
        <v>348001</v>
      </c>
      <c r="B94" s="23" t="s">
        <v>82</v>
      </c>
      <c r="C94" s="79">
        <v>3345169</v>
      </c>
      <c r="D94" s="79">
        <v>161926</v>
      </c>
      <c r="E94" s="79">
        <v>77125</v>
      </c>
      <c r="F94" s="79">
        <v>107484</v>
      </c>
      <c r="G94" s="79">
        <v>0</v>
      </c>
      <c r="H94" s="79">
        <v>0</v>
      </c>
      <c r="I94" s="66">
        <f t="shared" si="17"/>
        <v>3691704</v>
      </c>
      <c r="J94" s="22">
        <f t="shared" si="21"/>
        <v>0.9061314233210463</v>
      </c>
      <c r="K94" s="22">
        <f t="shared" si="21"/>
        <v>0.04386212979155425</v>
      </c>
      <c r="L94" s="22">
        <f t="shared" si="21"/>
        <v>0.020891436583214688</v>
      </c>
      <c r="M94" s="22">
        <f t="shared" si="21"/>
        <v>0.029115010304184733</v>
      </c>
      <c r="N94" s="22">
        <f t="shared" si="21"/>
        <v>0</v>
      </c>
      <c r="O94" s="22">
        <f t="shared" si="21"/>
        <v>0</v>
      </c>
    </row>
    <row r="95" spans="1:15" ht="13.5">
      <c r="A95" s="8">
        <v>349001</v>
      </c>
      <c r="B95" s="28" t="s">
        <v>105</v>
      </c>
      <c r="C95" s="77">
        <v>1635377</v>
      </c>
      <c r="D95" s="77">
        <v>103395</v>
      </c>
      <c r="E95" s="77">
        <v>78403</v>
      </c>
      <c r="F95" s="77">
        <v>134435</v>
      </c>
      <c r="G95" s="77">
        <v>0</v>
      </c>
      <c r="H95" s="77">
        <v>0</v>
      </c>
      <c r="I95" s="64">
        <f t="shared" si="17"/>
        <v>1951610</v>
      </c>
      <c r="J95" s="18">
        <f aca="true" t="shared" si="22" ref="J95:O95">C95/$I95</f>
        <v>0.8379630151515928</v>
      </c>
      <c r="K95" s="35">
        <f t="shared" si="22"/>
        <v>0.05297933501058101</v>
      </c>
      <c r="L95" s="18">
        <f t="shared" si="22"/>
        <v>0.04017349777875703</v>
      </c>
      <c r="M95" s="18">
        <f t="shared" si="22"/>
        <v>0.06888415205906918</v>
      </c>
      <c r="N95" s="18">
        <f t="shared" si="22"/>
        <v>0</v>
      </c>
      <c r="O95" s="18">
        <f t="shared" si="22"/>
        <v>0</v>
      </c>
    </row>
    <row r="96" spans="1:15" ht="13.5">
      <c r="A96" s="6"/>
      <c r="B96" s="4" t="s">
        <v>58</v>
      </c>
      <c r="C96" s="78">
        <f>SUM(C78:C95)</f>
        <v>98404096</v>
      </c>
      <c r="D96" s="78">
        <f aca="true" t="shared" si="23" ref="D96:I96">SUM(D78:D95)</f>
        <v>2391146</v>
      </c>
      <c r="E96" s="78">
        <f t="shared" si="23"/>
        <v>3471857</v>
      </c>
      <c r="F96" s="78">
        <f t="shared" si="23"/>
        <v>3403708</v>
      </c>
      <c r="G96" s="78">
        <f t="shared" si="23"/>
        <v>0</v>
      </c>
      <c r="H96" s="78">
        <f t="shared" si="23"/>
        <v>11294</v>
      </c>
      <c r="I96" s="65">
        <f t="shared" si="23"/>
        <v>107682101</v>
      </c>
      <c r="J96" s="40">
        <f aca="true" t="shared" si="24" ref="J96:O96">C96/$I96</f>
        <v>0.9138389303901119</v>
      </c>
      <c r="K96" s="36">
        <f t="shared" si="24"/>
        <v>0.022205603139188377</v>
      </c>
      <c r="L96" s="19">
        <f t="shared" si="24"/>
        <v>0.03224172789867835</v>
      </c>
      <c r="M96" s="19">
        <f t="shared" si="24"/>
        <v>0.031608855774461535</v>
      </c>
      <c r="N96" s="19">
        <f t="shared" si="24"/>
        <v>0</v>
      </c>
      <c r="O96" s="33">
        <f t="shared" si="24"/>
        <v>0.00010488279755982845</v>
      </c>
    </row>
    <row r="97" spans="1:15" ht="13.5">
      <c r="A97" s="20"/>
      <c r="B97" s="3"/>
      <c r="C97" s="75"/>
      <c r="D97" s="75"/>
      <c r="E97" s="75"/>
      <c r="F97" s="75"/>
      <c r="G97" s="75"/>
      <c r="H97" s="75"/>
      <c r="I97" s="62"/>
      <c r="J97" s="39"/>
      <c r="K97" s="17"/>
      <c r="L97" s="17"/>
      <c r="M97" s="17"/>
      <c r="N97" s="17"/>
      <c r="O97" s="32"/>
    </row>
    <row r="98" spans="1:15" s="44" customFormat="1" ht="13.5">
      <c r="A98" s="43" t="s">
        <v>78</v>
      </c>
      <c r="B98" s="42" t="s">
        <v>79</v>
      </c>
      <c r="C98" s="83">
        <v>3570885</v>
      </c>
      <c r="D98" s="83">
        <v>0</v>
      </c>
      <c r="E98" s="83">
        <v>577953</v>
      </c>
      <c r="F98" s="83">
        <v>3911</v>
      </c>
      <c r="G98" s="83">
        <v>0</v>
      </c>
      <c r="H98" s="83">
        <v>0</v>
      </c>
      <c r="I98" s="84">
        <f>SUM(C98:H98)</f>
        <v>4152749</v>
      </c>
      <c r="J98" s="41">
        <f aca="true" t="shared" si="25" ref="J98:O98">C98/$I98</f>
        <v>0.8598846210064707</v>
      </c>
      <c r="K98" s="41">
        <f t="shared" si="25"/>
        <v>0</v>
      </c>
      <c r="L98" s="41">
        <f t="shared" si="25"/>
        <v>0.13917359320296024</v>
      </c>
      <c r="M98" s="41">
        <f t="shared" si="25"/>
        <v>0.0009417857905690905</v>
      </c>
      <c r="N98" s="41">
        <f t="shared" si="25"/>
        <v>0</v>
      </c>
      <c r="O98" s="41">
        <f t="shared" si="25"/>
        <v>0</v>
      </c>
    </row>
    <row r="99" spans="1:15" ht="14.25" thickBot="1">
      <c r="A99" s="11"/>
      <c r="B99" s="12" t="s">
        <v>106</v>
      </c>
      <c r="C99" s="81">
        <f aca="true" t="shared" si="26" ref="C99:I99">SUM(C98)</f>
        <v>3570885</v>
      </c>
      <c r="D99" s="81">
        <f t="shared" si="26"/>
        <v>0</v>
      </c>
      <c r="E99" s="81">
        <f t="shared" si="26"/>
        <v>577953</v>
      </c>
      <c r="F99" s="81">
        <f t="shared" si="26"/>
        <v>3911</v>
      </c>
      <c r="G99" s="81">
        <f t="shared" si="26"/>
        <v>0</v>
      </c>
      <c r="H99" s="81">
        <f t="shared" si="26"/>
        <v>0</v>
      </c>
      <c r="I99" s="67">
        <f t="shared" si="26"/>
        <v>4152749</v>
      </c>
      <c r="J99" s="13">
        <f aca="true" t="shared" si="27" ref="J99:O99">C99/$I99</f>
        <v>0.8598846210064707</v>
      </c>
      <c r="K99" s="38">
        <f t="shared" si="27"/>
        <v>0</v>
      </c>
      <c r="L99" s="13">
        <f t="shared" si="27"/>
        <v>0.13917359320296024</v>
      </c>
      <c r="M99" s="13">
        <f t="shared" si="27"/>
        <v>0.0009417857905690905</v>
      </c>
      <c r="N99" s="13">
        <f t="shared" si="27"/>
        <v>0</v>
      </c>
      <c r="O99" s="13">
        <f t="shared" si="27"/>
        <v>0</v>
      </c>
    </row>
    <row r="100" spans="1:15" ht="14.25" thickTop="1">
      <c r="A100" s="10"/>
      <c r="B100" s="9"/>
      <c r="C100" s="80"/>
      <c r="D100" s="80"/>
      <c r="E100" s="80"/>
      <c r="F100" s="80"/>
      <c r="G100" s="80"/>
      <c r="H100" s="80"/>
      <c r="I100" s="68"/>
      <c r="J100" s="20"/>
      <c r="K100" s="9"/>
      <c r="L100" s="9"/>
      <c r="M100" s="9"/>
      <c r="N100" s="9"/>
      <c r="O100" s="14"/>
    </row>
    <row r="101" spans="1:15" ht="14.25" thickBot="1">
      <c r="A101" s="11"/>
      <c r="B101" s="12" t="s">
        <v>59</v>
      </c>
      <c r="C101" s="81">
        <f>+C72+C76+C96+C99</f>
        <v>6118435786.349607</v>
      </c>
      <c r="D101" s="81">
        <f aca="true" t="shared" si="28" ref="D101:I101">+D72+D76+D96+D99</f>
        <v>348200064</v>
      </c>
      <c r="E101" s="81">
        <f t="shared" si="28"/>
        <v>416036494</v>
      </c>
      <c r="F101" s="81">
        <f t="shared" si="28"/>
        <v>856008125</v>
      </c>
      <c r="G101" s="81">
        <f t="shared" si="28"/>
        <v>309372413</v>
      </c>
      <c r="H101" s="81">
        <f t="shared" si="28"/>
        <v>123343356</v>
      </c>
      <c r="I101" s="67">
        <f t="shared" si="28"/>
        <v>8171396238.3496065</v>
      </c>
      <c r="J101" s="13">
        <f aca="true" t="shared" si="29" ref="J101:O101">C101/$I101</f>
        <v>0.7487625869413671</v>
      </c>
      <c r="K101" s="38">
        <f t="shared" si="29"/>
        <v>0.04261206455340448</v>
      </c>
      <c r="L101" s="13">
        <f t="shared" si="29"/>
        <v>0.05091375841590907</v>
      </c>
      <c r="M101" s="13">
        <f t="shared" si="29"/>
        <v>0.10475665357930185</v>
      </c>
      <c r="N101" s="13">
        <f t="shared" si="29"/>
        <v>0.03786041013995481</v>
      </c>
      <c r="O101" s="13">
        <f t="shared" si="29"/>
        <v>0.015094526370062786</v>
      </c>
    </row>
    <row r="102" spans="3:12" ht="14.25" thickTop="1">
      <c r="C102" s="46"/>
      <c r="D102" s="46"/>
      <c r="E102" s="46"/>
      <c r="J102" s="46"/>
      <c r="K102" s="46"/>
      <c r="L102" s="46"/>
    </row>
    <row r="103" spans="2:15" ht="60" customHeight="1">
      <c r="B103" s="82" t="s">
        <v>80</v>
      </c>
      <c r="C103" s="85" t="s">
        <v>83</v>
      </c>
      <c r="D103" s="85"/>
      <c r="E103" s="85"/>
      <c r="F103" s="85"/>
      <c r="G103" s="85"/>
      <c r="H103" s="86"/>
      <c r="J103" s="85" t="s">
        <v>83</v>
      </c>
      <c r="K103" s="85"/>
      <c r="L103" s="85"/>
      <c r="M103" s="85"/>
      <c r="N103" s="85"/>
      <c r="O103" s="86"/>
    </row>
    <row r="104" spans="3:9" ht="13.5">
      <c r="C104" s="45"/>
      <c r="D104" s="45"/>
      <c r="E104" s="45"/>
      <c r="F104" s="45"/>
      <c r="G104" s="45"/>
      <c r="H104" s="45"/>
      <c r="I104" s="70"/>
    </row>
  </sheetData>
  <sheetProtection/>
  <mergeCells count="2">
    <mergeCell ref="C103:H103"/>
    <mergeCell ref="J103:O103"/>
  </mergeCells>
  <conditionalFormatting sqref="A2:O71">
    <cfRule type="expression" priority="3" dxfId="1" stopIfTrue="1">
      <formula>MOD(ROW(),5)=2</formula>
    </cfRule>
  </conditionalFormatting>
  <printOptions horizontalCentered="1"/>
  <pageMargins left="0.25" right="0.25" top="0.98" bottom="0.5" header="0.8" footer="0.5"/>
  <pageSetup horizontalDpi="600" verticalDpi="600" orientation="portrait" paperSize="5" scale="63" r:id="rId1"/>
  <headerFooter alignWithMargins="0">
    <oddHeader>&amp;C&amp;14Revenue by Fund Source - 2012-2013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2014-07-08T19:16:26Z</cp:lastPrinted>
  <dcterms:created xsi:type="dcterms:W3CDTF">2003-11-24T19:14:29Z</dcterms:created>
  <dcterms:modified xsi:type="dcterms:W3CDTF">2014-07-10T16:32:50Z</dcterms:modified>
  <cp:category/>
  <cp:version/>
  <cp:contentType/>
  <cp:contentStatus/>
</cp:coreProperties>
</file>