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16" yWindow="120" windowWidth="7800" windowHeight="9420"/>
  </bookViews>
  <sheets>
    <sheet name="Benefits - 200" sheetId="9" r:id="rId1"/>
  </sheets>
  <definedNames>
    <definedName name="_xlnm.Print_Area" localSheetId="0">'Benefits - 200'!$A$1:$AE$103</definedName>
    <definedName name="_xlnm.Print_Titles" localSheetId="0">'Benefits - 200'!$A:$C,'Benefits - 200'!$1:$2</definedName>
  </definedNames>
  <calcPr calcId="145621"/>
</workbook>
</file>

<file path=xl/calcChain.xml><?xml version="1.0" encoding="utf-8"?>
<calcChain xmlns="http://schemas.openxmlformats.org/spreadsheetml/2006/main">
  <c r="AC99" i="9" l="1"/>
  <c r="AA99" i="9"/>
  <c r="Y99" i="9"/>
  <c r="W99" i="9"/>
  <c r="U99" i="9"/>
  <c r="S99" i="9"/>
  <c r="Q99" i="9"/>
  <c r="O99" i="9"/>
  <c r="M99" i="9"/>
  <c r="K99" i="9"/>
  <c r="I99" i="9"/>
  <c r="G99" i="9"/>
  <c r="E99" i="9"/>
  <c r="AC96" i="9"/>
  <c r="AA96" i="9"/>
  <c r="Y96" i="9"/>
  <c r="W96" i="9"/>
  <c r="U96" i="9"/>
  <c r="S96" i="9"/>
  <c r="Q96" i="9"/>
  <c r="O96" i="9"/>
  <c r="M96" i="9"/>
  <c r="K96" i="9"/>
  <c r="I96" i="9"/>
  <c r="G96" i="9"/>
  <c r="AC95" i="9"/>
  <c r="AA95" i="9"/>
  <c r="Y95" i="9"/>
  <c r="W95" i="9"/>
  <c r="U95" i="9"/>
  <c r="S95" i="9"/>
  <c r="Q95" i="9"/>
  <c r="O95" i="9"/>
  <c r="M95" i="9"/>
  <c r="K95" i="9"/>
  <c r="I95" i="9"/>
  <c r="G95" i="9"/>
  <c r="E95" i="9"/>
  <c r="AC94" i="9"/>
  <c r="AA94" i="9"/>
  <c r="Y94" i="9"/>
  <c r="W94" i="9"/>
  <c r="U94" i="9"/>
  <c r="S94" i="9"/>
  <c r="Q94" i="9"/>
  <c r="O94" i="9"/>
  <c r="M94" i="9"/>
  <c r="K94" i="9"/>
  <c r="I94" i="9"/>
  <c r="G94" i="9"/>
  <c r="E94" i="9"/>
  <c r="AC93" i="9"/>
  <c r="AA93" i="9"/>
  <c r="Y93" i="9"/>
  <c r="W93" i="9"/>
  <c r="U93" i="9"/>
  <c r="S93" i="9"/>
  <c r="Q93" i="9"/>
  <c r="O93" i="9"/>
  <c r="M93" i="9"/>
  <c r="K93" i="9"/>
  <c r="I93" i="9"/>
  <c r="G93" i="9"/>
  <c r="E93" i="9"/>
  <c r="AC92" i="9"/>
  <c r="AA92" i="9"/>
  <c r="Y92" i="9"/>
  <c r="W92" i="9"/>
  <c r="U92" i="9"/>
  <c r="S92" i="9"/>
  <c r="Q92" i="9"/>
  <c r="O92" i="9"/>
  <c r="M92" i="9"/>
  <c r="K92" i="9"/>
  <c r="I92" i="9"/>
  <c r="G92" i="9"/>
  <c r="E92" i="9"/>
  <c r="AC91" i="9"/>
  <c r="AA91" i="9"/>
  <c r="Y91" i="9"/>
  <c r="W91" i="9"/>
  <c r="U91" i="9"/>
  <c r="S91" i="9"/>
  <c r="Q91" i="9"/>
  <c r="O91" i="9"/>
  <c r="M91" i="9"/>
  <c r="K91" i="9"/>
  <c r="I91" i="9"/>
  <c r="G91" i="9"/>
  <c r="E91" i="9"/>
  <c r="AC90" i="9"/>
  <c r="AA90" i="9"/>
  <c r="Y90" i="9"/>
  <c r="W90" i="9"/>
  <c r="U90" i="9"/>
  <c r="S90" i="9"/>
  <c r="Q90" i="9"/>
  <c r="O90" i="9"/>
  <c r="M90" i="9"/>
  <c r="K90" i="9"/>
  <c r="I90" i="9"/>
  <c r="G90" i="9"/>
  <c r="E90" i="9"/>
  <c r="AC89" i="9"/>
  <c r="AA89" i="9"/>
  <c r="Y89" i="9"/>
  <c r="W89" i="9"/>
  <c r="U89" i="9"/>
  <c r="S89" i="9"/>
  <c r="Q89" i="9"/>
  <c r="O89" i="9"/>
  <c r="M89" i="9"/>
  <c r="K89" i="9"/>
  <c r="I89" i="9"/>
  <c r="G89" i="9"/>
  <c r="E89" i="9"/>
  <c r="AC88" i="9"/>
  <c r="AA88" i="9"/>
  <c r="Y88" i="9"/>
  <c r="W88" i="9"/>
  <c r="U88" i="9"/>
  <c r="S88" i="9"/>
  <c r="Q88" i="9"/>
  <c r="O88" i="9"/>
  <c r="M88" i="9"/>
  <c r="K88" i="9"/>
  <c r="I88" i="9"/>
  <c r="G88" i="9"/>
  <c r="E88" i="9"/>
  <c r="AC87" i="9"/>
  <c r="AA87" i="9"/>
  <c r="Y87" i="9"/>
  <c r="W87" i="9"/>
  <c r="U87" i="9"/>
  <c r="S87" i="9"/>
  <c r="Q87" i="9"/>
  <c r="O87" i="9"/>
  <c r="M87" i="9"/>
  <c r="K87" i="9"/>
  <c r="I87" i="9"/>
  <c r="G87" i="9"/>
  <c r="E87" i="9"/>
  <c r="AC86" i="9"/>
  <c r="AA86" i="9"/>
  <c r="Y86" i="9"/>
  <c r="W86" i="9"/>
  <c r="U86" i="9"/>
  <c r="S86" i="9"/>
  <c r="Q86" i="9"/>
  <c r="O86" i="9"/>
  <c r="M86" i="9"/>
  <c r="K86" i="9"/>
  <c r="I86" i="9"/>
  <c r="G86" i="9"/>
  <c r="E86" i="9"/>
  <c r="AC85" i="9"/>
  <c r="AA85" i="9"/>
  <c r="Y85" i="9"/>
  <c r="W85" i="9"/>
  <c r="U85" i="9"/>
  <c r="S85" i="9"/>
  <c r="Q85" i="9"/>
  <c r="O85" i="9"/>
  <c r="M85" i="9"/>
  <c r="K85" i="9"/>
  <c r="I85" i="9"/>
  <c r="G85" i="9"/>
  <c r="E85" i="9"/>
  <c r="AC84" i="9"/>
  <c r="AA84" i="9"/>
  <c r="Y84" i="9"/>
  <c r="W84" i="9"/>
  <c r="U84" i="9"/>
  <c r="S84" i="9"/>
  <c r="Q84" i="9"/>
  <c r="O84" i="9"/>
  <c r="M84" i="9"/>
  <c r="K84" i="9"/>
  <c r="I84" i="9"/>
  <c r="G84" i="9"/>
  <c r="E84" i="9"/>
  <c r="AC83" i="9"/>
  <c r="AA83" i="9"/>
  <c r="Y83" i="9"/>
  <c r="W83" i="9"/>
  <c r="U83" i="9"/>
  <c r="S83" i="9"/>
  <c r="Q83" i="9"/>
  <c r="O83" i="9"/>
  <c r="M83" i="9"/>
  <c r="K83" i="9"/>
  <c r="I83" i="9"/>
  <c r="G83" i="9"/>
  <c r="E83" i="9"/>
  <c r="AC82" i="9"/>
  <c r="AA82" i="9"/>
  <c r="Y82" i="9"/>
  <c r="W82" i="9"/>
  <c r="U82" i="9"/>
  <c r="S82" i="9"/>
  <c r="Q82" i="9"/>
  <c r="O82" i="9"/>
  <c r="M82" i="9"/>
  <c r="K82" i="9"/>
  <c r="I82" i="9"/>
  <c r="G82" i="9"/>
  <c r="E82" i="9"/>
  <c r="AC81" i="9"/>
  <c r="AA81" i="9"/>
  <c r="Y81" i="9"/>
  <c r="W81" i="9"/>
  <c r="U81" i="9"/>
  <c r="S81" i="9"/>
  <c r="Q81" i="9"/>
  <c r="O81" i="9"/>
  <c r="M81" i="9"/>
  <c r="K81" i="9"/>
  <c r="I81" i="9"/>
  <c r="G81" i="9"/>
  <c r="AC80" i="9"/>
  <c r="AA80" i="9"/>
  <c r="Y80" i="9"/>
  <c r="W80" i="9"/>
  <c r="U80" i="9"/>
  <c r="S80" i="9"/>
  <c r="Q80" i="9"/>
  <c r="O80" i="9"/>
  <c r="M80" i="9"/>
  <c r="K80" i="9"/>
  <c r="I80" i="9"/>
  <c r="G80" i="9"/>
  <c r="E80" i="9"/>
  <c r="AC79" i="9"/>
  <c r="Y79" i="9"/>
  <c r="W79" i="9"/>
  <c r="U79" i="9"/>
  <c r="S79" i="9"/>
  <c r="Q79" i="9"/>
  <c r="I79" i="9"/>
  <c r="G79" i="9"/>
  <c r="E79" i="9"/>
  <c r="AC76" i="9"/>
  <c r="AA76" i="9"/>
  <c r="Y76" i="9"/>
  <c r="W76" i="9"/>
  <c r="U76" i="9"/>
  <c r="S76" i="9"/>
  <c r="Q76" i="9"/>
  <c r="O76" i="9"/>
  <c r="M76" i="9"/>
  <c r="K76" i="9"/>
  <c r="I76" i="9"/>
  <c r="G76" i="9"/>
  <c r="E76" i="9"/>
  <c r="AC75" i="9"/>
  <c r="AA75" i="9"/>
  <c r="Y75" i="9"/>
  <c r="W75" i="9"/>
  <c r="U75" i="9"/>
  <c r="S75" i="9"/>
  <c r="Q75" i="9"/>
  <c r="O75" i="9"/>
  <c r="M75" i="9"/>
  <c r="K75" i="9"/>
  <c r="I75" i="9"/>
  <c r="G75" i="9"/>
  <c r="E75" i="9"/>
  <c r="AC72" i="9"/>
  <c r="AA72" i="9"/>
  <c r="Y72" i="9"/>
  <c r="W72" i="9"/>
  <c r="U72" i="9"/>
  <c r="S72" i="9"/>
  <c r="Q72" i="9"/>
  <c r="O72" i="9"/>
  <c r="M72" i="9"/>
  <c r="K72" i="9"/>
  <c r="I72" i="9"/>
  <c r="G72" i="9"/>
  <c r="AC71" i="9"/>
  <c r="AA71" i="9"/>
  <c r="Y71" i="9"/>
  <c r="W71" i="9"/>
  <c r="U71" i="9"/>
  <c r="S71" i="9"/>
  <c r="Q71" i="9"/>
  <c r="O71" i="9"/>
  <c r="M71" i="9"/>
  <c r="K71" i="9"/>
  <c r="I71" i="9"/>
  <c r="G71" i="9"/>
  <c r="E71" i="9"/>
  <c r="AC70" i="9"/>
  <c r="AA70" i="9"/>
  <c r="Y70" i="9"/>
  <c r="W70" i="9"/>
  <c r="U70" i="9"/>
  <c r="S70" i="9"/>
  <c r="Q70" i="9"/>
  <c r="O70" i="9"/>
  <c r="M70" i="9"/>
  <c r="K70" i="9"/>
  <c r="I70" i="9"/>
  <c r="G70" i="9"/>
  <c r="E70" i="9"/>
  <c r="AC69" i="9"/>
  <c r="AA69" i="9"/>
  <c r="Y69" i="9"/>
  <c r="W69" i="9"/>
  <c r="U69" i="9"/>
  <c r="S69" i="9"/>
  <c r="Q69" i="9"/>
  <c r="O69" i="9"/>
  <c r="M69" i="9"/>
  <c r="K69" i="9"/>
  <c r="I69" i="9"/>
  <c r="G69" i="9"/>
  <c r="E69" i="9"/>
  <c r="AC68" i="9"/>
  <c r="AA68" i="9"/>
  <c r="Y68" i="9"/>
  <c r="W68" i="9"/>
  <c r="U68" i="9"/>
  <c r="S68" i="9"/>
  <c r="Q68" i="9"/>
  <c r="O68" i="9"/>
  <c r="M68" i="9"/>
  <c r="K68" i="9"/>
  <c r="I68" i="9"/>
  <c r="G68" i="9"/>
  <c r="E68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AC65" i="9"/>
  <c r="AA65" i="9"/>
  <c r="Y65" i="9"/>
  <c r="W65" i="9"/>
  <c r="U65" i="9"/>
  <c r="S65" i="9"/>
  <c r="Q65" i="9"/>
  <c r="O65" i="9"/>
  <c r="M65" i="9"/>
  <c r="K65" i="9"/>
  <c r="I65" i="9"/>
  <c r="G65" i="9"/>
  <c r="E65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AC63" i="9"/>
  <c r="AA63" i="9"/>
  <c r="Y63" i="9"/>
  <c r="W63" i="9"/>
  <c r="U63" i="9"/>
  <c r="S63" i="9"/>
  <c r="Q63" i="9"/>
  <c r="O63" i="9"/>
  <c r="M63" i="9"/>
  <c r="K63" i="9"/>
  <c r="I63" i="9"/>
  <c r="G63" i="9"/>
  <c r="E63" i="9"/>
  <c r="AC62" i="9"/>
  <c r="AA62" i="9"/>
  <c r="Y62" i="9"/>
  <c r="W62" i="9"/>
  <c r="U62" i="9"/>
  <c r="S62" i="9"/>
  <c r="Q62" i="9"/>
  <c r="O62" i="9"/>
  <c r="M62" i="9"/>
  <c r="K62" i="9"/>
  <c r="I62" i="9"/>
  <c r="G62" i="9"/>
  <c r="E62" i="9"/>
  <c r="AC61" i="9"/>
  <c r="AA61" i="9"/>
  <c r="Y61" i="9"/>
  <c r="W61" i="9"/>
  <c r="U61" i="9"/>
  <c r="S61" i="9"/>
  <c r="Q61" i="9"/>
  <c r="O61" i="9"/>
  <c r="M61" i="9"/>
  <c r="K61" i="9"/>
  <c r="I61" i="9"/>
  <c r="G61" i="9"/>
  <c r="E61" i="9"/>
  <c r="AC60" i="9"/>
  <c r="AA60" i="9"/>
  <c r="Y60" i="9"/>
  <c r="W60" i="9"/>
  <c r="U60" i="9"/>
  <c r="S60" i="9"/>
  <c r="Q60" i="9"/>
  <c r="O60" i="9"/>
  <c r="M60" i="9"/>
  <c r="K60" i="9"/>
  <c r="I60" i="9"/>
  <c r="G60" i="9"/>
  <c r="E60" i="9"/>
  <c r="AC59" i="9"/>
  <c r="AA59" i="9"/>
  <c r="Y59" i="9"/>
  <c r="W59" i="9"/>
  <c r="U59" i="9"/>
  <c r="S59" i="9"/>
  <c r="Q59" i="9"/>
  <c r="O59" i="9"/>
  <c r="M59" i="9"/>
  <c r="K59" i="9"/>
  <c r="I59" i="9"/>
  <c r="G59" i="9"/>
  <c r="E59" i="9"/>
  <c r="AC58" i="9"/>
  <c r="AA58" i="9"/>
  <c r="Y58" i="9"/>
  <c r="W58" i="9"/>
  <c r="U58" i="9"/>
  <c r="S58" i="9"/>
  <c r="Q58" i="9"/>
  <c r="O58" i="9"/>
  <c r="M58" i="9"/>
  <c r="K58" i="9"/>
  <c r="I58" i="9"/>
  <c r="G58" i="9"/>
  <c r="E58" i="9"/>
  <c r="AC57" i="9"/>
  <c r="AA57" i="9"/>
  <c r="Y57" i="9"/>
  <c r="W57" i="9"/>
  <c r="U57" i="9"/>
  <c r="S57" i="9"/>
  <c r="Q57" i="9"/>
  <c r="O57" i="9"/>
  <c r="M57" i="9"/>
  <c r="K57" i="9"/>
  <c r="I57" i="9"/>
  <c r="G57" i="9"/>
  <c r="E57" i="9"/>
  <c r="AC56" i="9"/>
  <c r="AA56" i="9"/>
  <c r="Y56" i="9"/>
  <c r="W56" i="9"/>
  <c r="U56" i="9"/>
  <c r="S56" i="9"/>
  <c r="Q56" i="9"/>
  <c r="O56" i="9"/>
  <c r="M56" i="9"/>
  <c r="K56" i="9"/>
  <c r="I56" i="9"/>
  <c r="G56" i="9"/>
  <c r="E56" i="9"/>
  <c r="AC55" i="9"/>
  <c r="AA55" i="9"/>
  <c r="Y55" i="9"/>
  <c r="W55" i="9"/>
  <c r="U55" i="9"/>
  <c r="S55" i="9"/>
  <c r="Q55" i="9"/>
  <c r="O55" i="9"/>
  <c r="M55" i="9"/>
  <c r="K55" i="9"/>
  <c r="I55" i="9"/>
  <c r="G55" i="9"/>
  <c r="E55" i="9"/>
  <c r="AC54" i="9"/>
  <c r="AA54" i="9"/>
  <c r="Y54" i="9"/>
  <c r="W54" i="9"/>
  <c r="U54" i="9"/>
  <c r="S54" i="9"/>
  <c r="Q54" i="9"/>
  <c r="O54" i="9"/>
  <c r="M54" i="9"/>
  <c r="K54" i="9"/>
  <c r="I54" i="9"/>
  <c r="G54" i="9"/>
  <c r="E54" i="9"/>
  <c r="AC53" i="9"/>
  <c r="AA53" i="9"/>
  <c r="Y53" i="9"/>
  <c r="W53" i="9"/>
  <c r="U53" i="9"/>
  <c r="S53" i="9"/>
  <c r="Q53" i="9"/>
  <c r="O53" i="9"/>
  <c r="M53" i="9"/>
  <c r="K53" i="9"/>
  <c r="I53" i="9"/>
  <c r="G53" i="9"/>
  <c r="E53" i="9"/>
  <c r="AC52" i="9"/>
  <c r="AA52" i="9"/>
  <c r="Y52" i="9"/>
  <c r="W52" i="9"/>
  <c r="U52" i="9"/>
  <c r="S52" i="9"/>
  <c r="Q52" i="9"/>
  <c r="O52" i="9"/>
  <c r="M52" i="9"/>
  <c r="K52" i="9"/>
  <c r="I52" i="9"/>
  <c r="G52" i="9"/>
  <c r="AC51" i="9"/>
  <c r="AA51" i="9"/>
  <c r="Y51" i="9"/>
  <c r="W51" i="9"/>
  <c r="U51" i="9"/>
  <c r="S51" i="9"/>
  <c r="Q51" i="9"/>
  <c r="O51" i="9"/>
  <c r="M51" i="9"/>
  <c r="K51" i="9"/>
  <c r="I51" i="9"/>
  <c r="G51" i="9"/>
  <c r="E51" i="9"/>
  <c r="AC50" i="9"/>
  <c r="AA50" i="9"/>
  <c r="Y50" i="9"/>
  <c r="W50" i="9"/>
  <c r="U50" i="9"/>
  <c r="S50" i="9"/>
  <c r="Q50" i="9"/>
  <c r="O50" i="9"/>
  <c r="M50" i="9"/>
  <c r="K50" i="9"/>
  <c r="I50" i="9"/>
  <c r="G50" i="9"/>
  <c r="E50" i="9"/>
  <c r="AC49" i="9"/>
  <c r="AA49" i="9"/>
  <c r="Y49" i="9"/>
  <c r="W49" i="9"/>
  <c r="U49" i="9"/>
  <c r="S49" i="9"/>
  <c r="Q49" i="9"/>
  <c r="O49" i="9"/>
  <c r="M49" i="9"/>
  <c r="K49" i="9"/>
  <c r="I49" i="9"/>
  <c r="G49" i="9"/>
  <c r="E49" i="9"/>
  <c r="AC48" i="9"/>
  <c r="AA48" i="9"/>
  <c r="Y48" i="9"/>
  <c r="W48" i="9"/>
  <c r="U48" i="9"/>
  <c r="S48" i="9"/>
  <c r="Q48" i="9"/>
  <c r="O48" i="9"/>
  <c r="M48" i="9"/>
  <c r="K48" i="9"/>
  <c r="I48" i="9"/>
  <c r="G48" i="9"/>
  <c r="E48" i="9"/>
  <c r="AC47" i="9"/>
  <c r="AA47" i="9"/>
  <c r="Y47" i="9"/>
  <c r="W47" i="9"/>
  <c r="U47" i="9"/>
  <c r="S47" i="9"/>
  <c r="Q47" i="9"/>
  <c r="O47" i="9"/>
  <c r="M47" i="9"/>
  <c r="K47" i="9"/>
  <c r="I47" i="9"/>
  <c r="G47" i="9"/>
  <c r="E47" i="9"/>
  <c r="AC46" i="9"/>
  <c r="AA46" i="9"/>
  <c r="Y46" i="9"/>
  <c r="W46" i="9"/>
  <c r="U46" i="9"/>
  <c r="S46" i="9"/>
  <c r="Q46" i="9"/>
  <c r="O46" i="9"/>
  <c r="M46" i="9"/>
  <c r="K46" i="9"/>
  <c r="I46" i="9"/>
  <c r="G46" i="9"/>
  <c r="E46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AC44" i="9"/>
  <c r="AA44" i="9"/>
  <c r="Y44" i="9"/>
  <c r="W44" i="9"/>
  <c r="U44" i="9"/>
  <c r="S44" i="9"/>
  <c r="Q44" i="9"/>
  <c r="O44" i="9"/>
  <c r="M44" i="9"/>
  <c r="K44" i="9"/>
  <c r="I44" i="9"/>
  <c r="G44" i="9"/>
  <c r="E44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AC42" i="9"/>
  <c r="AA42" i="9"/>
  <c r="Y42" i="9"/>
  <c r="W42" i="9"/>
  <c r="U42" i="9"/>
  <c r="S42" i="9"/>
  <c r="Q42" i="9"/>
  <c r="O42" i="9"/>
  <c r="M42" i="9"/>
  <c r="K42" i="9"/>
  <c r="I42" i="9"/>
  <c r="G42" i="9"/>
  <c r="E42" i="9"/>
  <c r="AC41" i="9"/>
  <c r="AA41" i="9"/>
  <c r="Y41" i="9"/>
  <c r="W41" i="9"/>
  <c r="U41" i="9"/>
  <c r="S41" i="9"/>
  <c r="Q41" i="9"/>
  <c r="O41" i="9"/>
  <c r="M41" i="9"/>
  <c r="K41" i="9"/>
  <c r="I41" i="9"/>
  <c r="G41" i="9"/>
  <c r="E41" i="9"/>
  <c r="AC40" i="9"/>
  <c r="AA40" i="9"/>
  <c r="Y40" i="9"/>
  <c r="W40" i="9"/>
  <c r="U40" i="9"/>
  <c r="S40" i="9"/>
  <c r="Q40" i="9"/>
  <c r="O40" i="9"/>
  <c r="M40" i="9"/>
  <c r="K40" i="9"/>
  <c r="I40" i="9"/>
  <c r="G40" i="9"/>
  <c r="E40" i="9"/>
  <c r="AC39" i="9"/>
  <c r="AA39" i="9"/>
  <c r="Y39" i="9"/>
  <c r="W39" i="9"/>
  <c r="U39" i="9"/>
  <c r="S39" i="9"/>
  <c r="Q39" i="9"/>
  <c r="O39" i="9"/>
  <c r="M39" i="9"/>
  <c r="K39" i="9"/>
  <c r="I39" i="9"/>
  <c r="G39" i="9"/>
  <c r="E39" i="9"/>
  <c r="AC38" i="9"/>
  <c r="AA38" i="9"/>
  <c r="Y38" i="9"/>
  <c r="W38" i="9"/>
  <c r="U38" i="9"/>
  <c r="S38" i="9"/>
  <c r="Q38" i="9"/>
  <c r="O38" i="9"/>
  <c r="M38" i="9"/>
  <c r="K38" i="9"/>
  <c r="I38" i="9"/>
  <c r="G38" i="9"/>
  <c r="E38" i="9"/>
  <c r="AC37" i="9"/>
  <c r="AA37" i="9"/>
  <c r="Y37" i="9"/>
  <c r="W37" i="9"/>
  <c r="U37" i="9"/>
  <c r="S37" i="9"/>
  <c r="Q37" i="9"/>
  <c r="O37" i="9"/>
  <c r="M37" i="9"/>
  <c r="K37" i="9"/>
  <c r="I37" i="9"/>
  <c r="G37" i="9"/>
  <c r="E37" i="9"/>
  <c r="AC36" i="9"/>
  <c r="AA36" i="9"/>
  <c r="Y36" i="9"/>
  <c r="W36" i="9"/>
  <c r="U36" i="9"/>
  <c r="S36" i="9"/>
  <c r="Q36" i="9"/>
  <c r="O36" i="9"/>
  <c r="M36" i="9"/>
  <c r="K36" i="9"/>
  <c r="I36" i="9"/>
  <c r="G36" i="9"/>
  <c r="E36" i="9"/>
  <c r="AC35" i="9"/>
  <c r="AA35" i="9"/>
  <c r="Y35" i="9"/>
  <c r="W35" i="9"/>
  <c r="U35" i="9"/>
  <c r="S35" i="9"/>
  <c r="Q35" i="9"/>
  <c r="O35" i="9"/>
  <c r="M35" i="9"/>
  <c r="K35" i="9"/>
  <c r="I35" i="9"/>
  <c r="G35" i="9"/>
  <c r="E35" i="9"/>
  <c r="AC34" i="9"/>
  <c r="AA34" i="9"/>
  <c r="Y34" i="9"/>
  <c r="W34" i="9"/>
  <c r="U34" i="9"/>
  <c r="S34" i="9"/>
  <c r="Q34" i="9"/>
  <c r="O34" i="9"/>
  <c r="M34" i="9"/>
  <c r="K34" i="9"/>
  <c r="I34" i="9"/>
  <c r="G34" i="9"/>
  <c r="E34" i="9"/>
  <c r="AC33" i="9"/>
  <c r="AA33" i="9"/>
  <c r="Y33" i="9"/>
  <c r="W33" i="9"/>
  <c r="U33" i="9"/>
  <c r="S33" i="9"/>
  <c r="Q33" i="9"/>
  <c r="O33" i="9"/>
  <c r="M33" i="9"/>
  <c r="K33" i="9"/>
  <c r="I33" i="9"/>
  <c r="G33" i="9"/>
  <c r="E33" i="9"/>
  <c r="AC32" i="9"/>
  <c r="AA32" i="9"/>
  <c r="Y32" i="9"/>
  <c r="W32" i="9"/>
  <c r="U32" i="9"/>
  <c r="S32" i="9"/>
  <c r="Q32" i="9"/>
  <c r="O32" i="9"/>
  <c r="M32" i="9"/>
  <c r="K32" i="9"/>
  <c r="I32" i="9"/>
  <c r="G32" i="9"/>
  <c r="E32" i="9"/>
  <c r="AC31" i="9"/>
  <c r="AA31" i="9"/>
  <c r="Y31" i="9"/>
  <c r="W31" i="9"/>
  <c r="U31" i="9"/>
  <c r="S31" i="9"/>
  <c r="Q31" i="9"/>
  <c r="O31" i="9"/>
  <c r="M31" i="9"/>
  <c r="K31" i="9"/>
  <c r="I31" i="9"/>
  <c r="G31" i="9"/>
  <c r="E31" i="9"/>
  <c r="AC30" i="9"/>
  <c r="AA30" i="9"/>
  <c r="Y30" i="9"/>
  <c r="W30" i="9"/>
  <c r="U30" i="9"/>
  <c r="S30" i="9"/>
  <c r="Q30" i="9"/>
  <c r="O30" i="9"/>
  <c r="M30" i="9"/>
  <c r="K30" i="9"/>
  <c r="I30" i="9"/>
  <c r="G30" i="9"/>
  <c r="AC29" i="9"/>
  <c r="AA29" i="9"/>
  <c r="Y29" i="9"/>
  <c r="W29" i="9"/>
  <c r="U29" i="9"/>
  <c r="S29" i="9"/>
  <c r="Q29" i="9"/>
  <c r="O29" i="9"/>
  <c r="M29" i="9"/>
  <c r="K29" i="9"/>
  <c r="I29" i="9"/>
  <c r="G29" i="9"/>
  <c r="AC28" i="9"/>
  <c r="AA28" i="9"/>
  <c r="Y28" i="9"/>
  <c r="W28" i="9"/>
  <c r="U28" i="9"/>
  <c r="S28" i="9"/>
  <c r="Q28" i="9"/>
  <c r="O28" i="9"/>
  <c r="M28" i="9"/>
  <c r="K28" i="9"/>
  <c r="I28" i="9"/>
  <c r="G28" i="9"/>
  <c r="E28" i="9"/>
  <c r="AC27" i="9"/>
  <c r="AA27" i="9"/>
  <c r="Y27" i="9"/>
  <c r="W27" i="9"/>
  <c r="U27" i="9"/>
  <c r="S27" i="9"/>
  <c r="Q27" i="9"/>
  <c r="O27" i="9"/>
  <c r="M27" i="9"/>
  <c r="K27" i="9"/>
  <c r="I27" i="9"/>
  <c r="G27" i="9"/>
  <c r="E27" i="9"/>
  <c r="AC26" i="9"/>
  <c r="AA26" i="9"/>
  <c r="Y26" i="9"/>
  <c r="W26" i="9"/>
  <c r="U26" i="9"/>
  <c r="S26" i="9"/>
  <c r="Q26" i="9"/>
  <c r="O26" i="9"/>
  <c r="M26" i="9"/>
  <c r="K26" i="9"/>
  <c r="I26" i="9"/>
  <c r="G26" i="9"/>
  <c r="E26" i="9"/>
  <c r="AC25" i="9"/>
  <c r="AA25" i="9"/>
  <c r="Y25" i="9"/>
  <c r="W25" i="9"/>
  <c r="U25" i="9"/>
  <c r="S25" i="9"/>
  <c r="Q25" i="9"/>
  <c r="O25" i="9"/>
  <c r="M25" i="9"/>
  <c r="K25" i="9"/>
  <c r="I25" i="9"/>
  <c r="G25" i="9"/>
  <c r="E25" i="9"/>
  <c r="AC24" i="9"/>
  <c r="AA24" i="9"/>
  <c r="Y24" i="9"/>
  <c r="W24" i="9"/>
  <c r="U24" i="9"/>
  <c r="S24" i="9"/>
  <c r="Q24" i="9"/>
  <c r="O24" i="9"/>
  <c r="M24" i="9"/>
  <c r="K24" i="9"/>
  <c r="I24" i="9"/>
  <c r="G24" i="9"/>
  <c r="AC23" i="9"/>
  <c r="AA23" i="9"/>
  <c r="Y23" i="9"/>
  <c r="W23" i="9"/>
  <c r="U23" i="9"/>
  <c r="S23" i="9"/>
  <c r="Q23" i="9"/>
  <c r="O23" i="9"/>
  <c r="M23" i="9"/>
  <c r="K23" i="9"/>
  <c r="I23" i="9"/>
  <c r="G23" i="9"/>
  <c r="AD23" i="9"/>
  <c r="AE23" i="9" s="1"/>
  <c r="AC22" i="9"/>
  <c r="AA22" i="9"/>
  <c r="Y22" i="9"/>
  <c r="W22" i="9"/>
  <c r="U22" i="9"/>
  <c r="S22" i="9"/>
  <c r="Q22" i="9"/>
  <c r="O22" i="9"/>
  <c r="M22" i="9"/>
  <c r="K22" i="9"/>
  <c r="I22" i="9"/>
  <c r="G22" i="9"/>
  <c r="AC21" i="9"/>
  <c r="AA21" i="9"/>
  <c r="Y21" i="9"/>
  <c r="W21" i="9"/>
  <c r="U21" i="9"/>
  <c r="S21" i="9"/>
  <c r="Q21" i="9"/>
  <c r="O21" i="9"/>
  <c r="M21" i="9"/>
  <c r="K21" i="9"/>
  <c r="I21" i="9"/>
  <c r="G21" i="9"/>
  <c r="E21" i="9"/>
  <c r="AC20" i="9"/>
  <c r="AA20" i="9"/>
  <c r="Y20" i="9"/>
  <c r="W20" i="9"/>
  <c r="U20" i="9"/>
  <c r="S20" i="9"/>
  <c r="Q20" i="9"/>
  <c r="O20" i="9"/>
  <c r="M20" i="9"/>
  <c r="K20" i="9"/>
  <c r="I20" i="9"/>
  <c r="G20" i="9"/>
  <c r="E20" i="9"/>
  <c r="AC19" i="9"/>
  <c r="AA19" i="9"/>
  <c r="Y19" i="9"/>
  <c r="W19" i="9"/>
  <c r="U19" i="9"/>
  <c r="S19" i="9"/>
  <c r="Q19" i="9"/>
  <c r="O19" i="9"/>
  <c r="M19" i="9"/>
  <c r="K19" i="9"/>
  <c r="I19" i="9"/>
  <c r="G19" i="9"/>
  <c r="E19" i="9"/>
  <c r="AC18" i="9"/>
  <c r="AA18" i="9"/>
  <c r="Y18" i="9"/>
  <c r="W18" i="9"/>
  <c r="U18" i="9"/>
  <c r="S18" i="9"/>
  <c r="Q18" i="9"/>
  <c r="O18" i="9"/>
  <c r="M18" i="9"/>
  <c r="K18" i="9"/>
  <c r="I18" i="9"/>
  <c r="G18" i="9"/>
  <c r="E18" i="9"/>
  <c r="AC17" i="9"/>
  <c r="AA17" i="9"/>
  <c r="Y17" i="9"/>
  <c r="W17" i="9"/>
  <c r="U17" i="9"/>
  <c r="S17" i="9"/>
  <c r="Q17" i="9"/>
  <c r="O17" i="9"/>
  <c r="M17" i="9"/>
  <c r="K17" i="9"/>
  <c r="I17" i="9"/>
  <c r="G17" i="9"/>
  <c r="E17" i="9"/>
  <c r="AC16" i="9"/>
  <c r="AA16" i="9"/>
  <c r="Y16" i="9"/>
  <c r="W16" i="9"/>
  <c r="U16" i="9"/>
  <c r="S16" i="9"/>
  <c r="Q16" i="9"/>
  <c r="O16" i="9"/>
  <c r="M16" i="9"/>
  <c r="K16" i="9"/>
  <c r="I16" i="9"/>
  <c r="G16" i="9"/>
  <c r="E16" i="9"/>
  <c r="AC15" i="9"/>
  <c r="AA15" i="9"/>
  <c r="Y15" i="9"/>
  <c r="W15" i="9"/>
  <c r="U15" i="9"/>
  <c r="S15" i="9"/>
  <c r="Q15" i="9"/>
  <c r="O15" i="9"/>
  <c r="M15" i="9"/>
  <c r="K15" i="9"/>
  <c r="I15" i="9"/>
  <c r="G15" i="9"/>
  <c r="E15" i="9"/>
  <c r="AC14" i="9"/>
  <c r="AA14" i="9"/>
  <c r="Y14" i="9"/>
  <c r="W14" i="9"/>
  <c r="U14" i="9"/>
  <c r="S14" i="9"/>
  <c r="Q14" i="9"/>
  <c r="O14" i="9"/>
  <c r="M14" i="9"/>
  <c r="K14" i="9"/>
  <c r="I14" i="9"/>
  <c r="G14" i="9"/>
  <c r="E14" i="9"/>
  <c r="AC13" i="9"/>
  <c r="AA13" i="9"/>
  <c r="Y13" i="9"/>
  <c r="W13" i="9"/>
  <c r="U13" i="9"/>
  <c r="S13" i="9"/>
  <c r="Q13" i="9"/>
  <c r="O13" i="9"/>
  <c r="M13" i="9"/>
  <c r="K13" i="9"/>
  <c r="I13" i="9"/>
  <c r="G13" i="9"/>
  <c r="E13" i="9"/>
  <c r="AC12" i="9"/>
  <c r="AA12" i="9"/>
  <c r="Y12" i="9"/>
  <c r="W12" i="9"/>
  <c r="U12" i="9"/>
  <c r="S12" i="9"/>
  <c r="Q12" i="9"/>
  <c r="O12" i="9"/>
  <c r="M12" i="9"/>
  <c r="K12" i="9"/>
  <c r="I12" i="9"/>
  <c r="G12" i="9"/>
  <c r="E12" i="9"/>
  <c r="AC11" i="9"/>
  <c r="AA11" i="9"/>
  <c r="Y11" i="9"/>
  <c r="W11" i="9"/>
  <c r="U11" i="9"/>
  <c r="S11" i="9"/>
  <c r="Q11" i="9"/>
  <c r="O11" i="9"/>
  <c r="M11" i="9"/>
  <c r="K11" i="9"/>
  <c r="I11" i="9"/>
  <c r="G11" i="9"/>
  <c r="E11" i="9"/>
  <c r="AC10" i="9"/>
  <c r="AA10" i="9"/>
  <c r="Y10" i="9"/>
  <c r="W10" i="9"/>
  <c r="U10" i="9"/>
  <c r="S10" i="9"/>
  <c r="Q10" i="9"/>
  <c r="O10" i="9"/>
  <c r="M10" i="9"/>
  <c r="K10" i="9"/>
  <c r="I10" i="9"/>
  <c r="G10" i="9"/>
  <c r="E10" i="9"/>
  <c r="AC9" i="9"/>
  <c r="AA9" i="9"/>
  <c r="Y9" i="9"/>
  <c r="W9" i="9"/>
  <c r="U9" i="9"/>
  <c r="S9" i="9"/>
  <c r="Q9" i="9"/>
  <c r="O9" i="9"/>
  <c r="M9" i="9"/>
  <c r="K9" i="9"/>
  <c r="I9" i="9"/>
  <c r="G9" i="9"/>
  <c r="E9" i="9"/>
  <c r="AC8" i="9"/>
  <c r="AA8" i="9"/>
  <c r="Y8" i="9"/>
  <c r="W8" i="9"/>
  <c r="U8" i="9"/>
  <c r="S8" i="9"/>
  <c r="Q8" i="9"/>
  <c r="O8" i="9"/>
  <c r="M8" i="9"/>
  <c r="K8" i="9"/>
  <c r="I8" i="9"/>
  <c r="G8" i="9"/>
  <c r="E8" i="9"/>
  <c r="AC7" i="9"/>
  <c r="AA7" i="9"/>
  <c r="Y7" i="9"/>
  <c r="W7" i="9"/>
  <c r="U7" i="9"/>
  <c r="S7" i="9"/>
  <c r="Q7" i="9"/>
  <c r="O7" i="9"/>
  <c r="M7" i="9"/>
  <c r="K7" i="9"/>
  <c r="I7" i="9"/>
  <c r="G7" i="9"/>
  <c r="E7" i="9"/>
  <c r="AC6" i="9"/>
  <c r="AA6" i="9"/>
  <c r="Y6" i="9"/>
  <c r="W6" i="9"/>
  <c r="U6" i="9"/>
  <c r="S6" i="9"/>
  <c r="Q6" i="9"/>
  <c r="O6" i="9"/>
  <c r="M6" i="9"/>
  <c r="K6" i="9"/>
  <c r="I6" i="9"/>
  <c r="G6" i="9"/>
  <c r="E6" i="9"/>
  <c r="AC5" i="9"/>
  <c r="AA5" i="9"/>
  <c r="Y5" i="9"/>
  <c r="W5" i="9"/>
  <c r="U5" i="9"/>
  <c r="S5" i="9"/>
  <c r="Q5" i="9"/>
  <c r="O5" i="9"/>
  <c r="M5" i="9"/>
  <c r="K5" i="9"/>
  <c r="I5" i="9"/>
  <c r="G5" i="9"/>
  <c r="E5" i="9"/>
  <c r="AC4" i="9"/>
  <c r="AA4" i="9"/>
  <c r="Y4" i="9"/>
  <c r="W4" i="9"/>
  <c r="U4" i="9"/>
  <c r="S4" i="9"/>
  <c r="Q4" i="9"/>
  <c r="O4" i="9"/>
  <c r="M4" i="9"/>
  <c r="K4" i="9"/>
  <c r="I4" i="9"/>
  <c r="G4" i="9"/>
  <c r="E4" i="9"/>
  <c r="AC3" i="9"/>
  <c r="AA3" i="9"/>
  <c r="Y3" i="9"/>
  <c r="W3" i="9"/>
  <c r="U3" i="9"/>
  <c r="S3" i="9"/>
  <c r="Q3" i="9"/>
  <c r="M3" i="9"/>
  <c r="I3" i="9"/>
  <c r="G3" i="9"/>
  <c r="O3" i="9"/>
  <c r="K3" i="9"/>
  <c r="AB100" i="9"/>
  <c r="AB97" i="9"/>
  <c r="Z100" i="9"/>
  <c r="X100" i="9"/>
  <c r="X97" i="9"/>
  <c r="V100" i="9"/>
  <c r="V97" i="9"/>
  <c r="V77" i="9"/>
  <c r="T100" i="9"/>
  <c r="T97" i="9"/>
  <c r="T77" i="9"/>
  <c r="R100" i="9"/>
  <c r="R97" i="9"/>
  <c r="R77" i="9"/>
  <c r="P100" i="9"/>
  <c r="P97" i="9"/>
  <c r="P77" i="9"/>
  <c r="N100" i="9"/>
  <c r="L100" i="9"/>
  <c r="J100" i="9"/>
  <c r="J77" i="9"/>
  <c r="H100" i="9"/>
  <c r="H97" i="9"/>
  <c r="F100" i="9"/>
  <c r="F97" i="9"/>
  <c r="F77" i="9"/>
  <c r="C100" i="9"/>
  <c r="C97" i="9"/>
  <c r="C77" i="9"/>
  <c r="C73" i="9"/>
  <c r="C102" i="9" l="1"/>
  <c r="AD22" i="9"/>
  <c r="AE22" i="9" s="1"/>
  <c r="AD24" i="9"/>
  <c r="AE24" i="9" s="1"/>
  <c r="H73" i="9"/>
  <c r="J73" i="9"/>
  <c r="L73" i="9"/>
  <c r="M73" i="9" s="1"/>
  <c r="P73" i="9"/>
  <c r="P102" i="9" s="1"/>
  <c r="AD4" i="9"/>
  <c r="AE4" i="9" s="1"/>
  <c r="E22" i="9"/>
  <c r="E23" i="9"/>
  <c r="E24" i="9"/>
  <c r="F73" i="9"/>
  <c r="F102" i="9" s="1"/>
  <c r="M100" i="9"/>
  <c r="X73" i="9"/>
  <c r="AD5" i="9"/>
  <c r="AE5" i="9" s="1"/>
  <c r="AD54" i="9"/>
  <c r="AE54" i="9" s="1"/>
  <c r="AD99" i="9"/>
  <c r="AE99" i="9" s="1"/>
  <c r="K79" i="9"/>
  <c r="J97" i="9"/>
  <c r="J102" i="9" s="1"/>
  <c r="O79" i="9"/>
  <c r="N97" i="9"/>
  <c r="AA79" i="9"/>
  <c r="Z97" i="9"/>
  <c r="AD79" i="9"/>
  <c r="AE79" i="9" s="1"/>
  <c r="AD80" i="9"/>
  <c r="AE80" i="9" s="1"/>
  <c r="M79" i="9"/>
  <c r="L97" i="9"/>
  <c r="E81" i="9"/>
  <c r="AD81" i="9"/>
  <c r="AE81" i="9" s="1"/>
  <c r="AD82" i="9"/>
  <c r="AE82" i="9" s="1"/>
  <c r="AD85" i="9"/>
  <c r="AE85" i="9" s="1"/>
  <c r="AD87" i="9"/>
  <c r="AE87" i="9" s="1"/>
  <c r="AD88" i="9"/>
  <c r="AE88" i="9" s="1"/>
  <c r="AD89" i="9"/>
  <c r="AE89" i="9" s="1"/>
  <c r="AD90" i="9"/>
  <c r="AE90" i="9" s="1"/>
  <c r="AD91" i="9"/>
  <c r="AE91" i="9" s="1"/>
  <c r="AD92" i="9"/>
  <c r="AE92" i="9" s="1"/>
  <c r="AD93" i="9"/>
  <c r="AE93" i="9" s="1"/>
  <c r="AD94" i="9"/>
  <c r="AE94" i="9" s="1"/>
  <c r="AD95" i="9"/>
  <c r="AE95" i="9" s="1"/>
  <c r="AD83" i="9"/>
  <c r="AE83" i="9" s="1"/>
  <c r="AD84" i="9"/>
  <c r="AE84" i="9" s="1"/>
  <c r="AD86" i="9"/>
  <c r="AE86" i="9" s="1"/>
  <c r="E96" i="9"/>
  <c r="AD96" i="9"/>
  <c r="AE96" i="9" s="1"/>
  <c r="AD76" i="9"/>
  <c r="AE76" i="9" s="1"/>
  <c r="AD75" i="9"/>
  <c r="AE75" i="9" s="1"/>
  <c r="H77" i="9"/>
  <c r="H102" i="9" s="1"/>
  <c r="L77" i="9"/>
  <c r="M77" i="9" s="1"/>
  <c r="N77" i="9"/>
  <c r="X77" i="9"/>
  <c r="X102" i="9" s="1"/>
  <c r="Z77" i="9"/>
  <c r="AB77" i="9"/>
  <c r="AD6" i="9"/>
  <c r="AE6" i="9" s="1"/>
  <c r="AD7" i="9"/>
  <c r="AE7" i="9" s="1"/>
  <c r="AD8" i="9"/>
  <c r="AE8" i="9" s="1"/>
  <c r="AD9" i="9"/>
  <c r="AE9" i="9" s="1"/>
  <c r="AD10" i="9"/>
  <c r="AE10" i="9" s="1"/>
  <c r="AD11" i="9"/>
  <c r="AE11" i="9" s="1"/>
  <c r="AD12" i="9"/>
  <c r="AE12" i="9" s="1"/>
  <c r="AD13" i="9"/>
  <c r="AE13" i="9" s="1"/>
  <c r="AD14" i="9"/>
  <c r="AE14" i="9" s="1"/>
  <c r="AD15" i="9"/>
  <c r="AE15" i="9" s="1"/>
  <c r="AD16" i="9"/>
  <c r="AE16" i="9" s="1"/>
  <c r="AD17" i="9"/>
  <c r="AE17" i="9" s="1"/>
  <c r="AD18" i="9"/>
  <c r="AE18" i="9" s="1"/>
  <c r="AD19" i="9"/>
  <c r="AE19" i="9" s="1"/>
  <c r="AD20" i="9"/>
  <c r="AE20" i="9" s="1"/>
  <c r="AD21" i="9"/>
  <c r="AE21" i="9" s="1"/>
  <c r="AD29" i="9"/>
  <c r="AE29" i="9" s="1"/>
  <c r="E29" i="9"/>
  <c r="AD25" i="9"/>
  <c r="AE25" i="9" s="1"/>
  <c r="AD26" i="9"/>
  <c r="AE26" i="9" s="1"/>
  <c r="AD27" i="9"/>
  <c r="AE27" i="9" s="1"/>
  <c r="AD28" i="9"/>
  <c r="AE28" i="9" s="1"/>
  <c r="E30" i="9"/>
  <c r="AD30" i="9"/>
  <c r="AE30" i="9" s="1"/>
  <c r="AD31" i="9"/>
  <c r="AE31" i="9" s="1"/>
  <c r="AD32" i="9"/>
  <c r="AE32" i="9" s="1"/>
  <c r="AD33" i="9"/>
  <c r="AE33" i="9" s="1"/>
  <c r="AD34" i="9"/>
  <c r="AE34" i="9" s="1"/>
  <c r="AD35" i="9"/>
  <c r="AE35" i="9" s="1"/>
  <c r="AD36" i="9"/>
  <c r="AE36" i="9" s="1"/>
  <c r="AD37" i="9"/>
  <c r="AE37" i="9" s="1"/>
  <c r="AD38" i="9"/>
  <c r="AE38" i="9" s="1"/>
  <c r="AD39" i="9"/>
  <c r="AE39" i="9" s="1"/>
  <c r="AD40" i="9"/>
  <c r="AE40" i="9" s="1"/>
  <c r="AD41" i="9"/>
  <c r="AE41" i="9" s="1"/>
  <c r="AD42" i="9"/>
  <c r="AE42" i="9" s="1"/>
  <c r="AD43" i="9"/>
  <c r="AE43" i="9" s="1"/>
  <c r="AD44" i="9"/>
  <c r="AE44" i="9" s="1"/>
  <c r="AD45" i="9"/>
  <c r="AE45" i="9" s="1"/>
  <c r="AD46" i="9"/>
  <c r="AE46" i="9" s="1"/>
  <c r="AD47" i="9"/>
  <c r="AE47" i="9" s="1"/>
  <c r="AD48" i="9"/>
  <c r="AE48" i="9" s="1"/>
  <c r="AD49" i="9"/>
  <c r="AE49" i="9" s="1"/>
  <c r="AD50" i="9"/>
  <c r="AE50" i="9" s="1"/>
  <c r="AD51" i="9"/>
  <c r="AE51" i="9" s="1"/>
  <c r="E52" i="9"/>
  <c r="AD52" i="9"/>
  <c r="AE52" i="9" s="1"/>
  <c r="AD53" i="9"/>
  <c r="AE53" i="9" s="1"/>
  <c r="AD55" i="9"/>
  <c r="AE55" i="9" s="1"/>
  <c r="AD56" i="9"/>
  <c r="AE56" i="9" s="1"/>
  <c r="AD57" i="9"/>
  <c r="AE57" i="9" s="1"/>
  <c r="AD58" i="9"/>
  <c r="AE58" i="9" s="1"/>
  <c r="AD59" i="9"/>
  <c r="AE59" i="9" s="1"/>
  <c r="AD60" i="9"/>
  <c r="AE60" i="9" s="1"/>
  <c r="AD61" i="9"/>
  <c r="AE61" i="9" s="1"/>
  <c r="AD62" i="9"/>
  <c r="AE62" i="9" s="1"/>
  <c r="AD63" i="9"/>
  <c r="AE63" i="9" s="1"/>
  <c r="AD64" i="9"/>
  <c r="AE64" i="9" s="1"/>
  <c r="AD65" i="9"/>
  <c r="AE65" i="9" s="1"/>
  <c r="AD66" i="9"/>
  <c r="AE66" i="9" s="1"/>
  <c r="AD67" i="9"/>
  <c r="AE67" i="9" s="1"/>
  <c r="AD68" i="9"/>
  <c r="AE68" i="9" s="1"/>
  <c r="AD69" i="9"/>
  <c r="AE69" i="9" s="1"/>
  <c r="AD70" i="9"/>
  <c r="AE70" i="9" s="1"/>
  <c r="AD71" i="9"/>
  <c r="AE71" i="9" s="1"/>
  <c r="E72" i="9"/>
  <c r="AD72" i="9"/>
  <c r="AE72" i="9" s="1"/>
  <c r="AB73" i="9"/>
  <c r="T73" i="9"/>
  <c r="T102" i="9" s="1"/>
  <c r="N73" i="9"/>
  <c r="R73" i="9"/>
  <c r="R102" i="9" s="1"/>
  <c r="V73" i="9"/>
  <c r="V102" i="9" s="1"/>
  <c r="Z73" i="9"/>
  <c r="M97" i="9"/>
  <c r="AB102" i="9" l="1"/>
  <c r="L102" i="9"/>
  <c r="M102" i="9" s="1"/>
  <c r="Z102" i="9"/>
  <c r="N102" i="9"/>
  <c r="AD3" i="9"/>
  <c r="D100" i="9" l="1"/>
  <c r="AD100" i="9"/>
  <c r="Y100" i="9" l="1"/>
  <c r="AA100" i="9"/>
  <c r="W100" i="9"/>
  <c r="G100" i="9"/>
  <c r="Q100" i="9"/>
  <c r="O100" i="9"/>
  <c r="U100" i="9"/>
  <c r="I100" i="9"/>
  <c r="K100" i="9"/>
  <c r="S100" i="9"/>
  <c r="AC100" i="9"/>
  <c r="AE100" i="9"/>
  <c r="E100" i="9"/>
  <c r="D97" i="9" l="1"/>
  <c r="U73" i="9"/>
  <c r="Q73" i="9"/>
  <c r="D73" i="9"/>
  <c r="E3" i="9"/>
  <c r="AE3" i="9"/>
  <c r="G73" i="9"/>
  <c r="K73" i="9"/>
  <c r="O73" i="9"/>
  <c r="S73" i="9"/>
  <c r="W73" i="9"/>
  <c r="AC73" i="9"/>
  <c r="D77" i="9"/>
  <c r="G77" i="9"/>
  <c r="I77" i="9"/>
  <c r="K77" i="9"/>
  <c r="O77" i="9"/>
  <c r="Q77" i="9"/>
  <c r="S77" i="9"/>
  <c r="U77" i="9"/>
  <c r="W77" i="9"/>
  <c r="AC77" i="9"/>
  <c r="S97" i="9"/>
  <c r="G97" i="9"/>
  <c r="I73" i="9"/>
  <c r="AD97" i="9" l="1"/>
  <c r="AE97" i="9" s="1"/>
  <c r="D102" i="9"/>
  <c r="E77" i="9"/>
  <c r="AD77" i="9"/>
  <c r="AE77" i="9" s="1"/>
  <c r="AC97" i="9"/>
  <c r="AD73" i="9"/>
  <c r="AE73" i="9" s="1"/>
  <c r="Y77" i="9"/>
  <c r="AA77" i="9"/>
  <c r="AA73" i="9"/>
  <c r="Y73" i="9"/>
  <c r="O97" i="9"/>
  <c r="Y97" i="9"/>
  <c r="AA97" i="9"/>
  <c r="I97" i="9"/>
  <c r="E73" i="9"/>
  <c r="K97" i="9"/>
  <c r="W97" i="9"/>
  <c r="U97" i="9"/>
  <c r="Q97" i="9"/>
  <c r="E97" i="9"/>
  <c r="AD102" i="9" l="1"/>
  <c r="S102" i="9"/>
  <c r="Y102" i="9"/>
  <c r="AA102" i="9"/>
  <c r="G102" i="9"/>
  <c r="K102" i="9"/>
  <c r="O102" i="9"/>
  <c r="U102" i="9"/>
  <c r="I102" i="9"/>
  <c r="Q102" i="9"/>
  <c r="W102" i="9"/>
  <c r="E102" i="9"/>
  <c r="AC102" i="9"/>
  <c r="AE102" i="9" l="1"/>
</calcChain>
</file>

<file path=xl/sharedStrings.xml><?xml version="1.0" encoding="utf-8"?>
<sst xmlns="http://schemas.openxmlformats.org/spreadsheetml/2006/main" count="143" uniqueCount="130">
  <si>
    <t>LEA</t>
  </si>
  <si>
    <t>Group Insurance</t>
  </si>
  <si>
    <t>Social Security Contributions</t>
  </si>
  <si>
    <t>Medicare/ Medicaid Contributions</t>
  </si>
  <si>
    <t>Other Retirement Contributions</t>
  </si>
  <si>
    <t>Unemployment Compensation</t>
  </si>
  <si>
    <t>Workmen's Compensation</t>
  </si>
  <si>
    <t>Sick Leave Severance Pay</t>
  </si>
  <si>
    <t>Other Employee Benefits</t>
  </si>
  <si>
    <t>DISTRICT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</si>
  <si>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</si>
  <si>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</si>
  <si>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</si>
  <si>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</si>
  <si>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</si>
  <si>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</si>
  <si>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250</t>
  </si>
  <si>
    <t>Object Code 260</t>
  </si>
  <si>
    <t>Object Code 270</t>
  </si>
  <si>
    <t>Object Code 290</t>
  </si>
  <si>
    <t>Louisiana School Employees' Retirement System Contributions (LSERS)</t>
  </si>
  <si>
    <t>Louisiana Teachers' Retirement System Contributions (TRS)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</si>
  <si>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</si>
  <si>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</si>
  <si>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</si>
  <si>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</si>
  <si>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</si>
  <si>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</si>
  <si>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</si>
  <si>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</si>
  <si>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</si>
  <si>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</si>
  <si>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</si>
  <si>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</si>
  <si>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</si>
  <si>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</si>
  <si>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</si>
  <si>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</si>
  <si>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</si>
  <si>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</si>
  <si>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</si>
  <si>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</si>
  <si>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</si>
  <si>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</si>
  <si>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</si>
  <si>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</si>
  <si>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</si>
  <si>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</si>
  <si>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</si>
  <si>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</si>
  <si>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</si>
  <si>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</si>
  <si>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</si>
  <si>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</si>
  <si>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</si>
  <si>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</si>
  <si>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</si>
  <si>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</si>
  <si>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</si>
  <si>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</si>
  <si>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</si>
  <si>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</si>
  <si>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</si>
  <si>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</si>
  <si>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</si>
  <si>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</si>
  <si>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</si>
  <si>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</si>
  <si>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</si>
  <si>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</si>
  <si>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</si>
  <si>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</si>
  <si>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</si>
  <si>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</si>
  <si>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</si>
  <si>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</si>
  <si>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</si>
  <si>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</si>
  <si>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</si>
  <si>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</si>
  <si>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</si>
  <si>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</si>
  <si>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</si>
  <si>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</si>
  <si>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</si>
  <si>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</si>
  <si>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</si>
  <si>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</si>
  <si>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</si>
  <si>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</si>
  <si>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Louisiana Virtual Charter Academy</t>
  </si>
  <si>
    <t>New Orleans Military/Maritime Academy</t>
  </si>
  <si>
    <t>Object Code 239</t>
  </si>
  <si>
    <t xml:space="preserve"> Object Code 240</t>
  </si>
  <si>
    <t>Object Code 281</t>
  </si>
  <si>
    <t>Object Code 282</t>
  </si>
  <si>
    <t>Educational 
Reimbursement</t>
  </si>
  <si>
    <t>Retiree
Health Benefits</t>
  </si>
  <si>
    <t>Annual Leave Severance Pay</t>
  </si>
  <si>
    <t xml:space="preserve">Caddo Parish School Board </t>
  </si>
  <si>
    <t xml:space="preserve">East Baton Rouge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</si>
  <si>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</si>
  <si>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</si>
  <si>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</si>
  <si>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</si>
  <si>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</si>
  <si>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</si>
  <si>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</si>
  <si>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</si>
  <si>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</si>
  <si>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</si>
  <si>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</si>
  <si>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</si>
  <si>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</si>
  <si>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</si>
  <si>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</si>
  <si>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</si>
  <si>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</si>
  <si>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</si>
  <si>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</si>
  <si>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</si>
  <si>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</si>
  <si>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</si>
  <si>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</si>
  <si>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</si>
  <si>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</si>
  <si>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2012-2013</t>
  </si>
  <si>
    <t>Oct. 2012 Elementary Secondary Membership</t>
  </si>
  <si>
    <t>** Excludes one-time Hurricane Related expenditures</t>
  </si>
  <si>
    <t>Total
Benefits
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</si>
</sst>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  <font>
      <sz val="12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5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0" fontId="13" fillId="0" borderId="0"/>
    <xf numFmtId="0" fontId="8" fillId="0" borderId="0"/>
  </cellStyleXfs>
  <cellXfs count="78">
    <xf numFmtId="0" fontId="0" fillId="0" borderId="0" xfId="0"/>
    <xf numFmtId="0" fontId="3" fillId="0" borderId="0" xfId="0" applyFont="1"/>
    <xf numFmtId="0" fontId="4" fillId="2" borderId="1" xfId="2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6" fillId="0" borderId="5" xfId="0" applyFont="1" applyBorder="1"/>
    <xf numFmtId="164" fontId="6" fillId="0" borderId="1" xfId="0" applyNumberFormat="1" applyFont="1" applyBorder="1"/>
    <xf numFmtId="164" fontId="3" fillId="0" borderId="0" xfId="0" applyNumberFormat="1" applyFont="1"/>
    <xf numFmtId="0" fontId="4" fillId="0" borderId="9" xfId="23" applyFont="1" applyFill="1" applyBorder="1" applyAlignment="1">
      <alignment horizontal="right" wrapText="1"/>
    </xf>
    <xf numFmtId="0" fontId="3" fillId="0" borderId="10" xfId="0" applyFont="1" applyBorder="1"/>
    <xf numFmtId="0" fontId="6" fillId="0" borderId="11" xfId="0" applyFont="1" applyBorder="1" applyAlignment="1">
      <alignment horizontal="left"/>
    </xf>
    <xf numFmtId="164" fontId="6" fillId="0" borderId="4" xfId="0" applyNumberFormat="1" applyFont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4" fillId="0" borderId="15" xfId="23" applyFont="1" applyFill="1" applyBorder="1" applyAlignment="1">
      <alignment horizontal="right" wrapText="1"/>
    </xf>
    <xf numFmtId="0" fontId="4" fillId="0" borderId="2" xfId="23" applyFont="1" applyFill="1" applyBorder="1" applyAlignment="1">
      <alignment horizontal="right" wrapText="1"/>
    </xf>
    <xf numFmtId="0" fontId="3" fillId="0" borderId="16" xfId="0" applyFont="1" applyBorder="1"/>
    <xf numFmtId="0" fontId="6" fillId="0" borderId="17" xfId="0" applyFont="1" applyBorder="1" applyAlignment="1">
      <alignment horizontal="left"/>
    </xf>
    <xf numFmtId="164" fontId="6" fillId="0" borderId="18" xfId="0" applyNumberFormat="1" applyFont="1" applyBorder="1"/>
    <xf numFmtId="0" fontId="4" fillId="0" borderId="10" xfId="23" applyFont="1" applyFill="1" applyBorder="1" applyAlignment="1">
      <alignment horizontal="left" wrapText="1"/>
    </xf>
    <xf numFmtId="0" fontId="3" fillId="3" borderId="8" xfId="0" applyFont="1" applyFill="1" applyBorder="1"/>
    <xf numFmtId="164" fontId="4" fillId="0" borderId="2" xfId="23" applyNumberFormat="1" applyFont="1" applyFill="1" applyBorder="1" applyAlignment="1">
      <alignment horizontal="right" wrapText="1"/>
    </xf>
    <xf numFmtId="164" fontId="4" fillId="0" borderId="15" xfId="23" applyNumberFormat="1" applyFont="1" applyFill="1" applyBorder="1" applyAlignment="1">
      <alignment horizontal="right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3" borderId="19" xfId="0" applyFont="1" applyFill="1" applyBorder="1"/>
    <xf numFmtId="3" fontId="6" fillId="4" borderId="1" xfId="0" applyNumberFormat="1" applyFont="1" applyFill="1" applyBorder="1"/>
    <xf numFmtId="3" fontId="6" fillId="4" borderId="9" xfId="0" applyNumberFormat="1" applyFont="1" applyFill="1" applyBorder="1"/>
    <xf numFmtId="164" fontId="6" fillId="0" borderId="20" xfId="0" applyNumberFormat="1" applyFont="1" applyBorder="1"/>
    <xf numFmtId="164" fontId="6" fillId="0" borderId="15" xfId="0" applyNumberFormat="1" applyFont="1" applyBorder="1"/>
    <xf numFmtId="164" fontId="4" fillId="5" borderId="21" xfId="23" applyNumberFormat="1" applyFont="1" applyFill="1" applyBorder="1" applyAlignment="1">
      <alignment horizontal="right" wrapText="1"/>
    </xf>
    <xf numFmtId="164" fontId="4" fillId="5" borderId="7" xfId="23" applyNumberFormat="1" applyFont="1" applyFill="1" applyBorder="1" applyAlignment="1">
      <alignment horizontal="right" wrapText="1"/>
    </xf>
    <xf numFmtId="164" fontId="5" fillId="2" borderId="22" xfId="0" applyNumberFormat="1" applyFont="1" applyFill="1" applyBorder="1"/>
    <xf numFmtId="164" fontId="5" fillId="2" borderId="14" xfId="0" applyNumberFormat="1" applyFont="1" applyFill="1" applyBorder="1"/>
    <xf numFmtId="164" fontId="5" fillId="2" borderId="7" xfId="0" applyNumberFormat="1" applyFont="1" applyFill="1" applyBorder="1"/>
    <xf numFmtId="164" fontId="5" fillId="2" borderId="21" xfId="0" applyNumberFormat="1" applyFont="1" applyFill="1" applyBorder="1"/>
    <xf numFmtId="164" fontId="5" fillId="2" borderId="23" xfId="0" applyNumberFormat="1" applyFont="1" applyFill="1" applyBorder="1"/>
    <xf numFmtId="0" fontId="4" fillId="0" borderId="4" xfId="23" applyFont="1" applyFill="1" applyBorder="1" applyAlignment="1">
      <alignment horizontal="right" wrapText="1"/>
    </xf>
    <xf numFmtId="0" fontId="4" fillId="0" borderId="4" xfId="23" applyFont="1" applyFill="1" applyBorder="1" applyAlignment="1">
      <alignment wrapText="1"/>
    </xf>
    <xf numFmtId="164" fontId="4" fillId="0" borderId="4" xfId="23" applyNumberFormat="1" applyFont="1" applyFill="1" applyBorder="1" applyAlignment="1">
      <alignment horizontal="right" wrapText="1"/>
    </xf>
    <xf numFmtId="164" fontId="4" fillId="5" borderId="22" xfId="23" applyNumberFormat="1" applyFont="1" applyFill="1" applyBorder="1" applyAlignment="1">
      <alignment horizontal="right" wrapText="1"/>
    </xf>
    <xf numFmtId="3" fontId="6" fillId="4" borderId="24" xfId="0" applyNumberFormat="1" applyFont="1" applyFill="1" applyBorder="1"/>
    <xf numFmtId="3" fontId="4" fillId="6" borderId="2" xfId="23" applyNumberFormat="1" applyFont="1" applyFill="1" applyBorder="1" applyAlignment="1">
      <alignment horizontal="right" wrapText="1"/>
    </xf>
    <xf numFmtId="3" fontId="4" fillId="6" borderId="15" xfId="23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25" xfId="23" applyFont="1" applyFill="1" applyBorder="1" applyAlignment="1">
      <alignment wrapText="1"/>
    </xf>
    <xf numFmtId="0" fontId="4" fillId="0" borderId="26" xfId="23" applyFont="1" applyFill="1" applyBorder="1" applyAlignment="1">
      <alignment wrapText="1"/>
    </xf>
    <xf numFmtId="0" fontId="4" fillId="0" borderId="3" xfId="23" applyFont="1" applyFill="1" applyBorder="1" applyAlignment="1">
      <alignment horizontal="left" wrapText="1"/>
    </xf>
    <xf numFmtId="0" fontId="3" fillId="0" borderId="0" xfId="0" applyFont="1" applyBorder="1"/>
    <xf numFmtId="0" fontId="4" fillId="0" borderId="0" xfId="23" applyFont="1" applyFill="1" applyBorder="1" applyAlignment="1">
      <alignment horizontal="right" wrapText="1"/>
    </xf>
    <xf numFmtId="0" fontId="4" fillId="7" borderId="2" xfId="23" applyFont="1" applyFill="1" applyBorder="1" applyAlignment="1">
      <alignment horizontal="right" wrapText="1"/>
    </xf>
    <xf numFmtId="0" fontId="4" fillId="7" borderId="2" xfId="23" applyFont="1" applyFill="1" applyBorder="1" applyAlignment="1">
      <alignment wrapText="1"/>
    </xf>
    <xf numFmtId="0" fontId="4" fillId="0" borderId="15" xfId="24" applyFont="1" applyFill="1" applyBorder="1" applyAlignment="1">
      <alignment horizontal="right" wrapText="1"/>
    </xf>
    <xf numFmtId="0" fontId="4" fillId="0" borderId="2" xfId="24" applyFont="1" applyFill="1" applyBorder="1" applyAlignment="1">
      <alignment horizontal="right" wrapText="1"/>
    </xf>
    <xf numFmtId="0" fontId="4" fillId="0" borderId="15" xfId="24" applyFont="1" applyFill="1" applyBorder="1" applyAlignment="1">
      <alignment wrapText="1"/>
    </xf>
    <xf numFmtId="0" fontId="4" fillId="0" borderId="27" xfId="24" applyFont="1" applyFill="1" applyBorder="1" applyAlignment="1">
      <alignment wrapText="1"/>
    </xf>
    <xf numFmtId="0" fontId="4" fillId="0" borderId="4" xfId="24" applyFont="1" applyFill="1" applyBorder="1" applyAlignment="1">
      <alignment wrapText="1"/>
    </xf>
    <xf numFmtId="0" fontId="4" fillId="0" borderId="2" xfId="24" applyFont="1" applyFill="1" applyBorder="1" applyAlignment="1">
      <alignment wrapText="1"/>
    </xf>
    <xf numFmtId="0" fontId="4" fillId="0" borderId="4" xfId="24" applyFont="1" applyFill="1" applyBorder="1" applyAlignment="1">
      <alignment horizontal="right" wrapText="1"/>
    </xf>
    <xf numFmtId="0" fontId="4" fillId="7" borderId="15" xfId="24" applyFont="1" applyFill="1" applyBorder="1" applyAlignment="1">
      <alignment horizontal="right" wrapText="1"/>
    </xf>
    <xf numFmtId="0" fontId="4" fillId="7" borderId="15" xfId="24" applyFont="1" applyFill="1" applyBorder="1" applyAlignment="1">
      <alignment wrapText="1"/>
    </xf>
    <xf numFmtId="164" fontId="4" fillId="5" borderId="2" xfId="23" applyNumberFormat="1" applyFont="1" applyFill="1" applyBorder="1" applyAlignment="1">
      <alignment horizontal="right" wrapText="1"/>
    </xf>
    <xf numFmtId="0" fontId="4" fillId="0" borderId="28" xfId="24" applyFont="1" applyFill="1" applyBorder="1" applyAlignment="1">
      <alignment horizontal="right" wrapText="1"/>
    </xf>
    <xf numFmtId="38" fontId="3" fillId="0" borderId="0" xfId="11" applyNumberFormat="1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35">
    <cellStyle name="Comma 2" xfId="1"/>
    <cellStyle name="Comma 2 2" xfId="2"/>
    <cellStyle name="Comma 2 3" xfId="27"/>
    <cellStyle name="Comma 3" xfId="3"/>
    <cellStyle name="Comma 3 2" xfId="32"/>
    <cellStyle name="Comma 5" xfId="28"/>
    <cellStyle name="Normal" xfId="0" builtinId="0"/>
    <cellStyle name="Normal 12" xfId="29"/>
    <cellStyle name="Normal 14" xfId="33"/>
    <cellStyle name="Normal 16 2" xfId="4"/>
    <cellStyle name="Normal 19" xfId="30"/>
    <cellStyle name="Normal 19 2" xfId="5"/>
    <cellStyle name="Normal 2" xfId="26"/>
    <cellStyle name="Normal 2 2" xfId="6"/>
    <cellStyle name="Normal 2 2 2" xfId="7"/>
    <cellStyle name="Normal 2 3" xfId="8"/>
    <cellStyle name="Normal 2 4" xfId="9"/>
    <cellStyle name="Normal 20" xfId="31"/>
    <cellStyle name="Normal 3" xfId="34"/>
    <cellStyle name="Normal 3 2" xfId="10"/>
    <cellStyle name="Normal 38 2" xfId="11"/>
    <cellStyle name="Normal 39 2" xfId="12"/>
    <cellStyle name="Normal 4" xfId="25"/>
    <cellStyle name="Normal 4 2" xfId="13"/>
    <cellStyle name="Normal 4 3" xfId="14"/>
    <cellStyle name="Normal 4 4" xfId="15"/>
    <cellStyle name="Normal 4 5" xfId="16"/>
    <cellStyle name="Normal 4 6" xfId="17"/>
    <cellStyle name="Normal 46 2" xfId="18"/>
    <cellStyle name="Normal 46 3" xfId="19"/>
    <cellStyle name="Normal 47 2" xfId="20"/>
    <cellStyle name="Normal 79" xfId="21"/>
    <cellStyle name="Normal_800" xfId="22"/>
    <cellStyle name="Normal_Sheet1" xfId="23"/>
    <cellStyle name="Normal_Sheet1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view="pageBreakPreview" zoomScale="80" zoomScaleNormal="60" zoomScaleSheetLayoutView="8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ColWidth="9.109375" defaultRowHeight="13.8"/>
  <cols>
    <col min="1" max="1" width="9.33203125" style="1" customWidth="1"/>
    <col min="2" max="2" width="41.6640625" style="1" customWidth="1"/>
    <col min="3" max="3" width="13.5546875" style="1" bestFit="1" customWidth="1"/>
    <col min="4" max="4" width="12" style="1" customWidth="1"/>
    <col min="5" max="5" width="8.77734375" style="1" customWidth="1"/>
    <col min="6" max="6" width="15.44140625" style="1" customWidth="1"/>
    <col min="7" max="7" width="8.77734375" style="1" customWidth="1"/>
    <col min="8" max="8" width="15.44140625" style="1" customWidth="1"/>
    <col min="9" max="9" width="8.77734375" style="1" customWidth="1"/>
    <col min="10" max="10" width="15.33203125" style="1" customWidth="1"/>
    <col min="11" max="11" width="8.77734375" style="1" customWidth="1"/>
    <col min="12" max="12" width="19.109375" style="1" customWidth="1"/>
    <col min="13" max="13" width="8.77734375" style="1" customWidth="1"/>
    <col min="14" max="14" width="15.44140625" style="1" customWidth="1"/>
    <col min="15" max="15" width="8.77734375" style="1" customWidth="1"/>
    <col min="16" max="16" width="16.88671875" style="1" bestFit="1" customWidth="1"/>
    <col min="17" max="17" width="8.77734375" style="1" customWidth="1"/>
    <col min="18" max="18" width="16" style="1" bestFit="1" customWidth="1"/>
    <col min="19" max="19" width="8.77734375" style="1" customWidth="1"/>
    <col min="20" max="20" width="15.33203125" style="1" bestFit="1" customWidth="1"/>
    <col min="21" max="21" width="8.77734375" style="1" customWidth="1"/>
    <col min="22" max="22" width="15" style="1" customWidth="1"/>
    <col min="23" max="23" width="8.77734375" style="1" customWidth="1"/>
    <col min="24" max="24" width="13.5546875" style="1" customWidth="1"/>
    <col min="25" max="25" width="8.77734375" style="1" customWidth="1"/>
    <col min="26" max="26" width="13" style="1" customWidth="1"/>
    <col min="27" max="27" width="8.77734375" style="1" customWidth="1"/>
    <col min="28" max="28" width="14.21875" style="1" customWidth="1"/>
    <col min="29" max="29" width="8.77734375" style="1" customWidth="1"/>
    <col min="30" max="30" width="15.33203125" style="1" bestFit="1" customWidth="1"/>
    <col min="31" max="31" width="8.77734375" style="1" customWidth="1"/>
    <col min="32" max="32" width="15.6640625" style="1" customWidth="1"/>
    <col min="33" max="16384" width="9.109375" style="1"/>
  </cols>
  <sheetData>
    <row r="1" spans="1:32" ht="69">
      <c r="A1" s="76" t="s">
        <v>126</v>
      </c>
      <c r="B1" s="77"/>
      <c r="C1" s="74" t="s">
        <v>127</v>
      </c>
      <c r="D1" s="6" t="s">
        <v>1</v>
      </c>
      <c r="E1" s="4"/>
      <c r="F1" s="6" t="s">
        <v>2</v>
      </c>
      <c r="G1" s="5"/>
      <c r="H1" s="8" t="s">
        <v>3</v>
      </c>
      <c r="I1" s="5"/>
      <c r="J1" s="8" t="s">
        <v>21</v>
      </c>
      <c r="K1" s="4"/>
      <c r="L1" s="6" t="s">
        <v>20</v>
      </c>
      <c r="M1" s="5"/>
      <c r="N1" s="8" t="s">
        <v>4</v>
      </c>
      <c r="O1" s="5"/>
      <c r="P1" s="8" t="s">
        <v>96</v>
      </c>
      <c r="Q1" s="5"/>
      <c r="R1" s="8" t="s">
        <v>5</v>
      </c>
      <c r="S1" s="5"/>
      <c r="T1" s="8" t="s">
        <v>6</v>
      </c>
      <c r="U1" s="4"/>
      <c r="V1" s="8" t="s">
        <v>97</v>
      </c>
      <c r="W1" s="10"/>
      <c r="X1" s="8" t="s">
        <v>7</v>
      </c>
      <c r="Y1" s="5"/>
      <c r="Z1" s="8" t="s">
        <v>98</v>
      </c>
      <c r="AA1" s="4"/>
      <c r="AB1" s="8" t="s">
        <v>8</v>
      </c>
      <c r="AC1" s="4"/>
      <c r="AD1" s="72" t="s">
        <v>129</v>
      </c>
      <c r="AE1" s="9"/>
    </row>
    <row r="2" spans="1:32" ht="27" customHeight="1">
      <c r="A2" s="2" t="s">
        <v>0</v>
      </c>
      <c r="B2" s="2" t="s">
        <v>9</v>
      </c>
      <c r="C2" s="75"/>
      <c r="D2" s="3" t="s">
        <v>11</v>
      </c>
      <c r="E2" s="32" t="s">
        <v>10</v>
      </c>
      <c r="F2" s="3" t="s">
        <v>12</v>
      </c>
      <c r="G2" s="32" t="s">
        <v>10</v>
      </c>
      <c r="H2" s="3" t="s">
        <v>13</v>
      </c>
      <c r="I2" s="32" t="s">
        <v>10</v>
      </c>
      <c r="J2" s="3" t="s">
        <v>14</v>
      </c>
      <c r="K2" s="32" t="s">
        <v>10</v>
      </c>
      <c r="L2" s="3" t="s">
        <v>15</v>
      </c>
      <c r="M2" s="32" t="s">
        <v>10</v>
      </c>
      <c r="N2" s="3" t="s">
        <v>92</v>
      </c>
      <c r="O2" s="32" t="s">
        <v>10</v>
      </c>
      <c r="P2" s="3" t="s">
        <v>93</v>
      </c>
      <c r="Q2" s="32" t="s">
        <v>10</v>
      </c>
      <c r="R2" s="3" t="s">
        <v>16</v>
      </c>
      <c r="S2" s="32" t="s">
        <v>10</v>
      </c>
      <c r="T2" s="3" t="s">
        <v>17</v>
      </c>
      <c r="U2" s="32" t="s">
        <v>10</v>
      </c>
      <c r="V2" s="3" t="s">
        <v>18</v>
      </c>
      <c r="W2" s="32" t="s">
        <v>10</v>
      </c>
      <c r="X2" s="3" t="s">
        <v>94</v>
      </c>
      <c r="Y2" s="32" t="s">
        <v>10</v>
      </c>
      <c r="Z2" s="3" t="s">
        <v>95</v>
      </c>
      <c r="AA2" s="32" t="s">
        <v>10</v>
      </c>
      <c r="AB2" s="3" t="s">
        <v>19</v>
      </c>
      <c r="AC2" s="32" t="s">
        <v>10</v>
      </c>
      <c r="AD2" s="73"/>
      <c r="AE2" s="31" t="s">
        <v>10</v>
      </c>
    </row>
    <row r="3" spans="1:32">
      <c r="A3" s="46">
        <v>1</v>
      </c>
      <c r="B3" s="54" t="s">
        <v>22</v>
      </c>
      <c r="C3" s="51">
        <v>9931</v>
      </c>
      <c r="D3" s="47">
        <v>5966557</v>
      </c>
      <c r="E3" s="47">
        <f>D3/$C3</f>
        <v>600.80122847648772</v>
      </c>
      <c r="F3" s="47">
        <v>0</v>
      </c>
      <c r="G3" s="47">
        <f>F3/$C3</f>
        <v>0</v>
      </c>
      <c r="H3" s="47">
        <v>680301</v>
      </c>
      <c r="I3" s="47">
        <f t="shared" ref="I3" si="0">H3/$C3</f>
        <v>68.502769106837178</v>
      </c>
      <c r="J3" s="47">
        <v>11907306</v>
      </c>
      <c r="K3" s="47">
        <f t="shared" ref="K3" si="1">J3/$C3</f>
        <v>1199.0037257073809</v>
      </c>
      <c r="L3" s="47">
        <v>922544</v>
      </c>
      <c r="M3" s="47">
        <f t="shared" ref="M3" si="2">L3/$C3</f>
        <v>92.895378108951761</v>
      </c>
      <c r="N3" s="47">
        <v>10529</v>
      </c>
      <c r="O3" s="47">
        <f t="shared" ref="O3" si="3">N3/$C3</f>
        <v>1.0602154868593294</v>
      </c>
      <c r="P3" s="47">
        <v>11605</v>
      </c>
      <c r="Q3" s="47">
        <f t="shared" ref="Q3" si="4">P3/$C3</f>
        <v>1.1685630852884905</v>
      </c>
      <c r="R3" s="47">
        <v>32786</v>
      </c>
      <c r="S3" s="47">
        <f t="shared" ref="S3" si="5">R3/$C3</f>
        <v>3.3013795186788841</v>
      </c>
      <c r="T3" s="47">
        <v>496840</v>
      </c>
      <c r="U3" s="47">
        <f t="shared" ref="U3" si="6">T3/$C3</f>
        <v>50.029201490282951</v>
      </c>
      <c r="V3" s="47">
        <v>2764450</v>
      </c>
      <c r="W3" s="47">
        <f t="shared" ref="W3" si="7">V3/$C3</f>
        <v>278.36572349209547</v>
      </c>
      <c r="X3" s="47">
        <v>399283</v>
      </c>
      <c r="Y3" s="47">
        <f t="shared" ref="Y3" si="8">X3/$C3</f>
        <v>40.205719464303698</v>
      </c>
      <c r="Z3" s="47">
        <v>0</v>
      </c>
      <c r="AA3" s="47">
        <f t="shared" ref="AA3" si="9">Z3/$C3</f>
        <v>0</v>
      </c>
      <c r="AB3" s="47">
        <v>689</v>
      </c>
      <c r="AC3" s="47">
        <f t="shared" ref="AC3:AC66" si="10">AB3/$C3</f>
        <v>6.9378713120531663E-2</v>
      </c>
      <c r="AD3" s="48">
        <f>D3+F3+H3+J3+L3+N3+P3+R3+T3+V3+X3+Z3+AB3</f>
        <v>23192890</v>
      </c>
      <c r="AE3" s="47">
        <f>AD3/$C3</f>
        <v>2335.4032826502871</v>
      </c>
    </row>
    <row r="4" spans="1:32">
      <c r="A4" s="22">
        <v>2</v>
      </c>
      <c r="B4" s="53" t="s">
        <v>77</v>
      </c>
      <c r="C4" s="51">
        <v>4340</v>
      </c>
      <c r="D4" s="30">
        <v>3123294</v>
      </c>
      <c r="E4" s="30">
        <f t="shared" ref="E4:E67" si="11">D4/$C4</f>
        <v>719.65299539170508</v>
      </c>
      <c r="F4" s="30">
        <v>88404</v>
      </c>
      <c r="G4" s="30">
        <f t="shared" ref="G4:G67" si="12">F4/$C4</f>
        <v>20.369585253456222</v>
      </c>
      <c r="H4" s="30">
        <v>360442</v>
      </c>
      <c r="I4" s="30">
        <f t="shared" ref="I4" si="13">H4/$C4</f>
        <v>83.051152073732723</v>
      </c>
      <c r="J4" s="30">
        <v>5482239</v>
      </c>
      <c r="K4" s="30">
        <f t="shared" ref="K4" si="14">J4/$C4</f>
        <v>1263.1887096774194</v>
      </c>
      <c r="L4" s="30">
        <v>677838</v>
      </c>
      <c r="M4" s="30">
        <f t="shared" ref="M4" si="15">L4/$C4</f>
        <v>156.18387096774194</v>
      </c>
      <c r="N4" s="30">
        <v>0</v>
      </c>
      <c r="O4" s="30">
        <f t="shared" ref="O4" si="16">N4/$C4</f>
        <v>0</v>
      </c>
      <c r="P4" s="30">
        <v>3730</v>
      </c>
      <c r="Q4" s="30">
        <f t="shared" ref="Q4" si="17">P4/$C4</f>
        <v>0.85944700460829493</v>
      </c>
      <c r="R4" s="30">
        <v>2715</v>
      </c>
      <c r="S4" s="30">
        <f t="shared" ref="S4" si="18">R4/$C4</f>
        <v>0.62557603686635943</v>
      </c>
      <c r="T4" s="30">
        <v>236573</v>
      </c>
      <c r="U4" s="30">
        <f t="shared" ref="U4" si="19">T4/$C4</f>
        <v>54.509907834101384</v>
      </c>
      <c r="V4" s="30">
        <v>1752120</v>
      </c>
      <c r="W4" s="30">
        <f t="shared" ref="W4" si="20">V4/$C4</f>
        <v>403.71428571428572</v>
      </c>
      <c r="X4" s="30">
        <v>78296</v>
      </c>
      <c r="Y4" s="30">
        <f t="shared" ref="Y4" si="21">X4/$C4</f>
        <v>18.040552995391707</v>
      </c>
      <c r="Z4" s="30">
        <v>26061</v>
      </c>
      <c r="AA4" s="30">
        <f t="shared" ref="AA4" si="22">Z4/$C4</f>
        <v>6.0048387096774194</v>
      </c>
      <c r="AB4" s="30">
        <v>0</v>
      </c>
      <c r="AC4" s="30">
        <f t="shared" si="10"/>
        <v>0</v>
      </c>
      <c r="AD4" s="38">
        <f t="shared" ref="AD4:AD67" si="23">D4+F4+H4+J4+L4+N4+P4+R4+T4+V4+X4+Z4+AB4</f>
        <v>11831712</v>
      </c>
      <c r="AE4" s="30">
        <f t="shared" ref="AE4:AE67" si="24">AD4/$C4</f>
        <v>2726.2009216589863</v>
      </c>
    </row>
    <row r="5" spans="1:32">
      <c r="A5" s="22">
        <v>3</v>
      </c>
      <c r="B5" s="53" t="s">
        <v>23</v>
      </c>
      <c r="C5" s="51">
        <v>20932</v>
      </c>
      <c r="D5" s="30">
        <v>17625644</v>
      </c>
      <c r="E5" s="30">
        <f t="shared" si="11"/>
        <v>842.04299636919552</v>
      </c>
      <c r="F5" s="30">
        <v>176190</v>
      </c>
      <c r="G5" s="30">
        <f t="shared" si="12"/>
        <v>8.4172558761704561</v>
      </c>
      <c r="H5" s="30">
        <v>1552309</v>
      </c>
      <c r="I5" s="30">
        <f t="shared" ref="I5" si="25">H5/$C5</f>
        <v>74.159612077202368</v>
      </c>
      <c r="J5" s="30">
        <v>25531235</v>
      </c>
      <c r="K5" s="30">
        <f t="shared" ref="K5" si="26">J5/$C5</f>
        <v>1219.7226734186891</v>
      </c>
      <c r="L5" s="30">
        <v>2634684</v>
      </c>
      <c r="M5" s="30">
        <f t="shared" ref="M5" si="27">L5/$C5</f>
        <v>125.8687177527231</v>
      </c>
      <c r="N5" s="30">
        <v>66212</v>
      </c>
      <c r="O5" s="30">
        <f t="shared" ref="O5" si="28">N5/$C5</f>
        <v>3.1631951079686602</v>
      </c>
      <c r="P5" s="30">
        <v>321</v>
      </c>
      <c r="Q5" s="30">
        <f t="shared" ref="Q5" si="29">P5/$C5</f>
        <v>1.5335371679724824E-2</v>
      </c>
      <c r="R5" s="30">
        <v>68157</v>
      </c>
      <c r="S5" s="30">
        <f t="shared" ref="S5" si="30">R5/$C5</f>
        <v>3.2561150391744698</v>
      </c>
      <c r="T5" s="30">
        <v>1058116</v>
      </c>
      <c r="U5" s="30">
        <f t="shared" ref="U5" si="31">T5/$C5</f>
        <v>50.550162430728072</v>
      </c>
      <c r="V5" s="30">
        <v>9550093</v>
      </c>
      <c r="W5" s="30">
        <f t="shared" ref="W5" si="32">V5/$C5</f>
        <v>456.24369386585136</v>
      </c>
      <c r="X5" s="30">
        <v>502058</v>
      </c>
      <c r="Y5" s="30">
        <f t="shared" ref="Y5" si="33">X5/$C5</f>
        <v>23.985190139499331</v>
      </c>
      <c r="Z5" s="30">
        <v>59662</v>
      </c>
      <c r="AA5" s="30">
        <f t="shared" ref="AA5" si="34">Z5/$C5</f>
        <v>2.8502770877125934</v>
      </c>
      <c r="AB5" s="30">
        <v>0</v>
      </c>
      <c r="AC5" s="30">
        <f t="shared" si="10"/>
        <v>0</v>
      </c>
      <c r="AD5" s="38">
        <f t="shared" si="23"/>
        <v>58824681</v>
      </c>
      <c r="AE5" s="30">
        <f t="shared" si="24"/>
        <v>2810.2752245365946</v>
      </c>
    </row>
    <row r="6" spans="1:32">
      <c r="A6" s="22">
        <v>4</v>
      </c>
      <c r="B6" s="53" t="s">
        <v>24</v>
      </c>
      <c r="C6" s="51">
        <v>3799</v>
      </c>
      <c r="D6" s="30">
        <v>2834362</v>
      </c>
      <c r="E6" s="30">
        <f t="shared" si="11"/>
        <v>746.0810739668334</v>
      </c>
      <c r="F6" s="30">
        <v>88955</v>
      </c>
      <c r="G6" s="30">
        <f t="shared" si="12"/>
        <v>23.415372466438537</v>
      </c>
      <c r="H6" s="30">
        <v>317180</v>
      </c>
      <c r="I6" s="30">
        <f t="shared" ref="I6" si="35">H6/$C6</f>
        <v>83.49039220847591</v>
      </c>
      <c r="J6" s="30">
        <v>4629599</v>
      </c>
      <c r="K6" s="30">
        <f t="shared" ref="K6" si="36">J6/$C6</f>
        <v>1218.6362200579099</v>
      </c>
      <c r="L6" s="30">
        <v>437873</v>
      </c>
      <c r="M6" s="30">
        <f t="shared" ref="M6" si="37">L6/$C6</f>
        <v>115.26006843906291</v>
      </c>
      <c r="N6" s="30">
        <v>52729</v>
      </c>
      <c r="O6" s="30">
        <f t="shared" ref="O6" si="38">N6/$C6</f>
        <v>13.879705185575151</v>
      </c>
      <c r="P6" s="30">
        <v>0</v>
      </c>
      <c r="Q6" s="30">
        <f t="shared" ref="Q6" si="39">P6/$C6</f>
        <v>0</v>
      </c>
      <c r="R6" s="30">
        <v>11454</v>
      </c>
      <c r="S6" s="30">
        <f t="shared" ref="S6" si="40">R6/$C6</f>
        <v>3.0150039484074758</v>
      </c>
      <c r="T6" s="30">
        <v>269388</v>
      </c>
      <c r="U6" s="30">
        <f t="shared" ref="U6" si="41">T6/$C6</f>
        <v>70.910239536720184</v>
      </c>
      <c r="V6" s="30">
        <v>2801220</v>
      </c>
      <c r="W6" s="30">
        <f t="shared" ref="W6" si="42">V6/$C6</f>
        <v>737.35719926296395</v>
      </c>
      <c r="X6" s="30">
        <v>98492</v>
      </c>
      <c r="Y6" s="30">
        <f t="shared" ref="Y6" si="43">X6/$C6</f>
        <v>25.925769939457751</v>
      </c>
      <c r="Z6" s="30">
        <v>5084</v>
      </c>
      <c r="AA6" s="30">
        <f t="shared" ref="AA6" si="44">Z6/$C6</f>
        <v>1.3382469070808107</v>
      </c>
      <c r="AB6" s="30">
        <v>39260</v>
      </c>
      <c r="AC6" s="30">
        <f t="shared" si="10"/>
        <v>10.334298499605159</v>
      </c>
      <c r="AD6" s="38">
        <f t="shared" si="23"/>
        <v>11585596</v>
      </c>
      <c r="AE6" s="30">
        <f t="shared" si="24"/>
        <v>3049.6435904185314</v>
      </c>
    </row>
    <row r="7" spans="1:32">
      <c r="A7" s="23">
        <v>5</v>
      </c>
      <c r="B7" s="55" t="s">
        <v>25</v>
      </c>
      <c r="C7" s="50">
        <v>5979</v>
      </c>
      <c r="D7" s="29">
        <v>3498617</v>
      </c>
      <c r="E7" s="29">
        <f t="shared" si="11"/>
        <v>585.15086134805154</v>
      </c>
      <c r="F7" s="29">
        <v>121106</v>
      </c>
      <c r="G7" s="29">
        <f t="shared" si="12"/>
        <v>20.255226626526174</v>
      </c>
      <c r="H7" s="29">
        <v>329261</v>
      </c>
      <c r="I7" s="29">
        <f t="shared" ref="I7" si="45">H7/$C7</f>
        <v>55.069576852316438</v>
      </c>
      <c r="J7" s="29">
        <v>5442647</v>
      </c>
      <c r="K7" s="29">
        <f t="shared" ref="K7" si="46">J7/$C7</f>
        <v>910.29386184980763</v>
      </c>
      <c r="L7" s="29">
        <v>671155</v>
      </c>
      <c r="M7" s="29">
        <f t="shared" ref="M7" si="47">L7/$C7</f>
        <v>112.25204883759827</v>
      </c>
      <c r="N7" s="29">
        <v>0</v>
      </c>
      <c r="O7" s="29">
        <f t="shared" ref="O7" si="48">N7/$C7</f>
        <v>0</v>
      </c>
      <c r="P7" s="29">
        <v>6170</v>
      </c>
      <c r="Q7" s="29">
        <f t="shared" ref="Q7" si="49">P7/$C7</f>
        <v>1.0319451413279812</v>
      </c>
      <c r="R7" s="29">
        <v>11847</v>
      </c>
      <c r="S7" s="29">
        <f t="shared" ref="S7" si="50">R7/$C7</f>
        <v>1.9814350225790265</v>
      </c>
      <c r="T7" s="29">
        <v>699583</v>
      </c>
      <c r="U7" s="29">
        <f t="shared" ref="U7" si="51">T7/$C7</f>
        <v>117.00669008195351</v>
      </c>
      <c r="V7" s="29">
        <v>4739623</v>
      </c>
      <c r="W7" s="29">
        <f t="shared" ref="W7" si="52">V7/$C7</f>
        <v>792.711657467804</v>
      </c>
      <c r="X7" s="29">
        <v>99851</v>
      </c>
      <c r="Y7" s="29">
        <f t="shared" ref="Y7" si="53">X7/$C7</f>
        <v>16.700284328483026</v>
      </c>
      <c r="Z7" s="29">
        <v>0</v>
      </c>
      <c r="AA7" s="29">
        <f t="shared" ref="AA7" si="54">Z7/$C7</f>
        <v>0</v>
      </c>
      <c r="AB7" s="29">
        <v>13327</v>
      </c>
      <c r="AC7" s="29">
        <f t="shared" si="10"/>
        <v>2.2289680548586719</v>
      </c>
      <c r="AD7" s="69">
        <f t="shared" si="23"/>
        <v>15633187</v>
      </c>
      <c r="AE7" s="29">
        <f t="shared" si="24"/>
        <v>2614.6825556113063</v>
      </c>
      <c r="AF7" s="14"/>
    </row>
    <row r="8" spans="1:32">
      <c r="A8" s="46">
        <v>6</v>
      </c>
      <c r="B8" s="54" t="s">
        <v>26</v>
      </c>
      <c r="C8" s="51">
        <v>6081</v>
      </c>
      <c r="D8" s="47">
        <v>3875796</v>
      </c>
      <c r="E8" s="47">
        <f t="shared" si="11"/>
        <v>637.36161815490868</v>
      </c>
      <c r="F8" s="47">
        <v>53400</v>
      </c>
      <c r="G8" s="47">
        <f t="shared" si="12"/>
        <v>8.781450419338924</v>
      </c>
      <c r="H8" s="47">
        <v>422493</v>
      </c>
      <c r="I8" s="47">
        <f t="shared" ref="I8" si="55">H8/$C8</f>
        <v>69.477553034040454</v>
      </c>
      <c r="J8" s="47">
        <v>7101690</v>
      </c>
      <c r="K8" s="47">
        <f t="shared" ref="K8" si="56">J8/$C8</f>
        <v>1167.8490379871732</v>
      </c>
      <c r="L8" s="47">
        <v>950538</v>
      </c>
      <c r="M8" s="47">
        <f t="shared" ref="M8" si="57">L8/$C8</f>
        <v>156.31277750370006</v>
      </c>
      <c r="N8" s="47">
        <v>451</v>
      </c>
      <c r="O8" s="47">
        <f t="shared" ref="O8" si="58">N8/$C8</f>
        <v>7.4165433316888671E-2</v>
      </c>
      <c r="P8" s="47">
        <v>3625</v>
      </c>
      <c r="Q8" s="47">
        <f t="shared" ref="Q8" si="59">P8/$C8</f>
        <v>0.59611905936523601</v>
      </c>
      <c r="R8" s="47">
        <v>9593</v>
      </c>
      <c r="S8" s="47">
        <f t="shared" ref="S8" si="60">R8/$C8</f>
        <v>1.5775365893767472</v>
      </c>
      <c r="T8" s="47">
        <v>949521</v>
      </c>
      <c r="U8" s="47">
        <f t="shared" ref="U8" si="61">T8/$C8</f>
        <v>156.14553527380366</v>
      </c>
      <c r="V8" s="47">
        <v>2629780</v>
      </c>
      <c r="W8" s="47">
        <f t="shared" ref="W8" si="62">V8/$C8</f>
        <v>432.45847722414078</v>
      </c>
      <c r="X8" s="47">
        <v>75404</v>
      </c>
      <c r="Y8" s="47">
        <f t="shared" ref="Y8" si="63">X8/$C8</f>
        <v>12.399934221345173</v>
      </c>
      <c r="Z8" s="47">
        <v>49536</v>
      </c>
      <c r="AA8" s="47">
        <f t="shared" ref="AA8" si="64">Z8/$C8</f>
        <v>8.146028613714849</v>
      </c>
      <c r="AB8" s="47">
        <v>240786</v>
      </c>
      <c r="AC8" s="47">
        <f t="shared" si="10"/>
        <v>39.596447952639366</v>
      </c>
      <c r="AD8" s="38">
        <f t="shared" si="23"/>
        <v>16362613</v>
      </c>
      <c r="AE8" s="47">
        <f t="shared" si="24"/>
        <v>2690.7766814668639</v>
      </c>
    </row>
    <row r="9" spans="1:32">
      <c r="A9" s="22">
        <v>7</v>
      </c>
      <c r="B9" s="53" t="s">
        <v>27</v>
      </c>
      <c r="C9" s="51">
        <v>2329</v>
      </c>
      <c r="D9" s="30">
        <v>1741683</v>
      </c>
      <c r="E9" s="30">
        <f t="shared" si="11"/>
        <v>747.82438814942032</v>
      </c>
      <c r="F9" s="30">
        <v>15745</v>
      </c>
      <c r="G9" s="30">
        <f t="shared" si="12"/>
        <v>6.7604121940747106</v>
      </c>
      <c r="H9" s="30">
        <v>232609</v>
      </c>
      <c r="I9" s="30">
        <f t="shared" ref="I9" si="65">H9/$C9</f>
        <v>99.875053671103473</v>
      </c>
      <c r="J9" s="30">
        <v>3424772</v>
      </c>
      <c r="K9" s="30">
        <f t="shared" ref="K9" si="66">J9/$C9</f>
        <v>1470.4903392013739</v>
      </c>
      <c r="L9" s="30">
        <v>567119</v>
      </c>
      <c r="M9" s="30">
        <f t="shared" ref="M9" si="67">L9/$C9</f>
        <v>243.50322026620867</v>
      </c>
      <c r="N9" s="30">
        <v>0</v>
      </c>
      <c r="O9" s="30">
        <f t="shared" ref="O9" si="68">N9/$C9</f>
        <v>0</v>
      </c>
      <c r="P9" s="30">
        <v>2000</v>
      </c>
      <c r="Q9" s="30">
        <f t="shared" ref="Q9" si="69">P9/$C9</f>
        <v>0.85873765564620008</v>
      </c>
      <c r="R9" s="30">
        <v>11566</v>
      </c>
      <c r="S9" s="30">
        <f t="shared" ref="S9" si="70">R9/$C9</f>
        <v>4.9660798626019753</v>
      </c>
      <c r="T9" s="30">
        <v>58036</v>
      </c>
      <c r="U9" s="30">
        <f t="shared" ref="U9" si="71">T9/$C9</f>
        <v>24.918849291541434</v>
      </c>
      <c r="V9" s="30">
        <v>1904268</v>
      </c>
      <c r="W9" s="30">
        <f t="shared" ref="W9" si="72">V9/$C9</f>
        <v>817.63331902103903</v>
      </c>
      <c r="X9" s="30">
        <v>140064</v>
      </c>
      <c r="Y9" s="30">
        <f t="shared" ref="Y9" si="73">X9/$C9</f>
        <v>60.139115500214686</v>
      </c>
      <c r="Z9" s="30">
        <v>86476</v>
      </c>
      <c r="AA9" s="30">
        <f t="shared" ref="AA9" si="74">Z9/$C9</f>
        <v>37.130098754830399</v>
      </c>
      <c r="AB9" s="30">
        <v>62984</v>
      </c>
      <c r="AC9" s="30">
        <f t="shared" si="10"/>
        <v>27.043366251610134</v>
      </c>
      <c r="AD9" s="38">
        <f t="shared" si="23"/>
        <v>8247322</v>
      </c>
      <c r="AE9" s="30">
        <f t="shared" si="24"/>
        <v>3541.142979819665</v>
      </c>
    </row>
    <row r="10" spans="1:32">
      <c r="A10" s="22">
        <v>8</v>
      </c>
      <c r="B10" s="53" t="s">
        <v>28</v>
      </c>
      <c r="C10" s="51">
        <v>21490</v>
      </c>
      <c r="D10" s="30">
        <v>21566823</v>
      </c>
      <c r="E10" s="30">
        <f t="shared" si="11"/>
        <v>1003.5748255002327</v>
      </c>
      <c r="F10" s="30">
        <v>214436</v>
      </c>
      <c r="G10" s="30">
        <f t="shared" si="12"/>
        <v>9.978408562121917</v>
      </c>
      <c r="H10" s="30">
        <v>1387705</v>
      </c>
      <c r="I10" s="30">
        <f t="shared" ref="I10" si="75">H10/$C10</f>
        <v>64.574453234062361</v>
      </c>
      <c r="J10" s="30">
        <v>24632340</v>
      </c>
      <c r="K10" s="30">
        <f t="shared" ref="K10" si="76">J10/$C10</f>
        <v>1146.2233597021871</v>
      </c>
      <c r="L10" s="30">
        <v>3632959</v>
      </c>
      <c r="M10" s="30">
        <f t="shared" ref="M10" si="77">L10/$C10</f>
        <v>169.05346672871102</v>
      </c>
      <c r="N10" s="30">
        <v>117670</v>
      </c>
      <c r="O10" s="30">
        <f t="shared" ref="O10" si="78">N10/$C10</f>
        <v>5.4755700325732901</v>
      </c>
      <c r="P10" s="30">
        <v>0</v>
      </c>
      <c r="Q10" s="30">
        <f t="shared" ref="Q10" si="79">P10/$C10</f>
        <v>0</v>
      </c>
      <c r="R10" s="30">
        <v>11011</v>
      </c>
      <c r="S10" s="30">
        <f t="shared" ref="S10" si="80">R10/$C10</f>
        <v>0.51237785016286641</v>
      </c>
      <c r="T10" s="30">
        <v>411018</v>
      </c>
      <c r="U10" s="30">
        <f t="shared" ref="U10" si="81">T10/$C10</f>
        <v>19.126012098650534</v>
      </c>
      <c r="V10" s="30">
        <v>7854614</v>
      </c>
      <c r="W10" s="30">
        <f t="shared" ref="W10" si="82">V10/$C10</f>
        <v>365.50088413215451</v>
      </c>
      <c r="X10" s="30">
        <v>410554</v>
      </c>
      <c r="Y10" s="30">
        <f t="shared" ref="Y10" si="83">X10/$C10</f>
        <v>19.104420660772451</v>
      </c>
      <c r="Z10" s="30">
        <v>259535</v>
      </c>
      <c r="AA10" s="30">
        <f t="shared" ref="AA10" si="84">Z10/$C10</f>
        <v>12.077012563983248</v>
      </c>
      <c r="AB10" s="30">
        <v>7087</v>
      </c>
      <c r="AC10" s="30">
        <f t="shared" si="10"/>
        <v>0.32978129362494185</v>
      </c>
      <c r="AD10" s="38">
        <f t="shared" si="23"/>
        <v>60505752</v>
      </c>
      <c r="AE10" s="30">
        <f t="shared" si="24"/>
        <v>2815.5305723592369</v>
      </c>
    </row>
    <row r="11" spans="1:32">
      <c r="A11" s="22">
        <v>9</v>
      </c>
      <c r="B11" s="53" t="s">
        <v>99</v>
      </c>
      <c r="C11" s="51">
        <v>41239</v>
      </c>
      <c r="D11" s="30">
        <v>39499387</v>
      </c>
      <c r="E11" s="30">
        <f t="shared" si="11"/>
        <v>957.81631465360465</v>
      </c>
      <c r="F11" s="30">
        <v>1022</v>
      </c>
      <c r="G11" s="30">
        <f t="shared" si="12"/>
        <v>2.4782366206746041E-2</v>
      </c>
      <c r="H11" s="30">
        <v>3008733</v>
      </c>
      <c r="I11" s="30">
        <f t="shared" ref="I11" si="85">H11/$C11</f>
        <v>72.958437401488879</v>
      </c>
      <c r="J11" s="30">
        <v>50287366</v>
      </c>
      <c r="K11" s="30">
        <f t="shared" ref="K11" si="86">J11/$C11</f>
        <v>1219.4128373626907</v>
      </c>
      <c r="L11" s="30">
        <v>5966888</v>
      </c>
      <c r="M11" s="30">
        <f t="shared" ref="M11" si="87">L11/$C11</f>
        <v>144.69041441354059</v>
      </c>
      <c r="N11" s="30">
        <v>457121</v>
      </c>
      <c r="O11" s="30">
        <f t="shared" ref="O11" si="88">N11/$C11</f>
        <v>11.084677126021484</v>
      </c>
      <c r="P11" s="30">
        <v>42670</v>
      </c>
      <c r="Q11" s="30">
        <f t="shared" ref="Q11" si="89">P11/$C11</f>
        <v>1.0347001624675671</v>
      </c>
      <c r="R11" s="30">
        <v>109959</v>
      </c>
      <c r="S11" s="30">
        <f t="shared" ref="S11" si="90">R11/$C11</f>
        <v>2.6663837629428455</v>
      </c>
      <c r="T11" s="30">
        <v>2377490</v>
      </c>
      <c r="U11" s="30">
        <f t="shared" ref="U11" si="91">T11/$C11</f>
        <v>57.651494944106304</v>
      </c>
      <c r="V11" s="30">
        <v>27583643</v>
      </c>
      <c r="W11" s="30">
        <f t="shared" ref="W11" si="92">V11/$C11</f>
        <v>668.87274182206158</v>
      </c>
      <c r="X11" s="30">
        <v>432596</v>
      </c>
      <c r="Y11" s="30">
        <f t="shared" ref="Y11" si="93">X11/$C11</f>
        <v>10.489973083731419</v>
      </c>
      <c r="Z11" s="30">
        <v>34881</v>
      </c>
      <c r="AA11" s="30">
        <f t="shared" ref="AA11" si="94">Z11/$C11</f>
        <v>0.84582555348092825</v>
      </c>
      <c r="AB11" s="30">
        <v>0</v>
      </c>
      <c r="AC11" s="30">
        <f t="shared" si="10"/>
        <v>0</v>
      </c>
      <c r="AD11" s="38">
        <f t="shared" si="23"/>
        <v>129801756</v>
      </c>
      <c r="AE11" s="30">
        <f t="shared" si="24"/>
        <v>3147.5485826523436</v>
      </c>
    </row>
    <row r="12" spans="1:32">
      <c r="A12" s="23">
        <v>10</v>
      </c>
      <c r="B12" s="55" t="s">
        <v>78</v>
      </c>
      <c r="C12" s="50">
        <v>32259</v>
      </c>
      <c r="D12" s="29">
        <v>18367520</v>
      </c>
      <c r="E12" s="29">
        <f t="shared" si="11"/>
        <v>569.37660807836573</v>
      </c>
      <c r="F12" s="29">
        <v>0</v>
      </c>
      <c r="G12" s="29">
        <f t="shared" si="12"/>
        <v>0</v>
      </c>
      <c r="H12" s="29">
        <v>2371163</v>
      </c>
      <c r="I12" s="29">
        <f t="shared" ref="I12" si="95">H12/$C12</f>
        <v>73.503921386279799</v>
      </c>
      <c r="J12" s="29">
        <v>40764262</v>
      </c>
      <c r="K12" s="29">
        <f t="shared" ref="K12" si="96">J12/$C12</f>
        <v>1263.6554759911962</v>
      </c>
      <c r="L12" s="29">
        <v>3810505</v>
      </c>
      <c r="M12" s="29">
        <f t="shared" ref="M12" si="97">L12/$C12</f>
        <v>118.12222945534579</v>
      </c>
      <c r="N12" s="29">
        <v>225796</v>
      </c>
      <c r="O12" s="29">
        <f t="shared" ref="O12" si="98">N12/$C12</f>
        <v>6.9994730152825566</v>
      </c>
      <c r="P12" s="29">
        <v>13297</v>
      </c>
      <c r="Q12" s="29">
        <f t="shared" ref="Q12" si="99">P12/$C12</f>
        <v>0.41219504634365606</v>
      </c>
      <c r="R12" s="29">
        <v>99894</v>
      </c>
      <c r="S12" s="29">
        <f t="shared" ref="S12" si="100">R12/$C12</f>
        <v>3.0966241978982612</v>
      </c>
      <c r="T12" s="29">
        <v>4374739</v>
      </c>
      <c r="U12" s="29">
        <f t="shared" ref="U12" si="101">T12/$C12</f>
        <v>135.61297622368951</v>
      </c>
      <c r="V12" s="29">
        <v>8163080</v>
      </c>
      <c r="W12" s="29">
        <f t="shared" ref="W12" si="102">V12/$C12</f>
        <v>253.0481416038935</v>
      </c>
      <c r="X12" s="29">
        <v>429531</v>
      </c>
      <c r="Y12" s="29">
        <f t="shared" ref="Y12" si="103">X12/$C12</f>
        <v>13.315074862828977</v>
      </c>
      <c r="Z12" s="29">
        <v>75392</v>
      </c>
      <c r="AA12" s="29">
        <f t="shared" ref="AA12" si="104">Z12/$C12</f>
        <v>2.3370842245574877</v>
      </c>
      <c r="AB12" s="29">
        <v>1365</v>
      </c>
      <c r="AC12" s="29">
        <f t="shared" si="10"/>
        <v>4.2313772900585883E-2</v>
      </c>
      <c r="AD12" s="69">
        <f t="shared" si="23"/>
        <v>78696544</v>
      </c>
      <c r="AE12" s="29">
        <f t="shared" si="24"/>
        <v>2439.5221178585821</v>
      </c>
    </row>
    <row r="13" spans="1:32">
      <c r="A13" s="46">
        <v>11</v>
      </c>
      <c r="B13" s="54" t="s">
        <v>29</v>
      </c>
      <c r="C13" s="51">
        <v>1638</v>
      </c>
      <c r="D13" s="47">
        <v>1237809</v>
      </c>
      <c r="E13" s="47">
        <f t="shared" si="11"/>
        <v>755.68315018315013</v>
      </c>
      <c r="F13" s="47">
        <v>16158</v>
      </c>
      <c r="G13" s="47">
        <f t="shared" si="12"/>
        <v>9.864468864468865</v>
      </c>
      <c r="H13" s="47">
        <v>146232</v>
      </c>
      <c r="I13" s="47">
        <f t="shared" ref="I13" si="105">H13/$C13</f>
        <v>89.27472527472527</v>
      </c>
      <c r="J13" s="47">
        <v>2090846</v>
      </c>
      <c r="K13" s="47">
        <f t="shared" ref="K13" si="106">J13/$C13</f>
        <v>1276.4627594627595</v>
      </c>
      <c r="L13" s="47">
        <v>278089</v>
      </c>
      <c r="M13" s="47">
        <f t="shared" ref="M13" si="107">L13/$C13</f>
        <v>169.77350427350427</v>
      </c>
      <c r="N13" s="47">
        <v>0</v>
      </c>
      <c r="O13" s="47">
        <f t="shared" ref="O13" si="108">N13/$C13</f>
        <v>0</v>
      </c>
      <c r="P13" s="47">
        <v>0</v>
      </c>
      <c r="Q13" s="47">
        <f t="shared" ref="Q13" si="109">P13/$C13</f>
        <v>0</v>
      </c>
      <c r="R13" s="47">
        <v>2734</v>
      </c>
      <c r="S13" s="47">
        <f t="shared" ref="S13" si="110">R13/$C13</f>
        <v>1.6691086691086692</v>
      </c>
      <c r="T13" s="47">
        <v>32628</v>
      </c>
      <c r="U13" s="47">
        <f t="shared" ref="U13" si="111">T13/$C13</f>
        <v>19.91941391941392</v>
      </c>
      <c r="V13" s="47">
        <v>892318</v>
      </c>
      <c r="W13" s="47">
        <f t="shared" ref="W13" si="112">V13/$C13</f>
        <v>544.76068376068372</v>
      </c>
      <c r="X13" s="47">
        <v>38292</v>
      </c>
      <c r="Y13" s="47">
        <f t="shared" ref="Y13" si="113">X13/$C13</f>
        <v>23.377289377289376</v>
      </c>
      <c r="Z13" s="47">
        <v>0</v>
      </c>
      <c r="AA13" s="47">
        <f t="shared" ref="AA13" si="114">Z13/$C13</f>
        <v>0</v>
      </c>
      <c r="AB13" s="47">
        <v>48442</v>
      </c>
      <c r="AC13" s="47">
        <f t="shared" si="10"/>
        <v>29.573870573870575</v>
      </c>
      <c r="AD13" s="38">
        <f t="shared" si="23"/>
        <v>4783548</v>
      </c>
      <c r="AE13" s="47">
        <f t="shared" si="24"/>
        <v>2920.3589743589741</v>
      </c>
    </row>
    <row r="14" spans="1:32">
      <c r="A14" s="22">
        <v>12</v>
      </c>
      <c r="B14" s="53" t="s">
        <v>79</v>
      </c>
      <c r="C14" s="51">
        <v>1279</v>
      </c>
      <c r="D14" s="30">
        <v>1322837</v>
      </c>
      <c r="E14" s="30">
        <f t="shared" si="11"/>
        <v>1034.2744331508991</v>
      </c>
      <c r="F14" s="30">
        <v>52441</v>
      </c>
      <c r="G14" s="30">
        <f t="shared" si="12"/>
        <v>41.001563721657547</v>
      </c>
      <c r="H14" s="30">
        <v>151299</v>
      </c>
      <c r="I14" s="30">
        <f t="shared" ref="I14" si="115">H14/$C14</f>
        <v>118.29476153244723</v>
      </c>
      <c r="J14" s="30">
        <v>2687319</v>
      </c>
      <c r="K14" s="30">
        <f t="shared" ref="K14" si="116">J14/$C14</f>
        <v>2101.1094605160283</v>
      </c>
      <c r="L14" s="30">
        <v>332513</v>
      </c>
      <c r="M14" s="30">
        <f t="shared" ref="M14" si="117">L14/$C14</f>
        <v>259.97888975762316</v>
      </c>
      <c r="N14" s="30">
        <v>0</v>
      </c>
      <c r="O14" s="30">
        <f t="shared" ref="O14" si="118">N14/$C14</f>
        <v>0</v>
      </c>
      <c r="P14" s="30">
        <v>0</v>
      </c>
      <c r="Q14" s="30">
        <f t="shared" ref="Q14" si="119">P14/$C14</f>
        <v>0</v>
      </c>
      <c r="R14" s="30">
        <v>34</v>
      </c>
      <c r="S14" s="30">
        <f t="shared" ref="S14" si="120">R14/$C14</f>
        <v>2.6583268178264268E-2</v>
      </c>
      <c r="T14" s="30">
        <v>110140</v>
      </c>
      <c r="U14" s="30">
        <f t="shared" ref="U14" si="121">T14/$C14</f>
        <v>86.114151681000777</v>
      </c>
      <c r="V14" s="30">
        <v>1431973</v>
      </c>
      <c r="W14" s="30">
        <f t="shared" ref="W14" si="122">V14/$C14</f>
        <v>1119.6035965598123</v>
      </c>
      <c r="X14" s="30">
        <v>64687</v>
      </c>
      <c r="Y14" s="30">
        <f t="shared" ref="Y14" si="123">X14/$C14</f>
        <v>50.576231430805315</v>
      </c>
      <c r="Z14" s="30">
        <v>292</v>
      </c>
      <c r="AA14" s="30">
        <f t="shared" ref="AA14" si="124">Z14/$C14</f>
        <v>0.22830336200156373</v>
      </c>
      <c r="AB14" s="30">
        <v>20270</v>
      </c>
      <c r="AC14" s="30">
        <f t="shared" si="10"/>
        <v>15.848318999218138</v>
      </c>
      <c r="AD14" s="38">
        <f t="shared" si="23"/>
        <v>6173805</v>
      </c>
      <c r="AE14" s="30">
        <f t="shared" si="24"/>
        <v>4827.0562939796719</v>
      </c>
    </row>
    <row r="15" spans="1:32">
      <c r="A15" s="22">
        <v>13</v>
      </c>
      <c r="B15" s="53" t="s">
        <v>30</v>
      </c>
      <c r="C15" s="51">
        <v>1514</v>
      </c>
      <c r="D15" s="30">
        <v>1267873</v>
      </c>
      <c r="E15" s="30">
        <f t="shared" si="11"/>
        <v>837.43262879788642</v>
      </c>
      <c r="F15" s="30">
        <v>21727</v>
      </c>
      <c r="G15" s="30">
        <f t="shared" si="12"/>
        <v>14.350726552179657</v>
      </c>
      <c r="H15" s="30">
        <v>129650</v>
      </c>
      <c r="I15" s="30">
        <f t="shared" ref="I15" si="125">H15/$C15</f>
        <v>85.634081902245711</v>
      </c>
      <c r="J15" s="30">
        <v>1866537</v>
      </c>
      <c r="K15" s="30">
        <f t="shared" ref="K15" si="126">J15/$C15</f>
        <v>1232.8513870541613</v>
      </c>
      <c r="L15" s="30">
        <v>222532</v>
      </c>
      <c r="M15" s="30">
        <f t="shared" ref="M15" si="127">L15/$C15</f>
        <v>146.98282694848083</v>
      </c>
      <c r="N15" s="30">
        <v>30196</v>
      </c>
      <c r="O15" s="30">
        <f t="shared" ref="O15" si="128">N15/$C15</f>
        <v>19.944517833553501</v>
      </c>
      <c r="P15" s="30">
        <v>35379</v>
      </c>
      <c r="Q15" s="30">
        <f t="shared" ref="Q15" si="129">P15/$C15</f>
        <v>23.36789960369881</v>
      </c>
      <c r="R15" s="30">
        <v>7400</v>
      </c>
      <c r="S15" s="30">
        <f t="shared" ref="S15" si="130">R15/$C15</f>
        <v>4.8877146631439894</v>
      </c>
      <c r="T15" s="30">
        <v>98281</v>
      </c>
      <c r="U15" s="30">
        <f t="shared" ref="U15" si="131">T15/$C15</f>
        <v>64.914795244385729</v>
      </c>
      <c r="V15" s="30">
        <v>1285888</v>
      </c>
      <c r="W15" s="30">
        <f t="shared" ref="W15" si="132">V15/$C15</f>
        <v>849.331571994716</v>
      </c>
      <c r="X15" s="30">
        <v>31649</v>
      </c>
      <c r="Y15" s="30">
        <f t="shared" ref="Y15" si="133">X15/$C15</f>
        <v>20.904227212681636</v>
      </c>
      <c r="Z15" s="30">
        <v>14068</v>
      </c>
      <c r="AA15" s="30">
        <f t="shared" ref="AA15" si="134">Z15/$C15</f>
        <v>9.2919418758256267</v>
      </c>
      <c r="AB15" s="30">
        <v>0</v>
      </c>
      <c r="AC15" s="30">
        <f t="shared" si="10"/>
        <v>0</v>
      </c>
      <c r="AD15" s="38">
        <f t="shared" si="23"/>
        <v>5011180</v>
      </c>
      <c r="AE15" s="30">
        <f t="shared" si="24"/>
        <v>3309.8943196829591</v>
      </c>
    </row>
    <row r="16" spans="1:32">
      <c r="A16" s="22">
        <v>14</v>
      </c>
      <c r="B16" s="53" t="s">
        <v>31</v>
      </c>
      <c r="C16" s="51">
        <v>1930</v>
      </c>
      <c r="D16" s="30">
        <v>1171214</v>
      </c>
      <c r="E16" s="30">
        <f t="shared" si="11"/>
        <v>606.84663212435237</v>
      </c>
      <c r="F16" s="30">
        <v>845</v>
      </c>
      <c r="G16" s="30">
        <f t="shared" si="12"/>
        <v>0.43782383419689119</v>
      </c>
      <c r="H16" s="30">
        <v>149163</v>
      </c>
      <c r="I16" s="30">
        <f t="shared" ref="I16" si="135">H16/$C16</f>
        <v>77.286528497409321</v>
      </c>
      <c r="J16" s="30">
        <v>2274242</v>
      </c>
      <c r="K16" s="30">
        <f t="shared" ref="K16" si="136">J16/$C16</f>
        <v>1178.3637305699481</v>
      </c>
      <c r="L16" s="30">
        <v>266049</v>
      </c>
      <c r="M16" s="30">
        <f t="shared" ref="M16" si="137">L16/$C16</f>
        <v>137.84922279792747</v>
      </c>
      <c r="N16" s="30">
        <v>23701</v>
      </c>
      <c r="O16" s="30">
        <f t="shared" ref="O16" si="138">N16/$C16</f>
        <v>12.280310880829015</v>
      </c>
      <c r="P16" s="30">
        <v>48050</v>
      </c>
      <c r="Q16" s="30">
        <f t="shared" ref="Q16" si="139">P16/$C16</f>
        <v>24.896373056994818</v>
      </c>
      <c r="R16" s="30">
        <v>39362</v>
      </c>
      <c r="S16" s="30">
        <f t="shared" ref="S16" si="140">R16/$C16</f>
        <v>20.394818652849739</v>
      </c>
      <c r="T16" s="30">
        <v>49385</v>
      </c>
      <c r="U16" s="30">
        <f t="shared" ref="U16" si="141">T16/$C16</f>
        <v>25.588082901554404</v>
      </c>
      <c r="V16" s="30">
        <v>1225145</v>
      </c>
      <c r="W16" s="30">
        <f t="shared" ref="W16" si="142">V16/$C16</f>
        <v>634.79015544041454</v>
      </c>
      <c r="X16" s="30">
        <v>59770</v>
      </c>
      <c r="Y16" s="30">
        <f t="shared" ref="Y16" si="143">X16/$C16</f>
        <v>30.968911917098445</v>
      </c>
      <c r="Z16" s="30">
        <v>4872</v>
      </c>
      <c r="AA16" s="30">
        <f t="shared" ref="AA16" si="144">Z16/$C16</f>
        <v>2.5243523316062175</v>
      </c>
      <c r="AB16" s="30">
        <v>0</v>
      </c>
      <c r="AC16" s="30">
        <f t="shared" si="10"/>
        <v>0</v>
      </c>
      <c r="AD16" s="38">
        <f t="shared" si="23"/>
        <v>5311798</v>
      </c>
      <c r="AE16" s="30">
        <f t="shared" si="24"/>
        <v>2752.2269430051815</v>
      </c>
    </row>
    <row r="17" spans="1:31">
      <c r="A17" s="23">
        <v>15</v>
      </c>
      <c r="B17" s="55" t="s">
        <v>32</v>
      </c>
      <c r="C17" s="50">
        <v>3814</v>
      </c>
      <c r="D17" s="29">
        <v>4429214</v>
      </c>
      <c r="E17" s="29">
        <f t="shared" si="11"/>
        <v>1161.3041426324069</v>
      </c>
      <c r="F17" s="29">
        <v>85087</v>
      </c>
      <c r="G17" s="29">
        <f t="shared" si="12"/>
        <v>22.309124278972206</v>
      </c>
      <c r="H17" s="29">
        <v>275111</v>
      </c>
      <c r="I17" s="29">
        <f t="shared" ref="I17" si="145">H17/$C17</f>
        <v>72.131882538017834</v>
      </c>
      <c r="J17" s="29">
        <v>4362774</v>
      </c>
      <c r="K17" s="29">
        <f t="shared" ref="K17" si="146">J17/$C17</f>
        <v>1143.884111169376</v>
      </c>
      <c r="L17" s="29">
        <v>591373</v>
      </c>
      <c r="M17" s="29">
        <f t="shared" ref="M17" si="147">L17/$C17</f>
        <v>155.0532249606712</v>
      </c>
      <c r="N17" s="29">
        <v>235500</v>
      </c>
      <c r="O17" s="29">
        <f t="shared" ref="O17" si="148">N17/$C17</f>
        <v>61.746198217094914</v>
      </c>
      <c r="P17" s="29">
        <v>36309</v>
      </c>
      <c r="Q17" s="29">
        <f t="shared" ref="Q17" si="149">P17/$C17</f>
        <v>9.5199265862611426</v>
      </c>
      <c r="R17" s="29">
        <v>9775</v>
      </c>
      <c r="S17" s="29">
        <f t="shared" ref="S17" si="150">R17/$C17</f>
        <v>2.562926061877294</v>
      </c>
      <c r="T17" s="29">
        <v>252313</v>
      </c>
      <c r="U17" s="29">
        <f t="shared" ref="U17" si="151">T17/$C17</f>
        <v>66.154431043523857</v>
      </c>
      <c r="V17" s="29">
        <v>353000</v>
      </c>
      <c r="W17" s="29">
        <f t="shared" ref="W17" si="152">V17/$C17</f>
        <v>92.553749344520185</v>
      </c>
      <c r="X17" s="29">
        <v>54950</v>
      </c>
      <c r="Y17" s="29">
        <f t="shared" ref="Y17" si="153">X17/$C17</f>
        <v>14.407446250655481</v>
      </c>
      <c r="Z17" s="29">
        <v>10271</v>
      </c>
      <c r="AA17" s="29">
        <f t="shared" ref="AA17" si="154">Z17/$C17</f>
        <v>2.6929732564237021</v>
      </c>
      <c r="AB17" s="29">
        <v>0</v>
      </c>
      <c r="AC17" s="29">
        <f t="shared" si="10"/>
        <v>0</v>
      </c>
      <c r="AD17" s="69">
        <f t="shared" si="23"/>
        <v>10695677</v>
      </c>
      <c r="AE17" s="29">
        <f t="shared" si="24"/>
        <v>2804.3201363398007</v>
      </c>
    </row>
    <row r="18" spans="1:31">
      <c r="A18" s="46">
        <v>16</v>
      </c>
      <c r="B18" s="54" t="s">
        <v>33</v>
      </c>
      <c r="C18" s="51">
        <v>5189</v>
      </c>
      <c r="D18" s="47">
        <v>9150421</v>
      </c>
      <c r="E18" s="47">
        <f t="shared" si="11"/>
        <v>1763.4266718057429</v>
      </c>
      <c r="F18" s="47">
        <v>150541</v>
      </c>
      <c r="G18" s="47">
        <f t="shared" si="12"/>
        <v>29.011562921564849</v>
      </c>
      <c r="H18" s="47">
        <v>673886</v>
      </c>
      <c r="I18" s="47">
        <f t="shared" ref="I18" si="155">H18/$C18</f>
        <v>129.86818269416074</v>
      </c>
      <c r="J18" s="47">
        <v>9070693</v>
      </c>
      <c r="K18" s="47">
        <f t="shared" ref="K18" si="156">J18/$C18</f>
        <v>1748.0618616303721</v>
      </c>
      <c r="L18" s="47">
        <v>1491936</v>
      </c>
      <c r="M18" s="47">
        <f t="shared" ref="M18" si="157">L18/$C18</f>
        <v>287.51898246290227</v>
      </c>
      <c r="N18" s="47">
        <v>479145</v>
      </c>
      <c r="O18" s="47">
        <f t="shared" ref="O18" si="158">N18/$C18</f>
        <v>92.338600886490653</v>
      </c>
      <c r="P18" s="47">
        <v>0</v>
      </c>
      <c r="Q18" s="47">
        <f t="shared" ref="Q18" si="159">P18/$C18</f>
        <v>0</v>
      </c>
      <c r="R18" s="47">
        <v>17682</v>
      </c>
      <c r="S18" s="47">
        <f t="shared" ref="S18" si="160">R18/$C18</f>
        <v>3.4075929851609175</v>
      </c>
      <c r="T18" s="47">
        <v>249136</v>
      </c>
      <c r="U18" s="47">
        <f t="shared" ref="U18" si="161">T18/$C18</f>
        <v>48.012333783002504</v>
      </c>
      <c r="V18" s="47">
        <v>2962066</v>
      </c>
      <c r="W18" s="47">
        <f t="shared" ref="W18" si="162">V18/$C18</f>
        <v>570.83561379841979</v>
      </c>
      <c r="X18" s="47">
        <v>231248</v>
      </c>
      <c r="Y18" s="47">
        <f t="shared" ref="Y18" si="163">X18/$C18</f>
        <v>44.565041433802271</v>
      </c>
      <c r="Z18" s="47">
        <v>455423</v>
      </c>
      <c r="AA18" s="47">
        <f t="shared" ref="AA18" si="164">Z18/$C18</f>
        <v>87.767007130468301</v>
      </c>
      <c r="AB18" s="47">
        <v>0</v>
      </c>
      <c r="AC18" s="47">
        <f t="shared" si="10"/>
        <v>0</v>
      </c>
      <c r="AD18" s="38">
        <f t="shared" si="23"/>
        <v>24932177</v>
      </c>
      <c r="AE18" s="47">
        <f t="shared" si="24"/>
        <v>4804.8134515320871</v>
      </c>
    </row>
    <row r="19" spans="1:31">
      <c r="A19" s="22">
        <v>17</v>
      </c>
      <c r="B19" s="53" t="s">
        <v>100</v>
      </c>
      <c r="C19" s="51">
        <v>42334</v>
      </c>
      <c r="D19" s="30">
        <v>27193415</v>
      </c>
      <c r="E19" s="30">
        <f t="shared" si="11"/>
        <v>642.35401804695994</v>
      </c>
      <c r="F19" s="30">
        <v>433811</v>
      </c>
      <c r="G19" s="30">
        <f t="shared" si="12"/>
        <v>10.247342561534465</v>
      </c>
      <c r="H19" s="30">
        <v>3284257</v>
      </c>
      <c r="I19" s="30">
        <f t="shared" ref="I19" si="165">H19/$C19</f>
        <v>77.579652288940338</v>
      </c>
      <c r="J19" s="30">
        <v>54537076</v>
      </c>
      <c r="K19" s="30">
        <f t="shared" ref="K19" si="166">J19/$C19</f>
        <v>1288.2570983134124</v>
      </c>
      <c r="L19" s="30">
        <v>3856030</v>
      </c>
      <c r="M19" s="30">
        <f t="shared" ref="M19" si="167">L19/$C19</f>
        <v>91.085888411206128</v>
      </c>
      <c r="N19" s="30">
        <v>659472</v>
      </c>
      <c r="O19" s="30">
        <f t="shared" ref="O19" si="168">N19/$C19</f>
        <v>15.577833419946142</v>
      </c>
      <c r="P19" s="30">
        <v>179421</v>
      </c>
      <c r="Q19" s="30">
        <f t="shared" ref="Q19" si="169">P19/$C19</f>
        <v>4.2382245948882691</v>
      </c>
      <c r="R19" s="30">
        <v>530472</v>
      </c>
      <c r="S19" s="30">
        <f t="shared" ref="S19" si="170">R19/$C19</f>
        <v>12.530637312798223</v>
      </c>
      <c r="T19" s="30">
        <v>1822570</v>
      </c>
      <c r="U19" s="30">
        <f t="shared" ref="U19" si="171">T19/$C19</f>
        <v>43.052156658950253</v>
      </c>
      <c r="V19" s="30">
        <v>33832083</v>
      </c>
      <c r="W19" s="30">
        <f t="shared" ref="W19" si="172">V19/$C19</f>
        <v>799.17047763027358</v>
      </c>
      <c r="X19" s="30">
        <v>768104</v>
      </c>
      <c r="Y19" s="30">
        <f t="shared" ref="Y19" si="173">X19/$C19</f>
        <v>18.14390324561818</v>
      </c>
      <c r="Z19" s="30">
        <v>490628</v>
      </c>
      <c r="AA19" s="30">
        <f t="shared" ref="AA19" si="174">Z19/$C19</f>
        <v>11.589455284168753</v>
      </c>
      <c r="AB19" s="30">
        <v>13293</v>
      </c>
      <c r="AC19" s="30">
        <f t="shared" si="10"/>
        <v>0.31400292908773092</v>
      </c>
      <c r="AD19" s="38">
        <f t="shared" si="23"/>
        <v>127600632</v>
      </c>
      <c r="AE19" s="30">
        <f t="shared" si="24"/>
        <v>3014.1406906977841</v>
      </c>
    </row>
    <row r="20" spans="1:31">
      <c r="A20" s="22">
        <v>18</v>
      </c>
      <c r="B20" s="53" t="s">
        <v>34</v>
      </c>
      <c r="C20" s="51">
        <v>1150</v>
      </c>
      <c r="D20" s="30">
        <v>758000</v>
      </c>
      <c r="E20" s="30">
        <f t="shared" si="11"/>
        <v>659.13043478260875</v>
      </c>
      <c r="F20" s="30">
        <v>13363</v>
      </c>
      <c r="G20" s="30">
        <f t="shared" si="12"/>
        <v>11.62</v>
      </c>
      <c r="H20" s="30">
        <v>93632</v>
      </c>
      <c r="I20" s="30">
        <f t="shared" ref="I20" si="175">H20/$C20</f>
        <v>81.419130434782602</v>
      </c>
      <c r="J20" s="30">
        <v>1724410</v>
      </c>
      <c r="K20" s="30">
        <f t="shared" ref="K20" si="176">J20/$C20</f>
        <v>1499.4869565217391</v>
      </c>
      <c r="L20" s="30">
        <v>0</v>
      </c>
      <c r="M20" s="30">
        <f t="shared" ref="M20" si="177">L20/$C20</f>
        <v>0</v>
      </c>
      <c r="N20" s="30">
        <v>0</v>
      </c>
      <c r="O20" s="30">
        <f t="shared" ref="O20" si="178">N20/$C20</f>
        <v>0</v>
      </c>
      <c r="P20" s="30">
        <v>0</v>
      </c>
      <c r="Q20" s="30">
        <f t="shared" ref="Q20" si="179">P20/$C20</f>
        <v>0</v>
      </c>
      <c r="R20" s="30">
        <v>62965</v>
      </c>
      <c r="S20" s="30">
        <f t="shared" ref="S20" si="180">R20/$C20</f>
        <v>54.752173913043478</v>
      </c>
      <c r="T20" s="30">
        <v>93301</v>
      </c>
      <c r="U20" s="30">
        <f t="shared" ref="U20" si="181">T20/$C20</f>
        <v>81.131304347826088</v>
      </c>
      <c r="V20" s="30">
        <v>635933</v>
      </c>
      <c r="W20" s="30">
        <f t="shared" ref="W20" si="182">V20/$C20</f>
        <v>552.98521739130433</v>
      </c>
      <c r="X20" s="30">
        <v>17319</v>
      </c>
      <c r="Y20" s="30">
        <f t="shared" ref="Y20" si="183">X20/$C20</f>
        <v>15.06</v>
      </c>
      <c r="Z20" s="30">
        <v>0</v>
      </c>
      <c r="AA20" s="30">
        <f t="shared" ref="AA20" si="184">Z20/$C20</f>
        <v>0</v>
      </c>
      <c r="AB20" s="30">
        <v>36556</v>
      </c>
      <c r="AC20" s="30">
        <f t="shared" si="10"/>
        <v>31.787826086956521</v>
      </c>
      <c r="AD20" s="38">
        <f t="shared" si="23"/>
        <v>3435479</v>
      </c>
      <c r="AE20" s="30">
        <f t="shared" si="24"/>
        <v>2987.373043478261</v>
      </c>
    </row>
    <row r="21" spans="1:31">
      <c r="A21" s="22">
        <v>19</v>
      </c>
      <c r="B21" s="53" t="s">
        <v>35</v>
      </c>
      <c r="C21" s="51">
        <v>2000</v>
      </c>
      <c r="D21" s="30">
        <v>1283977</v>
      </c>
      <c r="E21" s="30">
        <f t="shared" si="11"/>
        <v>641.98850000000004</v>
      </c>
      <c r="F21" s="30">
        <v>25846</v>
      </c>
      <c r="G21" s="30">
        <f t="shared" si="12"/>
        <v>12.923</v>
      </c>
      <c r="H21" s="30">
        <v>135054</v>
      </c>
      <c r="I21" s="30">
        <f t="shared" ref="I21" si="185">H21/$C21</f>
        <v>67.527000000000001</v>
      </c>
      <c r="J21" s="30">
        <v>2483037</v>
      </c>
      <c r="K21" s="30">
        <f t="shared" ref="K21" si="186">J21/$C21</f>
        <v>1241.5184999999999</v>
      </c>
      <c r="L21" s="30">
        <v>347660</v>
      </c>
      <c r="M21" s="30">
        <f t="shared" ref="M21" si="187">L21/$C21</f>
        <v>173.83</v>
      </c>
      <c r="N21" s="30">
        <v>118748</v>
      </c>
      <c r="O21" s="30">
        <f t="shared" ref="O21" si="188">N21/$C21</f>
        <v>59.374000000000002</v>
      </c>
      <c r="P21" s="30">
        <v>0</v>
      </c>
      <c r="Q21" s="30">
        <f t="shared" ref="Q21" si="189">P21/$C21</f>
        <v>0</v>
      </c>
      <c r="R21" s="30">
        <v>73027</v>
      </c>
      <c r="S21" s="30">
        <f t="shared" ref="S21" si="190">R21/$C21</f>
        <v>36.513500000000001</v>
      </c>
      <c r="T21" s="30">
        <v>94041</v>
      </c>
      <c r="U21" s="30">
        <f t="shared" ref="U21" si="191">T21/$C21</f>
        <v>47.020499999999998</v>
      </c>
      <c r="V21" s="30">
        <v>842223</v>
      </c>
      <c r="W21" s="30">
        <f t="shared" ref="W21" si="192">V21/$C21</f>
        <v>421.11149999999998</v>
      </c>
      <c r="X21" s="30">
        <v>111350</v>
      </c>
      <c r="Y21" s="30">
        <f t="shared" ref="Y21" si="193">X21/$C21</f>
        <v>55.674999999999997</v>
      </c>
      <c r="Z21" s="30">
        <v>164554</v>
      </c>
      <c r="AA21" s="30">
        <f t="shared" ref="AA21" si="194">Z21/$C21</f>
        <v>82.277000000000001</v>
      </c>
      <c r="AB21" s="30">
        <v>6935</v>
      </c>
      <c r="AC21" s="30">
        <f t="shared" si="10"/>
        <v>3.4674999999999998</v>
      </c>
      <c r="AD21" s="38">
        <f t="shared" si="23"/>
        <v>5686452</v>
      </c>
      <c r="AE21" s="30">
        <f t="shared" si="24"/>
        <v>2843.2260000000001</v>
      </c>
    </row>
    <row r="22" spans="1:31">
      <c r="A22" s="23">
        <v>20</v>
      </c>
      <c r="B22" s="55" t="s">
        <v>36</v>
      </c>
      <c r="C22" s="50">
        <v>6098</v>
      </c>
      <c r="D22" s="29">
        <v>3942534</v>
      </c>
      <c r="E22" s="29">
        <f t="shared" si="11"/>
        <v>646.52902591013446</v>
      </c>
      <c r="F22" s="29">
        <v>36747</v>
      </c>
      <c r="G22" s="29">
        <f t="shared" si="12"/>
        <v>6.026074122663168</v>
      </c>
      <c r="H22" s="29">
        <v>385852</v>
      </c>
      <c r="I22" s="29">
        <f t="shared" ref="I22" si="195">H22/$C22</f>
        <v>63.275172187602493</v>
      </c>
      <c r="J22" s="29">
        <v>6553843</v>
      </c>
      <c r="K22" s="29">
        <f t="shared" ref="K22" si="196">J22/$C22</f>
        <v>1074.7528697933749</v>
      </c>
      <c r="L22" s="29">
        <v>571859</v>
      </c>
      <c r="M22" s="29">
        <f t="shared" ref="M22" si="197">L22/$C22</f>
        <v>93.778123975073797</v>
      </c>
      <c r="N22" s="29">
        <v>1265</v>
      </c>
      <c r="O22" s="29">
        <f t="shared" ref="O22" si="198">N22/$C22</f>
        <v>0.20744506395539522</v>
      </c>
      <c r="P22" s="29">
        <v>5086</v>
      </c>
      <c r="Q22" s="29">
        <f t="shared" ref="Q22" si="199">P22/$C22</f>
        <v>0.83404394883568378</v>
      </c>
      <c r="R22" s="29">
        <v>14838</v>
      </c>
      <c r="S22" s="29">
        <f t="shared" ref="S22" si="200">R22/$C22</f>
        <v>2.4332568055100032</v>
      </c>
      <c r="T22" s="29">
        <v>306362</v>
      </c>
      <c r="U22" s="29">
        <f t="shared" ref="U22" si="201">T22/$C22</f>
        <v>50.239750737946871</v>
      </c>
      <c r="V22" s="29">
        <v>3425480</v>
      </c>
      <c r="W22" s="29">
        <f t="shared" ref="W22" si="202">V22/$C22</f>
        <v>561.73827484421122</v>
      </c>
      <c r="X22" s="29">
        <v>93310</v>
      </c>
      <c r="Y22" s="29">
        <f t="shared" ref="Y22" si="203">X22/$C22</f>
        <v>15.301738274844212</v>
      </c>
      <c r="Z22" s="29">
        <v>1050</v>
      </c>
      <c r="AA22" s="29">
        <f t="shared" ref="AA22" si="204">Z22/$C22</f>
        <v>0.17218760249262052</v>
      </c>
      <c r="AB22" s="29">
        <v>4785</v>
      </c>
      <c r="AC22" s="29">
        <f t="shared" si="10"/>
        <v>0.7846835027877993</v>
      </c>
      <c r="AD22" s="69">
        <f t="shared" si="23"/>
        <v>15343011</v>
      </c>
      <c r="AE22" s="29">
        <f t="shared" si="24"/>
        <v>2516.0726467694326</v>
      </c>
    </row>
    <row r="23" spans="1:31">
      <c r="A23" s="46">
        <v>21</v>
      </c>
      <c r="B23" s="54" t="s">
        <v>37</v>
      </c>
      <c r="C23" s="51">
        <v>3195</v>
      </c>
      <c r="D23" s="47">
        <v>2166858</v>
      </c>
      <c r="E23" s="47">
        <f t="shared" si="11"/>
        <v>678.20281690140848</v>
      </c>
      <c r="F23" s="47">
        <v>186</v>
      </c>
      <c r="G23" s="47">
        <f t="shared" si="12"/>
        <v>5.8215962441314557E-2</v>
      </c>
      <c r="H23" s="47">
        <v>208484</v>
      </c>
      <c r="I23" s="47">
        <f t="shared" ref="I23" si="205">H23/$C23</f>
        <v>65.253208137715177</v>
      </c>
      <c r="J23" s="47">
        <v>3318785</v>
      </c>
      <c r="K23" s="47">
        <f t="shared" ref="K23" si="206">J23/$C23</f>
        <v>1038.7433489827856</v>
      </c>
      <c r="L23" s="47">
        <v>397656</v>
      </c>
      <c r="M23" s="47">
        <f t="shared" ref="M23" si="207">L23/$C23</f>
        <v>124.46197183098592</v>
      </c>
      <c r="N23" s="47">
        <v>0</v>
      </c>
      <c r="O23" s="47">
        <f t="shared" ref="O23" si="208">N23/$C23</f>
        <v>0</v>
      </c>
      <c r="P23" s="47">
        <v>11550</v>
      </c>
      <c r="Q23" s="47">
        <f t="shared" ref="Q23" si="209">P23/$C23</f>
        <v>3.615023474178404</v>
      </c>
      <c r="R23" s="47">
        <v>14997</v>
      </c>
      <c r="S23" s="47">
        <f t="shared" ref="S23" si="210">R23/$C23</f>
        <v>4.6938967136150236</v>
      </c>
      <c r="T23" s="47">
        <v>101779</v>
      </c>
      <c r="U23" s="47">
        <f t="shared" ref="U23" si="211">T23/$C23</f>
        <v>31.855712050078246</v>
      </c>
      <c r="V23" s="47">
        <v>2144423</v>
      </c>
      <c r="W23" s="47">
        <f t="shared" ref="W23" si="212">V23/$C23</f>
        <v>671.18090766823161</v>
      </c>
      <c r="X23" s="47">
        <v>50222</v>
      </c>
      <c r="Y23" s="47">
        <f t="shared" ref="Y23" si="213">X23/$C23</f>
        <v>15.718935837245697</v>
      </c>
      <c r="Z23" s="47">
        <v>2616</v>
      </c>
      <c r="AA23" s="47">
        <f t="shared" ref="AA23" si="214">Z23/$C23</f>
        <v>0.81877934272300468</v>
      </c>
      <c r="AB23" s="47">
        <v>0</v>
      </c>
      <c r="AC23" s="47">
        <f t="shared" si="10"/>
        <v>0</v>
      </c>
      <c r="AD23" s="38">
        <f t="shared" si="23"/>
        <v>8417556</v>
      </c>
      <c r="AE23" s="47">
        <f t="shared" si="24"/>
        <v>2634.6028169014085</v>
      </c>
    </row>
    <row r="24" spans="1:31">
      <c r="A24" s="22">
        <v>22</v>
      </c>
      <c r="B24" s="53" t="s">
        <v>38</v>
      </c>
      <c r="C24" s="51">
        <v>3288</v>
      </c>
      <c r="D24" s="30">
        <v>1985817</v>
      </c>
      <c r="E24" s="30">
        <f t="shared" si="11"/>
        <v>603.95894160583941</v>
      </c>
      <c r="F24" s="30">
        <v>41978</v>
      </c>
      <c r="G24" s="30">
        <f t="shared" si="12"/>
        <v>12.767031630170317</v>
      </c>
      <c r="H24" s="30">
        <v>204176</v>
      </c>
      <c r="I24" s="30">
        <f t="shared" ref="I24" si="215">H24/$C24</f>
        <v>62.097323600973233</v>
      </c>
      <c r="J24" s="30">
        <v>3104304</v>
      </c>
      <c r="K24" s="30">
        <f t="shared" ref="K24" si="216">J24/$C24</f>
        <v>944.1313868613139</v>
      </c>
      <c r="L24" s="30">
        <v>481952</v>
      </c>
      <c r="M24" s="30">
        <f t="shared" ref="M24" si="217">L24/$C24</f>
        <v>146.57907542579076</v>
      </c>
      <c r="N24" s="30">
        <v>4821</v>
      </c>
      <c r="O24" s="30">
        <f t="shared" ref="O24" si="218">N24/$C24</f>
        <v>1.4662408759124088</v>
      </c>
      <c r="P24" s="30">
        <v>0</v>
      </c>
      <c r="Q24" s="30">
        <f t="shared" ref="Q24" si="219">P24/$C24</f>
        <v>0</v>
      </c>
      <c r="R24" s="30">
        <v>21078</v>
      </c>
      <c r="S24" s="30">
        <f t="shared" ref="S24" si="220">R24/$C24</f>
        <v>6.4105839416058394</v>
      </c>
      <c r="T24" s="30">
        <v>135498</v>
      </c>
      <c r="U24" s="30">
        <f t="shared" ref="U24" si="221">T24/$C24</f>
        <v>41.209854014598541</v>
      </c>
      <c r="V24" s="30">
        <v>1683131</v>
      </c>
      <c r="W24" s="30">
        <f t="shared" ref="W24" si="222">V24/$C24</f>
        <v>511.90115571776158</v>
      </c>
      <c r="X24" s="30">
        <v>41434</v>
      </c>
      <c r="Y24" s="30">
        <f t="shared" ref="Y24" si="223">X24/$C24</f>
        <v>12.601581508515816</v>
      </c>
      <c r="Z24" s="30">
        <v>5084</v>
      </c>
      <c r="AA24" s="30">
        <f t="shared" ref="AA24" si="224">Z24/$C24</f>
        <v>1.5462287104622872</v>
      </c>
      <c r="AB24" s="30">
        <v>18611</v>
      </c>
      <c r="AC24" s="30">
        <f t="shared" si="10"/>
        <v>5.6602798053527978</v>
      </c>
      <c r="AD24" s="38">
        <f t="shared" si="23"/>
        <v>7727884</v>
      </c>
      <c r="AE24" s="30">
        <f t="shared" si="24"/>
        <v>2350.3296836982968</v>
      </c>
    </row>
    <row r="25" spans="1:31">
      <c r="A25" s="22">
        <v>23</v>
      </c>
      <c r="B25" s="53" t="s">
        <v>39</v>
      </c>
      <c r="C25" s="51">
        <v>13873</v>
      </c>
      <c r="D25" s="30">
        <v>5783467</v>
      </c>
      <c r="E25" s="30">
        <f t="shared" si="11"/>
        <v>416.88654220428168</v>
      </c>
      <c r="F25" s="30">
        <v>8666</v>
      </c>
      <c r="G25" s="30">
        <f t="shared" si="12"/>
        <v>0.62466661861169182</v>
      </c>
      <c r="H25" s="30">
        <v>932048</v>
      </c>
      <c r="I25" s="30">
        <f t="shared" ref="I25" si="225">H25/$C25</f>
        <v>67.184314856195485</v>
      </c>
      <c r="J25" s="30">
        <v>15846916</v>
      </c>
      <c r="K25" s="30">
        <f t="shared" ref="K25" si="226">J25/$C25</f>
        <v>1142.2847257262308</v>
      </c>
      <c r="L25" s="30">
        <v>1579795</v>
      </c>
      <c r="M25" s="30">
        <f t="shared" ref="M25" si="227">L25/$C25</f>
        <v>113.87551358754415</v>
      </c>
      <c r="N25" s="30">
        <v>1073</v>
      </c>
      <c r="O25" s="30">
        <f t="shared" ref="O25" si="228">N25/$C25</f>
        <v>7.7344482087508104E-2</v>
      </c>
      <c r="P25" s="30">
        <v>0</v>
      </c>
      <c r="Q25" s="30">
        <f t="shared" ref="Q25" si="229">P25/$C25</f>
        <v>0</v>
      </c>
      <c r="R25" s="30">
        <v>2897</v>
      </c>
      <c r="S25" s="30">
        <f t="shared" ref="S25" si="230">R25/$C25</f>
        <v>0.20882289339003821</v>
      </c>
      <c r="T25" s="30">
        <v>1180088</v>
      </c>
      <c r="U25" s="30">
        <f t="shared" ref="U25" si="231">T25/$C25</f>
        <v>85.063648814243493</v>
      </c>
      <c r="V25" s="30">
        <v>3478314</v>
      </c>
      <c r="W25" s="30">
        <f t="shared" ref="W25" si="232">V25/$C25</f>
        <v>250.7254379009587</v>
      </c>
      <c r="X25" s="30">
        <v>402727</v>
      </c>
      <c r="Y25" s="30">
        <f t="shared" ref="Y25" si="233">X25/$C25</f>
        <v>29.029553809558134</v>
      </c>
      <c r="Z25" s="30">
        <v>0</v>
      </c>
      <c r="AA25" s="30">
        <f t="shared" ref="AA25" si="234">Z25/$C25</f>
        <v>0</v>
      </c>
      <c r="AB25" s="30">
        <v>17162</v>
      </c>
      <c r="AC25" s="30">
        <f t="shared" si="10"/>
        <v>1.2370792186261084</v>
      </c>
      <c r="AD25" s="38">
        <f t="shared" si="23"/>
        <v>29233153</v>
      </c>
      <c r="AE25" s="30">
        <f t="shared" si="24"/>
        <v>2107.1976501117279</v>
      </c>
    </row>
    <row r="26" spans="1:31">
      <c r="A26" s="22">
        <v>24</v>
      </c>
      <c r="B26" s="53" t="s">
        <v>40</v>
      </c>
      <c r="C26" s="51">
        <v>4585</v>
      </c>
      <c r="D26" s="30">
        <v>3691543</v>
      </c>
      <c r="E26" s="30">
        <f t="shared" si="11"/>
        <v>805.13478735005458</v>
      </c>
      <c r="F26" s="30">
        <v>0</v>
      </c>
      <c r="G26" s="30">
        <f t="shared" si="12"/>
        <v>0</v>
      </c>
      <c r="H26" s="30">
        <v>425984</v>
      </c>
      <c r="I26" s="30">
        <f t="shared" ref="I26" si="235">H26/$C26</f>
        <v>92.908178844056707</v>
      </c>
      <c r="J26" s="30">
        <v>6628595</v>
      </c>
      <c r="K26" s="30">
        <f t="shared" ref="K26" si="236">J26/$C26</f>
        <v>1445.7131952017448</v>
      </c>
      <c r="L26" s="30">
        <v>794018</v>
      </c>
      <c r="M26" s="30">
        <f t="shared" ref="M26" si="237">L26/$C26</f>
        <v>173.1773173391494</v>
      </c>
      <c r="N26" s="30">
        <v>27513</v>
      </c>
      <c r="O26" s="30">
        <f t="shared" ref="O26" si="238">N26/$C26</f>
        <v>6.0006543075245364</v>
      </c>
      <c r="P26" s="30">
        <v>5200</v>
      </c>
      <c r="Q26" s="30">
        <f t="shared" ref="Q26" si="239">P26/$C26</f>
        <v>1.1341330425299891</v>
      </c>
      <c r="R26" s="30">
        <v>147463</v>
      </c>
      <c r="S26" s="30">
        <f t="shared" ref="S26" si="240">R26/$C26</f>
        <v>32.162050163576879</v>
      </c>
      <c r="T26" s="30">
        <v>754964</v>
      </c>
      <c r="U26" s="30">
        <f t="shared" ref="U26" si="241">T26/$C26</f>
        <v>164.65954198473281</v>
      </c>
      <c r="V26" s="30">
        <v>2620151</v>
      </c>
      <c r="W26" s="30">
        <f t="shared" ref="W26" si="242">V26/$C26</f>
        <v>571.46150490730645</v>
      </c>
      <c r="X26" s="30">
        <v>88185</v>
      </c>
      <c r="Y26" s="30">
        <f t="shared" ref="Y26" si="243">X26/$C26</f>
        <v>19.233369683751363</v>
      </c>
      <c r="Z26" s="30">
        <v>21892</v>
      </c>
      <c r="AA26" s="30">
        <f t="shared" ref="AA26" si="244">Z26/$C26</f>
        <v>4.7747001090512544</v>
      </c>
      <c r="AB26" s="30">
        <v>97188</v>
      </c>
      <c r="AC26" s="30">
        <f t="shared" si="10"/>
        <v>21.196946564885497</v>
      </c>
      <c r="AD26" s="38">
        <f t="shared" si="23"/>
        <v>15302696</v>
      </c>
      <c r="AE26" s="30">
        <f t="shared" si="24"/>
        <v>3337.5563794983641</v>
      </c>
    </row>
    <row r="27" spans="1:31">
      <c r="A27" s="23">
        <v>25</v>
      </c>
      <c r="B27" s="55" t="s">
        <v>41</v>
      </c>
      <c r="C27" s="50">
        <v>2272</v>
      </c>
      <c r="D27" s="29">
        <v>1478714</v>
      </c>
      <c r="E27" s="29">
        <f t="shared" si="11"/>
        <v>650.84242957746483</v>
      </c>
      <c r="F27" s="29">
        <v>36903</v>
      </c>
      <c r="G27" s="29">
        <f t="shared" si="12"/>
        <v>16.242517605633804</v>
      </c>
      <c r="H27" s="29">
        <v>152202</v>
      </c>
      <c r="I27" s="29">
        <f t="shared" ref="I27" si="245">H27/$C27</f>
        <v>66.990316901408448</v>
      </c>
      <c r="J27" s="29">
        <v>2573218</v>
      </c>
      <c r="K27" s="29">
        <f t="shared" ref="K27" si="246">J27/$C27</f>
        <v>1132.5783450704225</v>
      </c>
      <c r="L27" s="29">
        <v>284166</v>
      </c>
      <c r="M27" s="29">
        <f t="shared" ref="M27" si="247">L27/$C27</f>
        <v>125.0730633802817</v>
      </c>
      <c r="N27" s="29">
        <v>23231</v>
      </c>
      <c r="O27" s="29">
        <f t="shared" ref="O27" si="248">N27/$C27</f>
        <v>10.224911971830986</v>
      </c>
      <c r="P27" s="29">
        <v>0</v>
      </c>
      <c r="Q27" s="29">
        <f t="shared" ref="Q27" si="249">P27/$C27</f>
        <v>0</v>
      </c>
      <c r="R27" s="29">
        <v>5202</v>
      </c>
      <c r="S27" s="29">
        <f t="shared" ref="S27" si="250">R27/$C27</f>
        <v>2.289612676056338</v>
      </c>
      <c r="T27" s="29">
        <v>192027</v>
      </c>
      <c r="U27" s="29">
        <f t="shared" ref="U27" si="251">T27/$C27</f>
        <v>84.518926056338032</v>
      </c>
      <c r="V27" s="29">
        <v>1113656</v>
      </c>
      <c r="W27" s="29">
        <f t="shared" ref="W27" si="252">V27/$C27</f>
        <v>490.16549295774649</v>
      </c>
      <c r="X27" s="29">
        <v>60098</v>
      </c>
      <c r="Y27" s="29">
        <f t="shared" ref="Y27" si="253">X27/$C27</f>
        <v>26.451584507042252</v>
      </c>
      <c r="Z27" s="29">
        <v>116123</v>
      </c>
      <c r="AA27" s="29">
        <f t="shared" ref="AA27" si="254">Z27/$C27</f>
        <v>51.11047535211268</v>
      </c>
      <c r="AB27" s="29">
        <v>6722</v>
      </c>
      <c r="AC27" s="29">
        <f t="shared" si="10"/>
        <v>2.9586267605633805</v>
      </c>
      <c r="AD27" s="69">
        <f t="shared" si="23"/>
        <v>6042262</v>
      </c>
      <c r="AE27" s="29">
        <f t="shared" si="24"/>
        <v>2659.4463028169016</v>
      </c>
    </row>
    <row r="28" spans="1:31">
      <c r="A28" s="46">
        <v>26</v>
      </c>
      <c r="B28" s="54" t="s">
        <v>80</v>
      </c>
      <c r="C28" s="51">
        <v>45661</v>
      </c>
      <c r="D28" s="47">
        <v>28057741</v>
      </c>
      <c r="E28" s="47">
        <f t="shared" si="11"/>
        <v>614.47933685201815</v>
      </c>
      <c r="F28" s="47">
        <v>700708</v>
      </c>
      <c r="G28" s="47">
        <f t="shared" si="12"/>
        <v>15.345875035588358</v>
      </c>
      <c r="H28" s="47">
        <v>3296396</v>
      </c>
      <c r="I28" s="47">
        <f t="shared" ref="I28" si="255">H28/$C28</f>
        <v>72.192812246775148</v>
      </c>
      <c r="J28" s="47">
        <v>53769740</v>
      </c>
      <c r="K28" s="47">
        <f t="shared" ref="K28" si="256">J28/$C28</f>
        <v>1177.5856858150282</v>
      </c>
      <c r="L28" s="47">
        <v>4398890</v>
      </c>
      <c r="M28" s="47">
        <f t="shared" ref="M28" si="257">L28/$C28</f>
        <v>96.338012746107182</v>
      </c>
      <c r="N28" s="47">
        <v>334756</v>
      </c>
      <c r="O28" s="47">
        <f t="shared" ref="O28" si="258">N28/$C28</f>
        <v>7.3313330851273513</v>
      </c>
      <c r="P28" s="47">
        <v>50177</v>
      </c>
      <c r="Q28" s="47">
        <f t="shared" ref="Q28" si="259">P28/$C28</f>
        <v>1.0989027835570837</v>
      </c>
      <c r="R28" s="47">
        <v>545368</v>
      </c>
      <c r="S28" s="47">
        <f t="shared" ref="S28" si="260">R28/$C28</f>
        <v>11.943847046713826</v>
      </c>
      <c r="T28" s="47">
        <v>3306444</v>
      </c>
      <c r="U28" s="47">
        <f t="shared" ref="U28" si="261">T28/$C28</f>
        <v>72.41286875013688</v>
      </c>
      <c r="V28" s="47">
        <v>37290122</v>
      </c>
      <c r="W28" s="47">
        <f t="shared" ref="W28" si="262">V28/$C28</f>
        <v>816.67335362782239</v>
      </c>
      <c r="X28" s="47">
        <v>2589486</v>
      </c>
      <c r="Y28" s="47">
        <f t="shared" ref="Y28" si="263">X28/$C28</f>
        <v>56.711110137754318</v>
      </c>
      <c r="Z28" s="47">
        <v>-71274</v>
      </c>
      <c r="AA28" s="47">
        <f t="shared" ref="AA28" si="264">Z28/$C28</f>
        <v>-1.5609382186110685</v>
      </c>
      <c r="AB28" s="47">
        <v>1670394</v>
      </c>
      <c r="AC28" s="47">
        <f t="shared" si="10"/>
        <v>36.582510238496745</v>
      </c>
      <c r="AD28" s="38">
        <f t="shared" si="23"/>
        <v>135938948</v>
      </c>
      <c r="AE28" s="47">
        <f t="shared" si="24"/>
        <v>2977.1347101465144</v>
      </c>
    </row>
    <row r="29" spans="1:31">
      <c r="A29" s="22">
        <v>27</v>
      </c>
      <c r="B29" s="53" t="s">
        <v>81</v>
      </c>
      <c r="C29" s="51">
        <v>5867</v>
      </c>
      <c r="D29" s="30">
        <v>4835055</v>
      </c>
      <c r="E29" s="30">
        <f t="shared" si="11"/>
        <v>824.1102778251236</v>
      </c>
      <c r="F29" s="30">
        <v>129115</v>
      </c>
      <c r="G29" s="30">
        <f t="shared" si="12"/>
        <v>22.006988239304587</v>
      </c>
      <c r="H29" s="30">
        <v>428660</v>
      </c>
      <c r="I29" s="30">
        <f t="shared" ref="I29" si="265">H29/$C29</f>
        <v>73.062894153741269</v>
      </c>
      <c r="J29" s="30">
        <v>6907147</v>
      </c>
      <c r="K29" s="30">
        <f t="shared" ref="K29" si="266">J29/$C29</f>
        <v>1177.2877109255155</v>
      </c>
      <c r="L29" s="30">
        <v>692898</v>
      </c>
      <c r="M29" s="30">
        <f t="shared" ref="M29" si="267">L29/$C29</f>
        <v>118.10090335776377</v>
      </c>
      <c r="N29" s="30">
        <v>326289</v>
      </c>
      <c r="O29" s="30">
        <f t="shared" ref="O29" si="268">N29/$C29</f>
        <v>55.614283279359128</v>
      </c>
      <c r="P29" s="30">
        <v>8060</v>
      </c>
      <c r="Q29" s="30">
        <f t="shared" ref="Q29" si="269">P29/$C29</f>
        <v>1.3737855803647521</v>
      </c>
      <c r="R29" s="30">
        <v>9551</v>
      </c>
      <c r="S29" s="30">
        <f t="shared" ref="S29" si="270">R29/$C29</f>
        <v>1.6279188682461223</v>
      </c>
      <c r="T29" s="30">
        <v>164471</v>
      </c>
      <c r="U29" s="30">
        <f t="shared" ref="U29" si="271">T29/$C29</f>
        <v>28.033236747912049</v>
      </c>
      <c r="V29" s="30">
        <v>2994933</v>
      </c>
      <c r="W29" s="30">
        <f t="shared" ref="W29" si="272">V29/$C29</f>
        <v>510.47093915118461</v>
      </c>
      <c r="X29" s="30">
        <v>190279</v>
      </c>
      <c r="Y29" s="30">
        <f t="shared" ref="Y29" si="273">X29/$C29</f>
        <v>32.432077722856654</v>
      </c>
      <c r="Z29" s="30">
        <v>0</v>
      </c>
      <c r="AA29" s="30">
        <f t="shared" ref="AA29" si="274">Z29/$C29</f>
        <v>0</v>
      </c>
      <c r="AB29" s="30">
        <v>4156</v>
      </c>
      <c r="AC29" s="30">
        <f t="shared" si="10"/>
        <v>0.70836884267939326</v>
      </c>
      <c r="AD29" s="38">
        <f t="shared" si="23"/>
        <v>16690614</v>
      </c>
      <c r="AE29" s="30">
        <f t="shared" si="24"/>
        <v>2844.8293846940514</v>
      </c>
    </row>
    <row r="30" spans="1:31">
      <c r="A30" s="22">
        <v>28</v>
      </c>
      <c r="B30" s="53" t="s">
        <v>42</v>
      </c>
      <c r="C30" s="51">
        <v>30583</v>
      </c>
      <c r="D30" s="30">
        <v>17287066</v>
      </c>
      <c r="E30" s="30">
        <f t="shared" si="11"/>
        <v>565.25082562207763</v>
      </c>
      <c r="F30" s="30">
        <v>590258</v>
      </c>
      <c r="G30" s="30">
        <f t="shared" si="12"/>
        <v>19.300199457214791</v>
      </c>
      <c r="H30" s="30">
        <v>2342337</v>
      </c>
      <c r="I30" s="30">
        <f t="shared" ref="I30" si="275">H30/$C30</f>
        <v>76.589510512376151</v>
      </c>
      <c r="J30" s="30">
        <v>37525875</v>
      </c>
      <c r="K30" s="30">
        <f t="shared" ref="K30" si="276">J30/$C30</f>
        <v>1227.0174606807705</v>
      </c>
      <c r="L30" s="30">
        <v>4011370</v>
      </c>
      <c r="M30" s="30">
        <f t="shared" ref="M30" si="277">L30/$C30</f>
        <v>131.16339142660956</v>
      </c>
      <c r="N30" s="30">
        <v>27810</v>
      </c>
      <c r="O30" s="30">
        <f t="shared" ref="O30" si="278">N30/$C30</f>
        <v>0.90932871202955889</v>
      </c>
      <c r="P30" s="30">
        <v>0</v>
      </c>
      <c r="Q30" s="30">
        <f t="shared" ref="Q30" si="279">P30/$C30</f>
        <v>0</v>
      </c>
      <c r="R30" s="30">
        <v>81700</v>
      </c>
      <c r="S30" s="30">
        <f t="shared" ref="S30" si="280">R30/$C30</f>
        <v>2.671418762057352</v>
      </c>
      <c r="T30" s="30">
        <v>3128268</v>
      </c>
      <c r="U30" s="30">
        <f t="shared" ref="U30" si="281">T30/$C30</f>
        <v>102.28780695157441</v>
      </c>
      <c r="V30" s="30">
        <v>9482749</v>
      </c>
      <c r="W30" s="30">
        <f t="shared" ref="W30" si="282">V30/$C30</f>
        <v>310.06601706830594</v>
      </c>
      <c r="X30" s="30">
        <v>726894</v>
      </c>
      <c r="Y30" s="30">
        <f t="shared" ref="Y30" si="283">X30/$C30</f>
        <v>23.767910276951248</v>
      </c>
      <c r="Z30" s="30">
        <v>328312</v>
      </c>
      <c r="AA30" s="30">
        <f t="shared" ref="AA30" si="284">Z30/$C30</f>
        <v>10.735114279174704</v>
      </c>
      <c r="AB30" s="30">
        <v>12181</v>
      </c>
      <c r="AC30" s="30">
        <f t="shared" si="10"/>
        <v>0.39829316940784093</v>
      </c>
      <c r="AD30" s="38">
        <f t="shared" si="23"/>
        <v>75544820</v>
      </c>
      <c r="AE30" s="30">
        <f t="shared" si="24"/>
        <v>2470.1572769185495</v>
      </c>
    </row>
    <row r="31" spans="1:31">
      <c r="A31" s="22">
        <v>29</v>
      </c>
      <c r="B31" s="53" t="s">
        <v>101</v>
      </c>
      <c r="C31" s="51">
        <v>14585</v>
      </c>
      <c r="D31" s="30">
        <v>8287059</v>
      </c>
      <c r="E31" s="30">
        <f t="shared" si="11"/>
        <v>568.1905382242029</v>
      </c>
      <c r="F31" s="30">
        <v>79209</v>
      </c>
      <c r="G31" s="30">
        <f t="shared" si="12"/>
        <v>5.4308536167295163</v>
      </c>
      <c r="H31" s="30">
        <v>1017931</v>
      </c>
      <c r="I31" s="30">
        <f t="shared" ref="I31" si="285">H31/$C31</f>
        <v>69.793006513541314</v>
      </c>
      <c r="J31" s="30">
        <v>17433000</v>
      </c>
      <c r="K31" s="30">
        <f t="shared" ref="K31" si="286">J31/$C31</f>
        <v>1195.2691121014741</v>
      </c>
      <c r="L31" s="30">
        <v>1704253</v>
      </c>
      <c r="M31" s="30">
        <f t="shared" ref="M31" si="287">L31/$C31</f>
        <v>116.84970860473089</v>
      </c>
      <c r="N31" s="30">
        <v>45260</v>
      </c>
      <c r="O31" s="30">
        <f t="shared" ref="O31" si="288">N31/$C31</f>
        <v>3.10318820706205</v>
      </c>
      <c r="P31" s="30">
        <v>8511</v>
      </c>
      <c r="Q31" s="30">
        <f t="shared" ref="Q31" si="289">P31/$C31</f>
        <v>0.58354473774425775</v>
      </c>
      <c r="R31" s="30">
        <v>14993</v>
      </c>
      <c r="S31" s="30">
        <f t="shared" ref="S31" si="290">R31/$C31</f>
        <v>1.0279739458347616</v>
      </c>
      <c r="T31" s="30">
        <v>985696</v>
      </c>
      <c r="U31" s="30">
        <f t="shared" ref="U31" si="291">T31/$C31</f>
        <v>67.582859101816936</v>
      </c>
      <c r="V31" s="30">
        <v>4470009</v>
      </c>
      <c r="W31" s="30">
        <f t="shared" ref="W31" si="292">V31/$C31</f>
        <v>306.47987658553308</v>
      </c>
      <c r="X31" s="30">
        <v>157391</v>
      </c>
      <c r="Y31" s="30">
        <f t="shared" ref="Y31" si="293">X31/$C31</f>
        <v>10.791292423723004</v>
      </c>
      <c r="Z31" s="30">
        <v>129928</v>
      </c>
      <c r="AA31" s="30">
        <f t="shared" ref="AA31" si="294">Z31/$C31</f>
        <v>8.9083304765169693</v>
      </c>
      <c r="AB31" s="30">
        <v>68</v>
      </c>
      <c r="AC31" s="30">
        <f t="shared" si="10"/>
        <v>4.6623243057936237E-3</v>
      </c>
      <c r="AD31" s="38">
        <f t="shared" si="23"/>
        <v>34333308</v>
      </c>
      <c r="AE31" s="30">
        <f t="shared" si="24"/>
        <v>2354.0149468632158</v>
      </c>
    </row>
    <row r="32" spans="1:31">
      <c r="A32" s="23">
        <v>30</v>
      </c>
      <c r="B32" s="55" t="s">
        <v>43</v>
      </c>
      <c r="C32" s="50">
        <v>2640</v>
      </c>
      <c r="D32" s="29">
        <v>1913234</v>
      </c>
      <c r="E32" s="29">
        <f t="shared" si="11"/>
        <v>724.70984848484852</v>
      </c>
      <c r="F32" s="29">
        <v>64888</v>
      </c>
      <c r="G32" s="29">
        <f t="shared" si="12"/>
        <v>24.578787878787878</v>
      </c>
      <c r="H32" s="29">
        <v>211547</v>
      </c>
      <c r="I32" s="29">
        <f t="shared" ref="I32" si="295">H32/$C32</f>
        <v>80.131439393939388</v>
      </c>
      <c r="J32" s="29">
        <v>2885007</v>
      </c>
      <c r="K32" s="29">
        <f t="shared" ref="K32" si="296">J32/$C32</f>
        <v>1092.8056818181817</v>
      </c>
      <c r="L32" s="29">
        <v>299533</v>
      </c>
      <c r="M32" s="29">
        <f t="shared" ref="M32" si="297">L32/$C32</f>
        <v>113.45946969696969</v>
      </c>
      <c r="N32" s="29">
        <v>143208</v>
      </c>
      <c r="O32" s="29">
        <f t="shared" ref="O32" si="298">N32/$C32</f>
        <v>54.245454545454542</v>
      </c>
      <c r="P32" s="29">
        <v>0</v>
      </c>
      <c r="Q32" s="29">
        <f t="shared" ref="Q32" si="299">P32/$C32</f>
        <v>0</v>
      </c>
      <c r="R32" s="29">
        <v>10895</v>
      </c>
      <c r="S32" s="29">
        <f t="shared" ref="S32" si="300">R32/$C32</f>
        <v>4.1268939393939394</v>
      </c>
      <c r="T32" s="29">
        <v>130542</v>
      </c>
      <c r="U32" s="29">
        <f t="shared" ref="U32" si="301">T32/$C32</f>
        <v>49.447727272727271</v>
      </c>
      <c r="V32" s="29">
        <v>1758151</v>
      </c>
      <c r="W32" s="29">
        <f t="shared" ref="W32" si="302">V32/$C32</f>
        <v>665.96628787878785</v>
      </c>
      <c r="X32" s="29">
        <v>55555</v>
      </c>
      <c r="Y32" s="29">
        <f t="shared" ref="Y32" si="303">X32/$C32</f>
        <v>21.043560606060606</v>
      </c>
      <c r="Z32" s="29">
        <v>2006</v>
      </c>
      <c r="AA32" s="29">
        <f t="shared" ref="AA32" si="304">Z32/$C32</f>
        <v>0.75984848484848488</v>
      </c>
      <c r="AB32" s="29">
        <v>1635</v>
      </c>
      <c r="AC32" s="29">
        <f t="shared" si="10"/>
        <v>0.61931818181818177</v>
      </c>
      <c r="AD32" s="69">
        <f t="shared" si="23"/>
        <v>7476201</v>
      </c>
      <c r="AE32" s="29">
        <f t="shared" si="24"/>
        <v>2831.8943181818181</v>
      </c>
    </row>
    <row r="33" spans="1:31">
      <c r="A33" s="46">
        <v>31</v>
      </c>
      <c r="B33" s="54" t="s">
        <v>102</v>
      </c>
      <c r="C33" s="51">
        <v>6600</v>
      </c>
      <c r="D33" s="47">
        <v>5742538</v>
      </c>
      <c r="E33" s="47">
        <f t="shared" si="11"/>
        <v>870.08151515151519</v>
      </c>
      <c r="F33" s="47">
        <v>115206</v>
      </c>
      <c r="G33" s="47">
        <f t="shared" si="12"/>
        <v>17.455454545454547</v>
      </c>
      <c r="H33" s="47">
        <v>460094</v>
      </c>
      <c r="I33" s="47">
        <f t="shared" ref="I33" si="305">H33/$C33</f>
        <v>69.711212121212128</v>
      </c>
      <c r="J33" s="47">
        <v>7533040</v>
      </c>
      <c r="K33" s="47">
        <f t="shared" ref="K33" si="306">J33/$C33</f>
        <v>1141.3696969696969</v>
      </c>
      <c r="L33" s="47">
        <v>747540</v>
      </c>
      <c r="M33" s="47">
        <f t="shared" ref="M33" si="307">L33/$C33</f>
        <v>113.26363636363637</v>
      </c>
      <c r="N33" s="47">
        <v>96259</v>
      </c>
      <c r="O33" s="47">
        <f t="shared" ref="O33" si="308">N33/$C33</f>
        <v>14.584696969696969</v>
      </c>
      <c r="P33" s="47">
        <v>0</v>
      </c>
      <c r="Q33" s="47">
        <f t="shared" ref="Q33" si="309">P33/$C33</f>
        <v>0</v>
      </c>
      <c r="R33" s="47">
        <v>36329</v>
      </c>
      <c r="S33" s="47">
        <f t="shared" ref="S33" si="310">R33/$C33</f>
        <v>5.504393939393939</v>
      </c>
      <c r="T33" s="47">
        <v>281456</v>
      </c>
      <c r="U33" s="47">
        <f t="shared" ref="U33" si="311">T33/$C33</f>
        <v>42.644848484848488</v>
      </c>
      <c r="V33" s="47">
        <v>2831239</v>
      </c>
      <c r="W33" s="47">
        <f t="shared" ref="W33" si="312">V33/$C33</f>
        <v>428.97560606060608</v>
      </c>
      <c r="X33" s="47">
        <v>200161</v>
      </c>
      <c r="Y33" s="47">
        <f t="shared" ref="Y33" si="313">X33/$C33</f>
        <v>30.327424242424243</v>
      </c>
      <c r="Z33" s="47">
        <v>29147</v>
      </c>
      <c r="AA33" s="47">
        <f t="shared" ref="AA33" si="314">Z33/$C33</f>
        <v>4.416212121212121</v>
      </c>
      <c r="AB33" s="47">
        <v>245</v>
      </c>
      <c r="AC33" s="47">
        <f t="shared" si="10"/>
        <v>3.7121212121212124E-2</v>
      </c>
      <c r="AD33" s="38">
        <f t="shared" si="23"/>
        <v>18073254</v>
      </c>
      <c r="AE33" s="47">
        <f t="shared" si="24"/>
        <v>2738.3718181818181</v>
      </c>
    </row>
    <row r="34" spans="1:31">
      <c r="A34" s="22">
        <v>32</v>
      </c>
      <c r="B34" s="53" t="s">
        <v>103</v>
      </c>
      <c r="C34" s="51">
        <v>25293</v>
      </c>
      <c r="D34" s="30">
        <v>15997095</v>
      </c>
      <c r="E34" s="30">
        <f t="shared" si="11"/>
        <v>632.47123710117421</v>
      </c>
      <c r="F34" s="30">
        <v>0</v>
      </c>
      <c r="G34" s="30">
        <f t="shared" si="12"/>
        <v>0</v>
      </c>
      <c r="H34" s="30">
        <v>1593914</v>
      </c>
      <c r="I34" s="30">
        <f t="shared" ref="I34" si="315">H34/$C34</f>
        <v>63.01798916696319</v>
      </c>
      <c r="J34" s="30">
        <v>26362942</v>
      </c>
      <c r="K34" s="30">
        <f t="shared" ref="K34" si="316">J34/$C34</f>
        <v>1042.3019017119361</v>
      </c>
      <c r="L34" s="30">
        <v>3000495</v>
      </c>
      <c r="M34" s="30">
        <f t="shared" ref="M34" si="317">L34/$C34</f>
        <v>118.62946269718894</v>
      </c>
      <c r="N34" s="30">
        <v>63934</v>
      </c>
      <c r="O34" s="30">
        <f t="shared" ref="O34" si="318">N34/$C34</f>
        <v>2.5277349464278656</v>
      </c>
      <c r="P34" s="30">
        <v>63665</v>
      </c>
      <c r="Q34" s="30">
        <f t="shared" ref="Q34" si="319">P34/$C34</f>
        <v>2.5170995927727038</v>
      </c>
      <c r="R34" s="30">
        <v>34362</v>
      </c>
      <c r="S34" s="30">
        <f t="shared" ref="S34" si="320">R34/$C34</f>
        <v>1.3585577037124896</v>
      </c>
      <c r="T34" s="30">
        <v>1087152</v>
      </c>
      <c r="U34" s="30">
        <f t="shared" ref="U34" si="321">T34/$C34</f>
        <v>42.982327126082318</v>
      </c>
      <c r="V34" s="30">
        <v>6469676</v>
      </c>
      <c r="W34" s="30">
        <f t="shared" ref="W34" si="322">V34/$C34</f>
        <v>255.78919068516981</v>
      </c>
      <c r="X34" s="30">
        <v>422262</v>
      </c>
      <c r="Y34" s="30">
        <f t="shared" ref="Y34" si="323">X34/$C34</f>
        <v>16.694816747716761</v>
      </c>
      <c r="Z34" s="30">
        <v>400338</v>
      </c>
      <c r="AA34" s="30">
        <f t="shared" ref="AA34" si="324">Z34/$C34</f>
        <v>15.828015656505752</v>
      </c>
      <c r="AB34" s="30">
        <v>0</v>
      </c>
      <c r="AC34" s="30">
        <f t="shared" si="10"/>
        <v>0</v>
      </c>
      <c r="AD34" s="38">
        <f t="shared" si="23"/>
        <v>55495835</v>
      </c>
      <c r="AE34" s="30">
        <f t="shared" si="24"/>
        <v>2194.1183331356501</v>
      </c>
    </row>
    <row r="35" spans="1:31">
      <c r="A35" s="22">
        <v>33</v>
      </c>
      <c r="B35" s="53" t="s">
        <v>44</v>
      </c>
      <c r="C35" s="51">
        <v>1883</v>
      </c>
      <c r="D35" s="30">
        <v>911202</v>
      </c>
      <c r="E35" s="30">
        <f t="shared" si="11"/>
        <v>483.90971853425384</v>
      </c>
      <c r="F35" s="30">
        <v>0</v>
      </c>
      <c r="G35" s="30">
        <f t="shared" si="12"/>
        <v>0</v>
      </c>
      <c r="H35" s="30">
        <v>146767</v>
      </c>
      <c r="I35" s="30">
        <f t="shared" ref="I35" si="325">H35/$C35</f>
        <v>77.943175783324477</v>
      </c>
      <c r="J35" s="30">
        <v>2137656</v>
      </c>
      <c r="K35" s="30">
        <f t="shared" ref="K35" si="326">J35/$C35</f>
        <v>1135.2395114179501</v>
      </c>
      <c r="L35" s="30">
        <v>250560</v>
      </c>
      <c r="M35" s="30">
        <f t="shared" ref="M35" si="327">L35/$C35</f>
        <v>133.06425916091342</v>
      </c>
      <c r="N35" s="30">
        <v>13108</v>
      </c>
      <c r="O35" s="30">
        <f t="shared" ref="O35" si="328">N35/$C35</f>
        <v>6.9612320764737126</v>
      </c>
      <c r="P35" s="30">
        <v>0</v>
      </c>
      <c r="Q35" s="30">
        <f t="shared" ref="Q35" si="329">P35/$C35</f>
        <v>0</v>
      </c>
      <c r="R35" s="30">
        <v>15895</v>
      </c>
      <c r="S35" s="30">
        <f t="shared" ref="S35" si="330">R35/$C35</f>
        <v>8.4413170472650023</v>
      </c>
      <c r="T35" s="30">
        <v>0</v>
      </c>
      <c r="U35" s="30">
        <f t="shared" ref="U35" si="331">T35/$C35</f>
        <v>0</v>
      </c>
      <c r="V35" s="30">
        <v>960773</v>
      </c>
      <c r="W35" s="30">
        <f t="shared" ref="W35" si="332">V35/$C35</f>
        <v>510.23526287838553</v>
      </c>
      <c r="X35" s="30">
        <v>15457</v>
      </c>
      <c r="Y35" s="30">
        <f t="shared" ref="Y35" si="333">X35/$C35</f>
        <v>8.2087095061072759</v>
      </c>
      <c r="Z35" s="30">
        <v>0</v>
      </c>
      <c r="AA35" s="30">
        <f t="shared" ref="AA35" si="334">Z35/$C35</f>
        <v>0</v>
      </c>
      <c r="AB35" s="30">
        <v>25227</v>
      </c>
      <c r="AC35" s="30">
        <f t="shared" si="10"/>
        <v>13.397238449283059</v>
      </c>
      <c r="AD35" s="38">
        <f t="shared" si="23"/>
        <v>4476645</v>
      </c>
      <c r="AE35" s="30">
        <f t="shared" si="24"/>
        <v>2377.4004248539563</v>
      </c>
    </row>
    <row r="36" spans="1:31">
      <c r="A36" s="22">
        <v>34</v>
      </c>
      <c r="B36" s="53" t="s">
        <v>45</v>
      </c>
      <c r="C36" s="51">
        <v>4352</v>
      </c>
      <c r="D36" s="30">
        <v>3590186</v>
      </c>
      <c r="E36" s="30">
        <f t="shared" si="11"/>
        <v>824.95082720588232</v>
      </c>
      <c r="F36" s="30">
        <v>84589</v>
      </c>
      <c r="G36" s="30">
        <f t="shared" si="12"/>
        <v>19.436810661764707</v>
      </c>
      <c r="H36" s="30">
        <v>342524</v>
      </c>
      <c r="I36" s="30">
        <f t="shared" ref="I36" si="335">H36/$C36</f>
        <v>78.704963235294116</v>
      </c>
      <c r="J36" s="30">
        <v>5604477</v>
      </c>
      <c r="K36" s="30">
        <f t="shared" ref="K36" si="336">J36/$C36</f>
        <v>1287.7934283088234</v>
      </c>
      <c r="L36" s="30">
        <v>529125</v>
      </c>
      <c r="M36" s="30">
        <f t="shared" ref="M36" si="337">L36/$C36</f>
        <v>121.58203125</v>
      </c>
      <c r="N36" s="30">
        <v>23932</v>
      </c>
      <c r="O36" s="30">
        <f t="shared" ref="O36" si="338">N36/$C36</f>
        <v>5.4990808823529411</v>
      </c>
      <c r="P36" s="30">
        <v>0</v>
      </c>
      <c r="Q36" s="30">
        <f t="shared" ref="Q36" si="339">P36/$C36</f>
        <v>0</v>
      </c>
      <c r="R36" s="30">
        <v>39532</v>
      </c>
      <c r="S36" s="30">
        <f t="shared" ref="S36" si="340">R36/$C36</f>
        <v>9.0836397058823533</v>
      </c>
      <c r="T36" s="30">
        <v>190383</v>
      </c>
      <c r="U36" s="30">
        <f t="shared" ref="U36" si="341">T36/$C36</f>
        <v>43.74609375</v>
      </c>
      <c r="V36" s="30">
        <v>2939538</v>
      </c>
      <c r="W36" s="30">
        <f t="shared" ref="W36" si="342">V36/$C36</f>
        <v>675.4453125</v>
      </c>
      <c r="X36" s="30">
        <v>89074</v>
      </c>
      <c r="Y36" s="30">
        <f t="shared" ref="Y36" si="343">X36/$C36</f>
        <v>20.467371323529413</v>
      </c>
      <c r="Z36" s="30">
        <v>35602</v>
      </c>
      <c r="AA36" s="30">
        <f t="shared" ref="AA36" si="344">Z36/$C36</f>
        <v>8.180606617647058</v>
      </c>
      <c r="AB36" s="30">
        <v>6826</v>
      </c>
      <c r="AC36" s="30">
        <f t="shared" si="10"/>
        <v>1.5684742647058822</v>
      </c>
      <c r="AD36" s="38">
        <f t="shared" si="23"/>
        <v>13475788</v>
      </c>
      <c r="AE36" s="30">
        <f t="shared" si="24"/>
        <v>3096.4586397058824</v>
      </c>
    </row>
    <row r="37" spans="1:31">
      <c r="A37" s="23">
        <v>35</v>
      </c>
      <c r="B37" s="55" t="s">
        <v>46</v>
      </c>
      <c r="C37" s="50">
        <v>6749</v>
      </c>
      <c r="D37" s="29">
        <v>3595449</v>
      </c>
      <c r="E37" s="29">
        <f t="shared" si="11"/>
        <v>532.73803526448364</v>
      </c>
      <c r="F37" s="29">
        <v>82260</v>
      </c>
      <c r="G37" s="29">
        <f t="shared" si="12"/>
        <v>12.188472366276486</v>
      </c>
      <c r="H37" s="29">
        <v>477980</v>
      </c>
      <c r="I37" s="29">
        <f t="shared" ref="I37" si="345">H37/$C37</f>
        <v>70.822344050970514</v>
      </c>
      <c r="J37" s="29">
        <v>7553736</v>
      </c>
      <c r="K37" s="29">
        <f t="shared" ref="K37" si="346">J37/$C37</f>
        <v>1119.2378130093348</v>
      </c>
      <c r="L37" s="29">
        <v>444459</v>
      </c>
      <c r="M37" s="29">
        <f t="shared" ref="M37" si="347">L37/$C37</f>
        <v>65.855534153207884</v>
      </c>
      <c r="N37" s="29">
        <v>63503</v>
      </c>
      <c r="O37" s="29">
        <f t="shared" ref="O37" si="348">N37/$C37</f>
        <v>9.409245814194696</v>
      </c>
      <c r="P37" s="29">
        <v>1257</v>
      </c>
      <c r="Q37" s="29">
        <f t="shared" ref="Q37" si="349">P37/$C37</f>
        <v>0.1862498147873759</v>
      </c>
      <c r="R37" s="29">
        <v>21729</v>
      </c>
      <c r="S37" s="29">
        <f t="shared" ref="S37" si="350">R37/$C37</f>
        <v>3.2195880871240186</v>
      </c>
      <c r="T37" s="29">
        <v>216914</v>
      </c>
      <c r="U37" s="29">
        <f t="shared" ref="U37" si="351">T37/$C37</f>
        <v>32.140168913913172</v>
      </c>
      <c r="V37" s="29">
        <v>3689297</v>
      </c>
      <c r="W37" s="29">
        <f t="shared" ref="W37" si="352">V37/$C37</f>
        <v>546.64350274114679</v>
      </c>
      <c r="X37" s="29">
        <v>101812</v>
      </c>
      <c r="Y37" s="29">
        <f t="shared" ref="Y37" si="353">X37/$C37</f>
        <v>15.085494147281079</v>
      </c>
      <c r="Z37" s="29">
        <v>20538</v>
      </c>
      <c r="AA37" s="29">
        <f t="shared" ref="AA37" si="354">Z37/$C37</f>
        <v>3.0431174988887242</v>
      </c>
      <c r="AB37" s="29">
        <v>11958</v>
      </c>
      <c r="AC37" s="29">
        <f t="shared" si="10"/>
        <v>1.7718180471180915</v>
      </c>
      <c r="AD37" s="69">
        <f t="shared" si="23"/>
        <v>16280892</v>
      </c>
      <c r="AE37" s="29">
        <f t="shared" si="24"/>
        <v>2412.341383908727</v>
      </c>
    </row>
    <row r="38" spans="1:31">
      <c r="A38" s="46">
        <v>36</v>
      </c>
      <c r="B38" s="54" t="s">
        <v>82</v>
      </c>
      <c r="C38" s="51">
        <v>11267</v>
      </c>
      <c r="D38" s="47">
        <v>5089428</v>
      </c>
      <c r="E38" s="47">
        <f t="shared" si="11"/>
        <v>451.71101446702761</v>
      </c>
      <c r="F38" s="47">
        <v>286165</v>
      </c>
      <c r="G38" s="47">
        <f t="shared" si="12"/>
        <v>25.398508919854443</v>
      </c>
      <c r="H38" s="47">
        <v>985913</v>
      </c>
      <c r="I38" s="47">
        <f t="shared" ref="I38" si="355">H38/$C38</f>
        <v>87.504482115913731</v>
      </c>
      <c r="J38" s="47">
        <v>16171388</v>
      </c>
      <c r="K38" s="47">
        <f t="shared" ref="K38" si="356">J38/$C38</f>
        <v>1435.287831720955</v>
      </c>
      <c r="L38" s="47">
        <v>78009</v>
      </c>
      <c r="M38" s="47">
        <f t="shared" ref="M38" si="357">L38/$C38</f>
        <v>6.9236708973107302</v>
      </c>
      <c r="N38" s="47">
        <v>121111</v>
      </c>
      <c r="O38" s="47">
        <f t="shared" ref="O38" si="358">N38/$C38</f>
        <v>10.749179018372237</v>
      </c>
      <c r="P38" s="47">
        <v>-3875</v>
      </c>
      <c r="Q38" s="47">
        <f t="shared" ref="Q38" si="359">P38/$C38</f>
        <v>-0.34392473595455758</v>
      </c>
      <c r="R38" s="47">
        <v>212632</v>
      </c>
      <c r="S38" s="47">
        <f t="shared" ref="S38" si="360">R38/$C38</f>
        <v>18.872104375610188</v>
      </c>
      <c r="T38" s="47">
        <v>2167927</v>
      </c>
      <c r="U38" s="47">
        <f t="shared" ref="U38" si="361">T38/$C38</f>
        <v>192.41386349516287</v>
      </c>
      <c r="V38" s="47">
        <v>1970179</v>
      </c>
      <c r="W38" s="47">
        <f t="shared" ref="W38" si="362">V38/$C38</f>
        <v>174.86278512470045</v>
      </c>
      <c r="X38" s="47">
        <v>801195</v>
      </c>
      <c r="Y38" s="47">
        <f t="shared" ref="Y38" si="363">X38/$C38</f>
        <v>71.109878405964324</v>
      </c>
      <c r="Z38" s="47">
        <v>4283</v>
      </c>
      <c r="AA38" s="47">
        <f t="shared" ref="AA38" si="364">Z38/$C38</f>
        <v>0.38013668234667614</v>
      </c>
      <c r="AB38" s="47">
        <v>86555</v>
      </c>
      <c r="AC38" s="47">
        <f t="shared" si="10"/>
        <v>7.6821691665927041</v>
      </c>
      <c r="AD38" s="38">
        <f t="shared" si="23"/>
        <v>27970910</v>
      </c>
      <c r="AE38" s="47">
        <f t="shared" si="24"/>
        <v>2482.5516996538563</v>
      </c>
    </row>
    <row r="39" spans="1:31">
      <c r="A39" s="22">
        <v>37</v>
      </c>
      <c r="B39" s="53" t="s">
        <v>104</v>
      </c>
      <c r="C39" s="51">
        <v>19994</v>
      </c>
      <c r="D39" s="30">
        <v>12955126</v>
      </c>
      <c r="E39" s="30">
        <f t="shared" si="11"/>
        <v>647.95068520556163</v>
      </c>
      <c r="F39" s="30">
        <v>661</v>
      </c>
      <c r="G39" s="30">
        <f t="shared" si="12"/>
        <v>3.3059917975392615E-2</v>
      </c>
      <c r="H39" s="30">
        <v>1474636</v>
      </c>
      <c r="I39" s="30">
        <f t="shared" ref="I39" si="365">H39/$C39</f>
        <v>73.753926177853359</v>
      </c>
      <c r="J39" s="30">
        <v>23122205</v>
      </c>
      <c r="K39" s="30">
        <f t="shared" ref="K39" si="366">J39/$C39</f>
        <v>1156.4571871561468</v>
      </c>
      <c r="L39" s="30">
        <v>3351170</v>
      </c>
      <c r="M39" s="30">
        <f t="shared" ref="M39" si="367">L39/$C39</f>
        <v>167.60878263479043</v>
      </c>
      <c r="N39" s="30">
        <v>59847</v>
      </c>
      <c r="O39" s="30">
        <f t="shared" ref="O39" si="368">N39/$C39</f>
        <v>2.9932479743923177</v>
      </c>
      <c r="P39" s="30">
        <v>33048</v>
      </c>
      <c r="Q39" s="30">
        <f t="shared" ref="Q39" si="369">P39/$C39</f>
        <v>1.6528958687606281</v>
      </c>
      <c r="R39" s="30">
        <v>42769</v>
      </c>
      <c r="S39" s="30">
        <f t="shared" ref="S39" si="370">R39/$C39</f>
        <v>2.1390917275182555</v>
      </c>
      <c r="T39" s="30">
        <v>103936</v>
      </c>
      <c r="U39" s="30">
        <f t="shared" ref="U39" si="371">T39/$C39</f>
        <v>5.1983595078523557</v>
      </c>
      <c r="V39" s="30">
        <v>6196099</v>
      </c>
      <c r="W39" s="30">
        <f t="shared" ref="W39" si="372">V39/$C39</f>
        <v>309.89791937581276</v>
      </c>
      <c r="X39" s="30">
        <v>367106</v>
      </c>
      <c r="Y39" s="30">
        <f t="shared" ref="Y39" si="373">X39/$C39</f>
        <v>18.360808242472743</v>
      </c>
      <c r="Z39" s="30">
        <v>89323</v>
      </c>
      <c r="AA39" s="30">
        <f t="shared" ref="AA39" si="374">Z39/$C39</f>
        <v>4.4674902470741227</v>
      </c>
      <c r="AB39" s="30">
        <v>11958</v>
      </c>
      <c r="AC39" s="30">
        <f t="shared" si="10"/>
        <v>0.59807942382714818</v>
      </c>
      <c r="AD39" s="38">
        <f t="shared" si="23"/>
        <v>47807884</v>
      </c>
      <c r="AE39" s="30">
        <f t="shared" si="24"/>
        <v>2391.1115334600381</v>
      </c>
    </row>
    <row r="40" spans="1:31">
      <c r="A40" s="22">
        <v>38</v>
      </c>
      <c r="B40" s="53" t="s">
        <v>105</v>
      </c>
      <c r="C40" s="51">
        <v>3895</v>
      </c>
      <c r="D40" s="30">
        <v>4123982</v>
      </c>
      <c r="E40" s="30">
        <f t="shared" si="11"/>
        <v>1058.7887034659821</v>
      </c>
      <c r="F40" s="30">
        <v>80634</v>
      </c>
      <c r="G40" s="30">
        <f t="shared" si="12"/>
        <v>20.701925545571246</v>
      </c>
      <c r="H40" s="30">
        <v>406967</v>
      </c>
      <c r="I40" s="30">
        <f t="shared" ref="I40" si="375">H40/$C40</f>
        <v>104.48446726572529</v>
      </c>
      <c r="J40" s="30">
        <v>6499637</v>
      </c>
      <c r="K40" s="30">
        <f t="shared" ref="K40" si="376">J40/$C40</f>
        <v>1668.7129653401796</v>
      </c>
      <c r="L40" s="30">
        <v>1006489</v>
      </c>
      <c r="M40" s="30">
        <f t="shared" ref="M40" si="377">L40/$C40</f>
        <v>258.40539152759948</v>
      </c>
      <c r="N40" s="30">
        <v>0</v>
      </c>
      <c r="O40" s="30">
        <f t="shared" ref="O40" si="378">N40/$C40</f>
        <v>0</v>
      </c>
      <c r="P40" s="30">
        <v>0</v>
      </c>
      <c r="Q40" s="30">
        <f t="shared" ref="Q40" si="379">P40/$C40</f>
        <v>0</v>
      </c>
      <c r="R40" s="30">
        <v>32013</v>
      </c>
      <c r="S40" s="30">
        <f t="shared" ref="S40" si="380">R40/$C40</f>
        <v>8.2189987163029521</v>
      </c>
      <c r="T40" s="30">
        <v>230265</v>
      </c>
      <c r="U40" s="30">
        <f t="shared" ref="U40" si="381">T40/$C40</f>
        <v>59.118100128369704</v>
      </c>
      <c r="V40" s="30">
        <v>1230356</v>
      </c>
      <c r="W40" s="30">
        <f t="shared" ref="W40" si="382">V40/$C40</f>
        <v>315.88087291399228</v>
      </c>
      <c r="X40" s="30">
        <v>125663</v>
      </c>
      <c r="Y40" s="30">
        <f t="shared" ref="Y40" si="383">X40/$C40</f>
        <v>32.26264441591784</v>
      </c>
      <c r="Z40" s="30">
        <v>33414</v>
      </c>
      <c r="AA40" s="30">
        <f t="shared" ref="AA40" si="384">Z40/$C40</f>
        <v>8.5786906290115539</v>
      </c>
      <c r="AB40" s="30">
        <v>9979</v>
      </c>
      <c r="AC40" s="30">
        <f t="shared" si="10"/>
        <v>2.5620025673940949</v>
      </c>
      <c r="AD40" s="38">
        <f t="shared" si="23"/>
        <v>13779399</v>
      </c>
      <c r="AE40" s="30">
        <f t="shared" si="24"/>
        <v>3537.714762516046</v>
      </c>
    </row>
    <row r="41" spans="1:31">
      <c r="A41" s="22">
        <v>39</v>
      </c>
      <c r="B41" s="53" t="s">
        <v>106</v>
      </c>
      <c r="C41" s="51">
        <v>2896</v>
      </c>
      <c r="D41" s="30">
        <v>1685139</v>
      </c>
      <c r="E41" s="30">
        <f t="shared" si="11"/>
        <v>581.88501381215474</v>
      </c>
      <c r="F41" s="30">
        <v>0</v>
      </c>
      <c r="G41" s="30">
        <f t="shared" si="12"/>
        <v>0</v>
      </c>
      <c r="H41" s="30">
        <v>198124</v>
      </c>
      <c r="I41" s="30">
        <f t="shared" ref="I41" si="385">H41/$C41</f>
        <v>68.412983425414367</v>
      </c>
      <c r="J41" s="30">
        <v>3180401</v>
      </c>
      <c r="K41" s="30">
        <f t="shared" ref="K41" si="386">J41/$C41</f>
        <v>1098.2047651933701</v>
      </c>
      <c r="L41" s="30">
        <v>424612</v>
      </c>
      <c r="M41" s="30">
        <f t="shared" ref="M41" si="387">L41/$C41</f>
        <v>146.62016574585635</v>
      </c>
      <c r="N41" s="30">
        <v>12171</v>
      </c>
      <c r="O41" s="30">
        <f t="shared" ref="O41" si="388">N41/$C41</f>
        <v>4.2026933701657461</v>
      </c>
      <c r="P41" s="30">
        <v>14366</v>
      </c>
      <c r="Q41" s="30">
        <f t="shared" ref="Q41" si="389">P41/$C41</f>
        <v>4.9606353591160222</v>
      </c>
      <c r="R41" s="30">
        <v>10733</v>
      </c>
      <c r="S41" s="30">
        <f t="shared" ref="S41" si="390">R41/$C41</f>
        <v>3.7061464088397789</v>
      </c>
      <c r="T41" s="30">
        <v>217598</v>
      </c>
      <c r="U41" s="30">
        <f t="shared" ref="U41" si="391">T41/$C41</f>
        <v>75.137430939226519</v>
      </c>
      <c r="V41" s="30">
        <v>1766263</v>
      </c>
      <c r="W41" s="30">
        <f t="shared" ref="W41" si="392">V41/$C41</f>
        <v>609.89744475138127</v>
      </c>
      <c r="X41" s="30">
        <v>37125</v>
      </c>
      <c r="Y41" s="30">
        <f t="shared" ref="Y41" si="393">X41/$C41</f>
        <v>12.819406077348066</v>
      </c>
      <c r="Z41" s="30">
        <v>27327</v>
      </c>
      <c r="AA41" s="30">
        <f t="shared" ref="AA41" si="394">Z41/$C41</f>
        <v>9.436118784530386</v>
      </c>
      <c r="AB41" s="30">
        <v>39741</v>
      </c>
      <c r="AC41" s="30">
        <f t="shared" si="10"/>
        <v>13.722720994475138</v>
      </c>
      <c r="AD41" s="38">
        <f t="shared" si="23"/>
        <v>7613600</v>
      </c>
      <c r="AE41" s="30">
        <f t="shared" si="24"/>
        <v>2629.0055248618783</v>
      </c>
    </row>
    <row r="42" spans="1:31">
      <c r="A42" s="23">
        <v>40</v>
      </c>
      <c r="B42" s="55" t="s">
        <v>47</v>
      </c>
      <c r="C42" s="50">
        <v>23984</v>
      </c>
      <c r="D42" s="29">
        <v>15530998</v>
      </c>
      <c r="E42" s="29">
        <f t="shared" si="11"/>
        <v>647.55662108072045</v>
      </c>
      <c r="F42" s="29">
        <v>0</v>
      </c>
      <c r="G42" s="29">
        <f t="shared" si="12"/>
        <v>0</v>
      </c>
      <c r="H42" s="29">
        <v>1600436</v>
      </c>
      <c r="I42" s="29">
        <f t="shared" ref="I42" si="395">H42/$C42</f>
        <v>66.729319546364238</v>
      </c>
      <c r="J42" s="29">
        <v>26957328</v>
      </c>
      <c r="K42" s="29">
        <f t="shared" ref="K42" si="396">J42/$C42</f>
        <v>1123.9713142094729</v>
      </c>
      <c r="L42" s="29">
        <v>2641801</v>
      </c>
      <c r="M42" s="29">
        <f t="shared" ref="M42" si="397">L42/$C42</f>
        <v>110.1484739826551</v>
      </c>
      <c r="N42" s="29">
        <v>124397</v>
      </c>
      <c r="O42" s="29">
        <f t="shared" ref="O42" si="398">N42/$C42</f>
        <v>5.1866661107404939</v>
      </c>
      <c r="P42" s="29">
        <v>80249</v>
      </c>
      <c r="Q42" s="29">
        <f t="shared" ref="Q42" si="399">P42/$C42</f>
        <v>3.3459389593062041</v>
      </c>
      <c r="R42" s="29">
        <v>41338</v>
      </c>
      <c r="S42" s="29">
        <f t="shared" ref="S42" si="400">R42/$C42</f>
        <v>1.723565710473649</v>
      </c>
      <c r="T42" s="29">
        <v>1652560</v>
      </c>
      <c r="U42" s="29">
        <f t="shared" ref="U42" si="401">T42/$C42</f>
        <v>68.902601734489664</v>
      </c>
      <c r="V42" s="29">
        <v>11988270</v>
      </c>
      <c r="W42" s="29">
        <f t="shared" ref="W42" si="402">V42/$C42</f>
        <v>499.84447965310204</v>
      </c>
      <c r="X42" s="29">
        <v>344031</v>
      </c>
      <c r="Y42" s="29">
        <f t="shared" ref="Y42" si="403">X42/$C42</f>
        <v>14.344187791861241</v>
      </c>
      <c r="Z42" s="29">
        <v>232486</v>
      </c>
      <c r="AA42" s="29">
        <f t="shared" ref="AA42" si="404">Z42/$C42</f>
        <v>9.6933789192795192</v>
      </c>
      <c r="AB42" s="29">
        <v>0</v>
      </c>
      <c r="AC42" s="29">
        <f t="shared" si="10"/>
        <v>0</v>
      </c>
      <c r="AD42" s="69">
        <f t="shared" si="23"/>
        <v>61193894</v>
      </c>
      <c r="AE42" s="29">
        <f t="shared" si="24"/>
        <v>2551.4465476984656</v>
      </c>
    </row>
    <row r="43" spans="1:31">
      <c r="A43" s="46">
        <v>41</v>
      </c>
      <c r="B43" s="54" t="s">
        <v>48</v>
      </c>
      <c r="C43" s="51">
        <v>1483</v>
      </c>
      <c r="D43" s="47">
        <v>873831</v>
      </c>
      <c r="E43" s="47">
        <f t="shared" si="11"/>
        <v>589.23196223870536</v>
      </c>
      <c r="F43" s="47">
        <v>44373</v>
      </c>
      <c r="G43" s="47">
        <f t="shared" si="12"/>
        <v>29.921105866486851</v>
      </c>
      <c r="H43" s="47">
        <v>161371</v>
      </c>
      <c r="I43" s="47">
        <f t="shared" ref="I43" si="405">H43/$C43</f>
        <v>108.81389076196898</v>
      </c>
      <c r="J43" s="47">
        <v>2408026</v>
      </c>
      <c r="K43" s="47">
        <f t="shared" ref="K43" si="406">J43/$C43</f>
        <v>1623.753202966959</v>
      </c>
      <c r="L43" s="47">
        <v>281182</v>
      </c>
      <c r="M43" s="47">
        <f t="shared" ref="M43" si="407">L43/$C43</f>
        <v>189.60350640593393</v>
      </c>
      <c r="N43" s="47">
        <v>14343</v>
      </c>
      <c r="O43" s="47">
        <f t="shared" ref="O43" si="408">N43/$C43</f>
        <v>9.6716115981119355</v>
      </c>
      <c r="P43" s="47">
        <v>0</v>
      </c>
      <c r="Q43" s="47">
        <f t="shared" ref="Q43" si="409">P43/$C43</f>
        <v>0</v>
      </c>
      <c r="R43" s="47">
        <v>1455</v>
      </c>
      <c r="S43" s="47">
        <f t="shared" ref="S43" si="410">R43/$C43</f>
        <v>0.98111935266351991</v>
      </c>
      <c r="T43" s="47">
        <v>87169</v>
      </c>
      <c r="U43" s="47">
        <f t="shared" ref="U43" si="411">T43/$C43</f>
        <v>58.778826702629807</v>
      </c>
      <c r="V43" s="47">
        <v>515102</v>
      </c>
      <c r="W43" s="47">
        <f t="shared" ref="W43" si="412">V43/$C43</f>
        <v>347.33782872555628</v>
      </c>
      <c r="X43" s="47">
        <v>67442</v>
      </c>
      <c r="Y43" s="47">
        <f t="shared" ref="Y43" si="413">X43/$C43</f>
        <v>45.476736345246124</v>
      </c>
      <c r="Z43" s="47">
        <v>57636</v>
      </c>
      <c r="AA43" s="47">
        <f t="shared" ref="AA43" si="414">Z43/$C43</f>
        <v>38.864463924477413</v>
      </c>
      <c r="AB43" s="47">
        <v>0</v>
      </c>
      <c r="AC43" s="47">
        <f t="shared" si="10"/>
        <v>0</v>
      </c>
      <c r="AD43" s="38">
        <f t="shared" si="23"/>
        <v>4511930</v>
      </c>
      <c r="AE43" s="47">
        <f t="shared" si="24"/>
        <v>3042.4342548887389</v>
      </c>
    </row>
    <row r="44" spans="1:31">
      <c r="A44" s="22">
        <v>42</v>
      </c>
      <c r="B44" s="53" t="s">
        <v>49</v>
      </c>
      <c r="C44" s="51">
        <v>3454</v>
      </c>
      <c r="D44" s="30">
        <v>2188293</v>
      </c>
      <c r="E44" s="30">
        <f t="shared" si="11"/>
        <v>633.55327156919509</v>
      </c>
      <c r="F44" s="30">
        <v>34758</v>
      </c>
      <c r="G44" s="30">
        <f t="shared" si="12"/>
        <v>10.063115228720324</v>
      </c>
      <c r="H44" s="30">
        <v>226056</v>
      </c>
      <c r="I44" s="30">
        <f t="shared" ref="I44" si="415">H44/$C44</f>
        <v>65.447596988998257</v>
      </c>
      <c r="J44" s="30">
        <v>3870969</v>
      </c>
      <c r="K44" s="30">
        <f t="shared" ref="K44" si="416">J44/$C44</f>
        <v>1120.7206137811233</v>
      </c>
      <c r="L44" s="30">
        <v>430993</v>
      </c>
      <c r="M44" s="30">
        <f t="shared" ref="M44" si="417">L44/$C44</f>
        <v>124.78083381586566</v>
      </c>
      <c r="N44" s="30">
        <v>48631</v>
      </c>
      <c r="O44" s="30">
        <f t="shared" ref="O44" si="418">N44/$C44</f>
        <v>14.079617834394904</v>
      </c>
      <c r="P44" s="30">
        <v>0</v>
      </c>
      <c r="Q44" s="30">
        <f t="shared" ref="Q44" si="419">P44/$C44</f>
        <v>0</v>
      </c>
      <c r="R44" s="30">
        <v>35095</v>
      </c>
      <c r="S44" s="30">
        <f t="shared" ref="S44" si="420">R44/$C44</f>
        <v>10.160683265778808</v>
      </c>
      <c r="T44" s="30">
        <v>75228</v>
      </c>
      <c r="U44" s="30">
        <f t="shared" ref="U44" si="421">T44/$C44</f>
        <v>21.779965257672263</v>
      </c>
      <c r="V44" s="30">
        <v>2228821</v>
      </c>
      <c r="W44" s="30">
        <f t="shared" ref="W44" si="422">V44/$C44</f>
        <v>645.28691372321941</v>
      </c>
      <c r="X44" s="30">
        <v>87959</v>
      </c>
      <c r="Y44" s="30">
        <f t="shared" ref="Y44" si="423">X44/$C44</f>
        <v>25.465836711059641</v>
      </c>
      <c r="Z44" s="30">
        <v>0</v>
      </c>
      <c r="AA44" s="30">
        <f t="shared" ref="AA44" si="424">Z44/$C44</f>
        <v>0</v>
      </c>
      <c r="AB44" s="30">
        <v>44304</v>
      </c>
      <c r="AC44" s="30">
        <f t="shared" si="10"/>
        <v>12.826867400115807</v>
      </c>
      <c r="AD44" s="38">
        <f t="shared" si="23"/>
        <v>9271107</v>
      </c>
      <c r="AE44" s="30">
        <f t="shared" si="24"/>
        <v>2684.1653155761437</v>
      </c>
    </row>
    <row r="45" spans="1:31">
      <c r="A45" s="22">
        <v>43</v>
      </c>
      <c r="B45" s="53" t="s">
        <v>50</v>
      </c>
      <c r="C45" s="51">
        <v>4344</v>
      </c>
      <c r="D45" s="30">
        <v>2792334</v>
      </c>
      <c r="E45" s="30">
        <f t="shared" si="11"/>
        <v>642.80248618784526</v>
      </c>
      <c r="F45" s="30">
        <v>2</v>
      </c>
      <c r="G45" s="30">
        <f t="shared" si="12"/>
        <v>4.6040515653775324E-4</v>
      </c>
      <c r="H45" s="30">
        <v>359859</v>
      </c>
      <c r="I45" s="30">
        <f t="shared" ref="I45" si="425">H45/$C45</f>
        <v>82.840469613259671</v>
      </c>
      <c r="J45" s="30">
        <v>5906459</v>
      </c>
      <c r="K45" s="30">
        <f t="shared" ref="K45" si="426">J45/$C45</f>
        <v>1359.6820902394106</v>
      </c>
      <c r="L45" s="30">
        <v>586927</v>
      </c>
      <c r="M45" s="30">
        <f t="shared" ref="M45" si="427">L45/$C45</f>
        <v>135.11210865561694</v>
      </c>
      <c r="N45" s="30">
        <v>12228</v>
      </c>
      <c r="O45" s="30">
        <f t="shared" ref="O45" si="428">N45/$C45</f>
        <v>2.8149171270718232</v>
      </c>
      <c r="P45" s="30">
        <v>7083</v>
      </c>
      <c r="Q45" s="30">
        <f t="shared" ref="Q45" si="429">P45/$C45</f>
        <v>1.6305248618784531</v>
      </c>
      <c r="R45" s="30">
        <v>12800</v>
      </c>
      <c r="S45" s="30">
        <f t="shared" ref="S45" si="430">R45/$C45</f>
        <v>2.9465930018416207</v>
      </c>
      <c r="T45" s="30">
        <v>85267</v>
      </c>
      <c r="U45" s="30">
        <f t="shared" ref="U45" si="431">T45/$C45</f>
        <v>19.6286832412523</v>
      </c>
      <c r="V45" s="30">
        <v>2486844</v>
      </c>
      <c r="W45" s="30">
        <f t="shared" ref="W45" si="432">V45/$C45</f>
        <v>572.47790055248618</v>
      </c>
      <c r="X45" s="30">
        <v>56098</v>
      </c>
      <c r="Y45" s="30">
        <f t="shared" ref="Y45" si="433">X45/$C45</f>
        <v>12.91390423572744</v>
      </c>
      <c r="Z45" s="30">
        <v>8714</v>
      </c>
      <c r="AA45" s="30">
        <f t="shared" ref="AA45" si="434">Z45/$C45</f>
        <v>2.0059852670349909</v>
      </c>
      <c r="AB45" s="30">
        <v>99674</v>
      </c>
      <c r="AC45" s="30">
        <f t="shared" si="10"/>
        <v>22.945211786372006</v>
      </c>
      <c r="AD45" s="38">
        <f t="shared" si="23"/>
        <v>12414289</v>
      </c>
      <c r="AE45" s="30">
        <f t="shared" si="24"/>
        <v>2857.8013351749541</v>
      </c>
    </row>
    <row r="46" spans="1:31">
      <c r="A46" s="22">
        <v>44</v>
      </c>
      <c r="B46" s="53" t="s">
        <v>107</v>
      </c>
      <c r="C46" s="51">
        <v>6702</v>
      </c>
      <c r="D46" s="30">
        <v>6373763</v>
      </c>
      <c r="E46" s="30">
        <f t="shared" si="11"/>
        <v>951.0240226797971</v>
      </c>
      <c r="F46" s="30">
        <v>0</v>
      </c>
      <c r="G46" s="30">
        <f t="shared" si="12"/>
        <v>0</v>
      </c>
      <c r="H46" s="30">
        <v>507668</v>
      </c>
      <c r="I46" s="30">
        <f t="shared" ref="I46" si="435">H46/$C46</f>
        <v>75.748731721874066</v>
      </c>
      <c r="J46" s="30">
        <v>8115167</v>
      </c>
      <c r="K46" s="30">
        <f t="shared" ref="K46" si="436">J46/$C46</f>
        <v>1210.8575052223216</v>
      </c>
      <c r="L46" s="30">
        <v>818811</v>
      </c>
      <c r="M46" s="30">
        <f t="shared" ref="M46" si="437">L46/$C46</f>
        <v>122.17412712623097</v>
      </c>
      <c r="N46" s="30">
        <v>45157</v>
      </c>
      <c r="O46" s="30">
        <f t="shared" ref="O46" si="438">N46/$C46</f>
        <v>6.737839450910176</v>
      </c>
      <c r="P46" s="30">
        <v>0</v>
      </c>
      <c r="Q46" s="30">
        <f t="shared" ref="Q46" si="439">P46/$C46</f>
        <v>0</v>
      </c>
      <c r="R46" s="30">
        <v>16385</v>
      </c>
      <c r="S46" s="30">
        <f t="shared" ref="S46" si="440">R46/$C46</f>
        <v>2.4447925992241122</v>
      </c>
      <c r="T46" s="30">
        <v>314225</v>
      </c>
      <c r="U46" s="30">
        <f t="shared" ref="U46" si="441">T46/$C46</f>
        <v>46.885258131900926</v>
      </c>
      <c r="V46" s="30">
        <v>4296845</v>
      </c>
      <c r="W46" s="30">
        <f t="shared" ref="W46" si="442">V46/$C46</f>
        <v>641.12876753208002</v>
      </c>
      <c r="X46" s="30">
        <v>54942</v>
      </c>
      <c r="Y46" s="30">
        <f t="shared" ref="Y46" si="443">X46/$C46</f>
        <v>8.1978513876454784</v>
      </c>
      <c r="Z46" s="30">
        <v>0</v>
      </c>
      <c r="AA46" s="30">
        <f t="shared" ref="AA46" si="444">Z46/$C46</f>
        <v>0</v>
      </c>
      <c r="AB46" s="30">
        <v>0</v>
      </c>
      <c r="AC46" s="30">
        <f t="shared" si="10"/>
        <v>0</v>
      </c>
      <c r="AD46" s="38">
        <f t="shared" si="23"/>
        <v>20542963</v>
      </c>
      <c r="AE46" s="30">
        <f t="shared" si="24"/>
        <v>3065.1988958519846</v>
      </c>
    </row>
    <row r="47" spans="1:31">
      <c r="A47" s="23">
        <v>45</v>
      </c>
      <c r="B47" s="55" t="s">
        <v>83</v>
      </c>
      <c r="C47" s="50">
        <v>9708</v>
      </c>
      <c r="D47" s="29">
        <v>12534729</v>
      </c>
      <c r="E47" s="29">
        <f t="shared" si="11"/>
        <v>1291.1752163164401</v>
      </c>
      <c r="F47" s="29">
        <v>66896</v>
      </c>
      <c r="G47" s="29">
        <f t="shared" si="12"/>
        <v>6.8908117016893282</v>
      </c>
      <c r="H47" s="29">
        <v>1090407</v>
      </c>
      <c r="I47" s="29">
        <f t="shared" ref="I47" si="445">H47/$C47</f>
        <v>112.32045735475896</v>
      </c>
      <c r="J47" s="29">
        <v>16916066</v>
      </c>
      <c r="K47" s="29">
        <f t="shared" ref="K47" si="446">J47/$C47</f>
        <v>1742.4872270292542</v>
      </c>
      <c r="L47" s="29">
        <v>2616877</v>
      </c>
      <c r="M47" s="29">
        <f t="shared" ref="M47" si="447">L47/$C47</f>
        <v>269.55881747012774</v>
      </c>
      <c r="N47" s="29">
        <v>69508</v>
      </c>
      <c r="O47" s="29">
        <f t="shared" ref="O47" si="448">N47/$C47</f>
        <v>7.1598681499793981</v>
      </c>
      <c r="P47" s="29">
        <v>0</v>
      </c>
      <c r="Q47" s="29">
        <f t="shared" ref="Q47" si="449">P47/$C47</f>
        <v>0</v>
      </c>
      <c r="R47" s="29">
        <v>99270</v>
      </c>
      <c r="S47" s="29">
        <f t="shared" ref="S47" si="450">R47/$C47</f>
        <v>10.225587144622992</v>
      </c>
      <c r="T47" s="29">
        <v>565939</v>
      </c>
      <c r="U47" s="29">
        <f t="shared" ref="U47" si="451">T47/$C47</f>
        <v>58.296147507210549</v>
      </c>
      <c r="V47" s="29">
        <v>4784168</v>
      </c>
      <c r="W47" s="29">
        <f t="shared" ref="W47" si="452">V47/$C47</f>
        <v>492.80675731355581</v>
      </c>
      <c r="X47" s="29">
        <v>197709</v>
      </c>
      <c r="Y47" s="29">
        <f t="shared" ref="Y47" si="453">X47/$C47</f>
        <v>20.365574783683559</v>
      </c>
      <c r="Z47" s="29">
        <v>9840</v>
      </c>
      <c r="AA47" s="29">
        <f t="shared" ref="AA47" si="454">Z47/$C47</f>
        <v>1.0135970333745365</v>
      </c>
      <c r="AB47" s="29">
        <v>22459</v>
      </c>
      <c r="AC47" s="29">
        <f t="shared" si="10"/>
        <v>2.3134528224145035</v>
      </c>
      <c r="AD47" s="69">
        <f t="shared" si="23"/>
        <v>38973868</v>
      </c>
      <c r="AE47" s="29">
        <f t="shared" si="24"/>
        <v>4014.6135146271117</v>
      </c>
    </row>
    <row r="48" spans="1:31">
      <c r="A48" s="46">
        <v>46</v>
      </c>
      <c r="B48" s="54" t="s">
        <v>51</v>
      </c>
      <c r="C48" s="51">
        <v>792</v>
      </c>
      <c r="D48" s="47">
        <v>346354</v>
      </c>
      <c r="E48" s="47">
        <f t="shared" si="11"/>
        <v>437.31565656565658</v>
      </c>
      <c r="F48" s="47">
        <v>19041</v>
      </c>
      <c r="G48" s="47">
        <f t="shared" si="12"/>
        <v>24.041666666666668</v>
      </c>
      <c r="H48" s="47">
        <v>62531</v>
      </c>
      <c r="I48" s="47">
        <f t="shared" ref="I48" si="455">H48/$C48</f>
        <v>78.953282828282823</v>
      </c>
      <c r="J48" s="47">
        <v>865777</v>
      </c>
      <c r="K48" s="47">
        <f t="shared" ref="K48" si="456">J48/$C48</f>
        <v>1093.1527777777778</v>
      </c>
      <c r="L48" s="47">
        <v>113013</v>
      </c>
      <c r="M48" s="47">
        <f t="shared" ref="M48" si="457">L48/$C48</f>
        <v>142.69318181818181</v>
      </c>
      <c r="N48" s="47">
        <v>45363</v>
      </c>
      <c r="O48" s="47">
        <f t="shared" ref="O48" si="458">N48/$C48</f>
        <v>57.276515151515149</v>
      </c>
      <c r="P48" s="47">
        <v>0</v>
      </c>
      <c r="Q48" s="47">
        <f t="shared" ref="Q48" si="459">P48/$C48</f>
        <v>0</v>
      </c>
      <c r="R48" s="47">
        <v>17984</v>
      </c>
      <c r="S48" s="47">
        <f t="shared" ref="S48" si="460">R48/$C48</f>
        <v>22.707070707070706</v>
      </c>
      <c r="T48" s="47">
        <v>63894</v>
      </c>
      <c r="U48" s="47">
        <f t="shared" ref="U48" si="461">T48/$C48</f>
        <v>80.674242424242422</v>
      </c>
      <c r="V48" s="47">
        <v>639774</v>
      </c>
      <c r="W48" s="47">
        <f t="shared" ref="W48" si="462">V48/$C48</f>
        <v>807.7954545454545</v>
      </c>
      <c r="X48" s="47">
        <v>20170</v>
      </c>
      <c r="Y48" s="47">
        <f t="shared" ref="Y48" si="463">X48/$C48</f>
        <v>25.467171717171716</v>
      </c>
      <c r="Z48" s="47">
        <v>0</v>
      </c>
      <c r="AA48" s="47">
        <f t="shared" ref="AA48" si="464">Z48/$C48</f>
        <v>0</v>
      </c>
      <c r="AB48" s="47">
        <v>0</v>
      </c>
      <c r="AC48" s="47">
        <f t="shared" si="10"/>
        <v>0</v>
      </c>
      <c r="AD48" s="38">
        <f t="shared" si="23"/>
        <v>2193901</v>
      </c>
      <c r="AE48" s="47">
        <f t="shared" si="24"/>
        <v>2770.0770202020203</v>
      </c>
    </row>
    <row r="49" spans="1:31">
      <c r="A49" s="22">
        <v>47</v>
      </c>
      <c r="B49" s="53" t="s">
        <v>52</v>
      </c>
      <c r="C49" s="51">
        <v>3755</v>
      </c>
      <c r="D49" s="30">
        <v>3726980</v>
      </c>
      <c r="E49" s="30">
        <f t="shared" si="11"/>
        <v>992.53794940079888</v>
      </c>
      <c r="F49" s="30">
        <v>28124</v>
      </c>
      <c r="G49" s="30">
        <f t="shared" si="12"/>
        <v>7.4897470039946734</v>
      </c>
      <c r="H49" s="30">
        <v>369448</v>
      </c>
      <c r="I49" s="30">
        <f t="shared" ref="I49" si="465">H49/$C49</f>
        <v>98.388282290279633</v>
      </c>
      <c r="J49" s="30">
        <v>6372257</v>
      </c>
      <c r="K49" s="30">
        <f t="shared" ref="K49" si="466">J49/$C49</f>
        <v>1697.0058588548602</v>
      </c>
      <c r="L49" s="30">
        <v>1450172</v>
      </c>
      <c r="M49" s="30">
        <f t="shared" ref="M49" si="467">L49/$C49</f>
        <v>386.19760319573902</v>
      </c>
      <c r="N49" s="30">
        <v>4680</v>
      </c>
      <c r="O49" s="30">
        <f t="shared" ref="O49" si="468">N49/$C49</f>
        <v>1.2463382157123835</v>
      </c>
      <c r="P49" s="30">
        <v>0</v>
      </c>
      <c r="Q49" s="30">
        <f t="shared" ref="Q49" si="469">P49/$C49</f>
        <v>0</v>
      </c>
      <c r="R49" s="30">
        <v>11510</v>
      </c>
      <c r="S49" s="30">
        <f t="shared" ref="S49" si="470">R49/$C49</f>
        <v>3.0652463382157125</v>
      </c>
      <c r="T49" s="30">
        <v>385295</v>
      </c>
      <c r="U49" s="30">
        <f t="shared" ref="U49" si="471">T49/$C49</f>
        <v>102.60852197070572</v>
      </c>
      <c r="V49" s="30">
        <v>1453663</v>
      </c>
      <c r="W49" s="30">
        <f t="shared" ref="W49" si="472">V49/$C49</f>
        <v>387.12729693741676</v>
      </c>
      <c r="X49" s="30">
        <v>105614</v>
      </c>
      <c r="Y49" s="30">
        <f t="shared" ref="Y49" si="473">X49/$C49</f>
        <v>28.126231691078562</v>
      </c>
      <c r="Z49" s="30">
        <v>23476</v>
      </c>
      <c r="AA49" s="30">
        <f t="shared" ref="AA49" si="474">Z49/$C49</f>
        <v>6.2519307589880162</v>
      </c>
      <c r="AB49" s="30">
        <v>15653</v>
      </c>
      <c r="AC49" s="30">
        <f t="shared" si="10"/>
        <v>4.1685752330226364</v>
      </c>
      <c r="AD49" s="38">
        <f t="shared" si="23"/>
        <v>13946872</v>
      </c>
      <c r="AE49" s="30">
        <f t="shared" si="24"/>
        <v>3714.2135818908123</v>
      </c>
    </row>
    <row r="50" spans="1:31">
      <c r="A50" s="22">
        <v>48</v>
      </c>
      <c r="B50" s="53" t="s">
        <v>53</v>
      </c>
      <c r="C50" s="51">
        <v>6038</v>
      </c>
      <c r="D50" s="30">
        <v>5476215</v>
      </c>
      <c r="E50" s="30">
        <f t="shared" si="11"/>
        <v>906.95842994368991</v>
      </c>
      <c r="F50" s="30">
        <v>90928</v>
      </c>
      <c r="G50" s="30">
        <f t="shared" si="12"/>
        <v>15.059291156011925</v>
      </c>
      <c r="H50" s="30">
        <v>515906</v>
      </c>
      <c r="I50" s="30">
        <f t="shared" ref="I50" si="475">H50/$C50</f>
        <v>85.443193110301422</v>
      </c>
      <c r="J50" s="30">
        <v>8632553</v>
      </c>
      <c r="K50" s="30">
        <f t="shared" ref="K50" si="476">J50/$C50</f>
        <v>1429.7040410732031</v>
      </c>
      <c r="L50" s="30">
        <v>1039977</v>
      </c>
      <c r="M50" s="30">
        <f t="shared" ref="M50" si="477">L50/$C50</f>
        <v>172.2386551838357</v>
      </c>
      <c r="N50" s="30">
        <v>0</v>
      </c>
      <c r="O50" s="30">
        <f t="shared" ref="O50" si="478">N50/$C50</f>
        <v>0</v>
      </c>
      <c r="P50" s="30">
        <v>0</v>
      </c>
      <c r="Q50" s="30">
        <f t="shared" ref="Q50" si="479">P50/$C50</f>
        <v>0</v>
      </c>
      <c r="R50" s="30">
        <v>16115</v>
      </c>
      <c r="S50" s="30">
        <f t="shared" ref="S50" si="480">R50/$C50</f>
        <v>2.6689301093077176</v>
      </c>
      <c r="T50" s="30">
        <v>372517</v>
      </c>
      <c r="U50" s="30">
        <f t="shared" ref="U50" si="481">T50/$C50</f>
        <v>61.695428949983437</v>
      </c>
      <c r="V50" s="30">
        <v>3246157</v>
      </c>
      <c r="W50" s="30">
        <f t="shared" ref="W50" si="482">V50/$C50</f>
        <v>537.62123219609146</v>
      </c>
      <c r="X50" s="30">
        <v>114085</v>
      </c>
      <c r="Y50" s="30">
        <f t="shared" ref="Y50" si="483">X50/$C50</f>
        <v>18.894501490559787</v>
      </c>
      <c r="Z50" s="30">
        <v>67203</v>
      </c>
      <c r="AA50" s="30">
        <f t="shared" ref="AA50" si="484">Z50/$C50</f>
        <v>11.130009937065253</v>
      </c>
      <c r="AB50" s="30">
        <v>7117</v>
      </c>
      <c r="AC50" s="30">
        <f t="shared" si="10"/>
        <v>1.1787015568068897</v>
      </c>
      <c r="AD50" s="38">
        <f t="shared" si="23"/>
        <v>19578773</v>
      </c>
      <c r="AE50" s="30">
        <f t="shared" si="24"/>
        <v>3242.5924147068567</v>
      </c>
    </row>
    <row r="51" spans="1:31">
      <c r="A51" s="22">
        <v>49</v>
      </c>
      <c r="B51" s="53" t="s">
        <v>54</v>
      </c>
      <c r="C51" s="51">
        <v>14788</v>
      </c>
      <c r="D51" s="30">
        <v>11515159</v>
      </c>
      <c r="E51" s="30">
        <f t="shared" si="11"/>
        <v>778.68264809304844</v>
      </c>
      <c r="F51" s="30">
        <v>130672</v>
      </c>
      <c r="G51" s="30">
        <f t="shared" si="12"/>
        <v>8.836353800378685</v>
      </c>
      <c r="H51" s="30">
        <v>951410</v>
      </c>
      <c r="I51" s="30">
        <f t="shared" ref="I51" si="485">H51/$C51</f>
        <v>64.336624289964831</v>
      </c>
      <c r="J51" s="30">
        <v>15026949</v>
      </c>
      <c r="K51" s="30">
        <f t="shared" ref="K51" si="486">J51/$C51</f>
        <v>1016.1583040302949</v>
      </c>
      <c r="L51" s="30">
        <v>1620183</v>
      </c>
      <c r="M51" s="30">
        <f t="shared" ref="M51" si="487">L51/$C51</f>
        <v>109.56065728969435</v>
      </c>
      <c r="N51" s="30">
        <v>80538</v>
      </c>
      <c r="O51" s="30">
        <f t="shared" ref="O51" si="488">N51/$C51</f>
        <v>5.4461725723559642</v>
      </c>
      <c r="P51" s="30">
        <v>0</v>
      </c>
      <c r="Q51" s="30">
        <f t="shared" ref="Q51" si="489">P51/$C51</f>
        <v>0</v>
      </c>
      <c r="R51" s="30">
        <v>155139</v>
      </c>
      <c r="S51" s="30">
        <f t="shared" ref="S51" si="490">R51/$C51</f>
        <v>10.490870976467406</v>
      </c>
      <c r="T51" s="30">
        <v>1392661</v>
      </c>
      <c r="U51" s="30">
        <f t="shared" ref="U51" si="491">T51/$C51</f>
        <v>94.17507438463619</v>
      </c>
      <c r="V51" s="30">
        <v>7421149</v>
      </c>
      <c r="W51" s="30">
        <f t="shared" ref="W51" si="492">V51/$C51</f>
        <v>501.83588044360295</v>
      </c>
      <c r="X51" s="30">
        <v>259855</v>
      </c>
      <c r="Y51" s="30">
        <f t="shared" ref="Y51" si="493">X51/$C51</f>
        <v>17.572017852312687</v>
      </c>
      <c r="Z51" s="30">
        <v>167104</v>
      </c>
      <c r="AA51" s="30">
        <f t="shared" ref="AA51" si="494">Z51/$C51</f>
        <v>11.299972951041385</v>
      </c>
      <c r="AB51" s="30">
        <v>10755</v>
      </c>
      <c r="AC51" s="30">
        <f t="shared" si="10"/>
        <v>0.72727887476332165</v>
      </c>
      <c r="AD51" s="38">
        <f t="shared" si="23"/>
        <v>38731574</v>
      </c>
      <c r="AE51" s="30">
        <f t="shared" si="24"/>
        <v>2619.121855558561</v>
      </c>
    </row>
    <row r="52" spans="1:31">
      <c r="A52" s="23">
        <v>50</v>
      </c>
      <c r="B52" s="55" t="s">
        <v>55</v>
      </c>
      <c r="C52" s="50">
        <v>8347</v>
      </c>
      <c r="D52" s="29">
        <v>3671194</v>
      </c>
      <c r="E52" s="29">
        <f t="shared" si="11"/>
        <v>439.82197196597582</v>
      </c>
      <c r="F52" s="29">
        <v>0</v>
      </c>
      <c r="G52" s="29">
        <f t="shared" si="12"/>
        <v>0</v>
      </c>
      <c r="H52" s="29">
        <v>546986</v>
      </c>
      <c r="I52" s="29">
        <f t="shared" ref="I52" si="495">H52/$C52</f>
        <v>65.530849406972564</v>
      </c>
      <c r="J52" s="29">
        <v>9000858</v>
      </c>
      <c r="K52" s="29">
        <f t="shared" ref="K52" si="496">J52/$C52</f>
        <v>1078.3344914340482</v>
      </c>
      <c r="L52" s="29">
        <v>1249660</v>
      </c>
      <c r="M52" s="29">
        <f t="shared" ref="M52" si="497">L52/$C52</f>
        <v>149.71366958188571</v>
      </c>
      <c r="N52" s="29">
        <v>30647</v>
      </c>
      <c r="O52" s="29">
        <f t="shared" ref="O52" si="498">N52/$C52</f>
        <v>3.6716185455852401</v>
      </c>
      <c r="P52" s="29">
        <v>0</v>
      </c>
      <c r="Q52" s="29">
        <f t="shared" ref="Q52" si="499">P52/$C52</f>
        <v>0</v>
      </c>
      <c r="R52" s="29">
        <v>4537</v>
      </c>
      <c r="S52" s="29">
        <f t="shared" ref="S52" si="500">R52/$C52</f>
        <v>0.5435485803282617</v>
      </c>
      <c r="T52" s="29">
        <v>1108309</v>
      </c>
      <c r="U52" s="29">
        <f t="shared" ref="U52" si="501">T52/$C52</f>
        <v>132.7793219120642</v>
      </c>
      <c r="V52" s="29">
        <v>3642276</v>
      </c>
      <c r="W52" s="29">
        <f t="shared" ref="W52" si="502">V52/$C52</f>
        <v>436.35749371031511</v>
      </c>
      <c r="X52" s="29">
        <v>172445</v>
      </c>
      <c r="Y52" s="29">
        <f t="shared" ref="Y52" si="503">X52/$C52</f>
        <v>20.65951838984066</v>
      </c>
      <c r="Z52" s="29">
        <v>11786</v>
      </c>
      <c r="AA52" s="29">
        <f t="shared" ref="AA52" si="504">Z52/$C52</f>
        <v>1.4120043129268001</v>
      </c>
      <c r="AB52" s="29">
        <v>25210</v>
      </c>
      <c r="AC52" s="29">
        <f t="shared" si="10"/>
        <v>3.0202467952557805</v>
      </c>
      <c r="AD52" s="69">
        <f t="shared" si="23"/>
        <v>19463908</v>
      </c>
      <c r="AE52" s="29">
        <f t="shared" si="24"/>
        <v>2331.8447346351982</v>
      </c>
    </row>
    <row r="53" spans="1:31">
      <c r="A53" s="46">
        <v>51</v>
      </c>
      <c r="B53" s="54" t="s">
        <v>56</v>
      </c>
      <c r="C53" s="51">
        <v>9409</v>
      </c>
      <c r="D53" s="47">
        <v>4818981</v>
      </c>
      <c r="E53" s="47">
        <f t="shared" si="11"/>
        <v>512.16718035923054</v>
      </c>
      <c r="F53" s="47">
        <v>217177</v>
      </c>
      <c r="G53" s="47">
        <f t="shared" si="12"/>
        <v>23.081836539483472</v>
      </c>
      <c r="H53" s="47">
        <v>711124</v>
      </c>
      <c r="I53" s="47">
        <f t="shared" ref="I53" si="505">H53/$C53</f>
        <v>75.579126368370709</v>
      </c>
      <c r="J53" s="47">
        <v>11472933</v>
      </c>
      <c r="K53" s="47">
        <f t="shared" ref="K53" si="506">J53/$C53</f>
        <v>1219.3573174620044</v>
      </c>
      <c r="L53" s="47">
        <v>1223930</v>
      </c>
      <c r="M53" s="47">
        <f t="shared" ref="M53" si="507">L53/$C53</f>
        <v>130.08077372728238</v>
      </c>
      <c r="N53" s="47">
        <v>40889</v>
      </c>
      <c r="O53" s="47">
        <f t="shared" ref="O53" si="508">N53/$C53</f>
        <v>4.345732809012647</v>
      </c>
      <c r="P53" s="47">
        <v>84458</v>
      </c>
      <c r="Q53" s="47">
        <f t="shared" ref="Q53" si="509">P53/$C53</f>
        <v>8.9762992879158254</v>
      </c>
      <c r="R53" s="47">
        <v>50832</v>
      </c>
      <c r="S53" s="47">
        <f t="shared" ref="S53" si="510">R53/$C53</f>
        <v>5.4024869805505364</v>
      </c>
      <c r="T53" s="47">
        <v>972379</v>
      </c>
      <c r="U53" s="47">
        <f t="shared" ref="U53" si="511">T53/$C53</f>
        <v>103.34562652779253</v>
      </c>
      <c r="V53" s="47">
        <v>2513847</v>
      </c>
      <c r="W53" s="47">
        <f t="shared" ref="W53" si="512">V53/$C53</f>
        <v>267.17472632585822</v>
      </c>
      <c r="X53" s="47">
        <v>213316</v>
      </c>
      <c r="Y53" s="47">
        <f t="shared" ref="Y53" si="513">X53/$C53</f>
        <v>22.671484748644914</v>
      </c>
      <c r="Z53" s="47">
        <v>76554</v>
      </c>
      <c r="AA53" s="47">
        <f t="shared" ref="AA53" si="514">Z53/$C53</f>
        <v>8.1362525241789783</v>
      </c>
      <c r="AB53" s="47">
        <v>13422</v>
      </c>
      <c r="AC53" s="47">
        <f t="shared" si="10"/>
        <v>1.4265065362950367</v>
      </c>
      <c r="AD53" s="38">
        <f t="shared" si="23"/>
        <v>22409842</v>
      </c>
      <c r="AE53" s="47">
        <f t="shared" si="24"/>
        <v>2381.7453501966202</v>
      </c>
    </row>
    <row r="54" spans="1:31">
      <c r="A54" s="22">
        <v>52</v>
      </c>
      <c r="B54" s="53" t="s">
        <v>108</v>
      </c>
      <c r="C54" s="51">
        <v>37467</v>
      </c>
      <c r="D54" s="30">
        <v>40023831</v>
      </c>
      <c r="E54" s="30">
        <f t="shared" si="11"/>
        <v>1068.2422131475698</v>
      </c>
      <c r="F54" s="30">
        <v>30803</v>
      </c>
      <c r="G54" s="30">
        <f t="shared" si="12"/>
        <v>0.82213681372941527</v>
      </c>
      <c r="H54" s="30">
        <v>3272301</v>
      </c>
      <c r="I54" s="30">
        <f t="shared" ref="I54" si="515">H54/$C54</f>
        <v>87.338217631515732</v>
      </c>
      <c r="J54" s="30">
        <v>49108300</v>
      </c>
      <c r="K54" s="30">
        <f t="shared" ref="K54" si="516">J54/$C54</f>
        <v>1310.7080897856781</v>
      </c>
      <c r="L54" s="30">
        <v>6878186</v>
      </c>
      <c r="M54" s="30">
        <f t="shared" ref="M54" si="517">L54/$C54</f>
        <v>183.57984359569755</v>
      </c>
      <c r="N54" s="30">
        <v>100233</v>
      </c>
      <c r="O54" s="30">
        <f t="shared" ref="O54" si="518">N54/$C54</f>
        <v>2.6752342061013694</v>
      </c>
      <c r="P54" s="30">
        <v>26631</v>
      </c>
      <c r="Q54" s="30">
        <f t="shared" ref="Q54" si="519">P54/$C54</f>
        <v>0.71078549123228441</v>
      </c>
      <c r="R54" s="30">
        <v>66347</v>
      </c>
      <c r="S54" s="30">
        <f t="shared" ref="S54" si="520">R54/$C54</f>
        <v>1.7708116475832065</v>
      </c>
      <c r="T54" s="30">
        <v>6272349</v>
      </c>
      <c r="U54" s="30">
        <f t="shared" ref="U54" si="521">T54/$C54</f>
        <v>167.40996076547361</v>
      </c>
      <c r="V54" s="30">
        <v>17538647</v>
      </c>
      <c r="W54" s="30">
        <f t="shared" ref="W54" si="522">V54/$C54</f>
        <v>468.10918942002297</v>
      </c>
      <c r="X54" s="30">
        <v>1012353</v>
      </c>
      <c r="Y54" s="30">
        <f t="shared" ref="Y54" si="523">X54/$C54</f>
        <v>27.019857474577627</v>
      </c>
      <c r="Z54" s="30">
        <v>45082</v>
      </c>
      <c r="AA54" s="30">
        <f t="shared" ref="AA54" si="524">Z54/$C54</f>
        <v>1.2032455227266661</v>
      </c>
      <c r="AB54" s="30">
        <v>0</v>
      </c>
      <c r="AC54" s="30">
        <f t="shared" si="10"/>
        <v>0</v>
      </c>
      <c r="AD54" s="38">
        <f t="shared" si="23"/>
        <v>124375063</v>
      </c>
      <c r="AE54" s="30">
        <f t="shared" si="24"/>
        <v>3319.5895855019085</v>
      </c>
    </row>
    <row r="55" spans="1:31">
      <c r="A55" s="22">
        <v>53</v>
      </c>
      <c r="B55" s="53" t="s">
        <v>109</v>
      </c>
      <c r="C55" s="51">
        <v>19784</v>
      </c>
      <c r="D55" s="30">
        <v>11458275</v>
      </c>
      <c r="E55" s="30">
        <f t="shared" si="11"/>
        <v>579.16877274565309</v>
      </c>
      <c r="F55" s="30">
        <v>0</v>
      </c>
      <c r="G55" s="30">
        <f t="shared" si="12"/>
        <v>0</v>
      </c>
      <c r="H55" s="30">
        <v>1265832</v>
      </c>
      <c r="I55" s="30">
        <f t="shared" ref="I55" si="525">H55/$C55</f>
        <v>63.982612211888394</v>
      </c>
      <c r="J55" s="30">
        <v>20451530</v>
      </c>
      <c r="K55" s="30">
        <f t="shared" ref="K55" si="526">J55/$C55</f>
        <v>1033.7409017387788</v>
      </c>
      <c r="L55" s="30">
        <v>2394858</v>
      </c>
      <c r="M55" s="30">
        <f t="shared" ref="M55" si="527">L55/$C55</f>
        <v>121.05024262029923</v>
      </c>
      <c r="N55" s="30">
        <v>349249</v>
      </c>
      <c r="O55" s="30">
        <f t="shared" ref="O55" si="528">N55/$C55</f>
        <v>17.653103517994339</v>
      </c>
      <c r="P55" s="30">
        <v>34240</v>
      </c>
      <c r="Q55" s="30">
        <f t="shared" ref="Q55" si="529">P55/$C55</f>
        <v>1.7306914678528103</v>
      </c>
      <c r="R55" s="30">
        <v>67961</v>
      </c>
      <c r="S55" s="30">
        <f t="shared" ref="S55" si="530">R55/$C55</f>
        <v>3.4351496158511927</v>
      </c>
      <c r="T55" s="30">
        <v>1310185</v>
      </c>
      <c r="U55" s="30">
        <f t="shared" ref="U55" si="531">T55/$C55</f>
        <v>66.224474322684998</v>
      </c>
      <c r="V55" s="30">
        <v>7701530</v>
      </c>
      <c r="W55" s="30">
        <f t="shared" ref="W55" si="532">V55/$C55</f>
        <v>389.28073190456934</v>
      </c>
      <c r="X55" s="30">
        <v>374418</v>
      </c>
      <c r="Y55" s="30">
        <f t="shared" ref="Y55" si="533">X55/$C55</f>
        <v>18.925293166194905</v>
      </c>
      <c r="Z55" s="30">
        <v>63451</v>
      </c>
      <c r="AA55" s="30">
        <f t="shared" ref="AA55" si="534">Z55/$C55</f>
        <v>3.207187626364739</v>
      </c>
      <c r="AB55" s="30">
        <v>8606</v>
      </c>
      <c r="AC55" s="30">
        <f t="shared" si="10"/>
        <v>0.43499797816417307</v>
      </c>
      <c r="AD55" s="38">
        <f t="shared" si="23"/>
        <v>45480135</v>
      </c>
      <c r="AE55" s="30">
        <f t="shared" si="24"/>
        <v>2298.834158916296</v>
      </c>
    </row>
    <row r="56" spans="1:31">
      <c r="A56" s="22">
        <v>54</v>
      </c>
      <c r="B56" s="53" t="s">
        <v>57</v>
      </c>
      <c r="C56" s="51">
        <v>680</v>
      </c>
      <c r="D56" s="30">
        <v>580189</v>
      </c>
      <c r="E56" s="30">
        <f t="shared" si="11"/>
        <v>853.21911764705885</v>
      </c>
      <c r="F56" s="30">
        <v>1693</v>
      </c>
      <c r="G56" s="30">
        <f t="shared" si="12"/>
        <v>2.4897058823529412</v>
      </c>
      <c r="H56" s="30">
        <v>61516</v>
      </c>
      <c r="I56" s="30">
        <f t="shared" ref="I56" si="535">H56/$C56</f>
        <v>90.464705882352945</v>
      </c>
      <c r="J56" s="30">
        <v>975695</v>
      </c>
      <c r="K56" s="30">
        <f t="shared" ref="K56" si="536">J56/$C56</f>
        <v>1434.8455882352941</v>
      </c>
      <c r="L56" s="30">
        <v>116554</v>
      </c>
      <c r="M56" s="30">
        <f t="shared" ref="M56" si="537">L56/$C56</f>
        <v>171.40294117647059</v>
      </c>
      <c r="N56" s="30">
        <v>0</v>
      </c>
      <c r="O56" s="30">
        <f t="shared" ref="O56" si="538">N56/$C56</f>
        <v>0</v>
      </c>
      <c r="P56" s="30">
        <v>7253</v>
      </c>
      <c r="Q56" s="30">
        <f t="shared" ref="Q56" si="539">P56/$C56</f>
        <v>10.666176470588235</v>
      </c>
      <c r="R56" s="30">
        <v>12936</v>
      </c>
      <c r="S56" s="30">
        <f t="shared" ref="S56" si="540">R56/$C56</f>
        <v>19.023529411764706</v>
      </c>
      <c r="T56" s="30">
        <v>49085</v>
      </c>
      <c r="U56" s="30">
        <f t="shared" ref="U56" si="541">T56/$C56</f>
        <v>72.183823529411768</v>
      </c>
      <c r="V56" s="30">
        <v>445293</v>
      </c>
      <c r="W56" s="30">
        <f t="shared" ref="W56" si="542">V56/$C56</f>
        <v>654.84264705882356</v>
      </c>
      <c r="X56" s="30">
        <v>10999</v>
      </c>
      <c r="Y56" s="30">
        <f t="shared" ref="Y56" si="543">X56/$C56</f>
        <v>16.175000000000001</v>
      </c>
      <c r="Z56" s="30">
        <v>994</v>
      </c>
      <c r="AA56" s="30">
        <f t="shared" ref="AA56" si="544">Z56/$C56</f>
        <v>1.4617647058823529</v>
      </c>
      <c r="AB56" s="30">
        <v>0</v>
      </c>
      <c r="AC56" s="30">
        <f t="shared" si="10"/>
        <v>0</v>
      </c>
      <c r="AD56" s="38">
        <f t="shared" si="23"/>
        <v>2262207</v>
      </c>
      <c r="AE56" s="30">
        <f t="shared" si="24"/>
        <v>3326.7750000000001</v>
      </c>
    </row>
    <row r="57" spans="1:31">
      <c r="A57" s="23">
        <v>55</v>
      </c>
      <c r="B57" s="55" t="s">
        <v>84</v>
      </c>
      <c r="C57" s="50">
        <v>18619</v>
      </c>
      <c r="D57" s="29">
        <v>16737082</v>
      </c>
      <c r="E57" s="29">
        <f t="shared" si="11"/>
        <v>898.92486170041354</v>
      </c>
      <c r="F57" s="29">
        <v>194007</v>
      </c>
      <c r="G57" s="29">
        <f t="shared" si="12"/>
        <v>10.419839948439765</v>
      </c>
      <c r="H57" s="29">
        <v>1158136</v>
      </c>
      <c r="I57" s="29">
        <f t="shared" ref="I57" si="545">H57/$C57</f>
        <v>62.201836833342284</v>
      </c>
      <c r="J57" s="29">
        <v>18249179</v>
      </c>
      <c r="K57" s="29">
        <f t="shared" ref="K57" si="546">J57/$C57</f>
        <v>980.13744024920777</v>
      </c>
      <c r="L57" s="29">
        <v>2006910</v>
      </c>
      <c r="M57" s="29">
        <f t="shared" ref="M57" si="547">L57/$C57</f>
        <v>107.78828078844191</v>
      </c>
      <c r="N57" s="29">
        <v>54087</v>
      </c>
      <c r="O57" s="29">
        <f t="shared" ref="O57" si="548">N57/$C57</f>
        <v>2.9049358182501748</v>
      </c>
      <c r="P57" s="29">
        <v>17624</v>
      </c>
      <c r="Q57" s="29">
        <f t="shared" ref="Q57" si="549">P57/$C57</f>
        <v>0.94655996562651057</v>
      </c>
      <c r="R57" s="29">
        <v>21240</v>
      </c>
      <c r="S57" s="29">
        <f t="shared" ref="S57" si="550">R57/$C57</f>
        <v>1.1407701809979054</v>
      </c>
      <c r="T57" s="29">
        <v>689025</v>
      </c>
      <c r="U57" s="29">
        <f t="shared" ref="U57" si="551">T57/$C57</f>
        <v>37.006552446425694</v>
      </c>
      <c r="V57" s="29">
        <v>9507374</v>
      </c>
      <c r="W57" s="29">
        <f t="shared" ref="W57" si="552">V57/$C57</f>
        <v>510.62753101670336</v>
      </c>
      <c r="X57" s="29">
        <v>252057</v>
      </c>
      <c r="Y57" s="29">
        <f t="shared" ref="Y57" si="553">X57/$C57</f>
        <v>13.537622858370481</v>
      </c>
      <c r="Z57" s="29">
        <v>25446</v>
      </c>
      <c r="AA57" s="29">
        <f t="shared" ref="AA57" si="554">Z57/$C57</f>
        <v>1.3666684569525753</v>
      </c>
      <c r="AB57" s="29">
        <v>0</v>
      </c>
      <c r="AC57" s="29">
        <f t="shared" si="10"/>
        <v>0</v>
      </c>
      <c r="AD57" s="69">
        <f t="shared" si="23"/>
        <v>48912167</v>
      </c>
      <c r="AE57" s="29">
        <f t="shared" si="24"/>
        <v>2627.0029002631723</v>
      </c>
    </row>
    <row r="58" spans="1:31">
      <c r="A58" s="46">
        <v>56</v>
      </c>
      <c r="B58" s="54" t="s">
        <v>58</v>
      </c>
      <c r="C58" s="51">
        <v>2355</v>
      </c>
      <c r="D58" s="47">
        <v>1508383</v>
      </c>
      <c r="E58" s="47">
        <f t="shared" si="11"/>
        <v>640.50233545647563</v>
      </c>
      <c r="F58" s="47">
        <v>7810</v>
      </c>
      <c r="G58" s="47">
        <f t="shared" si="12"/>
        <v>3.3163481953290872</v>
      </c>
      <c r="H58" s="47">
        <v>190075</v>
      </c>
      <c r="I58" s="47">
        <f t="shared" ref="I58" si="555">H58/$C58</f>
        <v>80.711252653927815</v>
      </c>
      <c r="J58" s="47">
        <v>2879780</v>
      </c>
      <c r="K58" s="47">
        <f t="shared" ref="K58" si="556">J58/$C58</f>
        <v>1222.8365180467092</v>
      </c>
      <c r="L58" s="47">
        <v>432001</v>
      </c>
      <c r="M58" s="47">
        <f t="shared" ref="M58" si="557">L58/$C58</f>
        <v>183.43991507430997</v>
      </c>
      <c r="N58" s="47">
        <v>0</v>
      </c>
      <c r="O58" s="47">
        <f t="shared" ref="O58" si="558">N58/$C58</f>
        <v>0</v>
      </c>
      <c r="P58" s="47">
        <v>0</v>
      </c>
      <c r="Q58" s="47">
        <f t="shared" ref="Q58" si="559">P58/$C58</f>
        <v>0</v>
      </c>
      <c r="R58" s="47">
        <v>34540</v>
      </c>
      <c r="S58" s="47">
        <f t="shared" ref="S58" si="560">R58/$C58</f>
        <v>14.666666666666666</v>
      </c>
      <c r="T58" s="47">
        <v>131880</v>
      </c>
      <c r="U58" s="47">
        <f t="shared" ref="U58" si="561">T58/$C58</f>
        <v>56</v>
      </c>
      <c r="V58" s="47">
        <v>1470353</v>
      </c>
      <c r="W58" s="47">
        <f t="shared" ref="W58" si="562">V58/$C58</f>
        <v>624.35371549893841</v>
      </c>
      <c r="X58" s="47">
        <v>85466</v>
      </c>
      <c r="Y58" s="47">
        <f t="shared" ref="Y58" si="563">X58/$C58</f>
        <v>36.291295116772822</v>
      </c>
      <c r="Z58" s="47">
        <v>5742</v>
      </c>
      <c r="AA58" s="47">
        <f t="shared" ref="AA58" si="564">Z58/$C58</f>
        <v>2.438216560509554</v>
      </c>
      <c r="AB58" s="47">
        <v>0</v>
      </c>
      <c r="AC58" s="47">
        <f t="shared" si="10"/>
        <v>0</v>
      </c>
      <c r="AD58" s="38">
        <f t="shared" si="23"/>
        <v>6746030</v>
      </c>
      <c r="AE58" s="47">
        <f t="shared" si="24"/>
        <v>2864.5562632696392</v>
      </c>
    </row>
    <row r="59" spans="1:31">
      <c r="A59" s="22">
        <v>57</v>
      </c>
      <c r="B59" s="53" t="s">
        <v>85</v>
      </c>
      <c r="C59" s="51">
        <v>9460</v>
      </c>
      <c r="D59" s="30">
        <v>5546935</v>
      </c>
      <c r="E59" s="30">
        <f t="shared" si="11"/>
        <v>586.3567653276956</v>
      </c>
      <c r="F59" s="30">
        <v>33941</v>
      </c>
      <c r="G59" s="30">
        <f t="shared" si="12"/>
        <v>3.58784355179704</v>
      </c>
      <c r="H59" s="30">
        <v>629005</v>
      </c>
      <c r="I59" s="30">
        <f t="shared" ref="I59" si="565">H59/$C59</f>
        <v>66.491014799154328</v>
      </c>
      <c r="J59" s="30">
        <v>10880437</v>
      </c>
      <c r="K59" s="30">
        <f t="shared" ref="K59" si="566">J59/$C59</f>
        <v>1150.1519027484144</v>
      </c>
      <c r="L59" s="30">
        <v>1201124</v>
      </c>
      <c r="M59" s="30">
        <f t="shared" ref="M59" si="567">L59/$C59</f>
        <v>126.96871035940804</v>
      </c>
      <c r="N59" s="30">
        <v>15263</v>
      </c>
      <c r="O59" s="30">
        <f t="shared" ref="O59" si="568">N59/$C59</f>
        <v>1.6134249471458775</v>
      </c>
      <c r="P59" s="30">
        <v>0</v>
      </c>
      <c r="Q59" s="30">
        <f t="shared" ref="Q59" si="569">P59/$C59</f>
        <v>0</v>
      </c>
      <c r="R59" s="30">
        <v>9208</v>
      </c>
      <c r="S59" s="30">
        <f t="shared" ref="S59" si="570">R59/$C59</f>
        <v>0.97336152219873151</v>
      </c>
      <c r="T59" s="30">
        <v>453709</v>
      </c>
      <c r="U59" s="30">
        <f t="shared" ref="U59" si="571">T59/$C59</f>
        <v>47.960782241014797</v>
      </c>
      <c r="V59" s="30">
        <v>2611515</v>
      </c>
      <c r="W59" s="30">
        <f t="shared" ref="W59" si="572">V59/$C59</f>
        <v>276.05866807610994</v>
      </c>
      <c r="X59" s="30">
        <v>281781</v>
      </c>
      <c r="Y59" s="30">
        <f t="shared" ref="Y59" si="573">X59/$C59</f>
        <v>29.786575052854122</v>
      </c>
      <c r="Z59" s="30">
        <v>90927</v>
      </c>
      <c r="AA59" s="30">
        <f t="shared" ref="AA59" si="574">Z59/$C59</f>
        <v>9.6117336152219881</v>
      </c>
      <c r="AB59" s="30">
        <v>9000</v>
      </c>
      <c r="AC59" s="30">
        <f t="shared" si="10"/>
        <v>0.95137420718816068</v>
      </c>
      <c r="AD59" s="38">
        <f t="shared" si="23"/>
        <v>21762845</v>
      </c>
      <c r="AE59" s="30">
        <f t="shared" si="24"/>
        <v>2300.5121564482029</v>
      </c>
    </row>
    <row r="60" spans="1:31">
      <c r="A60" s="22">
        <v>58</v>
      </c>
      <c r="B60" s="53" t="s">
        <v>59</v>
      </c>
      <c r="C60" s="51">
        <v>9829</v>
      </c>
      <c r="D60" s="30">
        <v>5581256</v>
      </c>
      <c r="E60" s="30">
        <f t="shared" si="11"/>
        <v>567.83558856445211</v>
      </c>
      <c r="F60" s="30">
        <v>0</v>
      </c>
      <c r="G60" s="30">
        <f t="shared" si="12"/>
        <v>0</v>
      </c>
      <c r="H60" s="30">
        <v>736224</v>
      </c>
      <c r="I60" s="30">
        <f t="shared" ref="I60" si="575">H60/$C60</f>
        <v>74.903245498016076</v>
      </c>
      <c r="J60" s="30">
        <v>11564713</v>
      </c>
      <c r="K60" s="30">
        <f t="shared" ref="K60" si="576">J60/$C60</f>
        <v>1176.5910062061248</v>
      </c>
      <c r="L60" s="30">
        <v>1413925</v>
      </c>
      <c r="M60" s="30">
        <f t="shared" ref="M60" si="577">L60/$C60</f>
        <v>143.85237562315598</v>
      </c>
      <c r="N60" s="30">
        <v>0</v>
      </c>
      <c r="O60" s="30">
        <f t="shared" ref="O60" si="578">N60/$C60</f>
        <v>0</v>
      </c>
      <c r="P60" s="30">
        <v>0</v>
      </c>
      <c r="Q60" s="30">
        <f t="shared" ref="Q60" si="579">P60/$C60</f>
        <v>0</v>
      </c>
      <c r="R60" s="30">
        <v>7222</v>
      </c>
      <c r="S60" s="30">
        <f t="shared" ref="S60" si="580">R60/$C60</f>
        <v>0.73476447247939769</v>
      </c>
      <c r="T60" s="30">
        <v>581886</v>
      </c>
      <c r="U60" s="30">
        <f t="shared" ref="U60" si="581">T60/$C60</f>
        <v>59.200936005697429</v>
      </c>
      <c r="V60" s="30">
        <v>4285154</v>
      </c>
      <c r="W60" s="30">
        <f t="shared" ref="W60" si="582">V60/$C60</f>
        <v>435.97049547258115</v>
      </c>
      <c r="X60" s="30">
        <v>144125</v>
      </c>
      <c r="Y60" s="30">
        <f t="shared" ref="Y60" si="583">X60/$C60</f>
        <v>14.663241428426087</v>
      </c>
      <c r="Z60" s="30">
        <v>16998</v>
      </c>
      <c r="AA60" s="30">
        <f t="shared" ref="AA60" si="584">Z60/$C60</f>
        <v>1.7293722657442263</v>
      </c>
      <c r="AB60" s="30">
        <v>296987</v>
      </c>
      <c r="AC60" s="30">
        <f t="shared" si="10"/>
        <v>30.215383050157698</v>
      </c>
      <c r="AD60" s="38">
        <f t="shared" si="23"/>
        <v>24628490</v>
      </c>
      <c r="AE60" s="30">
        <f t="shared" si="24"/>
        <v>2505.6964085868349</v>
      </c>
    </row>
    <row r="61" spans="1:31">
      <c r="A61" s="22">
        <v>59</v>
      </c>
      <c r="B61" s="53" t="s">
        <v>60</v>
      </c>
      <c r="C61" s="51">
        <v>5426</v>
      </c>
      <c r="D61" s="30">
        <v>4523596</v>
      </c>
      <c r="E61" s="30">
        <f t="shared" si="11"/>
        <v>833.68890527091776</v>
      </c>
      <c r="F61" s="30">
        <v>100346</v>
      </c>
      <c r="G61" s="30">
        <f t="shared" si="12"/>
        <v>18.493549576115001</v>
      </c>
      <c r="H61" s="30">
        <v>404015</v>
      </c>
      <c r="I61" s="30">
        <f t="shared" ref="I61" si="585">H61/$C61</f>
        <v>74.459085882786582</v>
      </c>
      <c r="J61" s="30">
        <v>6155004</v>
      </c>
      <c r="K61" s="30">
        <f t="shared" ref="K61" si="586">J61/$C61</f>
        <v>1134.3538518245484</v>
      </c>
      <c r="L61" s="30">
        <v>708681</v>
      </c>
      <c r="M61" s="30">
        <f t="shared" ref="M61" si="587">L61/$C61</f>
        <v>130.60836712126797</v>
      </c>
      <c r="N61" s="30">
        <v>0</v>
      </c>
      <c r="O61" s="30">
        <f t="shared" ref="O61" si="588">N61/$C61</f>
        <v>0</v>
      </c>
      <c r="P61" s="30">
        <v>0</v>
      </c>
      <c r="Q61" s="30">
        <f t="shared" ref="Q61" si="589">P61/$C61</f>
        <v>0</v>
      </c>
      <c r="R61" s="30">
        <v>14346</v>
      </c>
      <c r="S61" s="30">
        <f t="shared" ref="S61" si="590">R61/$C61</f>
        <v>2.6439366015481016</v>
      </c>
      <c r="T61" s="30">
        <v>49949</v>
      </c>
      <c r="U61" s="30">
        <f t="shared" ref="U61" si="591">T61/$C61</f>
        <v>9.2054920751935132</v>
      </c>
      <c r="V61" s="30">
        <v>2349363</v>
      </c>
      <c r="W61" s="30">
        <f t="shared" ref="W61" si="592">V61/$C61</f>
        <v>432.98249170659784</v>
      </c>
      <c r="X61" s="30">
        <v>26379</v>
      </c>
      <c r="Y61" s="30">
        <f t="shared" ref="Y61" si="593">X61/$C61</f>
        <v>4.861592333210468</v>
      </c>
      <c r="Z61" s="30">
        <v>2098</v>
      </c>
      <c r="AA61" s="30">
        <f t="shared" ref="AA61" si="594">Z61/$C61</f>
        <v>0.38665683744931811</v>
      </c>
      <c r="AB61" s="30">
        <v>47325</v>
      </c>
      <c r="AC61" s="30">
        <f t="shared" si="10"/>
        <v>8.7218945816439373</v>
      </c>
      <c r="AD61" s="38">
        <f t="shared" si="23"/>
        <v>14381102</v>
      </c>
      <c r="AE61" s="30">
        <f t="shared" si="24"/>
        <v>2650.4058238112789</v>
      </c>
    </row>
    <row r="62" spans="1:31">
      <c r="A62" s="23">
        <v>60</v>
      </c>
      <c r="B62" s="55" t="s">
        <v>61</v>
      </c>
      <c r="C62" s="50">
        <v>6661</v>
      </c>
      <c r="D62" s="29">
        <v>3709218</v>
      </c>
      <c r="E62" s="29">
        <f t="shared" si="11"/>
        <v>556.85602762347992</v>
      </c>
      <c r="F62" s="29">
        <v>0</v>
      </c>
      <c r="G62" s="29">
        <f t="shared" si="12"/>
        <v>0</v>
      </c>
      <c r="H62" s="29">
        <v>427869</v>
      </c>
      <c r="I62" s="29">
        <f t="shared" ref="I62" si="595">H62/$C62</f>
        <v>64.234949707251161</v>
      </c>
      <c r="J62" s="29">
        <v>7131306</v>
      </c>
      <c r="K62" s="29">
        <f t="shared" ref="K62" si="596">J62/$C62</f>
        <v>1070.6059150277736</v>
      </c>
      <c r="L62" s="29">
        <v>880013</v>
      </c>
      <c r="M62" s="29">
        <f t="shared" ref="M62" si="597">L62/$C62</f>
        <v>132.11424711004355</v>
      </c>
      <c r="N62" s="29">
        <v>32993</v>
      </c>
      <c r="O62" s="29">
        <f t="shared" ref="O62" si="598">N62/$C62</f>
        <v>4.9531601861582342</v>
      </c>
      <c r="P62" s="29">
        <v>0</v>
      </c>
      <c r="Q62" s="29">
        <f t="shared" ref="Q62" si="599">P62/$C62</f>
        <v>0</v>
      </c>
      <c r="R62" s="29">
        <v>64220</v>
      </c>
      <c r="S62" s="29">
        <f t="shared" ref="S62" si="600">R62/$C62</f>
        <v>9.6411950157633992</v>
      </c>
      <c r="T62" s="29">
        <v>125580</v>
      </c>
      <c r="U62" s="29">
        <f t="shared" ref="U62" si="601">T62/$C62</f>
        <v>18.853025071310615</v>
      </c>
      <c r="V62" s="29">
        <v>4136852</v>
      </c>
      <c r="W62" s="29">
        <f t="shared" ref="W62" si="602">V62/$C62</f>
        <v>621.05569734274138</v>
      </c>
      <c r="X62" s="29">
        <v>132495</v>
      </c>
      <c r="Y62" s="29">
        <f t="shared" ref="Y62" si="603">X62/$C62</f>
        <v>19.891157483861281</v>
      </c>
      <c r="Z62" s="29">
        <v>0</v>
      </c>
      <c r="AA62" s="29">
        <f t="shared" ref="AA62" si="604">Z62/$C62</f>
        <v>0</v>
      </c>
      <c r="AB62" s="29">
        <v>2110</v>
      </c>
      <c r="AC62" s="29">
        <f t="shared" si="10"/>
        <v>0.31676925386578592</v>
      </c>
      <c r="AD62" s="69">
        <f t="shared" si="23"/>
        <v>16642656</v>
      </c>
      <c r="AE62" s="29">
        <f t="shared" si="24"/>
        <v>2498.5221438222488</v>
      </c>
    </row>
    <row r="63" spans="1:31">
      <c r="A63" s="46">
        <v>61</v>
      </c>
      <c r="B63" s="54" t="s">
        <v>62</v>
      </c>
      <c r="C63" s="51">
        <v>3896</v>
      </c>
      <c r="D63" s="47">
        <v>2726790</v>
      </c>
      <c r="E63" s="47">
        <f t="shared" si="11"/>
        <v>699.89476386036961</v>
      </c>
      <c r="F63" s="47">
        <v>39119</v>
      </c>
      <c r="G63" s="47">
        <f t="shared" si="12"/>
        <v>10.040811088295689</v>
      </c>
      <c r="H63" s="47">
        <v>337391</v>
      </c>
      <c r="I63" s="47">
        <f t="shared" ref="I63" si="605">H63/$C63</f>
        <v>86.599332648870643</v>
      </c>
      <c r="J63" s="47">
        <v>5732450</v>
      </c>
      <c r="K63" s="47">
        <f t="shared" ref="K63" si="606">J63/$C63</f>
        <v>1471.368069815195</v>
      </c>
      <c r="L63" s="47">
        <v>238092</v>
      </c>
      <c r="M63" s="47">
        <f t="shared" ref="M63" si="607">L63/$C63</f>
        <v>61.111909650924026</v>
      </c>
      <c r="N63" s="47">
        <v>4311</v>
      </c>
      <c r="O63" s="47">
        <f t="shared" ref="O63" si="608">N63/$C63</f>
        <v>1.1065195071868583</v>
      </c>
      <c r="P63" s="47">
        <v>0</v>
      </c>
      <c r="Q63" s="47">
        <f t="shared" ref="Q63" si="609">P63/$C63</f>
        <v>0</v>
      </c>
      <c r="R63" s="47">
        <v>6511</v>
      </c>
      <c r="S63" s="47">
        <f t="shared" ref="S63" si="610">R63/$C63</f>
        <v>1.6712012320328542</v>
      </c>
      <c r="T63" s="47">
        <v>202669</v>
      </c>
      <c r="U63" s="47">
        <f t="shared" ref="U63" si="611">T63/$C63</f>
        <v>52.019763860369608</v>
      </c>
      <c r="V63" s="47">
        <v>1431992</v>
      </c>
      <c r="W63" s="47">
        <f t="shared" ref="W63" si="612">V63/$C63</f>
        <v>367.55441478439423</v>
      </c>
      <c r="X63" s="47">
        <v>75877</v>
      </c>
      <c r="Y63" s="47">
        <f t="shared" ref="Y63" si="613">X63/$C63</f>
        <v>19.475616016427104</v>
      </c>
      <c r="Z63" s="47">
        <v>15378</v>
      </c>
      <c r="AA63" s="47">
        <f t="shared" ref="AA63" si="614">Z63/$C63</f>
        <v>3.9471252566735111</v>
      </c>
      <c r="AB63" s="47">
        <v>14448</v>
      </c>
      <c r="AC63" s="47">
        <f t="shared" si="10"/>
        <v>3.7084188911704312</v>
      </c>
      <c r="AD63" s="38">
        <f t="shared" si="23"/>
        <v>10825028</v>
      </c>
      <c r="AE63" s="47">
        <f t="shared" si="24"/>
        <v>2778.4979466119098</v>
      </c>
    </row>
    <row r="64" spans="1:31">
      <c r="A64" s="22">
        <v>62</v>
      </c>
      <c r="B64" s="53" t="s">
        <v>63</v>
      </c>
      <c r="C64" s="51">
        <v>2195</v>
      </c>
      <c r="D64" s="30">
        <v>1705339</v>
      </c>
      <c r="E64" s="30">
        <f t="shared" si="11"/>
        <v>776.91981776765374</v>
      </c>
      <c r="F64" s="30">
        <v>11669</v>
      </c>
      <c r="G64" s="30">
        <f t="shared" si="12"/>
        <v>5.3161731207289291</v>
      </c>
      <c r="H64" s="30">
        <v>137881</v>
      </c>
      <c r="I64" s="30">
        <f t="shared" ref="I64" si="615">H64/$C64</f>
        <v>62.815945330296131</v>
      </c>
      <c r="J64" s="30">
        <v>2398844</v>
      </c>
      <c r="K64" s="30">
        <f t="shared" ref="K64" si="616">J64/$C64</f>
        <v>1092.8674259681093</v>
      </c>
      <c r="L64" s="30">
        <v>336773</v>
      </c>
      <c r="M64" s="30">
        <f t="shared" ref="M64" si="617">L64/$C64</f>
        <v>153.42733485193622</v>
      </c>
      <c r="N64" s="30">
        <v>0</v>
      </c>
      <c r="O64" s="30">
        <f t="shared" ref="O64" si="618">N64/$C64</f>
        <v>0</v>
      </c>
      <c r="P64" s="30">
        <v>21868</v>
      </c>
      <c r="Q64" s="30">
        <f t="shared" ref="Q64" si="619">P64/$C64</f>
        <v>9.9626423690205019</v>
      </c>
      <c r="R64" s="30">
        <v>3535</v>
      </c>
      <c r="S64" s="30">
        <f t="shared" ref="S64" si="620">R64/$C64</f>
        <v>1.6104783599088839</v>
      </c>
      <c r="T64" s="30">
        <v>34154</v>
      </c>
      <c r="U64" s="30">
        <f t="shared" ref="U64" si="621">T64/$C64</f>
        <v>15.559908883826878</v>
      </c>
      <c r="V64" s="30">
        <v>1642179</v>
      </c>
      <c r="W64" s="30">
        <f t="shared" ref="W64" si="622">V64/$C64</f>
        <v>748.14533029612755</v>
      </c>
      <c r="X64" s="30">
        <v>46253</v>
      </c>
      <c r="Y64" s="30">
        <f t="shared" ref="Y64" si="623">X64/$C64</f>
        <v>21.071981776765377</v>
      </c>
      <c r="Z64" s="30">
        <v>13919</v>
      </c>
      <c r="AA64" s="30">
        <f t="shared" ref="AA64" si="624">Z64/$C64</f>
        <v>6.3412300683371301</v>
      </c>
      <c r="AB64" s="30">
        <v>4001</v>
      </c>
      <c r="AC64" s="30">
        <f t="shared" si="10"/>
        <v>1.8227790432801823</v>
      </c>
      <c r="AD64" s="38">
        <f t="shared" si="23"/>
        <v>6356415</v>
      </c>
      <c r="AE64" s="30">
        <f t="shared" si="24"/>
        <v>2895.861047835991</v>
      </c>
    </row>
    <row r="65" spans="1:32">
      <c r="A65" s="22">
        <v>63</v>
      </c>
      <c r="B65" s="53" t="s">
        <v>64</v>
      </c>
      <c r="C65" s="51">
        <v>2137</v>
      </c>
      <c r="D65" s="30">
        <v>1362729</v>
      </c>
      <c r="E65" s="30">
        <f t="shared" si="11"/>
        <v>637.68320074871315</v>
      </c>
      <c r="F65" s="30">
        <v>49383</v>
      </c>
      <c r="G65" s="30">
        <f t="shared" si="12"/>
        <v>23.10856340664483</v>
      </c>
      <c r="H65" s="30">
        <v>243069</v>
      </c>
      <c r="I65" s="30">
        <f t="shared" ref="I65" si="625">H65/$C65</f>
        <v>113.74309780065512</v>
      </c>
      <c r="J65" s="30">
        <v>3742545</v>
      </c>
      <c r="K65" s="30">
        <f t="shared" ref="K65" si="626">J65/$C65</f>
        <v>1751.3079082826391</v>
      </c>
      <c r="L65" s="30">
        <v>413423</v>
      </c>
      <c r="M65" s="30">
        <f t="shared" ref="M65" si="627">L65/$C65</f>
        <v>193.45952269536733</v>
      </c>
      <c r="N65" s="30">
        <v>18321</v>
      </c>
      <c r="O65" s="30">
        <f t="shared" ref="O65" si="628">N65/$C65</f>
        <v>8.5732335049134303</v>
      </c>
      <c r="P65" s="30">
        <v>4601</v>
      </c>
      <c r="Q65" s="30">
        <f t="shared" ref="Q65" si="629">P65/$C65</f>
        <v>2.1530182498830137</v>
      </c>
      <c r="R65" s="30">
        <v>0</v>
      </c>
      <c r="S65" s="30">
        <f t="shared" ref="S65" si="630">R65/$C65</f>
        <v>0</v>
      </c>
      <c r="T65" s="30">
        <v>106278</v>
      </c>
      <c r="U65" s="30">
        <f t="shared" ref="U65" si="631">T65/$C65</f>
        <v>49.732335049134299</v>
      </c>
      <c r="V65" s="30">
        <v>492251</v>
      </c>
      <c r="W65" s="30">
        <f t="shared" ref="W65" si="632">V65/$C65</f>
        <v>230.34674777725783</v>
      </c>
      <c r="X65" s="30">
        <v>54620</v>
      </c>
      <c r="Y65" s="30">
        <f t="shared" ref="Y65" si="633">X65/$C65</f>
        <v>25.559195133364529</v>
      </c>
      <c r="Z65" s="30">
        <v>23730</v>
      </c>
      <c r="AA65" s="30">
        <f t="shared" ref="AA65" si="634">Z65/$C65</f>
        <v>11.104351895180159</v>
      </c>
      <c r="AB65" s="30">
        <v>22321</v>
      </c>
      <c r="AC65" s="30">
        <f t="shared" si="10"/>
        <v>10.44501637810014</v>
      </c>
      <c r="AD65" s="38">
        <f t="shared" si="23"/>
        <v>6533271</v>
      </c>
      <c r="AE65" s="30">
        <f t="shared" si="24"/>
        <v>3057.216190921853</v>
      </c>
    </row>
    <row r="66" spans="1:32">
      <c r="A66" s="22">
        <v>64</v>
      </c>
      <c r="B66" s="53" t="s">
        <v>65</v>
      </c>
      <c r="C66" s="51">
        <v>2507</v>
      </c>
      <c r="D66" s="30">
        <v>1742552</v>
      </c>
      <c r="E66" s="30">
        <f t="shared" si="11"/>
        <v>695.07459114479457</v>
      </c>
      <c r="F66" s="30">
        <v>24192</v>
      </c>
      <c r="G66" s="30">
        <f t="shared" si="12"/>
        <v>9.6497806142800151</v>
      </c>
      <c r="H66" s="30">
        <v>164956</v>
      </c>
      <c r="I66" s="30">
        <f t="shared" ref="I66" si="635">H66/$C66</f>
        <v>65.798165137614674</v>
      </c>
      <c r="J66" s="30">
        <v>2854977</v>
      </c>
      <c r="K66" s="30">
        <f t="shared" ref="K66" si="636">J66/$C66</f>
        <v>1138.8021539688871</v>
      </c>
      <c r="L66" s="30">
        <v>275870</v>
      </c>
      <c r="M66" s="30">
        <f t="shared" ref="M66" si="637">L66/$C66</f>
        <v>110.03988831272437</v>
      </c>
      <c r="N66" s="30">
        <v>13175</v>
      </c>
      <c r="O66" s="30">
        <f t="shared" ref="O66" si="638">N66/$C66</f>
        <v>5.2552852014359797</v>
      </c>
      <c r="P66" s="30">
        <v>0</v>
      </c>
      <c r="Q66" s="30">
        <f t="shared" ref="Q66" si="639">P66/$C66</f>
        <v>0</v>
      </c>
      <c r="R66" s="30">
        <v>10398</v>
      </c>
      <c r="S66" s="30">
        <f t="shared" ref="S66" si="640">R66/$C66</f>
        <v>4.1475867570801759</v>
      </c>
      <c r="T66" s="30">
        <v>111926</v>
      </c>
      <c r="U66" s="30">
        <f t="shared" ref="U66" si="641">T66/$C66</f>
        <v>44.645392899880335</v>
      </c>
      <c r="V66" s="30">
        <v>1743231</v>
      </c>
      <c r="W66" s="30">
        <f t="shared" ref="W66" si="642">V66/$C66</f>
        <v>695.34543278819308</v>
      </c>
      <c r="X66" s="30">
        <v>63703</v>
      </c>
      <c r="Y66" s="30">
        <f t="shared" ref="Y66" si="643">X66/$C66</f>
        <v>25.410051854806543</v>
      </c>
      <c r="Z66" s="30">
        <v>14310</v>
      </c>
      <c r="AA66" s="30">
        <f t="shared" ref="AA66" si="644">Z66/$C66</f>
        <v>5.7080175508575985</v>
      </c>
      <c r="AB66" s="30">
        <v>1472</v>
      </c>
      <c r="AC66" s="30">
        <f t="shared" si="10"/>
        <v>0.58715596330275233</v>
      </c>
      <c r="AD66" s="38">
        <f t="shared" si="23"/>
        <v>7020762</v>
      </c>
      <c r="AE66" s="30">
        <f t="shared" si="24"/>
        <v>2800.463502193857</v>
      </c>
    </row>
    <row r="67" spans="1:32">
      <c r="A67" s="23">
        <v>65</v>
      </c>
      <c r="B67" s="55" t="s">
        <v>66</v>
      </c>
      <c r="C67" s="50">
        <v>8593</v>
      </c>
      <c r="D67" s="29">
        <v>5327391</v>
      </c>
      <c r="E67" s="29">
        <f t="shared" si="11"/>
        <v>619.96869544978472</v>
      </c>
      <c r="F67" s="29">
        <v>73</v>
      </c>
      <c r="G67" s="29">
        <f t="shared" si="12"/>
        <v>8.4952868613988129E-3</v>
      </c>
      <c r="H67" s="29">
        <v>722921</v>
      </c>
      <c r="I67" s="29">
        <f t="shared" ref="I67" si="645">H67/$C67</f>
        <v>84.129058536017695</v>
      </c>
      <c r="J67" s="29">
        <v>11796691</v>
      </c>
      <c r="K67" s="29">
        <f t="shared" ref="K67" si="646">J67/$C67</f>
        <v>1372.8256720586523</v>
      </c>
      <c r="L67" s="29">
        <v>1254172</v>
      </c>
      <c r="M67" s="29">
        <f t="shared" ref="M67" si="647">L67/$C67</f>
        <v>145.95275224019551</v>
      </c>
      <c r="N67" s="29">
        <v>64201</v>
      </c>
      <c r="O67" s="29">
        <f t="shared" ref="O67" si="648">N67/$C67</f>
        <v>7.471313860118701</v>
      </c>
      <c r="P67" s="29">
        <v>0</v>
      </c>
      <c r="Q67" s="29">
        <f t="shared" ref="Q67" si="649">P67/$C67</f>
        <v>0</v>
      </c>
      <c r="R67" s="29">
        <v>36550</v>
      </c>
      <c r="S67" s="29">
        <f t="shared" ref="S67" si="650">R67/$C67</f>
        <v>4.2534621203305019</v>
      </c>
      <c r="T67" s="29">
        <v>866480</v>
      </c>
      <c r="U67" s="29">
        <f t="shared" ref="U67" si="651">T67/$C67</f>
        <v>100.83556383102525</v>
      </c>
      <c r="V67" s="29">
        <v>3290805</v>
      </c>
      <c r="W67" s="29">
        <f t="shared" ref="W67" si="652">V67/$C67</f>
        <v>382.9634586291167</v>
      </c>
      <c r="X67" s="29">
        <v>212912</v>
      </c>
      <c r="Y67" s="29">
        <f t="shared" ref="Y67" si="653">X67/$C67</f>
        <v>24.777376934714301</v>
      </c>
      <c r="Z67" s="29">
        <v>54052</v>
      </c>
      <c r="AA67" s="29">
        <f t="shared" ref="AA67" si="654">Z67/$C67</f>
        <v>6.2902362387990225</v>
      </c>
      <c r="AB67" s="29">
        <v>38425</v>
      </c>
      <c r="AC67" s="29">
        <f t="shared" ref="AC67:AC72" si="655">AB67/$C67</f>
        <v>4.4716629814965669</v>
      </c>
      <c r="AD67" s="69">
        <f t="shared" si="23"/>
        <v>23664673</v>
      </c>
      <c r="AE67" s="29">
        <f t="shared" si="24"/>
        <v>2753.9477481671129</v>
      </c>
    </row>
    <row r="68" spans="1:32">
      <c r="A68" s="46">
        <v>66</v>
      </c>
      <c r="B68" s="54" t="s">
        <v>86</v>
      </c>
      <c r="C68" s="51">
        <v>2108</v>
      </c>
      <c r="D68" s="47">
        <v>1547877</v>
      </c>
      <c r="E68" s="47">
        <f t="shared" ref="E68:E72" si="656">D68/$C68</f>
        <v>734.28700189753317</v>
      </c>
      <c r="F68" s="47">
        <v>28847</v>
      </c>
      <c r="G68" s="47">
        <f t="shared" ref="G68:G72" si="657">F68/$C68</f>
        <v>13.684535104364326</v>
      </c>
      <c r="H68" s="47">
        <v>199963</v>
      </c>
      <c r="I68" s="47">
        <f t="shared" ref="I68" si="658">H68/$C68</f>
        <v>94.85910815939279</v>
      </c>
      <c r="J68" s="47">
        <v>3386584</v>
      </c>
      <c r="K68" s="47">
        <f t="shared" ref="K68" si="659">J68/$C68</f>
        <v>1606.53889943074</v>
      </c>
      <c r="L68" s="47">
        <v>0</v>
      </c>
      <c r="M68" s="47">
        <f t="shared" ref="M68" si="660">L68/$C68</f>
        <v>0</v>
      </c>
      <c r="N68" s="47">
        <v>0</v>
      </c>
      <c r="O68" s="47">
        <f t="shared" ref="O68" si="661">N68/$C68</f>
        <v>0</v>
      </c>
      <c r="P68" s="47">
        <v>32825</v>
      </c>
      <c r="Q68" s="47">
        <f t="shared" ref="Q68" si="662">P68/$C68</f>
        <v>15.571631878557875</v>
      </c>
      <c r="R68" s="47">
        <v>23119</v>
      </c>
      <c r="S68" s="47">
        <f t="shared" ref="S68" si="663">R68/$C68</f>
        <v>10.967267552182163</v>
      </c>
      <c r="T68" s="47">
        <v>164883</v>
      </c>
      <c r="U68" s="47">
        <f t="shared" ref="U68" si="664">T68/$C68</f>
        <v>78.217741935483872</v>
      </c>
      <c r="V68" s="47">
        <v>1656101</v>
      </c>
      <c r="W68" s="47">
        <f t="shared" ref="W68" si="665">V68/$C68</f>
        <v>785.62666034155598</v>
      </c>
      <c r="X68" s="47">
        <v>65510</v>
      </c>
      <c r="Y68" s="47">
        <f t="shared" ref="Y68" si="666">X68/$C68</f>
        <v>31.076850094876662</v>
      </c>
      <c r="Z68" s="47">
        <v>19118</v>
      </c>
      <c r="AA68" s="47">
        <f t="shared" ref="AA68" si="667">Z68/$C68</f>
        <v>9.069259962049335</v>
      </c>
      <c r="AB68" s="47">
        <v>161188</v>
      </c>
      <c r="AC68" s="47">
        <f t="shared" si="655"/>
        <v>76.464895635673628</v>
      </c>
      <c r="AD68" s="38">
        <f t="shared" ref="AD68:AD72" si="668">D68+F68+H68+J68+L68+N68+P68+R68+T68+V68+X68+Z68+AB68</f>
        <v>7286015</v>
      </c>
      <c r="AE68" s="47">
        <f t="shared" ref="AE68:AE72" si="669">AD68/$C68</f>
        <v>3456.3638519924098</v>
      </c>
    </row>
    <row r="69" spans="1:32">
      <c r="A69" s="22">
        <v>67</v>
      </c>
      <c r="B69" s="53" t="s">
        <v>110</v>
      </c>
      <c r="C69" s="51">
        <v>5335</v>
      </c>
      <c r="D69" s="30">
        <v>4339182</v>
      </c>
      <c r="E69" s="30">
        <f t="shared" si="656"/>
        <v>813.34245548266165</v>
      </c>
      <c r="F69" s="30">
        <v>70926</v>
      </c>
      <c r="G69" s="30">
        <f t="shared" si="657"/>
        <v>13.294470477975633</v>
      </c>
      <c r="H69" s="30">
        <v>413592</v>
      </c>
      <c r="I69" s="30">
        <f t="shared" ref="I69" si="670">H69/$C69</f>
        <v>77.52427366447985</v>
      </c>
      <c r="J69" s="30">
        <v>6691705</v>
      </c>
      <c r="K69" s="30">
        <f t="shared" ref="K69" si="671">J69/$C69</f>
        <v>1254.302717900656</v>
      </c>
      <c r="L69" s="30">
        <v>313872</v>
      </c>
      <c r="M69" s="30">
        <f t="shared" ref="M69" si="672">L69/$C69</f>
        <v>58.832614807872538</v>
      </c>
      <c r="N69" s="30">
        <v>18074</v>
      </c>
      <c r="O69" s="30">
        <f t="shared" ref="O69" si="673">N69/$C69</f>
        <v>3.3878163074039365</v>
      </c>
      <c r="P69" s="30">
        <v>6534</v>
      </c>
      <c r="Q69" s="30">
        <f t="shared" ref="Q69" si="674">P69/$C69</f>
        <v>1.2247422680412372</v>
      </c>
      <c r="R69" s="30">
        <v>8159</v>
      </c>
      <c r="S69" s="30">
        <f t="shared" ref="S69" si="675">R69/$C69</f>
        <v>1.5293345829428304</v>
      </c>
      <c r="T69" s="30">
        <v>160314</v>
      </c>
      <c r="U69" s="30">
        <f t="shared" ref="U69" si="676">T69/$C69</f>
        <v>30.049484536082474</v>
      </c>
      <c r="V69" s="30">
        <v>356360</v>
      </c>
      <c r="W69" s="30">
        <f t="shared" ref="W69" si="677">V69/$C69</f>
        <v>66.796626054358015</v>
      </c>
      <c r="X69" s="30">
        <v>59189</v>
      </c>
      <c r="Y69" s="30">
        <f t="shared" ref="Y69" si="678">X69/$C69</f>
        <v>11.094470477975632</v>
      </c>
      <c r="Z69" s="30">
        <v>52779</v>
      </c>
      <c r="AA69" s="30">
        <f t="shared" ref="AA69" si="679">Z69/$C69</f>
        <v>9.8929709465791937</v>
      </c>
      <c r="AB69" s="30">
        <v>0</v>
      </c>
      <c r="AC69" s="30">
        <f t="shared" si="655"/>
        <v>0</v>
      </c>
      <c r="AD69" s="38">
        <f t="shared" si="668"/>
        <v>12490686</v>
      </c>
      <c r="AE69" s="30">
        <f t="shared" si="669"/>
        <v>2341.2719775070291</v>
      </c>
    </row>
    <row r="70" spans="1:32">
      <c r="A70" s="22">
        <v>68</v>
      </c>
      <c r="B70" s="53" t="s">
        <v>111</v>
      </c>
      <c r="C70" s="51">
        <v>1753</v>
      </c>
      <c r="D70" s="30">
        <v>1132614</v>
      </c>
      <c r="E70" s="30">
        <f t="shared" si="656"/>
        <v>646.10039931545919</v>
      </c>
      <c r="F70" s="30">
        <v>29367</v>
      </c>
      <c r="G70" s="30">
        <f t="shared" si="657"/>
        <v>16.752424415288079</v>
      </c>
      <c r="H70" s="30">
        <v>159228</v>
      </c>
      <c r="I70" s="30">
        <f t="shared" ref="I70" si="680">H70/$C70</f>
        <v>90.831717056474616</v>
      </c>
      <c r="J70" s="30">
        <v>2382751</v>
      </c>
      <c r="K70" s="30">
        <f t="shared" ref="K70" si="681">J70/$C70</f>
        <v>1359.2418710781517</v>
      </c>
      <c r="L70" s="30">
        <v>157245</v>
      </c>
      <c r="M70" s="30">
        <f t="shared" ref="M70" si="682">L70/$C70</f>
        <v>89.700513405590414</v>
      </c>
      <c r="N70" s="30">
        <v>0</v>
      </c>
      <c r="O70" s="30">
        <f t="shared" ref="O70" si="683">N70/$C70</f>
        <v>0</v>
      </c>
      <c r="P70" s="30">
        <v>2792</v>
      </c>
      <c r="Q70" s="30">
        <f t="shared" ref="Q70" si="684">P70/$C70</f>
        <v>1.5926982316029663</v>
      </c>
      <c r="R70" s="30">
        <v>4690</v>
      </c>
      <c r="S70" s="30">
        <f t="shared" ref="S70" si="685">R70/$C70</f>
        <v>2.6754135767256133</v>
      </c>
      <c r="T70" s="30">
        <v>158212</v>
      </c>
      <c r="U70" s="30">
        <f t="shared" ref="U70" si="686">T70/$C70</f>
        <v>90.252139189960062</v>
      </c>
      <c r="V70" s="30">
        <v>104185</v>
      </c>
      <c r="W70" s="30">
        <f t="shared" ref="W70" si="687">V70/$C70</f>
        <v>59.432401597261837</v>
      </c>
      <c r="X70" s="30">
        <v>0</v>
      </c>
      <c r="Y70" s="30">
        <f t="shared" ref="Y70" si="688">X70/$C70</f>
        <v>0</v>
      </c>
      <c r="Z70" s="30">
        <v>0</v>
      </c>
      <c r="AA70" s="30">
        <f t="shared" ref="AA70" si="689">Z70/$C70</f>
        <v>0</v>
      </c>
      <c r="AB70" s="30">
        <v>41042</v>
      </c>
      <c r="AC70" s="30">
        <f t="shared" si="655"/>
        <v>23.412435824301198</v>
      </c>
      <c r="AD70" s="38">
        <f t="shared" si="668"/>
        <v>4172126</v>
      </c>
      <c r="AE70" s="30">
        <f t="shared" si="669"/>
        <v>2379.9920136908158</v>
      </c>
    </row>
    <row r="71" spans="1:32">
      <c r="A71" s="22">
        <v>69</v>
      </c>
      <c r="B71" s="53" t="s">
        <v>112</v>
      </c>
      <c r="C71" s="51">
        <v>4315</v>
      </c>
      <c r="D71" s="30">
        <v>2357450</v>
      </c>
      <c r="E71" s="30">
        <f t="shared" si="656"/>
        <v>546.33835457705675</v>
      </c>
      <c r="F71" s="30">
        <v>32228</v>
      </c>
      <c r="G71" s="30">
        <f t="shared" si="657"/>
        <v>7.4688296639629197</v>
      </c>
      <c r="H71" s="30">
        <v>299034</v>
      </c>
      <c r="I71" s="30">
        <f t="shared" ref="I71" si="690">H71/$C71</f>
        <v>69.301042873696403</v>
      </c>
      <c r="J71" s="30">
        <v>4952335</v>
      </c>
      <c r="K71" s="30">
        <f t="shared" ref="K71" si="691">J71/$C71</f>
        <v>1147.7022016222479</v>
      </c>
      <c r="L71" s="30">
        <v>15580</v>
      </c>
      <c r="M71" s="30">
        <f t="shared" ref="M71" si="692">L71/$C71</f>
        <v>3.6106604866743917</v>
      </c>
      <c r="N71" s="30">
        <v>34627</v>
      </c>
      <c r="O71" s="30">
        <f t="shared" ref="O71" si="693">N71/$C71</f>
        <v>8.0247972190034762</v>
      </c>
      <c r="P71" s="30">
        <v>12590</v>
      </c>
      <c r="Q71" s="30">
        <f t="shared" ref="Q71" si="694">P71/$C71</f>
        <v>2.917728852838934</v>
      </c>
      <c r="R71" s="30">
        <v>2073</v>
      </c>
      <c r="S71" s="30">
        <f t="shared" ref="S71" si="695">R71/$C71</f>
        <v>0.48041714947856318</v>
      </c>
      <c r="T71" s="30">
        <v>107884</v>
      </c>
      <c r="U71" s="30">
        <f t="shared" ref="U71" si="696">T71/$C71</f>
        <v>25.002085747392815</v>
      </c>
      <c r="V71" s="30">
        <v>93897</v>
      </c>
      <c r="W71" s="30">
        <f t="shared" ref="W71" si="697">V71/$C71</f>
        <v>21.760602549246812</v>
      </c>
      <c r="X71" s="30">
        <v>54417</v>
      </c>
      <c r="Y71" s="30">
        <f t="shared" ref="Y71" si="698">X71/$C71</f>
        <v>12.611123986095018</v>
      </c>
      <c r="Z71" s="30">
        <v>28498</v>
      </c>
      <c r="AA71" s="30">
        <f t="shared" ref="AA71" si="699">Z71/$C71</f>
        <v>6.604403244495944</v>
      </c>
      <c r="AB71" s="30">
        <v>42429</v>
      </c>
      <c r="AC71" s="30">
        <f t="shared" si="655"/>
        <v>9.8329084588644271</v>
      </c>
      <c r="AD71" s="38">
        <f t="shared" si="668"/>
        <v>8033042</v>
      </c>
      <c r="AE71" s="30">
        <f t="shared" si="669"/>
        <v>1861.6551564310544</v>
      </c>
    </row>
    <row r="72" spans="1:32" s="56" customFormat="1" ht="12.75" customHeight="1">
      <c r="A72" s="22">
        <v>396</v>
      </c>
      <c r="B72" s="53" t="s">
        <v>113</v>
      </c>
      <c r="C72" s="51">
        <v>33393</v>
      </c>
      <c r="D72" s="30">
        <v>14373721</v>
      </c>
      <c r="E72" s="30">
        <f t="shared" si="656"/>
        <v>430.44114035875782</v>
      </c>
      <c r="F72" s="30">
        <v>6871688</v>
      </c>
      <c r="G72" s="30">
        <f t="shared" si="657"/>
        <v>205.78228970143442</v>
      </c>
      <c r="H72" s="30">
        <v>2836125</v>
      </c>
      <c r="I72" s="30">
        <f t="shared" ref="I72" si="700">H72/$C72</f>
        <v>84.931722217231155</v>
      </c>
      <c r="J72" s="30">
        <v>18866515</v>
      </c>
      <c r="K72" s="30">
        <f t="shared" ref="K72" si="701">J72/$C72</f>
        <v>564.98412841014579</v>
      </c>
      <c r="L72" s="30">
        <v>220691</v>
      </c>
      <c r="M72" s="30">
        <f t="shared" ref="M72" si="702">L72/$C72</f>
        <v>6.6089000688767108</v>
      </c>
      <c r="N72" s="30">
        <v>4779688</v>
      </c>
      <c r="O72" s="30">
        <f t="shared" ref="O72" si="703">N72/$C72</f>
        <v>143.13442937142514</v>
      </c>
      <c r="P72" s="30">
        <v>305</v>
      </c>
      <c r="Q72" s="30">
        <f t="shared" ref="Q72" si="704">P72/$C72</f>
        <v>9.1336507651304157E-3</v>
      </c>
      <c r="R72" s="30">
        <v>1302322</v>
      </c>
      <c r="S72" s="30">
        <f t="shared" ref="S72" si="705">R72/$C72</f>
        <v>38.999850268020246</v>
      </c>
      <c r="T72" s="30">
        <v>574857</v>
      </c>
      <c r="U72" s="30">
        <f t="shared" ref="U72" si="706">T72/$C72</f>
        <v>17.21489533734615</v>
      </c>
      <c r="V72" s="30">
        <v>7959</v>
      </c>
      <c r="W72" s="30">
        <f t="shared" ref="W72" si="707">V72/$C72</f>
        <v>0.238343365375977</v>
      </c>
      <c r="X72" s="30">
        <v>0</v>
      </c>
      <c r="Y72" s="30">
        <f t="shared" ref="Y72" si="708">X72/$C72</f>
        <v>0</v>
      </c>
      <c r="Z72" s="30">
        <v>0</v>
      </c>
      <c r="AA72" s="30">
        <f t="shared" ref="AA72" si="709">Z72/$C72</f>
        <v>0</v>
      </c>
      <c r="AB72" s="30">
        <v>200665</v>
      </c>
      <c r="AC72" s="30">
        <f t="shared" si="655"/>
        <v>6.0091935435570329</v>
      </c>
      <c r="AD72" s="38">
        <f t="shared" si="668"/>
        <v>50034536</v>
      </c>
      <c r="AE72" s="30">
        <f t="shared" si="669"/>
        <v>1498.3540262929357</v>
      </c>
      <c r="AF72" s="57"/>
    </row>
    <row r="73" spans="1:32">
      <c r="A73" s="11"/>
      <c r="B73" s="12" t="s">
        <v>67</v>
      </c>
      <c r="C73" s="34">
        <f>SUM(C3:C72)</f>
        <v>694120</v>
      </c>
      <c r="D73" s="18">
        <f>SUM(D3:D72)</f>
        <v>495166917</v>
      </c>
      <c r="E73" s="18">
        <f>D73/$C73</f>
        <v>713.37364864864867</v>
      </c>
      <c r="F73" s="18">
        <f>SUM(F3:F72)</f>
        <v>12055313</v>
      </c>
      <c r="G73" s="18">
        <f>F73/$C73</f>
        <v>17.367764939779864</v>
      </c>
      <c r="H73" s="18">
        <f>SUM(H3:H72)</f>
        <v>52155351</v>
      </c>
      <c r="I73" s="18">
        <f>H73/$C73</f>
        <v>75.1388102921685</v>
      </c>
      <c r="J73" s="18">
        <f>SUM(J3:J72)</f>
        <v>820758985</v>
      </c>
      <c r="K73" s="18">
        <f>J73/$C73</f>
        <v>1182.4453768800784</v>
      </c>
      <c r="L73" s="18">
        <f>SUM(L3:L72)</f>
        <v>86038630</v>
      </c>
      <c r="M73" s="18">
        <f>L73/$C73</f>
        <v>123.95353829309053</v>
      </c>
      <c r="N73" s="18">
        <f>SUM(N3:N72)</f>
        <v>9866964</v>
      </c>
      <c r="O73" s="18">
        <f t="shared" ref="O73" si="710">N73/$C73</f>
        <v>14.215069440442575</v>
      </c>
      <c r="P73" s="18">
        <f>SUM(P3:P72)</f>
        <v>918675</v>
      </c>
      <c r="Q73" s="18">
        <f t="shared" ref="Q73" si="711">P73/$C73</f>
        <v>1.323510344032732</v>
      </c>
      <c r="R73" s="18">
        <f>SUM(R3:R72)</f>
        <v>4585246</v>
      </c>
      <c r="S73" s="18">
        <f>R73/$C73</f>
        <v>6.6058404886763098</v>
      </c>
      <c r="T73" s="18">
        <f>SUM(T3:T72)</f>
        <v>47841617</v>
      </c>
      <c r="U73" s="18">
        <f>T73/$C73</f>
        <v>68.924129833458196</v>
      </c>
      <c r="V73" s="18">
        <f>SUM(V3:V72)</f>
        <v>317800016</v>
      </c>
      <c r="W73" s="18">
        <f>V73/$C73</f>
        <v>457.84592865786897</v>
      </c>
      <c r="X73" s="18">
        <f>SUM(X3:X72)</f>
        <v>15305154</v>
      </c>
      <c r="Y73" s="18">
        <f>X73/$C73</f>
        <v>22.049723390768168</v>
      </c>
      <c r="Z73" s="18">
        <f>SUM(Z3:Z72)</f>
        <v>4039765</v>
      </c>
      <c r="AA73" s="18">
        <f>Z73/$C73</f>
        <v>5.8199806949806954</v>
      </c>
      <c r="AB73" s="18">
        <f>SUM(AB3:AB72)</f>
        <v>3644998</v>
      </c>
      <c r="AC73" s="18">
        <f>AB73/$C73</f>
        <v>5.2512505042355793</v>
      </c>
      <c r="AD73" s="40">
        <f>D73+F73+H73+J73+L73+N73+P73+R73+T73+V73+X73+Z73+AB73</f>
        <v>1870177631</v>
      </c>
      <c r="AE73" s="18">
        <f>AD73/$C73</f>
        <v>2694.3145724082292</v>
      </c>
    </row>
    <row r="74" spans="1:32">
      <c r="A74" s="28"/>
      <c r="B74" s="7"/>
      <c r="C74" s="7"/>
      <c r="D74" s="7"/>
      <c r="E74" s="7"/>
      <c r="F74" s="7"/>
      <c r="G74" s="21"/>
      <c r="H74" s="7"/>
      <c r="I74" s="7"/>
      <c r="J74" s="7"/>
      <c r="K74" s="21"/>
      <c r="L74" s="7"/>
      <c r="M74" s="7"/>
      <c r="N74" s="7"/>
      <c r="O74" s="21"/>
      <c r="P74" s="7"/>
      <c r="Q74" s="7"/>
      <c r="R74" s="7"/>
      <c r="S74" s="21"/>
      <c r="T74" s="7"/>
      <c r="U74" s="7"/>
      <c r="V74" s="7"/>
      <c r="W74" s="21"/>
      <c r="X74" s="7"/>
      <c r="Y74" s="7"/>
      <c r="Z74" s="7"/>
      <c r="AA74" s="21"/>
      <c r="AB74" s="7"/>
      <c r="AC74" s="21"/>
      <c r="AD74" s="7"/>
      <c r="AE74" s="21"/>
    </row>
    <row r="75" spans="1:32">
      <c r="A75" s="45">
        <v>318001</v>
      </c>
      <c r="B75" s="46" t="s">
        <v>68</v>
      </c>
      <c r="C75" s="51">
        <v>1373</v>
      </c>
      <c r="D75" s="47">
        <v>693624</v>
      </c>
      <c r="E75" s="47">
        <f t="shared" ref="E75:E76" si="712">D75/$C75</f>
        <v>505.18863801893662</v>
      </c>
      <c r="F75" s="47">
        <v>6293</v>
      </c>
      <c r="G75" s="47">
        <f t="shared" ref="G75:G76" si="713">F75/$C75</f>
        <v>4.5833940276766203</v>
      </c>
      <c r="H75" s="47">
        <v>109170</v>
      </c>
      <c r="I75" s="47">
        <f t="shared" ref="I75" si="714">H75/$C75</f>
        <v>79.512017479970865</v>
      </c>
      <c r="J75" s="47">
        <v>1601327</v>
      </c>
      <c r="K75" s="47">
        <f t="shared" ref="K75" si="715">J75/$C75</f>
        <v>1166.2978878368535</v>
      </c>
      <c r="L75" s="47">
        <v>0</v>
      </c>
      <c r="M75" s="47">
        <f t="shared" ref="M75" si="716">L75/$C75</f>
        <v>0</v>
      </c>
      <c r="N75" s="47">
        <v>275401</v>
      </c>
      <c r="O75" s="47">
        <f t="shared" ref="O75" si="717">N75/$C75</f>
        <v>200.58339402767663</v>
      </c>
      <c r="P75" s="47">
        <v>0</v>
      </c>
      <c r="Q75" s="47">
        <f t="shared" ref="Q75" si="718">P75/$C75</f>
        <v>0</v>
      </c>
      <c r="R75" s="47">
        <v>883</v>
      </c>
      <c r="S75" s="47">
        <f t="shared" ref="S75" si="719">R75/$C75</f>
        <v>0.64311726147123083</v>
      </c>
      <c r="T75" s="47">
        <v>0</v>
      </c>
      <c r="U75" s="47">
        <f t="shared" ref="U75" si="720">T75/$C75</f>
        <v>0</v>
      </c>
      <c r="V75" s="47">
        <v>0</v>
      </c>
      <c r="W75" s="47">
        <f t="shared" ref="W75" si="721">V75/$C75</f>
        <v>0</v>
      </c>
      <c r="X75" s="47">
        <v>28562</v>
      </c>
      <c r="Y75" s="47">
        <f t="shared" ref="Y75" si="722">X75/$C75</f>
        <v>20.802621995630009</v>
      </c>
      <c r="Z75" s="47">
        <v>68</v>
      </c>
      <c r="AA75" s="47">
        <f t="shared" ref="AA75" si="723">Z75/$C75</f>
        <v>4.9526584122359794E-2</v>
      </c>
      <c r="AB75" s="47">
        <v>0</v>
      </c>
      <c r="AC75" s="47">
        <f t="shared" ref="AC75:AC76" si="724">AB75/$C75</f>
        <v>0</v>
      </c>
      <c r="AD75" s="48">
        <f t="shared" ref="AD75:AD76" si="725">D75+F75+H75+J75+L75+N75+P75+R75+T75+V75+X75+Z75+AB75</f>
        <v>2715328</v>
      </c>
      <c r="AE75" s="47">
        <f t="shared" ref="AE75:AE76" si="726">AD75/$C75</f>
        <v>1977.660597232338</v>
      </c>
    </row>
    <row r="76" spans="1:32">
      <c r="A76" s="15">
        <v>319001</v>
      </c>
      <c r="B76" s="27" t="s">
        <v>69</v>
      </c>
      <c r="C76" s="50">
        <v>402</v>
      </c>
      <c r="D76" s="29">
        <v>152890</v>
      </c>
      <c r="E76" s="29">
        <f t="shared" si="712"/>
        <v>380.32338308457713</v>
      </c>
      <c r="F76" s="29">
        <v>8659</v>
      </c>
      <c r="G76" s="29">
        <f t="shared" si="713"/>
        <v>21.539800995024876</v>
      </c>
      <c r="H76" s="29">
        <v>29777</v>
      </c>
      <c r="I76" s="29">
        <f t="shared" ref="I76" si="727">H76/$C76</f>
        <v>74.072139303482587</v>
      </c>
      <c r="J76" s="29">
        <v>446870</v>
      </c>
      <c r="K76" s="29">
        <f t="shared" ref="K76" si="728">J76/$C76</f>
        <v>1111.6169154228855</v>
      </c>
      <c r="L76" s="29">
        <v>0</v>
      </c>
      <c r="M76" s="29">
        <f t="shared" ref="M76" si="729">L76/$C76</f>
        <v>0</v>
      </c>
      <c r="N76" s="29">
        <v>28886</v>
      </c>
      <c r="O76" s="29">
        <f t="shared" ref="O76" si="730">N76/$C76</f>
        <v>71.855721393034827</v>
      </c>
      <c r="P76" s="29">
        <v>0</v>
      </c>
      <c r="Q76" s="29">
        <f t="shared" ref="Q76" si="731">P76/$C76</f>
        <v>0</v>
      </c>
      <c r="R76" s="29">
        <v>67</v>
      </c>
      <c r="S76" s="29">
        <f t="shared" ref="S76" si="732">R76/$C76</f>
        <v>0.16666666666666666</v>
      </c>
      <c r="T76" s="29">
        <v>0</v>
      </c>
      <c r="U76" s="29">
        <f t="shared" ref="U76" si="733">T76/$C76</f>
        <v>0</v>
      </c>
      <c r="V76" s="29">
        <v>29906</v>
      </c>
      <c r="W76" s="29">
        <f t="shared" ref="W76" si="734">V76/$C76</f>
        <v>74.393034825870643</v>
      </c>
      <c r="X76" s="29">
        <v>0</v>
      </c>
      <c r="Y76" s="29">
        <f t="shared" ref="Y76" si="735">X76/$C76</f>
        <v>0</v>
      </c>
      <c r="Z76" s="29">
        <v>0</v>
      </c>
      <c r="AA76" s="29">
        <f t="shared" ref="AA76" si="736">Z76/$C76</f>
        <v>0</v>
      </c>
      <c r="AB76" s="29">
        <v>1983</v>
      </c>
      <c r="AC76" s="29">
        <f t="shared" si="724"/>
        <v>4.9328358208955221</v>
      </c>
      <c r="AD76" s="39">
        <f t="shared" si="725"/>
        <v>699038</v>
      </c>
      <c r="AE76" s="29">
        <f t="shared" si="726"/>
        <v>1738.9004975124378</v>
      </c>
    </row>
    <row r="77" spans="1:32">
      <c r="A77" s="16"/>
      <c r="B77" s="17" t="s">
        <v>70</v>
      </c>
      <c r="C77" s="35">
        <f>SUM(C75:C76)</f>
        <v>1775</v>
      </c>
      <c r="D77" s="13">
        <f>SUM(D75:D76)</f>
        <v>846514</v>
      </c>
      <c r="E77" s="13">
        <f>D77/$C77</f>
        <v>476.90929577464789</v>
      </c>
      <c r="F77" s="13">
        <f>SUM(F75:F76)</f>
        <v>14952</v>
      </c>
      <c r="G77" s="13">
        <f>F77/$C77</f>
        <v>8.4236619718309864</v>
      </c>
      <c r="H77" s="13">
        <f>SUM(H75:H76)</f>
        <v>138947</v>
      </c>
      <c r="I77" s="13">
        <f>H77/$C77</f>
        <v>78.28</v>
      </c>
      <c r="J77" s="13">
        <f>SUM(J75:J76)</f>
        <v>2048197</v>
      </c>
      <c r="K77" s="13">
        <f>J77/$C77</f>
        <v>1153.9138028169014</v>
      </c>
      <c r="L77" s="13">
        <f>SUM(L75:L76)</f>
        <v>0</v>
      </c>
      <c r="M77" s="13">
        <f>L77/$C77</f>
        <v>0</v>
      </c>
      <c r="N77" s="13">
        <f>SUM(N75:N76)</f>
        <v>304287</v>
      </c>
      <c r="O77" s="13">
        <f>N77/$C77</f>
        <v>171.4292957746479</v>
      </c>
      <c r="P77" s="13">
        <f>SUM(P75:P76)</f>
        <v>0</v>
      </c>
      <c r="Q77" s="13">
        <f>P77/$C77</f>
        <v>0</v>
      </c>
      <c r="R77" s="13">
        <f>SUM(R75:R76)</f>
        <v>950</v>
      </c>
      <c r="S77" s="13">
        <f>R77/$C77</f>
        <v>0.53521126760563376</v>
      </c>
      <c r="T77" s="13">
        <f>SUM(T75:T76)</f>
        <v>0</v>
      </c>
      <c r="U77" s="13">
        <f>T77/$C77</f>
        <v>0</v>
      </c>
      <c r="V77" s="13">
        <f>SUM(V75:V76)</f>
        <v>29906</v>
      </c>
      <c r="W77" s="13">
        <f>V77/$C77</f>
        <v>16.848450704225353</v>
      </c>
      <c r="X77" s="13">
        <f>SUM(X75:X76)</f>
        <v>28562</v>
      </c>
      <c r="Y77" s="13">
        <f>X77/$C77</f>
        <v>16.091267605633803</v>
      </c>
      <c r="Z77" s="13">
        <f>SUM(Z75:Z76)</f>
        <v>68</v>
      </c>
      <c r="AA77" s="13">
        <f>Z77/$C77</f>
        <v>3.8309859154929578E-2</v>
      </c>
      <c r="AB77" s="13">
        <f>SUM(AB75:AB76)</f>
        <v>1983</v>
      </c>
      <c r="AC77" s="13">
        <f>AB77/$C77</f>
        <v>1.1171830985915494</v>
      </c>
      <c r="AD77" s="41">
        <f>D77+F77+H77+J77+L77+N77+P77+R77+T77+V77+X77+Z77+AB77</f>
        <v>3414366</v>
      </c>
      <c r="AE77" s="13">
        <f>AD77/$C77</f>
        <v>1923.5864788732395</v>
      </c>
    </row>
    <row r="78" spans="1:32">
      <c r="A78" s="19"/>
      <c r="B78" s="20"/>
      <c r="C78" s="7"/>
      <c r="D78" s="20"/>
      <c r="E78" s="20"/>
      <c r="F78" s="20"/>
      <c r="G78" s="33"/>
      <c r="H78" s="20"/>
      <c r="I78" s="20"/>
      <c r="J78" s="20"/>
      <c r="K78" s="33"/>
      <c r="L78" s="20"/>
      <c r="M78" s="20"/>
      <c r="N78" s="20"/>
      <c r="O78" s="33"/>
      <c r="P78" s="20"/>
      <c r="Q78" s="20"/>
      <c r="R78" s="20"/>
      <c r="S78" s="33"/>
      <c r="T78" s="20"/>
      <c r="U78" s="20"/>
      <c r="V78" s="20"/>
      <c r="W78" s="33"/>
      <c r="X78" s="20"/>
      <c r="Y78" s="20"/>
      <c r="Z78" s="20"/>
      <c r="AA78" s="33"/>
      <c r="AB78" s="20"/>
      <c r="AC78" s="33"/>
      <c r="AD78" s="20"/>
      <c r="AE78" s="33"/>
    </row>
    <row r="79" spans="1:32">
      <c r="A79" s="70">
        <v>321001</v>
      </c>
      <c r="B79" s="63" t="s">
        <v>114</v>
      </c>
      <c r="C79" s="51">
        <v>374</v>
      </c>
      <c r="D79" s="47">
        <v>130462</v>
      </c>
      <c r="E79" s="47">
        <f t="shared" ref="E79:E96" si="737">D79/$C79</f>
        <v>348.82887700534758</v>
      </c>
      <c r="F79" s="47">
        <v>3679</v>
      </c>
      <c r="G79" s="47">
        <f t="shared" ref="G79:G96" si="738">F79/$C79</f>
        <v>9.8368983957219243</v>
      </c>
      <c r="H79" s="47">
        <v>29367</v>
      </c>
      <c r="I79" s="47">
        <f t="shared" ref="I79" si="739">H79/$C79</f>
        <v>78.521390374331546</v>
      </c>
      <c r="J79" s="47">
        <v>485597</v>
      </c>
      <c r="K79" s="47">
        <f t="shared" ref="K79" si="740">J79/$C79</f>
        <v>1298.3877005347595</v>
      </c>
      <c r="L79" s="47">
        <v>0</v>
      </c>
      <c r="M79" s="47">
        <f t="shared" ref="M79" si="741">L79/$C79</f>
        <v>0</v>
      </c>
      <c r="N79" s="47">
        <v>0</v>
      </c>
      <c r="O79" s="47">
        <f t="shared" ref="O79" si="742">N79/$C79</f>
        <v>0</v>
      </c>
      <c r="P79" s="47">
        <v>0</v>
      </c>
      <c r="Q79" s="47">
        <f t="shared" ref="Q79" si="743">P79/$C79</f>
        <v>0</v>
      </c>
      <c r="R79" s="47">
        <v>2484</v>
      </c>
      <c r="S79" s="47">
        <f t="shared" ref="S79" si="744">R79/$C79</f>
        <v>6.641711229946524</v>
      </c>
      <c r="T79" s="47">
        <v>0</v>
      </c>
      <c r="U79" s="47">
        <f t="shared" ref="U79" si="745">T79/$C79</f>
        <v>0</v>
      </c>
      <c r="V79" s="47">
        <v>0</v>
      </c>
      <c r="W79" s="47">
        <f t="shared" ref="W79" si="746">V79/$C79</f>
        <v>0</v>
      </c>
      <c r="X79" s="47">
        <v>0</v>
      </c>
      <c r="Y79" s="47">
        <f t="shared" ref="Y79" si="747">X79/$C79</f>
        <v>0</v>
      </c>
      <c r="Z79" s="47">
        <v>0</v>
      </c>
      <c r="AA79" s="47">
        <f t="shared" ref="AA79" si="748">Z79/$C79</f>
        <v>0</v>
      </c>
      <c r="AB79" s="47">
        <v>0</v>
      </c>
      <c r="AC79" s="47">
        <f t="shared" ref="AC79:AC96" si="749">AB79/$C79</f>
        <v>0</v>
      </c>
      <c r="AD79" s="48">
        <f t="shared" ref="AD79:AD96" si="750">D79+F79+H79+J79+L79+N79+P79+R79+T79+V79+X79+Z79+AB79</f>
        <v>651589</v>
      </c>
      <c r="AE79" s="47">
        <f t="shared" ref="AE79:AE96" si="751">AD79/$C79</f>
        <v>1742.216577540107</v>
      </c>
    </row>
    <row r="80" spans="1:32">
      <c r="A80" s="60">
        <v>328001</v>
      </c>
      <c r="B80" s="62" t="s">
        <v>115</v>
      </c>
      <c r="C80" s="51">
        <v>560</v>
      </c>
      <c r="D80" s="30">
        <v>64758</v>
      </c>
      <c r="E80" s="30">
        <f t="shared" si="737"/>
        <v>115.63928571428572</v>
      </c>
      <c r="F80" s="30">
        <v>128756</v>
      </c>
      <c r="G80" s="30">
        <f t="shared" si="738"/>
        <v>229.92142857142858</v>
      </c>
      <c r="H80" s="30">
        <v>29962</v>
      </c>
      <c r="I80" s="30">
        <f t="shared" ref="I80" si="752">H80/$C80</f>
        <v>53.503571428571426</v>
      </c>
      <c r="J80" s="30">
        <v>0</v>
      </c>
      <c r="K80" s="30">
        <f t="shared" ref="K80" si="753">J80/$C80</f>
        <v>0</v>
      </c>
      <c r="L80" s="30">
        <v>0</v>
      </c>
      <c r="M80" s="30">
        <f t="shared" ref="M80" si="754">L80/$C80</f>
        <v>0</v>
      </c>
      <c r="N80" s="30">
        <v>1719</v>
      </c>
      <c r="O80" s="30">
        <f t="shared" ref="O80" si="755">N80/$C80</f>
        <v>3.0696428571428571</v>
      </c>
      <c r="P80" s="30">
        <v>0</v>
      </c>
      <c r="Q80" s="30">
        <f t="shared" ref="Q80" si="756">P80/$C80</f>
        <v>0</v>
      </c>
      <c r="R80" s="30">
        <v>24539</v>
      </c>
      <c r="S80" s="30">
        <f t="shared" ref="S80" si="757">R80/$C80</f>
        <v>43.81964285714286</v>
      </c>
      <c r="T80" s="30">
        <v>25451</v>
      </c>
      <c r="U80" s="30">
        <f t="shared" ref="U80" si="758">T80/$C80</f>
        <v>45.448214285714286</v>
      </c>
      <c r="V80" s="30">
        <v>0</v>
      </c>
      <c r="W80" s="30">
        <f t="shared" ref="W80" si="759">V80/$C80</f>
        <v>0</v>
      </c>
      <c r="X80" s="30">
        <v>0</v>
      </c>
      <c r="Y80" s="30">
        <f t="shared" ref="Y80" si="760">X80/$C80</f>
        <v>0</v>
      </c>
      <c r="Z80" s="30">
        <v>0</v>
      </c>
      <c r="AA80" s="30">
        <f t="shared" ref="AA80" si="761">Z80/$C80</f>
        <v>0</v>
      </c>
      <c r="AB80" s="30">
        <v>0</v>
      </c>
      <c r="AC80" s="30">
        <f t="shared" si="749"/>
        <v>0</v>
      </c>
      <c r="AD80" s="38">
        <f t="shared" si="750"/>
        <v>275185</v>
      </c>
      <c r="AE80" s="30">
        <f t="shared" si="751"/>
        <v>491.40178571428572</v>
      </c>
    </row>
    <row r="81" spans="1:31">
      <c r="A81" s="60">
        <v>329001</v>
      </c>
      <c r="B81" s="62" t="s">
        <v>116</v>
      </c>
      <c r="C81" s="51">
        <v>372</v>
      </c>
      <c r="D81" s="30">
        <v>189780</v>
      </c>
      <c r="E81" s="30">
        <f t="shared" si="737"/>
        <v>510.16129032258067</v>
      </c>
      <c r="F81" s="30">
        <v>8055</v>
      </c>
      <c r="G81" s="30">
        <f t="shared" si="738"/>
        <v>21.653225806451612</v>
      </c>
      <c r="H81" s="30">
        <v>27049</v>
      </c>
      <c r="I81" s="30">
        <f t="shared" ref="I81" si="762">H81/$C81</f>
        <v>72.712365591397855</v>
      </c>
      <c r="J81" s="30">
        <v>450421</v>
      </c>
      <c r="K81" s="30">
        <f t="shared" ref="K81" si="763">J81/$C81</f>
        <v>1210.8091397849462</v>
      </c>
      <c r="L81" s="30">
        <v>0</v>
      </c>
      <c r="M81" s="30">
        <f t="shared" ref="M81" si="764">L81/$C81</f>
        <v>0</v>
      </c>
      <c r="N81" s="30">
        <v>0</v>
      </c>
      <c r="O81" s="30">
        <f t="shared" ref="O81" si="765">N81/$C81</f>
        <v>0</v>
      </c>
      <c r="P81" s="30">
        <v>0</v>
      </c>
      <c r="Q81" s="30">
        <f t="shared" ref="Q81" si="766">P81/$C81</f>
        <v>0</v>
      </c>
      <c r="R81" s="30">
        <v>55</v>
      </c>
      <c r="S81" s="30">
        <f t="shared" ref="S81" si="767">R81/$C81</f>
        <v>0.14784946236559141</v>
      </c>
      <c r="T81" s="30">
        <v>19361</v>
      </c>
      <c r="U81" s="30">
        <f t="shared" ref="U81" si="768">T81/$C81</f>
        <v>52.045698924731184</v>
      </c>
      <c r="V81" s="30">
        <v>9369</v>
      </c>
      <c r="W81" s="30">
        <f t="shared" ref="W81" si="769">V81/$C81</f>
        <v>25.18548387096774</v>
      </c>
      <c r="X81" s="30">
        <v>0</v>
      </c>
      <c r="Y81" s="30">
        <f t="shared" ref="Y81" si="770">X81/$C81</f>
        <v>0</v>
      </c>
      <c r="Z81" s="30">
        <v>0</v>
      </c>
      <c r="AA81" s="30">
        <f t="shared" ref="AA81" si="771">Z81/$C81</f>
        <v>0</v>
      </c>
      <c r="AB81" s="30">
        <v>0</v>
      </c>
      <c r="AC81" s="30">
        <f t="shared" si="749"/>
        <v>0</v>
      </c>
      <c r="AD81" s="38">
        <f t="shared" si="750"/>
        <v>704090</v>
      </c>
      <c r="AE81" s="30">
        <f t="shared" si="751"/>
        <v>1892.7150537634409</v>
      </c>
    </row>
    <row r="82" spans="1:31">
      <c r="A82" s="60">
        <v>331001</v>
      </c>
      <c r="B82" s="62" t="s">
        <v>117</v>
      </c>
      <c r="C82" s="51">
        <v>743</v>
      </c>
      <c r="D82" s="30">
        <v>309494</v>
      </c>
      <c r="E82" s="30">
        <f t="shared" si="737"/>
        <v>416.54643337819653</v>
      </c>
      <c r="F82" s="30">
        <v>235875</v>
      </c>
      <c r="G82" s="30">
        <f t="shared" si="738"/>
        <v>317.4629878869448</v>
      </c>
      <c r="H82" s="30">
        <v>55073</v>
      </c>
      <c r="I82" s="30">
        <f t="shared" ref="I82" si="772">H82/$C82</f>
        <v>74.12247644683714</v>
      </c>
      <c r="J82" s="30">
        <v>0</v>
      </c>
      <c r="K82" s="30">
        <f t="shared" ref="K82" si="773">J82/$C82</f>
        <v>0</v>
      </c>
      <c r="L82" s="30">
        <v>0</v>
      </c>
      <c r="M82" s="30">
        <f t="shared" ref="M82" si="774">L82/$C82</f>
        <v>0</v>
      </c>
      <c r="N82" s="30">
        <v>139343</v>
      </c>
      <c r="O82" s="30">
        <f t="shared" ref="O82" si="775">N82/$C82</f>
        <v>187.54104979811575</v>
      </c>
      <c r="P82" s="30">
        <v>0</v>
      </c>
      <c r="Q82" s="30">
        <f t="shared" ref="Q82" si="776">P82/$C82</f>
        <v>0</v>
      </c>
      <c r="R82" s="30">
        <v>23502</v>
      </c>
      <c r="S82" s="30">
        <f t="shared" ref="S82" si="777">R82/$C82</f>
        <v>31.631224764468371</v>
      </c>
      <c r="T82" s="30">
        <v>40677</v>
      </c>
      <c r="U82" s="30">
        <f t="shared" ref="U82" si="778">T82/$C82</f>
        <v>54.746971736204578</v>
      </c>
      <c r="V82" s="30">
        <v>0</v>
      </c>
      <c r="W82" s="30">
        <f t="shared" ref="W82" si="779">V82/$C82</f>
        <v>0</v>
      </c>
      <c r="X82" s="30">
        <v>0</v>
      </c>
      <c r="Y82" s="30">
        <f t="shared" ref="Y82" si="780">X82/$C82</f>
        <v>0</v>
      </c>
      <c r="Z82" s="30">
        <v>0</v>
      </c>
      <c r="AA82" s="30">
        <f t="shared" ref="AA82" si="781">Z82/$C82</f>
        <v>0</v>
      </c>
      <c r="AB82" s="30">
        <v>4365</v>
      </c>
      <c r="AC82" s="30">
        <f t="shared" si="749"/>
        <v>5.8748317631224767</v>
      </c>
      <c r="AD82" s="38">
        <f t="shared" si="750"/>
        <v>808329</v>
      </c>
      <c r="AE82" s="30">
        <f t="shared" si="751"/>
        <v>1087.9259757738896</v>
      </c>
    </row>
    <row r="83" spans="1:31">
      <c r="A83" s="61">
        <v>333001</v>
      </c>
      <c r="B83" s="65" t="s">
        <v>71</v>
      </c>
      <c r="C83" s="50">
        <v>696</v>
      </c>
      <c r="D83" s="29">
        <v>328851</v>
      </c>
      <c r="E83" s="29">
        <f t="shared" si="737"/>
        <v>472.48706896551727</v>
      </c>
      <c r="F83" s="29">
        <v>0</v>
      </c>
      <c r="G83" s="29">
        <f t="shared" si="738"/>
        <v>0</v>
      </c>
      <c r="H83" s="29">
        <v>34634</v>
      </c>
      <c r="I83" s="29">
        <f t="shared" ref="I83" si="782">H83/$C83</f>
        <v>49.761494252873561</v>
      </c>
      <c r="J83" s="29">
        <v>645362</v>
      </c>
      <c r="K83" s="29">
        <f t="shared" ref="K83" si="783">J83/$C83</f>
        <v>927.24425287356325</v>
      </c>
      <c r="L83" s="29">
        <v>0</v>
      </c>
      <c r="M83" s="29">
        <f t="shared" ref="M83" si="784">L83/$C83</f>
        <v>0</v>
      </c>
      <c r="N83" s="29">
        <v>0</v>
      </c>
      <c r="O83" s="29">
        <f t="shared" ref="O83" si="785">N83/$C83</f>
        <v>0</v>
      </c>
      <c r="P83" s="29">
        <v>0</v>
      </c>
      <c r="Q83" s="29">
        <f t="shared" ref="Q83" si="786">P83/$C83</f>
        <v>0</v>
      </c>
      <c r="R83" s="29">
        <v>0</v>
      </c>
      <c r="S83" s="29">
        <f t="shared" ref="S83" si="787">R83/$C83</f>
        <v>0</v>
      </c>
      <c r="T83" s="29">
        <v>18158</v>
      </c>
      <c r="U83" s="29">
        <f t="shared" ref="U83" si="788">T83/$C83</f>
        <v>26.089080459770116</v>
      </c>
      <c r="V83" s="29">
        <v>34635</v>
      </c>
      <c r="W83" s="29">
        <f t="shared" ref="W83" si="789">V83/$C83</f>
        <v>49.762931034482762</v>
      </c>
      <c r="X83" s="29">
        <v>0</v>
      </c>
      <c r="Y83" s="29">
        <f t="shared" ref="Y83" si="790">X83/$C83</f>
        <v>0</v>
      </c>
      <c r="Z83" s="29">
        <v>0</v>
      </c>
      <c r="AA83" s="29">
        <f t="shared" ref="AA83" si="791">Z83/$C83</f>
        <v>0</v>
      </c>
      <c r="AB83" s="29">
        <v>9544</v>
      </c>
      <c r="AC83" s="29">
        <f t="shared" si="749"/>
        <v>13.712643678160919</v>
      </c>
      <c r="AD83" s="69">
        <f t="shared" si="750"/>
        <v>1071184</v>
      </c>
      <c r="AE83" s="29">
        <f t="shared" si="751"/>
        <v>1539.0574712643679</v>
      </c>
    </row>
    <row r="84" spans="1:31">
      <c r="A84" s="66">
        <v>336001</v>
      </c>
      <c r="B84" s="64" t="s">
        <v>72</v>
      </c>
      <c r="C84" s="51">
        <v>679</v>
      </c>
      <c r="D84" s="47">
        <v>346357</v>
      </c>
      <c r="E84" s="47">
        <f t="shared" si="737"/>
        <v>510.09867452135495</v>
      </c>
      <c r="F84" s="47">
        <v>6030</v>
      </c>
      <c r="G84" s="47">
        <f t="shared" si="738"/>
        <v>8.8807069219440358</v>
      </c>
      <c r="H84" s="47">
        <v>47577</v>
      </c>
      <c r="I84" s="47">
        <f t="shared" ref="I84" si="792">H84/$C84</f>
        <v>70.069219440353464</v>
      </c>
      <c r="J84" s="47">
        <v>744517</v>
      </c>
      <c r="K84" s="47">
        <f t="shared" ref="K84" si="793">J84/$C84</f>
        <v>1096.4904270986744</v>
      </c>
      <c r="L84" s="47">
        <v>54056</v>
      </c>
      <c r="M84" s="47">
        <f t="shared" ref="M84" si="794">L84/$C84</f>
        <v>79.611192930780561</v>
      </c>
      <c r="N84" s="47">
        <v>0</v>
      </c>
      <c r="O84" s="47">
        <f t="shared" ref="O84" si="795">N84/$C84</f>
        <v>0</v>
      </c>
      <c r="P84" s="47">
        <v>7744</v>
      </c>
      <c r="Q84" s="47">
        <f t="shared" ref="Q84" si="796">P84/$C84</f>
        <v>11.405007363770251</v>
      </c>
      <c r="R84" s="47">
        <v>12663</v>
      </c>
      <c r="S84" s="47">
        <f t="shared" ref="S84" si="797">R84/$C84</f>
        <v>18.649484536082475</v>
      </c>
      <c r="T84" s="47">
        <v>32486</v>
      </c>
      <c r="U84" s="47">
        <f t="shared" ref="U84" si="798">T84/$C84</f>
        <v>47.843888070692195</v>
      </c>
      <c r="V84" s="47">
        <v>0</v>
      </c>
      <c r="W84" s="47">
        <f t="shared" ref="W84" si="799">V84/$C84</f>
        <v>0</v>
      </c>
      <c r="X84" s="47">
        <v>0</v>
      </c>
      <c r="Y84" s="47">
        <f t="shared" ref="Y84" si="800">X84/$C84</f>
        <v>0</v>
      </c>
      <c r="Z84" s="47">
        <v>0</v>
      </c>
      <c r="AA84" s="47">
        <f t="shared" ref="AA84" si="801">Z84/$C84</f>
        <v>0</v>
      </c>
      <c r="AB84" s="47">
        <v>4018</v>
      </c>
      <c r="AC84" s="47">
        <f t="shared" si="749"/>
        <v>5.9175257731958766</v>
      </c>
      <c r="AD84" s="38">
        <f t="shared" si="750"/>
        <v>1255448</v>
      </c>
      <c r="AE84" s="47">
        <f t="shared" si="751"/>
        <v>1848.9661266568482</v>
      </c>
    </row>
    <row r="85" spans="1:31">
      <c r="A85" s="60">
        <v>337001</v>
      </c>
      <c r="B85" s="62" t="s">
        <v>73</v>
      </c>
      <c r="C85" s="51">
        <v>971</v>
      </c>
      <c r="D85" s="30">
        <v>485537</v>
      </c>
      <c r="E85" s="30">
        <f t="shared" si="737"/>
        <v>500.03810504634396</v>
      </c>
      <c r="F85" s="30">
        <v>558685</v>
      </c>
      <c r="G85" s="30">
        <f t="shared" si="738"/>
        <v>575.37075180226566</v>
      </c>
      <c r="H85" s="30">
        <v>132438</v>
      </c>
      <c r="I85" s="30">
        <f t="shared" ref="I85" si="802">H85/$C85</f>
        <v>136.39340885684862</v>
      </c>
      <c r="J85" s="30">
        <v>0</v>
      </c>
      <c r="K85" s="30">
        <f t="shared" ref="K85" si="803">J85/$C85</f>
        <v>0</v>
      </c>
      <c r="L85" s="30">
        <v>0</v>
      </c>
      <c r="M85" s="30">
        <f t="shared" ref="M85" si="804">L85/$C85</f>
        <v>0</v>
      </c>
      <c r="N85" s="30">
        <v>131496</v>
      </c>
      <c r="O85" s="30">
        <f t="shared" ref="O85" si="805">N85/$C85</f>
        <v>135.42327497425336</v>
      </c>
      <c r="P85" s="30">
        <v>0</v>
      </c>
      <c r="Q85" s="30">
        <f t="shared" ref="Q85" si="806">P85/$C85</f>
        <v>0</v>
      </c>
      <c r="R85" s="30">
        <v>38765</v>
      </c>
      <c r="S85" s="30">
        <f t="shared" ref="S85" si="807">R85/$C85</f>
        <v>39.922760041194643</v>
      </c>
      <c r="T85" s="30">
        <v>62240</v>
      </c>
      <c r="U85" s="30">
        <f t="shared" ref="U85" si="808">T85/$C85</f>
        <v>64.098867147270852</v>
      </c>
      <c r="V85" s="30">
        <v>0</v>
      </c>
      <c r="W85" s="30">
        <f t="shared" ref="W85" si="809">V85/$C85</f>
        <v>0</v>
      </c>
      <c r="X85" s="30">
        <v>0</v>
      </c>
      <c r="Y85" s="30">
        <f t="shared" ref="Y85" si="810">X85/$C85</f>
        <v>0</v>
      </c>
      <c r="Z85" s="30">
        <v>0</v>
      </c>
      <c r="AA85" s="30">
        <f t="shared" ref="AA85" si="811">Z85/$C85</f>
        <v>0</v>
      </c>
      <c r="AB85" s="30">
        <v>28713</v>
      </c>
      <c r="AC85" s="30">
        <f t="shared" si="749"/>
        <v>29.570545829042224</v>
      </c>
      <c r="AD85" s="38">
        <f t="shared" si="750"/>
        <v>1437874</v>
      </c>
      <c r="AE85" s="30">
        <f t="shared" si="751"/>
        <v>1480.8177136972195</v>
      </c>
    </row>
    <row r="86" spans="1:31">
      <c r="A86" s="60">
        <v>339001</v>
      </c>
      <c r="B86" s="62" t="s">
        <v>118</v>
      </c>
      <c r="C86" s="51">
        <v>419</v>
      </c>
      <c r="D86" s="30">
        <v>157179</v>
      </c>
      <c r="E86" s="30">
        <f t="shared" si="737"/>
        <v>375.12887828162292</v>
      </c>
      <c r="F86" s="30">
        <v>112018</v>
      </c>
      <c r="G86" s="30">
        <f t="shared" si="738"/>
        <v>267.34606205250594</v>
      </c>
      <c r="H86" s="30">
        <v>26421</v>
      </c>
      <c r="I86" s="30">
        <f t="shared" ref="I86" si="812">H86/$C86</f>
        <v>63.057279236276848</v>
      </c>
      <c r="J86" s="30">
        <v>0</v>
      </c>
      <c r="K86" s="30">
        <f t="shared" ref="K86" si="813">J86/$C86</f>
        <v>0</v>
      </c>
      <c r="L86" s="30">
        <v>0</v>
      </c>
      <c r="M86" s="30">
        <f t="shared" ref="M86" si="814">L86/$C86</f>
        <v>0</v>
      </c>
      <c r="N86" s="30">
        <v>2182</v>
      </c>
      <c r="O86" s="30">
        <f t="shared" ref="O86" si="815">N86/$C86</f>
        <v>5.2076372315035799</v>
      </c>
      <c r="P86" s="30">
        <v>0</v>
      </c>
      <c r="Q86" s="30">
        <f t="shared" ref="Q86" si="816">P86/$C86</f>
        <v>0</v>
      </c>
      <c r="R86" s="30">
        <v>11560</v>
      </c>
      <c r="S86" s="30">
        <f t="shared" ref="S86" si="817">R86/$C86</f>
        <v>27.589498806682577</v>
      </c>
      <c r="T86" s="30">
        <v>80156</v>
      </c>
      <c r="U86" s="30">
        <f t="shared" ref="U86" si="818">T86/$C86</f>
        <v>191.30310262529832</v>
      </c>
      <c r="V86" s="30">
        <v>0</v>
      </c>
      <c r="W86" s="30">
        <f t="shared" ref="W86" si="819">V86/$C86</f>
        <v>0</v>
      </c>
      <c r="X86" s="30">
        <v>0</v>
      </c>
      <c r="Y86" s="30">
        <f t="shared" ref="Y86" si="820">X86/$C86</f>
        <v>0</v>
      </c>
      <c r="Z86" s="30">
        <v>0</v>
      </c>
      <c r="AA86" s="30">
        <f t="shared" ref="AA86" si="821">Z86/$C86</f>
        <v>0</v>
      </c>
      <c r="AB86" s="30">
        <v>3223</v>
      </c>
      <c r="AC86" s="30">
        <f t="shared" si="749"/>
        <v>7.6921241050119331</v>
      </c>
      <c r="AD86" s="38">
        <f t="shared" si="750"/>
        <v>392739</v>
      </c>
      <c r="AE86" s="30">
        <f t="shared" si="751"/>
        <v>937.32458233890213</v>
      </c>
    </row>
    <row r="87" spans="1:31">
      <c r="A87" s="60">
        <v>340001</v>
      </c>
      <c r="B87" s="62" t="s">
        <v>119</v>
      </c>
      <c r="C87" s="51">
        <v>109</v>
      </c>
      <c r="D87" s="30">
        <v>76178</v>
      </c>
      <c r="E87" s="30">
        <f t="shared" si="737"/>
        <v>698.88073394495416</v>
      </c>
      <c r="F87" s="30">
        <v>3059</v>
      </c>
      <c r="G87" s="30">
        <f t="shared" si="738"/>
        <v>28.064220183486238</v>
      </c>
      <c r="H87" s="30">
        <v>9519</v>
      </c>
      <c r="I87" s="30">
        <f t="shared" ref="I87" si="822">H87/$C87</f>
        <v>87.330275229357795</v>
      </c>
      <c r="J87" s="30">
        <v>155191</v>
      </c>
      <c r="K87" s="30">
        <f t="shared" ref="K87" si="823">J87/$C87</f>
        <v>1423.7706422018348</v>
      </c>
      <c r="L87" s="30">
        <v>0</v>
      </c>
      <c r="M87" s="30">
        <f t="shared" ref="M87" si="824">L87/$C87</f>
        <v>0</v>
      </c>
      <c r="N87" s="30">
        <v>0</v>
      </c>
      <c r="O87" s="30">
        <f t="shared" ref="O87" si="825">N87/$C87</f>
        <v>0</v>
      </c>
      <c r="P87" s="30">
        <v>0</v>
      </c>
      <c r="Q87" s="30">
        <f t="shared" ref="Q87" si="826">P87/$C87</f>
        <v>0</v>
      </c>
      <c r="R87" s="30">
        <v>3124</v>
      </c>
      <c r="S87" s="30">
        <f t="shared" ref="S87" si="827">R87/$C87</f>
        <v>28.660550458715598</v>
      </c>
      <c r="T87" s="30">
        <v>4516</v>
      </c>
      <c r="U87" s="30">
        <f t="shared" ref="U87" si="828">T87/$C87</f>
        <v>41.431192660550458</v>
      </c>
      <c r="V87" s="30">
        <v>0</v>
      </c>
      <c r="W87" s="30">
        <f t="shared" ref="W87" si="829">V87/$C87</f>
        <v>0</v>
      </c>
      <c r="X87" s="30">
        <v>0</v>
      </c>
      <c r="Y87" s="30">
        <f t="shared" ref="Y87" si="830">X87/$C87</f>
        <v>0</v>
      </c>
      <c r="Z87" s="30">
        <v>0</v>
      </c>
      <c r="AA87" s="30">
        <f t="shared" ref="AA87" si="831">Z87/$C87</f>
        <v>0</v>
      </c>
      <c r="AB87" s="30">
        <v>9087</v>
      </c>
      <c r="AC87" s="30">
        <f t="shared" si="749"/>
        <v>83.366972477064223</v>
      </c>
      <c r="AD87" s="38">
        <f t="shared" si="750"/>
        <v>260674</v>
      </c>
      <c r="AE87" s="30">
        <f t="shared" si="751"/>
        <v>2391.5045871559632</v>
      </c>
    </row>
    <row r="88" spans="1:31">
      <c r="A88" s="60">
        <v>341001</v>
      </c>
      <c r="B88" s="65" t="s">
        <v>76</v>
      </c>
      <c r="C88" s="50">
        <v>562</v>
      </c>
      <c r="D88" s="29">
        <v>253806</v>
      </c>
      <c r="E88" s="29">
        <f t="shared" si="737"/>
        <v>451.61209964412814</v>
      </c>
      <c r="F88" s="29">
        <v>4952</v>
      </c>
      <c r="G88" s="29">
        <f t="shared" si="738"/>
        <v>8.8113879003558715</v>
      </c>
      <c r="H88" s="29">
        <v>29032</v>
      </c>
      <c r="I88" s="29">
        <f t="shared" ref="I88" si="832">H88/$C88</f>
        <v>51.658362989323841</v>
      </c>
      <c r="J88" s="29">
        <v>503641</v>
      </c>
      <c r="K88" s="29">
        <f t="shared" ref="K88" si="833">J88/$C88</f>
        <v>896.15836298932379</v>
      </c>
      <c r="L88" s="29">
        <v>0</v>
      </c>
      <c r="M88" s="29">
        <f t="shared" ref="M88" si="834">L88/$C88</f>
        <v>0</v>
      </c>
      <c r="N88" s="29">
        <v>76</v>
      </c>
      <c r="O88" s="29">
        <f t="shared" ref="O88" si="835">N88/$C88</f>
        <v>0.13523131672597866</v>
      </c>
      <c r="P88" s="29">
        <v>0</v>
      </c>
      <c r="Q88" s="29">
        <f t="shared" ref="Q88" si="836">P88/$C88</f>
        <v>0</v>
      </c>
      <c r="R88" s="29">
        <v>22669</v>
      </c>
      <c r="S88" s="29">
        <f t="shared" ref="S88" si="837">R88/$C88</f>
        <v>40.336298932384345</v>
      </c>
      <c r="T88" s="29">
        <v>17400</v>
      </c>
      <c r="U88" s="29">
        <f t="shared" ref="U88" si="838">T88/$C88</f>
        <v>30.960854092526692</v>
      </c>
      <c r="V88" s="29">
        <v>3384</v>
      </c>
      <c r="W88" s="29">
        <f t="shared" ref="W88" si="839">V88/$C88</f>
        <v>6.0213523131672595</v>
      </c>
      <c r="X88" s="29">
        <v>0</v>
      </c>
      <c r="Y88" s="29">
        <f t="shared" ref="Y88" si="840">X88/$C88</f>
        <v>0</v>
      </c>
      <c r="Z88" s="29">
        <v>1958</v>
      </c>
      <c r="AA88" s="29">
        <f t="shared" ref="AA88" si="841">Z88/$C88</f>
        <v>3.4839857651245554</v>
      </c>
      <c r="AB88" s="29">
        <v>47</v>
      </c>
      <c r="AC88" s="29">
        <f t="shared" si="749"/>
        <v>8.3629893238434158E-2</v>
      </c>
      <c r="AD88" s="69">
        <f t="shared" si="750"/>
        <v>836965</v>
      </c>
      <c r="AE88" s="29">
        <f t="shared" si="751"/>
        <v>1489.261565836299</v>
      </c>
    </row>
    <row r="89" spans="1:31">
      <c r="A89" s="66">
        <v>343001</v>
      </c>
      <c r="B89" s="64" t="s">
        <v>120</v>
      </c>
      <c r="C89" s="51">
        <v>235</v>
      </c>
      <c r="D89" s="47">
        <v>122860</v>
      </c>
      <c r="E89" s="47">
        <f t="shared" si="737"/>
        <v>522.80851063829789</v>
      </c>
      <c r="F89" s="47">
        <v>2419</v>
      </c>
      <c r="G89" s="47">
        <f t="shared" si="738"/>
        <v>10.293617021276596</v>
      </c>
      <c r="H89" s="47">
        <v>18431</v>
      </c>
      <c r="I89" s="47">
        <f t="shared" ref="I89" si="842">H89/$C89</f>
        <v>78.42978723404255</v>
      </c>
      <c r="J89" s="47">
        <v>281728</v>
      </c>
      <c r="K89" s="47">
        <f t="shared" ref="K89" si="843">J89/$C89</f>
        <v>1198.8425531914893</v>
      </c>
      <c r="L89" s="47">
        <v>0</v>
      </c>
      <c r="M89" s="47">
        <f t="shared" ref="M89" si="844">L89/$C89</f>
        <v>0</v>
      </c>
      <c r="N89" s="47">
        <v>0</v>
      </c>
      <c r="O89" s="47">
        <f t="shared" ref="O89" si="845">N89/$C89</f>
        <v>0</v>
      </c>
      <c r="P89" s="47">
        <v>0</v>
      </c>
      <c r="Q89" s="47">
        <f t="shared" ref="Q89" si="846">P89/$C89</f>
        <v>0</v>
      </c>
      <c r="R89" s="47">
        <v>5450</v>
      </c>
      <c r="S89" s="47">
        <f t="shared" ref="S89" si="847">R89/$C89</f>
        <v>23.191489361702128</v>
      </c>
      <c r="T89" s="47">
        <v>0</v>
      </c>
      <c r="U89" s="47">
        <f t="shared" ref="U89" si="848">T89/$C89</f>
        <v>0</v>
      </c>
      <c r="V89" s="47">
        <v>0</v>
      </c>
      <c r="W89" s="47">
        <f t="shared" ref="W89" si="849">V89/$C89</f>
        <v>0</v>
      </c>
      <c r="X89" s="47">
        <v>0</v>
      </c>
      <c r="Y89" s="47">
        <f t="shared" ref="Y89" si="850">X89/$C89</f>
        <v>0</v>
      </c>
      <c r="Z89" s="47">
        <v>0</v>
      </c>
      <c r="AA89" s="47">
        <f t="shared" ref="AA89" si="851">Z89/$C89</f>
        <v>0</v>
      </c>
      <c r="AB89" s="47">
        <v>38900</v>
      </c>
      <c r="AC89" s="47">
        <f t="shared" si="749"/>
        <v>165.53191489361703</v>
      </c>
      <c r="AD89" s="38">
        <f t="shared" si="750"/>
        <v>469788</v>
      </c>
      <c r="AE89" s="47">
        <f t="shared" si="751"/>
        <v>1999.0978723404255</v>
      </c>
    </row>
    <row r="90" spans="1:31">
      <c r="A90" s="67">
        <v>343002</v>
      </c>
      <c r="B90" s="68" t="s">
        <v>90</v>
      </c>
      <c r="C90" s="51">
        <v>1362</v>
      </c>
      <c r="D90" s="30">
        <v>204496</v>
      </c>
      <c r="E90" s="30">
        <f t="shared" si="737"/>
        <v>150.14390602055801</v>
      </c>
      <c r="F90" s="30">
        <v>130338</v>
      </c>
      <c r="G90" s="30">
        <f t="shared" si="738"/>
        <v>95.696035242290748</v>
      </c>
      <c r="H90" s="30">
        <v>26039</v>
      </c>
      <c r="I90" s="30">
        <f t="shared" ref="I90" si="852">H90/$C90</f>
        <v>19.118208516886931</v>
      </c>
      <c r="J90" s="30">
        <v>0</v>
      </c>
      <c r="K90" s="30">
        <f t="shared" ref="K90" si="853">J90/$C90</f>
        <v>0</v>
      </c>
      <c r="L90" s="30">
        <v>0</v>
      </c>
      <c r="M90" s="30">
        <f t="shared" ref="M90" si="854">L90/$C90</f>
        <v>0</v>
      </c>
      <c r="N90" s="30">
        <v>38974</v>
      </c>
      <c r="O90" s="30">
        <f t="shared" ref="O90" si="855">N90/$C90</f>
        <v>28.615271659324524</v>
      </c>
      <c r="P90" s="30">
        <v>0</v>
      </c>
      <c r="Q90" s="30">
        <f t="shared" ref="Q90" si="856">P90/$C90</f>
        <v>0</v>
      </c>
      <c r="R90" s="30">
        <v>10462</v>
      </c>
      <c r="S90" s="30">
        <f t="shared" ref="S90" si="857">R90/$C90</f>
        <v>7.6813509544787077</v>
      </c>
      <c r="T90" s="30">
        <v>15446</v>
      </c>
      <c r="U90" s="30">
        <f t="shared" ref="U90" si="858">T90/$C90</f>
        <v>11.340675477239355</v>
      </c>
      <c r="V90" s="30">
        <v>0</v>
      </c>
      <c r="W90" s="30">
        <f t="shared" ref="W90" si="859">V90/$C90</f>
        <v>0</v>
      </c>
      <c r="X90" s="30">
        <v>0</v>
      </c>
      <c r="Y90" s="30">
        <f t="shared" ref="Y90" si="860">X90/$C90</f>
        <v>0</v>
      </c>
      <c r="Z90" s="30">
        <v>0</v>
      </c>
      <c r="AA90" s="30">
        <f t="shared" ref="AA90" si="861">Z90/$C90</f>
        <v>0</v>
      </c>
      <c r="AB90" s="30">
        <v>0</v>
      </c>
      <c r="AC90" s="30">
        <f t="shared" si="749"/>
        <v>0</v>
      </c>
      <c r="AD90" s="38">
        <f t="shared" si="750"/>
        <v>425755</v>
      </c>
      <c r="AE90" s="30">
        <f t="shared" si="751"/>
        <v>312.59544787077829</v>
      </c>
    </row>
    <row r="91" spans="1:31">
      <c r="A91" s="60">
        <v>344001</v>
      </c>
      <c r="B91" s="62" t="s">
        <v>121</v>
      </c>
      <c r="C91" s="51">
        <v>418</v>
      </c>
      <c r="D91" s="30">
        <v>202086</v>
      </c>
      <c r="E91" s="30">
        <f t="shared" si="737"/>
        <v>483.45933014354068</v>
      </c>
      <c r="F91" s="30">
        <v>130302</v>
      </c>
      <c r="G91" s="30">
        <f t="shared" si="738"/>
        <v>311.72727272727275</v>
      </c>
      <c r="H91" s="30">
        <v>30664</v>
      </c>
      <c r="I91" s="30">
        <f t="shared" ref="I91" si="862">H91/$C91</f>
        <v>73.358851674641144</v>
      </c>
      <c r="J91" s="30">
        <v>0</v>
      </c>
      <c r="K91" s="30">
        <f t="shared" ref="K91" si="863">J91/$C91</f>
        <v>0</v>
      </c>
      <c r="L91" s="30">
        <v>0</v>
      </c>
      <c r="M91" s="30">
        <f t="shared" ref="M91" si="864">L91/$C91</f>
        <v>0</v>
      </c>
      <c r="N91" s="30">
        <v>19437</v>
      </c>
      <c r="O91" s="30">
        <f t="shared" ref="O91" si="865">N91/$C91</f>
        <v>46.5</v>
      </c>
      <c r="P91" s="30">
        <v>0</v>
      </c>
      <c r="Q91" s="30">
        <f t="shared" ref="Q91" si="866">P91/$C91</f>
        <v>0</v>
      </c>
      <c r="R91" s="30">
        <v>12181</v>
      </c>
      <c r="S91" s="30">
        <f t="shared" ref="S91" si="867">R91/$C91</f>
        <v>29.141148325358852</v>
      </c>
      <c r="T91" s="30">
        <v>24884</v>
      </c>
      <c r="U91" s="30">
        <f t="shared" ref="U91" si="868">T91/$C91</f>
        <v>59.5311004784689</v>
      </c>
      <c r="V91" s="30">
        <v>0</v>
      </c>
      <c r="W91" s="30">
        <f t="shared" ref="W91" si="869">V91/$C91</f>
        <v>0</v>
      </c>
      <c r="X91" s="30">
        <v>0</v>
      </c>
      <c r="Y91" s="30">
        <f t="shared" ref="Y91" si="870">X91/$C91</f>
        <v>0</v>
      </c>
      <c r="Z91" s="30">
        <v>0</v>
      </c>
      <c r="AA91" s="30">
        <f t="shared" ref="AA91" si="871">Z91/$C91</f>
        <v>0</v>
      </c>
      <c r="AB91" s="30">
        <v>0</v>
      </c>
      <c r="AC91" s="30">
        <f t="shared" si="749"/>
        <v>0</v>
      </c>
      <c r="AD91" s="38">
        <f t="shared" si="750"/>
        <v>419554</v>
      </c>
      <c r="AE91" s="30">
        <f t="shared" si="751"/>
        <v>1003.7177033492823</v>
      </c>
    </row>
    <row r="92" spans="1:31">
      <c r="A92" s="60">
        <v>345001</v>
      </c>
      <c r="B92" s="62" t="s">
        <v>122</v>
      </c>
      <c r="C92" s="51">
        <v>1200</v>
      </c>
      <c r="D92" s="30">
        <v>420476</v>
      </c>
      <c r="E92" s="30">
        <f t="shared" si="737"/>
        <v>350.39666666666665</v>
      </c>
      <c r="F92" s="30">
        <v>152588</v>
      </c>
      <c r="G92" s="30">
        <f t="shared" si="738"/>
        <v>127.15666666666667</v>
      </c>
      <c r="H92" s="30">
        <v>35686</v>
      </c>
      <c r="I92" s="30">
        <f t="shared" ref="I92" si="872">H92/$C92</f>
        <v>29.738333333333333</v>
      </c>
      <c r="J92" s="30">
        <v>0</v>
      </c>
      <c r="K92" s="30">
        <f t="shared" ref="K92" si="873">J92/$C92</f>
        <v>0</v>
      </c>
      <c r="L92" s="30">
        <v>0</v>
      </c>
      <c r="M92" s="30">
        <f t="shared" ref="M92" si="874">L92/$C92</f>
        <v>0</v>
      </c>
      <c r="N92" s="30">
        <v>0</v>
      </c>
      <c r="O92" s="30">
        <f t="shared" ref="O92" si="875">N92/$C92</f>
        <v>0</v>
      </c>
      <c r="P92" s="30">
        <v>0</v>
      </c>
      <c r="Q92" s="30">
        <f t="shared" ref="Q92" si="876">P92/$C92</f>
        <v>0</v>
      </c>
      <c r="R92" s="30">
        <v>33225</v>
      </c>
      <c r="S92" s="30">
        <f t="shared" ref="S92" si="877">R92/$C92</f>
        <v>27.6875</v>
      </c>
      <c r="T92" s="30">
        <v>0</v>
      </c>
      <c r="U92" s="30">
        <f t="shared" ref="U92" si="878">T92/$C92</f>
        <v>0</v>
      </c>
      <c r="V92" s="30">
        <v>0</v>
      </c>
      <c r="W92" s="30">
        <f t="shared" ref="W92" si="879">V92/$C92</f>
        <v>0</v>
      </c>
      <c r="X92" s="30">
        <v>0</v>
      </c>
      <c r="Y92" s="30">
        <f t="shared" ref="Y92" si="880">X92/$C92</f>
        <v>0</v>
      </c>
      <c r="Z92" s="30">
        <v>0</v>
      </c>
      <c r="AA92" s="30">
        <f t="shared" ref="AA92" si="881">Z92/$C92</f>
        <v>0</v>
      </c>
      <c r="AB92" s="30">
        <v>0</v>
      </c>
      <c r="AC92" s="30">
        <f t="shared" si="749"/>
        <v>0</v>
      </c>
      <c r="AD92" s="38">
        <f t="shared" si="750"/>
        <v>641975</v>
      </c>
      <c r="AE92" s="30">
        <f t="shared" si="751"/>
        <v>534.97916666666663</v>
      </c>
    </row>
    <row r="93" spans="1:31">
      <c r="A93" s="61">
        <v>346001</v>
      </c>
      <c r="B93" s="65" t="s">
        <v>123</v>
      </c>
      <c r="C93" s="50">
        <v>778</v>
      </c>
      <c r="D93" s="29">
        <v>150951</v>
      </c>
      <c r="E93" s="29">
        <f t="shared" si="737"/>
        <v>194.02442159383034</v>
      </c>
      <c r="F93" s="29">
        <v>164361</v>
      </c>
      <c r="G93" s="29">
        <f t="shared" si="738"/>
        <v>211.26092544987148</v>
      </c>
      <c r="H93" s="29">
        <v>38440</v>
      </c>
      <c r="I93" s="29">
        <f t="shared" ref="I93" si="882">H93/$C93</f>
        <v>49.408740359897173</v>
      </c>
      <c r="J93" s="29">
        <v>0</v>
      </c>
      <c r="K93" s="29">
        <f t="shared" ref="K93" si="883">J93/$C93</f>
        <v>0</v>
      </c>
      <c r="L93" s="29">
        <v>0</v>
      </c>
      <c r="M93" s="29">
        <f t="shared" ref="M93" si="884">L93/$C93</f>
        <v>0</v>
      </c>
      <c r="N93" s="29">
        <v>3769</v>
      </c>
      <c r="O93" s="29">
        <f t="shared" ref="O93" si="885">N93/$C93</f>
        <v>4.8444730077120823</v>
      </c>
      <c r="P93" s="29">
        <v>0</v>
      </c>
      <c r="Q93" s="29">
        <f t="shared" ref="Q93" si="886">P93/$C93</f>
        <v>0</v>
      </c>
      <c r="R93" s="29">
        <v>21478</v>
      </c>
      <c r="S93" s="29">
        <f t="shared" ref="S93" si="887">R93/$C93</f>
        <v>27.606683804627249</v>
      </c>
      <c r="T93" s="29">
        <v>33078</v>
      </c>
      <c r="U93" s="29">
        <f t="shared" ref="U93" si="888">T93/$C93</f>
        <v>42.516709511568124</v>
      </c>
      <c r="V93" s="29">
        <v>0</v>
      </c>
      <c r="W93" s="29">
        <f t="shared" ref="W93" si="889">V93/$C93</f>
        <v>0</v>
      </c>
      <c r="X93" s="29">
        <v>0</v>
      </c>
      <c r="Y93" s="29">
        <f t="shared" ref="Y93" si="890">X93/$C93</f>
        <v>0</v>
      </c>
      <c r="Z93" s="29">
        <v>0</v>
      </c>
      <c r="AA93" s="29">
        <f t="shared" ref="AA93" si="891">Z93/$C93</f>
        <v>0</v>
      </c>
      <c r="AB93" s="29">
        <v>0</v>
      </c>
      <c r="AC93" s="29">
        <f t="shared" si="749"/>
        <v>0</v>
      </c>
      <c r="AD93" s="69">
        <f t="shared" si="750"/>
        <v>412077</v>
      </c>
      <c r="AE93" s="29">
        <f t="shared" si="751"/>
        <v>529.66195372750644</v>
      </c>
    </row>
    <row r="94" spans="1:31">
      <c r="A94" s="66">
        <v>347001</v>
      </c>
      <c r="B94" s="64" t="s">
        <v>124</v>
      </c>
      <c r="C94" s="51">
        <v>332</v>
      </c>
      <c r="D94" s="47">
        <v>98063</v>
      </c>
      <c r="E94" s="47">
        <f t="shared" si="737"/>
        <v>295.37048192771084</v>
      </c>
      <c r="F94" s="47">
        <v>62331</v>
      </c>
      <c r="G94" s="47">
        <f t="shared" si="738"/>
        <v>187.74397590361446</v>
      </c>
      <c r="H94" s="47">
        <v>14626</v>
      </c>
      <c r="I94" s="47">
        <f t="shared" ref="I94" si="892">H94/$C94</f>
        <v>44.054216867469883</v>
      </c>
      <c r="J94" s="47">
        <v>0</v>
      </c>
      <c r="K94" s="47">
        <f t="shared" ref="K94" si="893">J94/$C94</f>
        <v>0</v>
      </c>
      <c r="L94" s="47">
        <v>0</v>
      </c>
      <c r="M94" s="47">
        <f t="shared" ref="M94" si="894">L94/$C94</f>
        <v>0</v>
      </c>
      <c r="N94" s="47">
        <v>31153</v>
      </c>
      <c r="O94" s="47">
        <f t="shared" ref="O94" si="895">N94/$C94</f>
        <v>93.834337349397586</v>
      </c>
      <c r="P94" s="47">
        <v>0</v>
      </c>
      <c r="Q94" s="47">
        <f t="shared" ref="Q94" si="896">P94/$C94</f>
        <v>0</v>
      </c>
      <c r="R94" s="47">
        <v>9020</v>
      </c>
      <c r="S94" s="47">
        <f t="shared" ref="S94" si="897">R94/$C94</f>
        <v>27.168674698795179</v>
      </c>
      <c r="T94" s="47">
        <v>11169</v>
      </c>
      <c r="U94" s="47">
        <f t="shared" ref="U94" si="898">T94/$C94</f>
        <v>33.641566265060241</v>
      </c>
      <c r="V94" s="47">
        <v>0</v>
      </c>
      <c r="W94" s="47">
        <f t="shared" ref="W94" si="899">V94/$C94</f>
        <v>0</v>
      </c>
      <c r="X94" s="47">
        <v>0</v>
      </c>
      <c r="Y94" s="47">
        <f t="shared" ref="Y94" si="900">X94/$C94</f>
        <v>0</v>
      </c>
      <c r="Z94" s="47">
        <v>0</v>
      </c>
      <c r="AA94" s="47">
        <f t="shared" ref="AA94" si="901">Z94/$C94</f>
        <v>0</v>
      </c>
      <c r="AB94" s="47">
        <v>0</v>
      </c>
      <c r="AC94" s="47">
        <f t="shared" si="749"/>
        <v>0</v>
      </c>
      <c r="AD94" s="38">
        <f t="shared" si="750"/>
        <v>226362</v>
      </c>
      <c r="AE94" s="47">
        <f t="shared" si="751"/>
        <v>681.81325301204822</v>
      </c>
    </row>
    <row r="95" spans="1:31">
      <c r="A95" s="60">
        <v>348001</v>
      </c>
      <c r="B95" s="62" t="s">
        <v>91</v>
      </c>
      <c r="C95" s="51">
        <v>219</v>
      </c>
      <c r="D95" s="30">
        <v>100933</v>
      </c>
      <c r="E95" s="30">
        <f t="shared" si="737"/>
        <v>460.88127853881281</v>
      </c>
      <c r="F95" s="30">
        <v>93353</v>
      </c>
      <c r="G95" s="30">
        <f t="shared" si="738"/>
        <v>426.26940639269407</v>
      </c>
      <c r="H95" s="30">
        <v>19868</v>
      </c>
      <c r="I95" s="30">
        <f t="shared" ref="I95" si="902">H95/$C95</f>
        <v>90.721461187214615</v>
      </c>
      <c r="J95" s="30">
        <v>0</v>
      </c>
      <c r="K95" s="30">
        <f t="shared" ref="K95" si="903">J95/$C95</f>
        <v>0</v>
      </c>
      <c r="L95" s="30">
        <v>0</v>
      </c>
      <c r="M95" s="30">
        <f t="shared" ref="M95" si="904">L95/$C95</f>
        <v>0</v>
      </c>
      <c r="N95" s="30">
        <v>9996</v>
      </c>
      <c r="O95" s="30">
        <f t="shared" ref="O95" si="905">N95/$C95</f>
        <v>45.643835616438359</v>
      </c>
      <c r="P95" s="30">
        <v>0</v>
      </c>
      <c r="Q95" s="30">
        <f t="shared" ref="Q95" si="906">P95/$C95</f>
        <v>0</v>
      </c>
      <c r="R95" s="30">
        <v>7539</v>
      </c>
      <c r="S95" s="30">
        <f t="shared" ref="S95" si="907">R95/$C95</f>
        <v>34.424657534246577</v>
      </c>
      <c r="T95" s="30">
        <v>6209</v>
      </c>
      <c r="U95" s="30">
        <f t="shared" ref="U95" si="908">T95/$C95</f>
        <v>28.351598173515981</v>
      </c>
      <c r="V95" s="30">
        <v>0</v>
      </c>
      <c r="W95" s="30">
        <f t="shared" ref="W95" si="909">V95/$C95</f>
        <v>0</v>
      </c>
      <c r="X95" s="30">
        <v>0</v>
      </c>
      <c r="Y95" s="30">
        <f t="shared" ref="Y95" si="910">X95/$C95</f>
        <v>0</v>
      </c>
      <c r="Z95" s="30">
        <v>0</v>
      </c>
      <c r="AA95" s="30">
        <f t="shared" ref="AA95" si="911">Z95/$C95</f>
        <v>0</v>
      </c>
      <c r="AB95" s="30">
        <v>391</v>
      </c>
      <c r="AC95" s="30">
        <f t="shared" si="749"/>
        <v>1.7853881278538812</v>
      </c>
      <c r="AD95" s="38">
        <f t="shared" si="750"/>
        <v>238289</v>
      </c>
      <c r="AE95" s="30">
        <f t="shared" si="751"/>
        <v>1088.0776255707763</v>
      </c>
    </row>
    <row r="96" spans="1:31">
      <c r="A96" s="60">
        <v>349001</v>
      </c>
      <c r="B96" s="65" t="s">
        <v>125</v>
      </c>
      <c r="C96" s="50">
        <v>179</v>
      </c>
      <c r="D96" s="29">
        <v>24077</v>
      </c>
      <c r="E96" s="29">
        <f t="shared" si="737"/>
        <v>134.50837988826817</v>
      </c>
      <c r="F96" s="29">
        <v>53476</v>
      </c>
      <c r="G96" s="29">
        <f t="shared" si="738"/>
        <v>298.7486033519553</v>
      </c>
      <c r="H96" s="29">
        <v>9687</v>
      </c>
      <c r="I96" s="29">
        <f t="shared" ref="I96" si="912">H96/$C96</f>
        <v>54.117318435754193</v>
      </c>
      <c r="J96" s="29">
        <v>0</v>
      </c>
      <c r="K96" s="29">
        <f t="shared" ref="K96" si="913">J96/$C96</f>
        <v>0</v>
      </c>
      <c r="L96" s="29">
        <v>0</v>
      </c>
      <c r="M96" s="29">
        <f t="shared" ref="M96" si="914">L96/$C96</f>
        <v>0</v>
      </c>
      <c r="N96" s="29">
        <v>7796</v>
      </c>
      <c r="O96" s="29">
        <f t="shared" ref="O96" si="915">N96/$C96</f>
        <v>43.553072625698327</v>
      </c>
      <c r="P96" s="29">
        <v>0</v>
      </c>
      <c r="Q96" s="29">
        <f t="shared" ref="Q96" si="916">P96/$C96</f>
        <v>0</v>
      </c>
      <c r="R96" s="29">
        <v>1388</v>
      </c>
      <c r="S96" s="29">
        <f t="shared" ref="S96" si="917">R96/$C96</f>
        <v>7.7541899441340778</v>
      </c>
      <c r="T96" s="29">
        <v>0</v>
      </c>
      <c r="U96" s="29">
        <f t="shared" ref="U96" si="918">T96/$C96</f>
        <v>0</v>
      </c>
      <c r="V96" s="29">
        <v>0</v>
      </c>
      <c r="W96" s="29">
        <f t="shared" ref="W96" si="919">V96/$C96</f>
        <v>0</v>
      </c>
      <c r="X96" s="29">
        <v>0</v>
      </c>
      <c r="Y96" s="29">
        <f t="shared" ref="Y96" si="920">X96/$C96</f>
        <v>0</v>
      </c>
      <c r="Z96" s="29">
        <v>0</v>
      </c>
      <c r="AA96" s="29">
        <f t="shared" ref="AA96" si="921">Z96/$C96</f>
        <v>0</v>
      </c>
      <c r="AB96" s="29">
        <v>0</v>
      </c>
      <c r="AC96" s="29">
        <f t="shared" si="749"/>
        <v>0</v>
      </c>
      <c r="AD96" s="69">
        <f t="shared" si="750"/>
        <v>96424</v>
      </c>
      <c r="AE96" s="29">
        <f t="shared" si="751"/>
        <v>538.68156424581002</v>
      </c>
    </row>
    <row r="97" spans="1:32">
      <c r="A97" s="16"/>
      <c r="B97" s="17" t="s">
        <v>74</v>
      </c>
      <c r="C97" s="35">
        <f>SUM(C79:C96)</f>
        <v>10208</v>
      </c>
      <c r="D97" s="36">
        <f>SUM(D79:D96)</f>
        <v>3666344</v>
      </c>
      <c r="E97" s="36">
        <f t="shared" ref="E97" si="922">D97/$C97</f>
        <v>359.16379310344826</v>
      </c>
      <c r="F97" s="36">
        <f>SUM(F79:F96)</f>
        <v>1850277</v>
      </c>
      <c r="G97" s="36">
        <f t="shared" ref="G97" si="923">F97/$C97</f>
        <v>181.25754310344828</v>
      </c>
      <c r="H97" s="36">
        <f>SUM(H79:H96)</f>
        <v>614513</v>
      </c>
      <c r="I97" s="36">
        <f t="shared" ref="I97" si="924">H97/$C97</f>
        <v>60.199157523510969</v>
      </c>
      <c r="J97" s="36">
        <f>SUM(J79:J96)</f>
        <v>3266457</v>
      </c>
      <c r="K97" s="36">
        <f t="shared" ref="K97" si="925">J97/$C97</f>
        <v>319.98990987460814</v>
      </c>
      <c r="L97" s="36">
        <f>SUM(L79:L96)</f>
        <v>54056</v>
      </c>
      <c r="M97" s="36">
        <f t="shared" ref="M97" si="926">L97/$C97</f>
        <v>5.2954545454545459</v>
      </c>
      <c r="N97" s="36">
        <f>SUM(N79:N96)</f>
        <v>385941</v>
      </c>
      <c r="O97" s="36">
        <f t="shared" ref="O97" si="927">N97/$C97</f>
        <v>37.807699843260188</v>
      </c>
      <c r="P97" s="36">
        <f>SUM(P79:P96)</f>
        <v>7744</v>
      </c>
      <c r="Q97" s="36">
        <f t="shared" ref="Q97" si="928">P97/$C97</f>
        <v>0.75862068965517238</v>
      </c>
      <c r="R97" s="36">
        <f>SUM(R79:R96)</f>
        <v>240104</v>
      </c>
      <c r="S97" s="36">
        <f t="shared" ref="S97" si="929">R97/$C97</f>
        <v>23.521159874608152</v>
      </c>
      <c r="T97" s="36">
        <f>SUM(T79:T96)</f>
        <v>391231</v>
      </c>
      <c r="U97" s="36">
        <f t="shared" ref="U97" si="930">T97/$C97</f>
        <v>38.325920846394986</v>
      </c>
      <c r="V97" s="36">
        <f>SUM(V79:V96)</f>
        <v>47388</v>
      </c>
      <c r="W97" s="36">
        <f t="shared" ref="W97" si="931">V97/$C97</f>
        <v>4.6422413793103452</v>
      </c>
      <c r="X97" s="36">
        <f>SUM(X79:X96)</f>
        <v>0</v>
      </c>
      <c r="Y97" s="36">
        <f t="shared" ref="Y97" si="932">X97/$C97</f>
        <v>0</v>
      </c>
      <c r="Z97" s="36">
        <f>SUM(Z79:Z96)</f>
        <v>1958</v>
      </c>
      <c r="AA97" s="36">
        <f t="shared" ref="AA97" si="933">Z97/$C97</f>
        <v>0.19181034482758622</v>
      </c>
      <c r="AB97" s="36">
        <f>SUM(AB79:AB96)</f>
        <v>98288</v>
      </c>
      <c r="AC97" s="36">
        <f t="shared" ref="AC97" si="934">AB97/$C97</f>
        <v>9.6285266457680247</v>
      </c>
      <c r="AD97" s="42">
        <f>D97+F97+H97+J97+L97+N97+P97+R97+T97+V97+X97+Z97+AB97</f>
        <v>10624301</v>
      </c>
      <c r="AE97" s="36">
        <f t="shared" ref="AE97" si="935">AD97/$C97</f>
        <v>1040.7818377742947</v>
      </c>
    </row>
    <row r="98" spans="1:32">
      <c r="A98" s="28"/>
      <c r="B98" s="20"/>
      <c r="C98" s="7"/>
      <c r="D98" s="20"/>
      <c r="E98" s="20"/>
      <c r="F98" s="20"/>
      <c r="G98" s="33"/>
      <c r="H98" s="20"/>
      <c r="I98" s="20"/>
      <c r="J98" s="20"/>
      <c r="K98" s="33"/>
      <c r="L98" s="20"/>
      <c r="M98" s="20"/>
      <c r="N98" s="20"/>
      <c r="O98" s="33"/>
      <c r="P98" s="20"/>
      <c r="Q98" s="20"/>
      <c r="R98" s="20"/>
      <c r="S98" s="33"/>
      <c r="T98" s="20"/>
      <c r="U98" s="20"/>
      <c r="V98" s="20"/>
      <c r="W98" s="33"/>
      <c r="X98" s="20"/>
      <c r="Y98" s="20"/>
      <c r="Z98" s="20"/>
      <c r="AA98" s="33"/>
      <c r="AB98" s="20"/>
      <c r="AC98" s="33"/>
      <c r="AD98" s="20"/>
      <c r="AE98" s="33"/>
    </row>
    <row r="99" spans="1:32" s="56" customFormat="1">
      <c r="A99" s="58" t="s">
        <v>87</v>
      </c>
      <c r="B99" s="59" t="s">
        <v>88</v>
      </c>
      <c r="C99" s="50">
        <v>323</v>
      </c>
      <c r="D99" s="29">
        <v>0</v>
      </c>
      <c r="E99" s="29">
        <f>D99/$C99</f>
        <v>0</v>
      </c>
      <c r="F99" s="29">
        <v>0</v>
      </c>
      <c r="G99" s="29">
        <f>F99/$C99</f>
        <v>0</v>
      </c>
      <c r="H99" s="29">
        <v>4176</v>
      </c>
      <c r="I99" s="29">
        <f t="shared" ref="I99" si="936">H99/$C99</f>
        <v>12.928792569659443</v>
      </c>
      <c r="J99" s="29">
        <v>47529</v>
      </c>
      <c r="K99" s="29">
        <f t="shared" ref="K99" si="937">J99/$C99</f>
        <v>147.1486068111455</v>
      </c>
      <c r="L99" s="29">
        <v>0</v>
      </c>
      <c r="M99" s="29">
        <f t="shared" ref="M99" si="938">L99/$C99</f>
        <v>0</v>
      </c>
      <c r="N99" s="29">
        <v>0</v>
      </c>
      <c r="O99" s="29">
        <f t="shared" ref="O99" si="939">N99/$C99</f>
        <v>0</v>
      </c>
      <c r="P99" s="29">
        <v>0</v>
      </c>
      <c r="Q99" s="29">
        <f t="shared" ref="Q99" si="940">P99/$C99</f>
        <v>0</v>
      </c>
      <c r="R99" s="29">
        <v>0</v>
      </c>
      <c r="S99" s="29">
        <f t="shared" ref="S99" si="941">R99/$C99</f>
        <v>0</v>
      </c>
      <c r="T99" s="29">
        <v>0</v>
      </c>
      <c r="U99" s="29">
        <f t="shared" ref="U99" si="942">T99/$C99</f>
        <v>0</v>
      </c>
      <c r="V99" s="29">
        <v>15237</v>
      </c>
      <c r="W99" s="29">
        <f t="shared" ref="W99" si="943">V99/$C99</f>
        <v>47.173374613003098</v>
      </c>
      <c r="X99" s="29">
        <v>0</v>
      </c>
      <c r="Y99" s="29">
        <f t="shared" ref="Y99" si="944">X99/$C99</f>
        <v>0</v>
      </c>
      <c r="Z99" s="29">
        <v>0</v>
      </c>
      <c r="AA99" s="29">
        <f t="shared" ref="AA99" si="945">Z99/$C99</f>
        <v>0</v>
      </c>
      <c r="AB99" s="29">
        <v>0</v>
      </c>
      <c r="AC99" s="29">
        <f t="shared" ref="AC99" si="946">AB99/$C99</f>
        <v>0</v>
      </c>
      <c r="AD99" s="39">
        <f>D99+F99+H99+J99+L99+N99+P99+R99+T99+V99+X99+Z99+AB99</f>
        <v>66942</v>
      </c>
      <c r="AE99" s="29">
        <f>AD99/$C99</f>
        <v>207.25077399380805</v>
      </c>
    </row>
    <row r="100" spans="1:32">
      <c r="A100" s="16"/>
      <c r="B100" s="17" t="s">
        <v>89</v>
      </c>
      <c r="C100" s="35">
        <f>C99</f>
        <v>323</v>
      </c>
      <c r="D100" s="37">
        <f>SUM(D99)</f>
        <v>0</v>
      </c>
      <c r="E100" s="37">
        <f>D100/$C100</f>
        <v>0</v>
      </c>
      <c r="F100" s="37">
        <f>SUM(F99)</f>
        <v>0</v>
      </c>
      <c r="G100" s="37">
        <f>F100/$C100</f>
        <v>0</v>
      </c>
      <c r="H100" s="37">
        <f>SUM(H99)</f>
        <v>4176</v>
      </c>
      <c r="I100" s="37">
        <f>H100/$C100</f>
        <v>12.928792569659443</v>
      </c>
      <c r="J100" s="37">
        <f>SUM(J99)</f>
        <v>47529</v>
      </c>
      <c r="K100" s="37">
        <f>J100/$C100</f>
        <v>147.1486068111455</v>
      </c>
      <c r="L100" s="37">
        <f>SUM(L99)</f>
        <v>0</v>
      </c>
      <c r="M100" s="37">
        <f>L100/$C100</f>
        <v>0</v>
      </c>
      <c r="N100" s="37">
        <f>SUM(N99)</f>
        <v>0</v>
      </c>
      <c r="O100" s="37">
        <f>N100/$C100</f>
        <v>0</v>
      </c>
      <c r="P100" s="37">
        <f>SUM(P99)</f>
        <v>0</v>
      </c>
      <c r="Q100" s="37">
        <f>P100/$C100</f>
        <v>0</v>
      </c>
      <c r="R100" s="37">
        <f>SUM(R99)</f>
        <v>0</v>
      </c>
      <c r="S100" s="37">
        <f>R100/$C100</f>
        <v>0</v>
      </c>
      <c r="T100" s="37">
        <f>SUM(T99)</f>
        <v>0</v>
      </c>
      <c r="U100" s="37">
        <f>T100/$C100</f>
        <v>0</v>
      </c>
      <c r="V100" s="37">
        <f>SUM(V99)</f>
        <v>15237</v>
      </c>
      <c r="W100" s="37">
        <f>V100/$C100</f>
        <v>47.173374613003098</v>
      </c>
      <c r="X100" s="37">
        <f>SUM(X99)</f>
        <v>0</v>
      </c>
      <c r="Y100" s="37">
        <f>X100/$C100</f>
        <v>0</v>
      </c>
      <c r="Z100" s="37">
        <f>SUM(Z99)</f>
        <v>0</v>
      </c>
      <c r="AA100" s="37">
        <f>Z100/$C100</f>
        <v>0</v>
      </c>
      <c r="AB100" s="37">
        <f>SUM(AB99)</f>
        <v>0</v>
      </c>
      <c r="AC100" s="37">
        <f>AB100/$C100</f>
        <v>0</v>
      </c>
      <c r="AD100" s="43">
        <f>AD99</f>
        <v>66942</v>
      </c>
      <c r="AE100" s="37">
        <f>AD100/$C100</f>
        <v>207.25077399380805</v>
      </c>
    </row>
    <row r="101" spans="1:32">
      <c r="A101" s="19"/>
      <c r="B101" s="20"/>
      <c r="C101" s="7"/>
      <c r="D101" s="7"/>
      <c r="E101" s="7"/>
      <c r="F101" s="7"/>
      <c r="G101" s="21"/>
      <c r="H101" s="7"/>
      <c r="I101" s="7"/>
      <c r="J101" s="7"/>
      <c r="K101" s="21"/>
      <c r="L101" s="7"/>
      <c r="M101" s="7"/>
      <c r="N101" s="7"/>
      <c r="O101" s="21"/>
      <c r="P101" s="7"/>
      <c r="Q101" s="7"/>
      <c r="R101" s="7"/>
      <c r="S101" s="21"/>
      <c r="T101" s="7"/>
      <c r="U101" s="7"/>
      <c r="V101" s="7"/>
      <c r="W101" s="21"/>
      <c r="X101" s="7"/>
      <c r="Y101" s="7"/>
      <c r="Z101" s="7"/>
      <c r="AA101" s="21"/>
      <c r="AB101" s="7"/>
      <c r="AC101" s="21"/>
      <c r="AD101" s="7"/>
      <c r="AE101" s="21"/>
    </row>
    <row r="102" spans="1:32" ht="14.4" thickBot="1">
      <c r="A102" s="24"/>
      <c r="B102" s="25" t="s">
        <v>75</v>
      </c>
      <c r="C102" s="49">
        <f>C97+C77+C73+C100</f>
        <v>706426</v>
      </c>
      <c r="D102" s="26">
        <f>D97+D77+D73+D100</f>
        <v>499679775</v>
      </c>
      <c r="E102" s="26">
        <f>D102/$C102</f>
        <v>707.33491547593098</v>
      </c>
      <c r="F102" s="26">
        <f>F97+F77+F73+F100</f>
        <v>13920542</v>
      </c>
      <c r="G102" s="26">
        <f>F102/$C102</f>
        <v>19.705591243810392</v>
      </c>
      <c r="H102" s="26">
        <f>H97+H77+H73+H100</f>
        <v>52912987</v>
      </c>
      <c r="I102" s="26">
        <f>H102/$C102</f>
        <v>74.902377602183378</v>
      </c>
      <c r="J102" s="26">
        <f>J97+J77+J73+J100</f>
        <v>826121168</v>
      </c>
      <c r="K102" s="26">
        <f>J102/$C102</f>
        <v>1169.4376594292962</v>
      </c>
      <c r="L102" s="26">
        <f>L97+L77+L73+L100</f>
        <v>86092686</v>
      </c>
      <c r="M102" s="26">
        <f>L102/$C102</f>
        <v>121.87077768938289</v>
      </c>
      <c r="N102" s="26">
        <f>N97+N77+N73+N100</f>
        <v>10557192</v>
      </c>
      <c r="O102" s="26">
        <f>N102/$C102</f>
        <v>14.944512234827144</v>
      </c>
      <c r="P102" s="26">
        <f>P97+P77+P73+P100</f>
        <v>926419</v>
      </c>
      <c r="Q102" s="26">
        <f>P102/$C102</f>
        <v>1.3114169070787316</v>
      </c>
      <c r="R102" s="26">
        <f>R97+R77+R73+R100</f>
        <v>4826300</v>
      </c>
      <c r="S102" s="26">
        <f>R102/$C102</f>
        <v>6.8319965573181056</v>
      </c>
      <c r="T102" s="26">
        <f>T97+T77+T73+T100</f>
        <v>48232848</v>
      </c>
      <c r="U102" s="26">
        <f>T102/$C102</f>
        <v>68.277283112456217</v>
      </c>
      <c r="V102" s="26">
        <f>V97+V77+V73+V100</f>
        <v>317892547</v>
      </c>
      <c r="W102" s="26">
        <f>V102/$C102</f>
        <v>450.00119899324204</v>
      </c>
      <c r="X102" s="26">
        <f>X97+X77+X73+X100</f>
        <v>15333716</v>
      </c>
      <c r="Y102" s="26">
        <f>X102/$C102</f>
        <v>21.706047059423067</v>
      </c>
      <c r="Z102" s="26">
        <f>Z97+Z77+Z73+Z100</f>
        <v>4041791</v>
      </c>
      <c r="AA102" s="26">
        <f>Z102/$C102</f>
        <v>5.7214641023971371</v>
      </c>
      <c r="AB102" s="26">
        <f>AB97+AB77+AB73+AB100</f>
        <v>3745269</v>
      </c>
      <c r="AC102" s="26">
        <f>AB102/$C102</f>
        <v>5.3017145461803503</v>
      </c>
      <c r="AD102" s="44">
        <f>AD97+AD77+AD73+AD100</f>
        <v>1884283240</v>
      </c>
      <c r="AE102" s="26">
        <f>AD102/$C102</f>
        <v>2667.3469549535266</v>
      </c>
    </row>
    <row r="103" spans="1:32" ht="18" customHeight="1" thickTop="1">
      <c r="A103" s="1" t="s">
        <v>128</v>
      </c>
      <c r="D103" s="71"/>
      <c r="E103" s="71"/>
      <c r="F103" s="71"/>
      <c r="G103" s="52"/>
      <c r="H103" s="71"/>
      <c r="I103" s="71"/>
      <c r="J103" s="71"/>
      <c r="K103" s="52"/>
      <c r="L103" s="71"/>
      <c r="M103" s="71"/>
      <c r="N103" s="71"/>
      <c r="O103" s="52"/>
      <c r="P103" s="71"/>
      <c r="Q103" s="71"/>
      <c r="R103" s="71"/>
      <c r="S103" s="52"/>
      <c r="T103" s="71"/>
      <c r="U103" s="71"/>
      <c r="V103" s="71"/>
      <c r="W103" s="52"/>
      <c r="X103" s="71"/>
      <c r="Y103" s="71"/>
      <c r="Z103" s="71"/>
      <c r="AA103" s="71"/>
      <c r="AB103" s="71"/>
      <c r="AC103" s="52"/>
      <c r="AD103" s="71"/>
      <c r="AE103" s="71"/>
      <c r="AF103" s="71"/>
    </row>
    <row r="105" spans="1:32">
      <c r="Z105" s="14"/>
      <c r="AB105" s="14"/>
      <c r="AD105" s="14"/>
    </row>
  </sheetData>
  <sortState ref="A94:IV149">
    <sortCondition ref="A94:A149"/>
  </sortState>
  <mergeCells count="10">
    <mergeCell ref="L103:N103"/>
    <mergeCell ref="AD1:AD2"/>
    <mergeCell ref="C1:C2"/>
    <mergeCell ref="A1:B1"/>
    <mergeCell ref="X103:AB103"/>
    <mergeCell ref="AD103:AF103"/>
    <mergeCell ref="P103:R103"/>
    <mergeCell ref="T103:V103"/>
    <mergeCell ref="D103:F103"/>
    <mergeCell ref="H103:J103"/>
  </mergeCells>
  <phoneticPr fontId="0" type="noConversion"/>
  <printOptions horizontalCentered="1"/>
  <pageMargins left="0.25" right="0.25" top="0.72" bottom="0.5" header="0.43" footer="0.5"/>
  <pageSetup paperSize="5" scale="65" orientation="portrait" r:id="rId1"/>
  <headerFooter alignWithMargins="0">
    <oddHeader>&amp;C&amp;18Benefits - Expenditures by Object</oddHeader>
  </headerFooter>
  <colBreaks count="2" manualBreakCount="2">
    <brk id="11" max="102" man="1"/>
    <brk id="17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Benefits - 200</vt:lpstr>
      <vt:lpstr>'Benefits - 200'!Print_Area</vt:lpstr>
      <vt:lpstr>'Benefits - 200'!Print_Titles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2014-07-07T19:29:46Z</cp:lastPrinted>
  <dcterms:created xsi:type="dcterms:W3CDTF">2003-04-30T20:08:44Z</dcterms:created>
  <dcterms:modified xsi:type="dcterms:W3CDTF">2014-07-10T16:34:00Z</dcterms:modified>
</cp:coreProperties>
</file>