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48" windowWidth="9360" windowHeight="9432" tabRatio="599" activeTab="0"/>
  </bookViews>
  <sheets>
    <sheet name="Supplies - 600" sheetId="1" r:id="rId1"/>
  </sheets>
  <definedNames>
    <definedName name="_xlfn.IFERROR" hidden="1">#NAME?</definedName>
    <definedName name="_xlnm.Print_Area" localSheetId="0">'Supplies - 600'!$A$1:$AA$104</definedName>
    <definedName name="_xlnm.Print_Titles" localSheetId="0">'Supplies - 600'!$A:$B,'Supplies - 600'!$1:$2</definedName>
  </definedNames>
  <calcPr fullCalcOnLoad="1"/>
</workbook>
</file>

<file path=xl/sharedStrings.xml><?xml version="1.0" encoding="utf-8"?>
<sst xmlns="http://schemas.openxmlformats.org/spreadsheetml/2006/main" count="137" uniqueCount="126">
  <si>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</si>
  <si>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</si>
  <si>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</si>
  <si>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</si>
  <si>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</si>
  <si>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</si>
  <si>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</si>
  <si>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</si>
  <si>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</si>
  <si>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</si>
  <si>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DISTRICT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</si>
  <si>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</si>
  <si>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</si>
  <si>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</si>
  <si>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</si>
  <si>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</si>
  <si>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</si>
  <si>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</si>
  <si>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</si>
  <si>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</si>
  <si>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</si>
  <si>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</si>
  <si>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</si>
  <si>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</si>
  <si>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</si>
  <si>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</si>
  <si>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</si>
  <si>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</si>
  <si>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</si>
  <si>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</si>
  <si>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</si>
  <si>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</si>
  <si>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</si>
  <si>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</si>
  <si>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</si>
  <si>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</si>
  <si>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</si>
  <si>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</si>
  <si>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</si>
  <si>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</si>
  <si>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</si>
  <si>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</si>
  <si>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</si>
  <si>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</si>
  <si>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</si>
  <si>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</si>
  <si>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</si>
  <si>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</si>
  <si>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</si>
  <si>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</si>
  <si>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</si>
  <si>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</si>
  <si>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</si>
  <si>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</si>
  <si>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</si>
  <si>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</si>
  <si>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</si>
  <si>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</si>
  <si>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</si>
  <si>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</si>
  <si>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</si>
  <si>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</si>
  <si>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</si>
  <si>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</si>
  <si>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</si>
  <si>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</si>
  <si>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</si>
  <si>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</si>
  <si>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</si>
  <si>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</si>
  <si>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</si>
  <si>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</si>
  <si>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</si>
  <si>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</si>
  <si>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</si>
  <si>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</si>
  <si>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</si>
  <si>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</si>
  <si>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</si>
  <si>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</si>
  <si>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</si>
  <si>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</si>
  <si>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</si>
  <si>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</si>
  <si>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</si>
  <si>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</si>
  <si>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</si>
  <si>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</si>
  <si>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</si>
  <si>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Louisiana Virtual Charter Academy</t>
  </si>
  <si>
    <t>New Orleans Military/Maritime Academy</t>
  </si>
  <si>
    <t>Object Code 615</t>
  </si>
  <si>
    <t>Technology Supplies</t>
  </si>
  <si>
    <t>Supplies</t>
  </si>
  <si>
    <t>Object Code 600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</si>
  <si>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</si>
  <si>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</si>
  <si>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</si>
  <si>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</si>
  <si>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</si>
  <si>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</si>
  <si>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</si>
  <si>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</si>
  <si>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</si>
  <si>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</si>
  <si>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</si>
  <si>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</si>
  <si>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</si>
  <si>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</si>
  <si>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</si>
  <si>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</si>
  <si>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</si>
  <si>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</si>
  <si>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</si>
  <si>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</si>
  <si>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</si>
  <si>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</si>
  <si>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</si>
  <si>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</si>
  <si>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</si>
  <si>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</si>
  <si>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</si>
  <si>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</si>
  <si>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</si>
  <si>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</si>
  <si>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** Excludes one-time Hurricane Related expenditures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</si>
</sst>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4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141" applyFont="1" applyFill="1" applyBorder="1" applyAlignment="1">
      <alignment horizontal="right" wrapText="1"/>
      <protection/>
    </xf>
    <xf numFmtId="0" fontId="3" fillId="0" borderId="20" xfId="14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0" fontId="3" fillId="0" borderId="22" xfId="14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41" applyNumberFormat="1" applyFont="1" applyFill="1" applyBorder="1" applyAlignment="1">
      <alignment horizontal="right" wrapText="1"/>
      <protection/>
    </xf>
    <xf numFmtId="164" fontId="3" fillId="36" borderId="11" xfId="141" applyNumberFormat="1" applyFont="1" applyFill="1" applyBorder="1" applyAlignment="1">
      <alignment horizontal="right" wrapText="1"/>
      <protection/>
    </xf>
    <xf numFmtId="0" fontId="3" fillId="0" borderId="22" xfId="141" applyFont="1" applyFill="1" applyBorder="1" applyAlignment="1">
      <alignment wrapText="1"/>
      <protection/>
    </xf>
    <xf numFmtId="164" fontId="3" fillId="0" borderId="22" xfId="141" applyNumberFormat="1" applyFont="1" applyFill="1" applyBorder="1" applyAlignment="1">
      <alignment horizontal="right" wrapText="1"/>
      <protection/>
    </xf>
    <xf numFmtId="164" fontId="3" fillId="36" borderId="22" xfId="141" applyNumberFormat="1" applyFont="1" applyFill="1" applyBorder="1" applyAlignment="1">
      <alignment horizontal="right" wrapText="1"/>
      <protection/>
    </xf>
    <xf numFmtId="0" fontId="2" fillId="35" borderId="27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3" fontId="5" fillId="34" borderId="19" xfId="0" applyNumberFormat="1" applyFont="1" applyFill="1" applyBorder="1" applyAlignment="1">
      <alignment/>
    </xf>
    <xf numFmtId="0" fontId="3" fillId="0" borderId="13" xfId="141" applyFont="1" applyFill="1" applyBorder="1" applyAlignment="1">
      <alignment wrapText="1"/>
      <protection/>
    </xf>
    <xf numFmtId="164" fontId="3" fillId="0" borderId="13" xfId="141" applyNumberFormat="1" applyFont="1" applyFill="1" applyBorder="1" applyAlignment="1">
      <alignment horizontal="right" wrapText="1"/>
      <protection/>
    </xf>
    <xf numFmtId="164" fontId="3" fillId="36" borderId="13" xfId="141" applyNumberFormat="1" applyFont="1" applyFill="1" applyBorder="1" applyAlignment="1">
      <alignment horizontal="right" wrapText="1"/>
      <protection/>
    </xf>
    <xf numFmtId="0" fontId="3" fillId="0" borderId="11" xfId="14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4" fillId="33" borderId="30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1" xfId="0" applyNumberFormat="1" applyFont="1" applyFill="1" applyBorder="1" applyAlignment="1">
      <alignment/>
    </xf>
    <xf numFmtId="3" fontId="3" fillId="30" borderId="11" xfId="141" applyNumberFormat="1" applyFont="1" applyFill="1" applyBorder="1" applyAlignment="1">
      <alignment horizontal="right" wrapText="1"/>
      <protection/>
    </xf>
    <xf numFmtId="3" fontId="3" fillId="30" borderId="22" xfId="141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0" fontId="3" fillId="0" borderId="31" xfId="141" applyFont="1" applyFill="1" applyBorder="1" applyAlignment="1">
      <alignment wrapText="1"/>
      <protection/>
    </xf>
    <xf numFmtId="0" fontId="3" fillId="0" borderId="32" xfId="141" applyFont="1" applyFill="1" applyBorder="1" applyAlignment="1">
      <alignment wrapText="1"/>
      <protection/>
    </xf>
    <xf numFmtId="0" fontId="3" fillId="0" borderId="12" xfId="141" applyFont="1" applyFill="1" applyBorder="1" applyAlignment="1">
      <alignment horizontal="left" wrapText="1"/>
      <protection/>
    </xf>
    <xf numFmtId="3" fontId="5" fillId="34" borderId="33" xfId="0" applyNumberFormat="1" applyFont="1" applyFill="1" applyBorder="1" applyAlignment="1">
      <alignment/>
    </xf>
    <xf numFmtId="3" fontId="3" fillId="30" borderId="13" xfId="141" applyNumberFormat="1" applyFont="1" applyFill="1" applyBorder="1" applyAlignment="1">
      <alignment horizontal="right" wrapText="1"/>
      <protection/>
    </xf>
    <xf numFmtId="0" fontId="3" fillId="37" borderId="11" xfId="141" applyFont="1" applyFill="1" applyBorder="1" applyAlignment="1">
      <alignment horizontal="right" wrapText="1"/>
      <protection/>
    </xf>
    <xf numFmtId="0" fontId="3" fillId="37" borderId="11" xfId="141" applyFont="1" applyFill="1" applyBorder="1" applyAlignment="1">
      <alignment wrapText="1"/>
      <protection/>
    </xf>
    <xf numFmtId="0" fontId="2" fillId="0" borderId="22" xfId="0" applyFont="1" applyBorder="1" applyAlignment="1">
      <alignment/>
    </xf>
    <xf numFmtId="38" fontId="2" fillId="0" borderId="0" xfId="97" applyNumberFormat="1" applyFont="1" applyFill="1" applyAlignment="1">
      <alignment vertical="center" wrapText="1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2 2" xfId="73"/>
    <cellStyle name="Normal 2 3" xfId="74"/>
    <cellStyle name="Normal 2 4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0" xfId="106"/>
    <cellStyle name="Normal 41" xfId="107"/>
    <cellStyle name="Normal 42" xfId="108"/>
    <cellStyle name="Normal 43" xfId="109"/>
    <cellStyle name="Normal 44" xfId="110"/>
    <cellStyle name="Normal 45" xfId="111"/>
    <cellStyle name="Normal 46" xfId="112"/>
    <cellStyle name="Normal 46 2" xfId="113"/>
    <cellStyle name="Normal 46 3" xfId="114"/>
    <cellStyle name="Normal 47" xfId="115"/>
    <cellStyle name="Normal 47 2" xfId="116"/>
    <cellStyle name="Normal 48" xfId="117"/>
    <cellStyle name="Normal 49" xfId="118"/>
    <cellStyle name="Normal 5" xfId="119"/>
    <cellStyle name="Normal 50" xfId="120"/>
    <cellStyle name="Normal 51" xfId="121"/>
    <cellStyle name="Normal 52" xfId="122"/>
    <cellStyle name="Normal 53" xfId="123"/>
    <cellStyle name="Normal 54" xfId="124"/>
    <cellStyle name="Normal 55" xfId="125"/>
    <cellStyle name="Normal 56" xfId="126"/>
    <cellStyle name="Normal 57" xfId="127"/>
    <cellStyle name="Normal 58" xfId="128"/>
    <cellStyle name="Normal 59" xfId="129"/>
    <cellStyle name="Normal 6" xfId="130"/>
    <cellStyle name="Normal 60" xfId="131"/>
    <cellStyle name="Normal 61" xfId="132"/>
    <cellStyle name="Normal 62" xfId="133"/>
    <cellStyle name="Normal 63" xfId="134"/>
    <cellStyle name="Normal 64" xfId="135"/>
    <cellStyle name="Normal 65" xfId="136"/>
    <cellStyle name="Normal 7" xfId="137"/>
    <cellStyle name="Normal 8" xfId="138"/>
    <cellStyle name="Normal 9" xfId="139"/>
    <cellStyle name="Normal_800" xfId="140"/>
    <cellStyle name="Normal_Sheet1" xfId="141"/>
    <cellStyle name="Note" xfId="142"/>
    <cellStyle name="Output" xfId="143"/>
    <cellStyle name="Percent" xfId="144"/>
    <cellStyle name="Title" xfId="145"/>
    <cellStyle name="Total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tabSelected="1" view="pageBreakPreview" zoomScale="70" zoomScaleNormal="60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9.140625" defaultRowHeight="12.75"/>
  <cols>
    <col min="1" max="1" width="9.421875" style="1" customWidth="1"/>
    <col min="2" max="2" width="47.7109375" style="1" bestFit="1" customWidth="1"/>
    <col min="3" max="4" width="15.140625" style="1" customWidth="1"/>
    <col min="5" max="5" width="7.8515625" style="1" customWidth="1"/>
    <col min="6" max="6" width="13.421875" style="1" customWidth="1"/>
    <col min="7" max="7" width="7.8515625" style="1" customWidth="1"/>
    <col min="8" max="8" width="15.140625" style="1" customWidth="1"/>
    <col min="9" max="9" width="7.8515625" style="1" customWidth="1"/>
    <col min="10" max="10" width="14.7109375" style="1" customWidth="1"/>
    <col min="11" max="11" width="7.8515625" style="1" customWidth="1"/>
    <col min="12" max="12" width="13.00390625" style="1" customWidth="1"/>
    <col min="13" max="13" width="7.8515625" style="1" customWidth="1"/>
    <col min="14" max="14" width="14.7109375" style="1" customWidth="1"/>
    <col min="15" max="15" width="7.8515625" style="1" customWidth="1"/>
    <col min="16" max="16" width="13.00390625" style="1" customWidth="1"/>
    <col min="17" max="17" width="7.8515625" style="1" customWidth="1"/>
    <col min="18" max="18" width="13.28125" style="1" customWidth="1"/>
    <col min="19" max="19" width="7.8515625" style="1" customWidth="1"/>
    <col min="20" max="20" width="14.7109375" style="1" customWidth="1"/>
    <col min="21" max="21" width="7.8515625" style="1" customWidth="1"/>
    <col min="22" max="22" width="13.57421875" style="1" customWidth="1"/>
    <col min="23" max="23" width="7.8515625" style="1" customWidth="1"/>
    <col min="24" max="24" width="14.140625" style="1" customWidth="1"/>
    <col min="25" max="25" width="7.8515625" style="1" customWidth="1"/>
    <col min="26" max="26" width="16.421875" style="1" customWidth="1"/>
    <col min="27" max="27" width="7.8515625" style="1" customWidth="1"/>
    <col min="28" max="16384" width="9.140625" style="1" customWidth="1"/>
  </cols>
  <sheetData>
    <row r="1" spans="1:27" ht="30" customHeight="1">
      <c r="A1" s="60" t="s">
        <v>95</v>
      </c>
      <c r="B1" s="61"/>
      <c r="C1" s="64" t="s">
        <v>96</v>
      </c>
      <c r="D1" s="7" t="s">
        <v>93</v>
      </c>
      <c r="E1" s="4"/>
      <c r="F1" s="7" t="s">
        <v>1</v>
      </c>
      <c r="G1" s="6"/>
      <c r="H1" s="9" t="s">
        <v>92</v>
      </c>
      <c r="I1" s="6"/>
      <c r="J1" s="7" t="s">
        <v>2</v>
      </c>
      <c r="K1" s="4"/>
      <c r="L1" s="9" t="s">
        <v>3</v>
      </c>
      <c r="M1" s="4"/>
      <c r="N1" s="9" t="s">
        <v>4</v>
      </c>
      <c r="O1" s="6"/>
      <c r="P1" s="9" t="s">
        <v>5</v>
      </c>
      <c r="Q1" s="6"/>
      <c r="R1" s="7" t="s">
        <v>6</v>
      </c>
      <c r="S1" s="4"/>
      <c r="T1" s="9" t="s">
        <v>7</v>
      </c>
      <c r="U1" s="4"/>
      <c r="V1" s="9" t="s">
        <v>8</v>
      </c>
      <c r="W1" s="4"/>
      <c r="X1" s="9" t="s">
        <v>9</v>
      </c>
      <c r="Y1" s="4"/>
      <c r="Z1" s="62" t="s">
        <v>21</v>
      </c>
      <c r="AA1" s="6"/>
    </row>
    <row r="2" spans="1:27" ht="32.25" customHeight="1">
      <c r="A2" s="2" t="s">
        <v>0</v>
      </c>
      <c r="B2" s="2" t="s">
        <v>10</v>
      </c>
      <c r="C2" s="65"/>
      <c r="D2" s="3" t="s">
        <v>94</v>
      </c>
      <c r="E2" s="5" t="s">
        <v>11</v>
      </c>
      <c r="F2" s="3" t="s">
        <v>12</v>
      </c>
      <c r="G2" s="5" t="s">
        <v>11</v>
      </c>
      <c r="H2" s="3" t="s">
        <v>91</v>
      </c>
      <c r="I2" s="5" t="s">
        <v>11</v>
      </c>
      <c r="J2" s="3" t="s">
        <v>13</v>
      </c>
      <c r="K2" s="5" t="s">
        <v>11</v>
      </c>
      <c r="L2" s="3" t="s">
        <v>14</v>
      </c>
      <c r="M2" s="5" t="s">
        <v>11</v>
      </c>
      <c r="N2" s="3" t="s">
        <v>15</v>
      </c>
      <c r="O2" s="5" t="s">
        <v>11</v>
      </c>
      <c r="P2" s="3" t="s">
        <v>16</v>
      </c>
      <c r="Q2" s="5" t="s">
        <v>11</v>
      </c>
      <c r="R2" s="3" t="s">
        <v>17</v>
      </c>
      <c r="S2" s="5" t="s">
        <v>11</v>
      </c>
      <c r="T2" s="3" t="s">
        <v>18</v>
      </c>
      <c r="U2" s="5" t="s">
        <v>11</v>
      </c>
      <c r="V2" s="3" t="s">
        <v>19</v>
      </c>
      <c r="W2" s="5" t="s">
        <v>11</v>
      </c>
      <c r="X2" s="3" t="s">
        <v>20</v>
      </c>
      <c r="Y2" s="5" t="s">
        <v>11</v>
      </c>
      <c r="Z2" s="63"/>
      <c r="AA2" s="5" t="s">
        <v>11</v>
      </c>
    </row>
    <row r="3" spans="1:27" ht="13.5">
      <c r="A3" s="40">
        <v>1</v>
      </c>
      <c r="B3" s="52" t="s">
        <v>23</v>
      </c>
      <c r="C3" s="49">
        <v>9931</v>
      </c>
      <c r="D3" s="41">
        <v>46525</v>
      </c>
      <c r="E3" s="41">
        <f>D3/$C3</f>
        <v>4.684825294532272</v>
      </c>
      <c r="F3" s="41">
        <v>1709327</v>
      </c>
      <c r="G3" s="41">
        <f>F3/$C3</f>
        <v>172.12033027892457</v>
      </c>
      <c r="H3" s="41">
        <v>574231</v>
      </c>
      <c r="I3" s="41">
        <f>H3/$C3</f>
        <v>57.822072298862146</v>
      </c>
      <c r="J3" s="41">
        <v>89391</v>
      </c>
      <c r="K3" s="41">
        <f>J3/$C3</f>
        <v>9.001208337528949</v>
      </c>
      <c r="L3" s="41">
        <v>113731</v>
      </c>
      <c r="M3" s="41">
        <f>L3/$C3</f>
        <v>11.452119625415365</v>
      </c>
      <c r="N3" s="41">
        <v>1204841</v>
      </c>
      <c r="O3" s="41">
        <f>N3/$C3</f>
        <v>121.32121639311248</v>
      </c>
      <c r="P3" s="41">
        <v>76273</v>
      </c>
      <c r="Q3" s="41">
        <f>P3/$C3</f>
        <v>7.680294028798711</v>
      </c>
      <c r="R3" s="41">
        <v>1647498</v>
      </c>
      <c r="S3" s="41">
        <f>R3/$C3</f>
        <v>165.89447185580505</v>
      </c>
      <c r="T3" s="41">
        <v>382931</v>
      </c>
      <c r="U3" s="41">
        <f>T3/$C3</f>
        <v>38.5591581915215</v>
      </c>
      <c r="V3" s="41">
        <v>59676</v>
      </c>
      <c r="W3" s="41">
        <f>V3/$C3</f>
        <v>6.009062531467123</v>
      </c>
      <c r="X3" s="41">
        <v>522383</v>
      </c>
      <c r="Y3" s="41">
        <f>X3/$C3</f>
        <v>52.60124861544658</v>
      </c>
      <c r="Z3" s="42">
        <f>D3+F3+H3+J3+L3+N3+P3+R3+T3+V3+X3</f>
        <v>6426807</v>
      </c>
      <c r="AA3" s="41">
        <f>Z3/$C3</f>
        <v>647.1460074514148</v>
      </c>
    </row>
    <row r="4" spans="1:27" ht="13.5">
      <c r="A4" s="22">
        <v>2</v>
      </c>
      <c r="B4" s="51" t="s">
        <v>77</v>
      </c>
      <c r="C4" s="49">
        <v>4340</v>
      </c>
      <c r="D4" s="34">
        <v>28295</v>
      </c>
      <c r="E4" s="34">
        <f aca="true" t="shared" si="0" ref="E4:E67">D4/$C4</f>
        <v>6.5195852534562215</v>
      </c>
      <c r="F4" s="34">
        <v>869204</v>
      </c>
      <c r="G4" s="34">
        <f aca="true" t="shared" si="1" ref="G4:G67">F4/$C4</f>
        <v>200.2774193548387</v>
      </c>
      <c r="H4" s="34">
        <v>335201</v>
      </c>
      <c r="I4" s="34">
        <f aca="true" t="shared" si="2" ref="I4:I67">H4/$C4</f>
        <v>77.2352534562212</v>
      </c>
      <c r="J4" s="34">
        <v>0</v>
      </c>
      <c r="K4" s="34">
        <f aca="true" t="shared" si="3" ref="K4:K67">J4/$C4</f>
        <v>0</v>
      </c>
      <c r="L4" s="34">
        <v>32625</v>
      </c>
      <c r="M4" s="34">
        <f aca="true" t="shared" si="4" ref="M4:M67">L4/$C4</f>
        <v>7.517281105990784</v>
      </c>
      <c r="N4" s="34">
        <v>697936</v>
      </c>
      <c r="O4" s="34">
        <f aca="true" t="shared" si="5" ref="O4:O67">N4/$C4</f>
        <v>160.8147465437788</v>
      </c>
      <c r="P4" s="34">
        <v>106944</v>
      </c>
      <c r="Q4" s="34">
        <f aca="true" t="shared" si="6" ref="Q4:Q67">P4/$C4</f>
        <v>24.64147465437788</v>
      </c>
      <c r="R4" s="34">
        <v>713567</v>
      </c>
      <c r="S4" s="34">
        <f aca="true" t="shared" si="7" ref="S4:S67">R4/$C4</f>
        <v>164.4163594470046</v>
      </c>
      <c r="T4" s="34">
        <v>145877</v>
      </c>
      <c r="U4" s="34">
        <f aca="true" t="shared" si="8" ref="U4:U67">T4/$C4</f>
        <v>33.61221198156682</v>
      </c>
      <c r="V4" s="34">
        <v>43177</v>
      </c>
      <c r="W4" s="34">
        <f aca="true" t="shared" si="9" ref="W4:W67">V4/$C4</f>
        <v>9.948617511520737</v>
      </c>
      <c r="X4" s="34">
        <v>162508</v>
      </c>
      <c r="Y4" s="34">
        <f aca="true" t="shared" si="10" ref="Y4:Y67">X4/$C4</f>
        <v>37.44423963133641</v>
      </c>
      <c r="Z4" s="35">
        <f>D4+F4+H4+J4+L4+N4+P4+R4+T4+V4+X4</f>
        <v>3135334</v>
      </c>
      <c r="AA4" s="34">
        <f aca="true" t="shared" si="11" ref="AA4:AA69">Z4/$C4</f>
        <v>722.4271889400922</v>
      </c>
    </row>
    <row r="5" spans="1:27" ht="13.5">
      <c r="A5" s="22">
        <v>3</v>
      </c>
      <c r="B5" s="51" t="s">
        <v>24</v>
      </c>
      <c r="C5" s="49">
        <v>20932</v>
      </c>
      <c r="D5" s="34">
        <v>383951</v>
      </c>
      <c r="E5" s="34">
        <f t="shared" si="0"/>
        <v>18.342776609975157</v>
      </c>
      <c r="F5" s="34">
        <v>7567161</v>
      </c>
      <c r="G5" s="34">
        <f t="shared" si="1"/>
        <v>361.5116090196828</v>
      </c>
      <c r="H5" s="34">
        <v>5020305</v>
      </c>
      <c r="I5" s="34">
        <f t="shared" si="2"/>
        <v>239.8387636155169</v>
      </c>
      <c r="J5" s="34">
        <v>152381</v>
      </c>
      <c r="K5" s="34">
        <f t="shared" si="3"/>
        <v>7.27981081597554</v>
      </c>
      <c r="L5" s="34">
        <v>248084</v>
      </c>
      <c r="M5" s="34">
        <f t="shared" si="4"/>
        <v>11.851901394993313</v>
      </c>
      <c r="N5" s="34">
        <v>2818781</v>
      </c>
      <c r="O5" s="34">
        <f t="shared" si="5"/>
        <v>134.6637206191477</v>
      </c>
      <c r="P5" s="34">
        <v>1199738</v>
      </c>
      <c r="Q5" s="34">
        <f t="shared" si="6"/>
        <v>57.3159755398433</v>
      </c>
      <c r="R5" s="34">
        <v>3163712</v>
      </c>
      <c r="S5" s="34">
        <f t="shared" si="7"/>
        <v>151.14236575578062</v>
      </c>
      <c r="T5" s="34">
        <v>610435</v>
      </c>
      <c r="U5" s="34">
        <f t="shared" si="8"/>
        <v>29.162765144276705</v>
      </c>
      <c r="V5" s="34">
        <v>91515</v>
      </c>
      <c r="W5" s="34">
        <f t="shared" si="9"/>
        <v>4.372014141028091</v>
      </c>
      <c r="X5" s="34">
        <v>185651</v>
      </c>
      <c r="Y5" s="34">
        <f t="shared" si="10"/>
        <v>8.86924326390216</v>
      </c>
      <c r="Z5" s="35">
        <f aca="true" t="shared" si="12" ref="Z5:Z68">D5+F5+H5+J5+L5+N5+P5+R5+T5+V5+X5</f>
        <v>21441714</v>
      </c>
      <c r="AA5" s="34">
        <f t="shared" si="11"/>
        <v>1024.3509459201223</v>
      </c>
    </row>
    <row r="6" spans="1:27" ht="13.5">
      <c r="A6" s="22">
        <v>4</v>
      </c>
      <c r="B6" s="51" t="s">
        <v>25</v>
      </c>
      <c r="C6" s="49">
        <v>3799</v>
      </c>
      <c r="D6" s="34">
        <v>254915</v>
      </c>
      <c r="E6" s="34">
        <f t="shared" si="0"/>
        <v>67.10055277704659</v>
      </c>
      <c r="F6" s="34">
        <v>1304064</v>
      </c>
      <c r="G6" s="34">
        <f t="shared" si="1"/>
        <v>343.26506975519874</v>
      </c>
      <c r="H6" s="34">
        <v>838300</v>
      </c>
      <c r="I6" s="34">
        <f t="shared" si="2"/>
        <v>220.66333245590945</v>
      </c>
      <c r="J6" s="34">
        <v>791</v>
      </c>
      <c r="K6" s="34">
        <f t="shared" si="3"/>
        <v>0.2082126875493551</v>
      </c>
      <c r="L6" s="34">
        <v>59342</v>
      </c>
      <c r="M6" s="34">
        <f t="shared" si="4"/>
        <v>15.62042642800737</v>
      </c>
      <c r="N6" s="34">
        <v>468775</v>
      </c>
      <c r="O6" s="34">
        <f t="shared" si="5"/>
        <v>123.39431429323506</v>
      </c>
      <c r="P6" s="34">
        <v>24297</v>
      </c>
      <c r="Q6" s="34">
        <f t="shared" si="6"/>
        <v>6.3956304290602795</v>
      </c>
      <c r="R6" s="34">
        <v>664664</v>
      </c>
      <c r="S6" s="34">
        <f t="shared" si="7"/>
        <v>174.957620426428</v>
      </c>
      <c r="T6" s="34">
        <v>107794</v>
      </c>
      <c r="U6" s="34">
        <f t="shared" si="8"/>
        <v>28.374309028691762</v>
      </c>
      <c r="V6" s="34">
        <v>0</v>
      </c>
      <c r="W6" s="34">
        <f t="shared" si="9"/>
        <v>0</v>
      </c>
      <c r="X6" s="34">
        <v>78448</v>
      </c>
      <c r="Y6" s="34">
        <f t="shared" si="10"/>
        <v>20.649644643327193</v>
      </c>
      <c r="Z6" s="35">
        <f t="shared" si="12"/>
        <v>3801390</v>
      </c>
      <c r="AA6" s="34">
        <f t="shared" si="11"/>
        <v>1000.6291129244538</v>
      </c>
    </row>
    <row r="7" spans="1:27" ht="13.5">
      <c r="A7" s="23">
        <v>5</v>
      </c>
      <c r="B7" s="53" t="s">
        <v>26</v>
      </c>
      <c r="C7" s="48">
        <v>5979</v>
      </c>
      <c r="D7" s="31">
        <v>465</v>
      </c>
      <c r="E7" s="31">
        <f t="shared" si="0"/>
        <v>0.07777220270948319</v>
      </c>
      <c r="F7" s="31">
        <v>1861136</v>
      </c>
      <c r="G7" s="31">
        <f t="shared" si="1"/>
        <v>311.27880916541227</v>
      </c>
      <c r="H7" s="31">
        <v>153516</v>
      </c>
      <c r="I7" s="31">
        <f t="shared" si="2"/>
        <v>25.675865529352734</v>
      </c>
      <c r="J7" s="31">
        <v>0</v>
      </c>
      <c r="K7" s="31">
        <f t="shared" si="3"/>
        <v>0</v>
      </c>
      <c r="L7" s="31">
        <v>16216</v>
      </c>
      <c r="M7" s="31">
        <f t="shared" si="4"/>
        <v>2.7121592239504935</v>
      </c>
      <c r="N7" s="31">
        <v>929043</v>
      </c>
      <c r="O7" s="31">
        <f t="shared" si="5"/>
        <v>155.3843452082288</v>
      </c>
      <c r="P7" s="31">
        <v>543427</v>
      </c>
      <c r="Q7" s="31">
        <f t="shared" si="6"/>
        <v>90.88927914366951</v>
      </c>
      <c r="R7" s="31">
        <v>1485061</v>
      </c>
      <c r="S7" s="31">
        <f t="shared" si="7"/>
        <v>248.3794948988125</v>
      </c>
      <c r="T7" s="31">
        <v>210446</v>
      </c>
      <c r="U7" s="31">
        <f t="shared" si="8"/>
        <v>35.1975246696772</v>
      </c>
      <c r="V7" s="31">
        <v>23474</v>
      </c>
      <c r="W7" s="31">
        <f t="shared" si="9"/>
        <v>3.9260745944137816</v>
      </c>
      <c r="X7" s="31">
        <v>242366</v>
      </c>
      <c r="Y7" s="31">
        <f t="shared" si="10"/>
        <v>40.53621006857334</v>
      </c>
      <c r="Z7" s="32">
        <f t="shared" si="12"/>
        <v>5465150</v>
      </c>
      <c r="AA7" s="31">
        <f t="shared" si="11"/>
        <v>914.0575347048001</v>
      </c>
    </row>
    <row r="8" spans="1:27" ht="13.5">
      <c r="A8" s="40">
        <v>6</v>
      </c>
      <c r="B8" s="52" t="s">
        <v>27</v>
      </c>
      <c r="C8" s="49">
        <v>6081</v>
      </c>
      <c r="D8" s="41">
        <v>63908</v>
      </c>
      <c r="E8" s="41">
        <f t="shared" si="0"/>
        <v>10.50945568163131</v>
      </c>
      <c r="F8" s="41">
        <v>2232141</v>
      </c>
      <c r="G8" s="41">
        <f t="shared" si="1"/>
        <v>367.0680809077454</v>
      </c>
      <c r="H8" s="41">
        <v>1587544</v>
      </c>
      <c r="I8" s="41">
        <f t="shared" si="2"/>
        <v>261.0662719947377</v>
      </c>
      <c r="J8" s="41">
        <v>12552</v>
      </c>
      <c r="K8" s="41">
        <f t="shared" si="3"/>
        <v>2.064134188455846</v>
      </c>
      <c r="L8" s="41">
        <v>66580</v>
      </c>
      <c r="M8" s="41">
        <f t="shared" si="4"/>
        <v>10.94885709587239</v>
      </c>
      <c r="N8" s="41">
        <v>1260161</v>
      </c>
      <c r="O8" s="41">
        <f t="shared" si="5"/>
        <v>207.2292386120704</v>
      </c>
      <c r="P8" s="41">
        <v>500228</v>
      </c>
      <c r="Q8" s="41">
        <f t="shared" si="6"/>
        <v>82.26081236638711</v>
      </c>
      <c r="R8" s="41">
        <v>857801</v>
      </c>
      <c r="S8" s="41">
        <f t="shared" si="7"/>
        <v>141.0624897220852</v>
      </c>
      <c r="T8" s="41">
        <v>156773</v>
      </c>
      <c r="U8" s="41">
        <f t="shared" si="8"/>
        <v>25.78079263279066</v>
      </c>
      <c r="V8" s="41">
        <v>106983</v>
      </c>
      <c r="W8" s="41">
        <f t="shared" si="9"/>
        <v>17.592994573260977</v>
      </c>
      <c r="X8" s="41">
        <v>400608</v>
      </c>
      <c r="Y8" s="41">
        <f t="shared" si="10"/>
        <v>65.8786383818451</v>
      </c>
      <c r="Z8" s="35">
        <f t="shared" si="12"/>
        <v>7245279</v>
      </c>
      <c r="AA8" s="41">
        <f t="shared" si="11"/>
        <v>1191.461766156882</v>
      </c>
    </row>
    <row r="9" spans="1:27" ht="13.5">
      <c r="A9" s="22">
        <v>7</v>
      </c>
      <c r="B9" s="51" t="s">
        <v>28</v>
      </c>
      <c r="C9" s="49">
        <v>2329</v>
      </c>
      <c r="D9" s="34">
        <v>267</v>
      </c>
      <c r="E9" s="34">
        <f t="shared" si="0"/>
        <v>0.11464147702876772</v>
      </c>
      <c r="F9" s="34">
        <v>1307047</v>
      </c>
      <c r="G9" s="34">
        <f t="shared" si="1"/>
        <v>561.2052382996994</v>
      </c>
      <c r="H9" s="34">
        <v>96769</v>
      </c>
      <c r="I9" s="34">
        <f t="shared" si="2"/>
        <v>41.54959209961357</v>
      </c>
      <c r="J9" s="34">
        <v>5495</v>
      </c>
      <c r="K9" s="34">
        <f t="shared" si="3"/>
        <v>2.3593817088879345</v>
      </c>
      <c r="L9" s="34">
        <v>91171</v>
      </c>
      <c r="M9" s="34">
        <f t="shared" si="4"/>
        <v>39.14598540145985</v>
      </c>
      <c r="N9" s="34">
        <v>519084</v>
      </c>
      <c r="O9" s="34">
        <f t="shared" si="5"/>
        <v>222.87848862172606</v>
      </c>
      <c r="P9" s="34">
        <v>264703</v>
      </c>
      <c r="Q9" s="34">
        <f t="shared" si="6"/>
        <v>113.65521683125804</v>
      </c>
      <c r="R9" s="34">
        <v>454628</v>
      </c>
      <c r="S9" s="34">
        <f t="shared" si="7"/>
        <v>195.20309145556033</v>
      </c>
      <c r="T9" s="34">
        <v>45766</v>
      </c>
      <c r="U9" s="34">
        <f t="shared" si="8"/>
        <v>19.650493774151997</v>
      </c>
      <c r="V9" s="34">
        <v>8034</v>
      </c>
      <c r="W9" s="34">
        <f t="shared" si="9"/>
        <v>3.449549162730786</v>
      </c>
      <c r="X9" s="34">
        <v>110866</v>
      </c>
      <c r="Y9" s="34">
        <f t="shared" si="10"/>
        <v>47.60240446543581</v>
      </c>
      <c r="Z9" s="35">
        <f t="shared" si="12"/>
        <v>2903830</v>
      </c>
      <c r="AA9" s="34">
        <f t="shared" si="11"/>
        <v>1246.8140832975525</v>
      </c>
    </row>
    <row r="10" spans="1:27" ht="13.5">
      <c r="A10" s="22">
        <v>8</v>
      </c>
      <c r="B10" s="51" t="s">
        <v>29</v>
      </c>
      <c r="C10" s="49">
        <v>21490</v>
      </c>
      <c r="D10" s="34">
        <v>1049409</v>
      </c>
      <c r="E10" s="34">
        <f t="shared" si="0"/>
        <v>48.832433690088415</v>
      </c>
      <c r="F10" s="34">
        <v>3004834</v>
      </c>
      <c r="G10" s="34">
        <f t="shared" si="1"/>
        <v>139.82475570032574</v>
      </c>
      <c r="H10" s="34">
        <v>1223177</v>
      </c>
      <c r="I10" s="34">
        <f t="shared" si="2"/>
        <v>56.91842717543043</v>
      </c>
      <c r="J10" s="34">
        <v>0</v>
      </c>
      <c r="K10" s="34">
        <f t="shared" si="3"/>
        <v>0</v>
      </c>
      <c r="L10" s="34">
        <v>372708</v>
      </c>
      <c r="M10" s="34">
        <f t="shared" si="4"/>
        <v>17.343322475570034</v>
      </c>
      <c r="N10" s="34">
        <v>2497663</v>
      </c>
      <c r="O10" s="34">
        <f t="shared" si="5"/>
        <v>116.22442996742672</v>
      </c>
      <c r="P10" s="34">
        <v>1529732</v>
      </c>
      <c r="Q10" s="34">
        <f t="shared" si="6"/>
        <v>71.18343415542112</v>
      </c>
      <c r="R10" s="34">
        <v>3843836</v>
      </c>
      <c r="S10" s="34">
        <f t="shared" si="7"/>
        <v>178.8662633783155</v>
      </c>
      <c r="T10" s="34">
        <v>575306</v>
      </c>
      <c r="U10" s="34">
        <f t="shared" si="8"/>
        <v>26.770870172173105</v>
      </c>
      <c r="V10" s="34">
        <v>100500</v>
      </c>
      <c r="W10" s="34">
        <f t="shared" si="9"/>
        <v>4.676593764541647</v>
      </c>
      <c r="X10" s="34">
        <v>445347</v>
      </c>
      <c r="Y10" s="34">
        <f t="shared" si="10"/>
        <v>20.72345276872964</v>
      </c>
      <c r="Z10" s="35">
        <f t="shared" si="12"/>
        <v>14642512</v>
      </c>
      <c r="AA10" s="34">
        <f t="shared" si="11"/>
        <v>681.3639832480224</v>
      </c>
    </row>
    <row r="11" spans="1:27" ht="13.5">
      <c r="A11" s="22">
        <v>9</v>
      </c>
      <c r="B11" s="51" t="s">
        <v>97</v>
      </c>
      <c r="C11" s="49">
        <v>41239</v>
      </c>
      <c r="D11" s="34">
        <v>1149158</v>
      </c>
      <c r="E11" s="34">
        <f t="shared" si="0"/>
        <v>27.86580663934625</v>
      </c>
      <c r="F11" s="34">
        <v>10934667</v>
      </c>
      <c r="G11" s="34">
        <f t="shared" si="1"/>
        <v>265.1535439753631</v>
      </c>
      <c r="H11" s="34">
        <v>7106253</v>
      </c>
      <c r="I11" s="34">
        <f t="shared" si="2"/>
        <v>172.31875166711123</v>
      </c>
      <c r="J11" s="34">
        <v>208274</v>
      </c>
      <c r="K11" s="34">
        <f t="shared" si="3"/>
        <v>5.050413443584956</v>
      </c>
      <c r="L11" s="34">
        <v>1044152</v>
      </c>
      <c r="M11" s="34">
        <f t="shared" si="4"/>
        <v>25.319527631610853</v>
      </c>
      <c r="N11" s="34">
        <v>6805006</v>
      </c>
      <c r="O11" s="34">
        <f t="shared" si="5"/>
        <v>165.01384611654018</v>
      </c>
      <c r="P11" s="34">
        <v>2990239</v>
      </c>
      <c r="Q11" s="34">
        <f t="shared" si="6"/>
        <v>72.50997841848735</v>
      </c>
      <c r="R11" s="34">
        <v>8039090</v>
      </c>
      <c r="S11" s="34">
        <f t="shared" si="7"/>
        <v>194.93901404010768</v>
      </c>
      <c r="T11" s="34">
        <v>0</v>
      </c>
      <c r="U11" s="34">
        <f t="shared" si="8"/>
        <v>0</v>
      </c>
      <c r="V11" s="34">
        <v>224635</v>
      </c>
      <c r="W11" s="34">
        <f t="shared" si="9"/>
        <v>5.447149542908412</v>
      </c>
      <c r="X11" s="34">
        <v>2281587</v>
      </c>
      <c r="Y11" s="34">
        <f t="shared" si="10"/>
        <v>55.32595358762337</v>
      </c>
      <c r="Z11" s="35">
        <f t="shared" si="12"/>
        <v>40783061</v>
      </c>
      <c r="AA11" s="34">
        <f t="shared" si="11"/>
        <v>988.9439850626834</v>
      </c>
    </row>
    <row r="12" spans="1:27" ht="13.5">
      <c r="A12" s="23">
        <v>10</v>
      </c>
      <c r="B12" s="53" t="s">
        <v>78</v>
      </c>
      <c r="C12" s="48">
        <v>32259</v>
      </c>
      <c r="D12" s="31">
        <v>587101</v>
      </c>
      <c r="E12" s="31">
        <f t="shared" si="0"/>
        <v>18.199603211506865</v>
      </c>
      <c r="F12" s="31">
        <v>6800712</v>
      </c>
      <c r="G12" s="31">
        <f t="shared" si="1"/>
        <v>210.81595833720823</v>
      </c>
      <c r="H12" s="31">
        <v>7839313</v>
      </c>
      <c r="I12" s="31">
        <f t="shared" si="2"/>
        <v>243.0116556619858</v>
      </c>
      <c r="J12" s="31">
        <v>128688</v>
      </c>
      <c r="K12" s="31">
        <f t="shared" si="3"/>
        <v>3.9892123128429278</v>
      </c>
      <c r="L12" s="31">
        <v>288398</v>
      </c>
      <c r="M12" s="31">
        <f t="shared" si="4"/>
        <v>8.940078737716606</v>
      </c>
      <c r="N12" s="31">
        <v>6354982</v>
      </c>
      <c r="O12" s="31">
        <f t="shared" si="5"/>
        <v>196.99872903685792</v>
      </c>
      <c r="P12" s="31">
        <v>2007863</v>
      </c>
      <c r="Q12" s="31">
        <f t="shared" si="6"/>
        <v>62.24194798350848</v>
      </c>
      <c r="R12" s="31">
        <v>3754128</v>
      </c>
      <c r="S12" s="31">
        <f t="shared" si="7"/>
        <v>116.37459313679904</v>
      </c>
      <c r="T12" s="31">
        <v>775615</v>
      </c>
      <c r="U12" s="31">
        <f t="shared" si="8"/>
        <v>24.043367742335473</v>
      </c>
      <c r="V12" s="31">
        <v>404873</v>
      </c>
      <c r="W12" s="31">
        <f t="shared" si="9"/>
        <v>12.550699029728138</v>
      </c>
      <c r="X12" s="31">
        <v>1346228</v>
      </c>
      <c r="Y12" s="31">
        <f t="shared" si="10"/>
        <v>41.73185777612449</v>
      </c>
      <c r="Z12" s="32">
        <f t="shared" si="12"/>
        <v>30287901</v>
      </c>
      <c r="AA12" s="31">
        <f t="shared" si="11"/>
        <v>938.897702966614</v>
      </c>
    </row>
    <row r="13" spans="1:27" ht="13.5">
      <c r="A13" s="40">
        <v>11</v>
      </c>
      <c r="B13" s="52" t="s">
        <v>30</v>
      </c>
      <c r="C13" s="49">
        <v>1638</v>
      </c>
      <c r="D13" s="41">
        <v>108</v>
      </c>
      <c r="E13" s="41">
        <f t="shared" si="0"/>
        <v>0.06593406593406594</v>
      </c>
      <c r="F13" s="41">
        <v>509491</v>
      </c>
      <c r="G13" s="41">
        <f t="shared" si="1"/>
        <v>311.0445665445665</v>
      </c>
      <c r="H13" s="41">
        <v>38031</v>
      </c>
      <c r="I13" s="41">
        <f t="shared" si="2"/>
        <v>23.21794871794872</v>
      </c>
      <c r="J13" s="41">
        <v>9138</v>
      </c>
      <c r="K13" s="41">
        <f t="shared" si="3"/>
        <v>5.5787545787545785</v>
      </c>
      <c r="L13" s="41">
        <v>27367</v>
      </c>
      <c r="M13" s="41">
        <f t="shared" si="4"/>
        <v>16.707570207570207</v>
      </c>
      <c r="N13" s="41">
        <v>313699</v>
      </c>
      <c r="O13" s="41">
        <f t="shared" si="5"/>
        <v>191.51343101343102</v>
      </c>
      <c r="P13" s="41">
        <v>149803</v>
      </c>
      <c r="Q13" s="41">
        <f t="shared" si="6"/>
        <v>91.45482295482296</v>
      </c>
      <c r="R13" s="41">
        <v>442930</v>
      </c>
      <c r="S13" s="41">
        <f t="shared" si="7"/>
        <v>270.4090354090354</v>
      </c>
      <c r="T13" s="41">
        <v>48993</v>
      </c>
      <c r="U13" s="41">
        <f t="shared" si="8"/>
        <v>29.91025641025641</v>
      </c>
      <c r="V13" s="41">
        <v>0</v>
      </c>
      <c r="W13" s="41">
        <f t="shared" si="9"/>
        <v>0</v>
      </c>
      <c r="X13" s="41">
        <v>12900</v>
      </c>
      <c r="Y13" s="41">
        <f t="shared" si="10"/>
        <v>7.875457875457876</v>
      </c>
      <c r="Z13" s="35">
        <f t="shared" si="12"/>
        <v>1552460</v>
      </c>
      <c r="AA13" s="41">
        <f t="shared" si="11"/>
        <v>947.7777777777778</v>
      </c>
    </row>
    <row r="14" spans="1:27" ht="13.5">
      <c r="A14" s="22">
        <v>12</v>
      </c>
      <c r="B14" s="51" t="s">
        <v>79</v>
      </c>
      <c r="C14" s="49">
        <v>1279</v>
      </c>
      <c r="D14" s="34">
        <v>9675</v>
      </c>
      <c r="E14" s="34">
        <f t="shared" si="0"/>
        <v>7.56450351837373</v>
      </c>
      <c r="F14" s="34">
        <v>526509</v>
      </c>
      <c r="G14" s="34">
        <f t="shared" si="1"/>
        <v>411.6567630961689</v>
      </c>
      <c r="H14" s="34">
        <v>140563</v>
      </c>
      <c r="I14" s="34">
        <f t="shared" si="2"/>
        <v>109.9007036747459</v>
      </c>
      <c r="J14" s="34">
        <v>0</v>
      </c>
      <c r="K14" s="34">
        <f t="shared" si="3"/>
        <v>0</v>
      </c>
      <c r="L14" s="34">
        <v>18767</v>
      </c>
      <c r="M14" s="34">
        <f t="shared" si="4"/>
        <v>14.673182173573103</v>
      </c>
      <c r="N14" s="34">
        <v>555526</v>
      </c>
      <c r="O14" s="34">
        <f t="shared" si="5"/>
        <v>434.3440187646599</v>
      </c>
      <c r="P14" s="34">
        <v>124928</v>
      </c>
      <c r="Q14" s="34">
        <f t="shared" si="6"/>
        <v>97.67630961688819</v>
      </c>
      <c r="R14" s="34">
        <v>223586</v>
      </c>
      <c r="S14" s="34">
        <f t="shared" si="7"/>
        <v>174.81313526192338</v>
      </c>
      <c r="T14" s="34">
        <v>40522</v>
      </c>
      <c r="U14" s="34">
        <f t="shared" si="8"/>
        <v>31.682564503518375</v>
      </c>
      <c r="V14" s="34">
        <v>204</v>
      </c>
      <c r="W14" s="34">
        <f t="shared" si="9"/>
        <v>0.1594996090695856</v>
      </c>
      <c r="X14" s="34">
        <v>52909</v>
      </c>
      <c r="Y14" s="34">
        <f t="shared" si="10"/>
        <v>41.36747458952306</v>
      </c>
      <c r="Z14" s="35">
        <f t="shared" si="12"/>
        <v>1693189</v>
      </c>
      <c r="AA14" s="34">
        <f t="shared" si="11"/>
        <v>1323.8381548084442</v>
      </c>
    </row>
    <row r="15" spans="1:27" ht="13.5">
      <c r="A15" s="22">
        <v>13</v>
      </c>
      <c r="B15" s="51" t="s">
        <v>31</v>
      </c>
      <c r="C15" s="49">
        <v>1514</v>
      </c>
      <c r="D15" s="34">
        <v>11797</v>
      </c>
      <c r="E15" s="34">
        <f t="shared" si="0"/>
        <v>7.791941875825628</v>
      </c>
      <c r="F15" s="34">
        <v>594855</v>
      </c>
      <c r="G15" s="34">
        <f t="shared" si="1"/>
        <v>392.9029062087186</v>
      </c>
      <c r="H15" s="34">
        <v>860926</v>
      </c>
      <c r="I15" s="34">
        <f t="shared" si="2"/>
        <v>568.6433289299868</v>
      </c>
      <c r="J15" s="34">
        <v>5243</v>
      </c>
      <c r="K15" s="34">
        <f t="shared" si="3"/>
        <v>3.463011889035667</v>
      </c>
      <c r="L15" s="34">
        <v>68826</v>
      </c>
      <c r="M15" s="34">
        <f t="shared" si="4"/>
        <v>45.459709379128135</v>
      </c>
      <c r="N15" s="34">
        <v>285762</v>
      </c>
      <c r="O15" s="34">
        <f t="shared" si="5"/>
        <v>188.74636723910172</v>
      </c>
      <c r="P15" s="34">
        <v>29162</v>
      </c>
      <c r="Q15" s="34">
        <f t="shared" si="6"/>
        <v>19.261558784676353</v>
      </c>
      <c r="R15" s="34">
        <v>362800</v>
      </c>
      <c r="S15" s="34">
        <f t="shared" si="7"/>
        <v>239.63011889035667</v>
      </c>
      <c r="T15" s="34">
        <v>55625</v>
      </c>
      <c r="U15" s="34">
        <f t="shared" si="8"/>
        <v>36.74042272126816</v>
      </c>
      <c r="V15" s="34">
        <v>0</v>
      </c>
      <c r="W15" s="34">
        <f t="shared" si="9"/>
        <v>0</v>
      </c>
      <c r="X15" s="34">
        <v>57438</v>
      </c>
      <c r="Y15" s="34">
        <f t="shared" si="10"/>
        <v>37.93791281373844</v>
      </c>
      <c r="Z15" s="35">
        <f t="shared" si="12"/>
        <v>2332434</v>
      </c>
      <c r="AA15" s="34">
        <f t="shared" si="11"/>
        <v>1540.5772787318363</v>
      </c>
    </row>
    <row r="16" spans="1:27" ht="13.5">
      <c r="A16" s="22">
        <v>14</v>
      </c>
      <c r="B16" s="51" t="s">
        <v>32</v>
      </c>
      <c r="C16" s="49">
        <v>1930</v>
      </c>
      <c r="D16" s="34">
        <v>5866</v>
      </c>
      <c r="E16" s="34">
        <f t="shared" si="0"/>
        <v>3.039378238341969</v>
      </c>
      <c r="F16" s="34">
        <v>957762</v>
      </c>
      <c r="G16" s="34">
        <f t="shared" si="1"/>
        <v>496.2497409326425</v>
      </c>
      <c r="H16" s="34">
        <v>147534</v>
      </c>
      <c r="I16" s="34">
        <f t="shared" si="2"/>
        <v>76.44248704663212</v>
      </c>
      <c r="J16" s="34">
        <v>0</v>
      </c>
      <c r="K16" s="34">
        <f t="shared" si="3"/>
        <v>0</v>
      </c>
      <c r="L16" s="34">
        <v>81918</v>
      </c>
      <c r="M16" s="34">
        <f t="shared" si="4"/>
        <v>42.44455958549223</v>
      </c>
      <c r="N16" s="34">
        <v>412002</v>
      </c>
      <c r="O16" s="34">
        <f t="shared" si="5"/>
        <v>213.47253886010364</v>
      </c>
      <c r="P16" s="34">
        <v>191530</v>
      </c>
      <c r="Q16" s="34">
        <f t="shared" si="6"/>
        <v>99.23834196891191</v>
      </c>
      <c r="R16" s="34">
        <v>485585</v>
      </c>
      <c r="S16" s="34">
        <f t="shared" si="7"/>
        <v>251.5984455958549</v>
      </c>
      <c r="T16" s="34">
        <v>70539</v>
      </c>
      <c r="U16" s="34">
        <f t="shared" si="8"/>
        <v>36.54870466321243</v>
      </c>
      <c r="V16" s="34">
        <v>5990</v>
      </c>
      <c r="W16" s="34">
        <f t="shared" si="9"/>
        <v>3.1036269430051813</v>
      </c>
      <c r="X16" s="34">
        <v>58257</v>
      </c>
      <c r="Y16" s="34">
        <f t="shared" si="10"/>
        <v>30.18497409326425</v>
      </c>
      <c r="Z16" s="35">
        <f t="shared" si="12"/>
        <v>2416983</v>
      </c>
      <c r="AA16" s="34">
        <f t="shared" si="11"/>
        <v>1252.3227979274611</v>
      </c>
    </row>
    <row r="17" spans="1:27" ht="13.5">
      <c r="A17" s="23">
        <v>15</v>
      </c>
      <c r="B17" s="53" t="s">
        <v>33</v>
      </c>
      <c r="C17" s="48">
        <v>3814</v>
      </c>
      <c r="D17" s="31">
        <v>2402</v>
      </c>
      <c r="E17" s="31">
        <f t="shared" si="0"/>
        <v>0.6297850026219193</v>
      </c>
      <c r="F17" s="31">
        <v>673130</v>
      </c>
      <c r="G17" s="31">
        <f t="shared" si="1"/>
        <v>176.48925013109596</v>
      </c>
      <c r="H17" s="31">
        <v>616913</v>
      </c>
      <c r="I17" s="31">
        <f t="shared" si="2"/>
        <v>161.74960671211326</v>
      </c>
      <c r="J17" s="31">
        <v>0</v>
      </c>
      <c r="K17" s="31">
        <f t="shared" si="3"/>
        <v>0</v>
      </c>
      <c r="L17" s="31">
        <v>65090</v>
      </c>
      <c r="M17" s="31">
        <f t="shared" si="4"/>
        <v>17.06607236497116</v>
      </c>
      <c r="N17" s="31">
        <v>448090</v>
      </c>
      <c r="O17" s="31">
        <f t="shared" si="5"/>
        <v>117.48557944415312</v>
      </c>
      <c r="P17" s="31">
        <v>190918</v>
      </c>
      <c r="Q17" s="31">
        <f t="shared" si="6"/>
        <v>50.05715783953854</v>
      </c>
      <c r="R17" s="31">
        <v>793905</v>
      </c>
      <c r="S17" s="31">
        <f t="shared" si="7"/>
        <v>208.15547981122182</v>
      </c>
      <c r="T17" s="31">
        <v>146257</v>
      </c>
      <c r="U17" s="31">
        <f t="shared" si="8"/>
        <v>38.34740429994756</v>
      </c>
      <c r="V17" s="31">
        <v>24066</v>
      </c>
      <c r="W17" s="31">
        <f t="shared" si="9"/>
        <v>6.309910854745674</v>
      </c>
      <c r="X17" s="31">
        <v>272997</v>
      </c>
      <c r="Y17" s="31">
        <f t="shared" si="10"/>
        <v>71.57760880964867</v>
      </c>
      <c r="Z17" s="32">
        <f t="shared" si="12"/>
        <v>3233768</v>
      </c>
      <c r="AA17" s="31">
        <f t="shared" si="11"/>
        <v>847.8678552700577</v>
      </c>
    </row>
    <row r="18" spans="1:27" ht="13.5">
      <c r="A18" s="40">
        <v>16</v>
      </c>
      <c r="B18" s="52" t="s">
        <v>34</v>
      </c>
      <c r="C18" s="49">
        <v>5189</v>
      </c>
      <c r="D18" s="41">
        <v>73376</v>
      </c>
      <c r="E18" s="41">
        <f t="shared" si="0"/>
        <v>14.140682212372326</v>
      </c>
      <c r="F18" s="41">
        <v>2471153</v>
      </c>
      <c r="G18" s="41">
        <f t="shared" si="1"/>
        <v>476.2291385623434</v>
      </c>
      <c r="H18" s="41">
        <v>1492553</v>
      </c>
      <c r="I18" s="41">
        <f t="shared" si="2"/>
        <v>287.63788783966083</v>
      </c>
      <c r="J18" s="41">
        <v>125706</v>
      </c>
      <c r="K18" s="41">
        <f t="shared" si="3"/>
        <v>24.22547697051455</v>
      </c>
      <c r="L18" s="41">
        <v>233327</v>
      </c>
      <c r="M18" s="41">
        <f t="shared" si="4"/>
        <v>44.96569666602428</v>
      </c>
      <c r="N18" s="41">
        <v>1314111</v>
      </c>
      <c r="O18" s="41">
        <f t="shared" si="5"/>
        <v>253.2493736750819</v>
      </c>
      <c r="P18" s="41">
        <v>513358</v>
      </c>
      <c r="Q18" s="41">
        <f t="shared" si="6"/>
        <v>98.93197147812681</v>
      </c>
      <c r="R18" s="41">
        <v>1060834</v>
      </c>
      <c r="S18" s="41">
        <f t="shared" si="7"/>
        <v>204.43900558874543</v>
      </c>
      <c r="T18" s="41">
        <v>149871</v>
      </c>
      <c r="U18" s="41">
        <f t="shared" si="8"/>
        <v>28.882443630757372</v>
      </c>
      <c r="V18" s="41">
        <v>113854</v>
      </c>
      <c r="W18" s="41">
        <f t="shared" si="9"/>
        <v>21.9414145307381</v>
      </c>
      <c r="X18" s="41">
        <v>299847</v>
      </c>
      <c r="Y18" s="41">
        <f t="shared" si="10"/>
        <v>57.78512237425323</v>
      </c>
      <c r="Z18" s="35">
        <f t="shared" si="12"/>
        <v>7847990</v>
      </c>
      <c r="AA18" s="41">
        <f t="shared" si="11"/>
        <v>1512.4282135286182</v>
      </c>
    </row>
    <row r="19" spans="1:27" ht="13.5">
      <c r="A19" s="22">
        <v>17</v>
      </c>
      <c r="B19" s="51" t="s">
        <v>98</v>
      </c>
      <c r="C19" s="49">
        <v>42334</v>
      </c>
      <c r="D19" s="34">
        <v>93484</v>
      </c>
      <c r="E19" s="34">
        <f t="shared" si="0"/>
        <v>2.2082486889970236</v>
      </c>
      <c r="F19" s="34">
        <v>9454026</v>
      </c>
      <c r="G19" s="34">
        <f t="shared" si="1"/>
        <v>223.3199319695753</v>
      </c>
      <c r="H19" s="34">
        <v>4231932</v>
      </c>
      <c r="I19" s="34">
        <f t="shared" si="2"/>
        <v>99.96532338073416</v>
      </c>
      <c r="J19" s="34">
        <v>521808</v>
      </c>
      <c r="K19" s="34">
        <f t="shared" si="3"/>
        <v>12.32597911843908</v>
      </c>
      <c r="L19" s="34">
        <v>359853</v>
      </c>
      <c r="M19" s="34">
        <f t="shared" si="4"/>
        <v>8.50033070345349</v>
      </c>
      <c r="N19" s="34">
        <v>5941212</v>
      </c>
      <c r="O19" s="34">
        <f t="shared" si="5"/>
        <v>140.34138045070156</v>
      </c>
      <c r="P19" s="34">
        <v>3154047</v>
      </c>
      <c r="Q19" s="34">
        <f t="shared" si="6"/>
        <v>74.50387395474087</v>
      </c>
      <c r="R19" s="34">
        <v>6667184</v>
      </c>
      <c r="S19" s="34">
        <f t="shared" si="7"/>
        <v>157.49005527472008</v>
      </c>
      <c r="T19" s="34">
        <v>1147771</v>
      </c>
      <c r="U19" s="34">
        <f t="shared" si="8"/>
        <v>27.11227382245949</v>
      </c>
      <c r="V19" s="34">
        <v>540182</v>
      </c>
      <c r="W19" s="34">
        <f t="shared" si="9"/>
        <v>12.76000377946804</v>
      </c>
      <c r="X19" s="34">
        <v>2718858</v>
      </c>
      <c r="Y19" s="34">
        <f t="shared" si="10"/>
        <v>64.223980724713</v>
      </c>
      <c r="Z19" s="35">
        <f t="shared" si="12"/>
        <v>34830357</v>
      </c>
      <c r="AA19" s="34">
        <f t="shared" si="11"/>
        <v>822.7513818680021</v>
      </c>
    </row>
    <row r="20" spans="1:27" ht="13.5">
      <c r="A20" s="22">
        <v>18</v>
      </c>
      <c r="B20" s="51" t="s">
        <v>35</v>
      </c>
      <c r="C20" s="49">
        <v>1150</v>
      </c>
      <c r="D20" s="34">
        <v>0</v>
      </c>
      <c r="E20" s="34">
        <f t="shared" si="0"/>
        <v>0</v>
      </c>
      <c r="F20" s="34">
        <v>588633</v>
      </c>
      <c r="G20" s="34">
        <f t="shared" si="1"/>
        <v>511.85478260869564</v>
      </c>
      <c r="H20" s="34">
        <v>19380</v>
      </c>
      <c r="I20" s="34">
        <f t="shared" si="2"/>
        <v>16.85217391304348</v>
      </c>
      <c r="J20" s="34">
        <v>0</v>
      </c>
      <c r="K20" s="34">
        <f t="shared" si="3"/>
        <v>0</v>
      </c>
      <c r="L20" s="34">
        <v>41681</v>
      </c>
      <c r="M20" s="34">
        <f t="shared" si="4"/>
        <v>36.24434782608696</v>
      </c>
      <c r="N20" s="34">
        <v>189001</v>
      </c>
      <c r="O20" s="34">
        <f t="shared" si="5"/>
        <v>164.34869565217392</v>
      </c>
      <c r="P20" s="34">
        <v>59283</v>
      </c>
      <c r="Q20" s="34">
        <f t="shared" si="6"/>
        <v>51.5504347826087</v>
      </c>
      <c r="R20" s="34">
        <v>324121</v>
      </c>
      <c r="S20" s="34">
        <f t="shared" si="7"/>
        <v>281.84434782608696</v>
      </c>
      <c r="T20" s="34">
        <v>58750</v>
      </c>
      <c r="U20" s="34">
        <f t="shared" si="8"/>
        <v>51.08695652173913</v>
      </c>
      <c r="V20" s="34">
        <v>0</v>
      </c>
      <c r="W20" s="34">
        <f t="shared" si="9"/>
        <v>0</v>
      </c>
      <c r="X20" s="34">
        <v>13230</v>
      </c>
      <c r="Y20" s="34">
        <f t="shared" si="10"/>
        <v>11.504347826086956</v>
      </c>
      <c r="Z20" s="35">
        <f t="shared" si="12"/>
        <v>1294079</v>
      </c>
      <c r="AA20" s="34">
        <f t="shared" si="11"/>
        <v>1125.2860869565218</v>
      </c>
    </row>
    <row r="21" spans="1:27" ht="13.5">
      <c r="A21" s="22">
        <v>19</v>
      </c>
      <c r="B21" s="51" t="s">
        <v>36</v>
      </c>
      <c r="C21" s="49">
        <v>2000</v>
      </c>
      <c r="D21" s="34">
        <v>250</v>
      </c>
      <c r="E21" s="34">
        <f t="shared" si="0"/>
        <v>0.125</v>
      </c>
      <c r="F21" s="34">
        <v>1046919</v>
      </c>
      <c r="G21" s="34">
        <f t="shared" si="1"/>
        <v>523.4595</v>
      </c>
      <c r="H21" s="34">
        <v>5657</v>
      </c>
      <c r="I21" s="34">
        <f t="shared" si="2"/>
        <v>2.8285</v>
      </c>
      <c r="J21" s="34">
        <v>0</v>
      </c>
      <c r="K21" s="34">
        <f t="shared" si="3"/>
        <v>0</v>
      </c>
      <c r="L21" s="34">
        <v>46236</v>
      </c>
      <c r="M21" s="34">
        <f t="shared" si="4"/>
        <v>23.118</v>
      </c>
      <c r="N21" s="34">
        <v>353537</v>
      </c>
      <c r="O21" s="34">
        <f t="shared" si="5"/>
        <v>176.7685</v>
      </c>
      <c r="P21" s="34">
        <v>227542</v>
      </c>
      <c r="Q21" s="34">
        <f t="shared" si="6"/>
        <v>113.771</v>
      </c>
      <c r="R21" s="34">
        <v>350508</v>
      </c>
      <c r="S21" s="34">
        <f t="shared" si="7"/>
        <v>175.254</v>
      </c>
      <c r="T21" s="34">
        <v>-36</v>
      </c>
      <c r="U21" s="34">
        <f t="shared" si="8"/>
        <v>-0.018</v>
      </c>
      <c r="V21" s="34">
        <v>1478</v>
      </c>
      <c r="W21" s="34">
        <f t="shared" si="9"/>
        <v>0.739</v>
      </c>
      <c r="X21" s="34">
        <v>90231</v>
      </c>
      <c r="Y21" s="34">
        <f t="shared" si="10"/>
        <v>45.1155</v>
      </c>
      <c r="Z21" s="35">
        <f t="shared" si="12"/>
        <v>2122322</v>
      </c>
      <c r="AA21" s="34">
        <f t="shared" si="11"/>
        <v>1061.161</v>
      </c>
    </row>
    <row r="22" spans="1:27" ht="13.5">
      <c r="A22" s="23">
        <v>20</v>
      </c>
      <c r="B22" s="53" t="s">
        <v>37</v>
      </c>
      <c r="C22" s="48">
        <v>6098</v>
      </c>
      <c r="D22" s="31">
        <v>66</v>
      </c>
      <c r="E22" s="31">
        <f t="shared" si="0"/>
        <v>0.010823220728107576</v>
      </c>
      <c r="F22" s="31">
        <v>1202866</v>
      </c>
      <c r="G22" s="31">
        <f t="shared" si="1"/>
        <v>197.25582158084617</v>
      </c>
      <c r="H22" s="31">
        <v>390683</v>
      </c>
      <c r="I22" s="31">
        <f t="shared" si="2"/>
        <v>64.0673991472614</v>
      </c>
      <c r="J22" s="31">
        <v>40817</v>
      </c>
      <c r="K22" s="31">
        <f t="shared" si="3"/>
        <v>6.693506067563136</v>
      </c>
      <c r="L22" s="31">
        <v>61796</v>
      </c>
      <c r="M22" s="31">
        <f t="shared" si="4"/>
        <v>10.133814365365694</v>
      </c>
      <c r="N22" s="31">
        <v>888647</v>
      </c>
      <c r="O22" s="31">
        <f t="shared" si="5"/>
        <v>145.72761561167596</v>
      </c>
      <c r="P22" s="31">
        <v>466397</v>
      </c>
      <c r="Q22" s="31">
        <f t="shared" si="6"/>
        <v>76.48360118071498</v>
      </c>
      <c r="R22" s="31">
        <v>1143604</v>
      </c>
      <c r="S22" s="31">
        <f t="shared" si="7"/>
        <v>187.53755329616268</v>
      </c>
      <c r="T22" s="31">
        <v>0</v>
      </c>
      <c r="U22" s="31">
        <f t="shared" si="8"/>
        <v>0</v>
      </c>
      <c r="V22" s="31">
        <v>38085</v>
      </c>
      <c r="W22" s="31">
        <f t="shared" si="9"/>
        <v>6.245490324696622</v>
      </c>
      <c r="X22" s="31">
        <v>188053</v>
      </c>
      <c r="Y22" s="31">
        <f t="shared" si="10"/>
        <v>30.838471630042637</v>
      </c>
      <c r="Z22" s="32">
        <f t="shared" si="12"/>
        <v>4421014</v>
      </c>
      <c r="AA22" s="31">
        <f t="shared" si="11"/>
        <v>724.9940964250574</v>
      </c>
    </row>
    <row r="23" spans="1:27" ht="13.5">
      <c r="A23" s="40">
        <v>21</v>
      </c>
      <c r="B23" s="52" t="s">
        <v>38</v>
      </c>
      <c r="C23" s="49">
        <v>3195</v>
      </c>
      <c r="D23" s="41">
        <v>17290</v>
      </c>
      <c r="E23" s="41">
        <f t="shared" si="0"/>
        <v>5.411580594679187</v>
      </c>
      <c r="F23" s="41">
        <v>699030</v>
      </c>
      <c r="G23" s="41">
        <f t="shared" si="1"/>
        <v>218.7887323943662</v>
      </c>
      <c r="H23" s="41">
        <v>531949</v>
      </c>
      <c r="I23" s="41">
        <f t="shared" si="2"/>
        <v>166.4942097026604</v>
      </c>
      <c r="J23" s="41">
        <v>21495</v>
      </c>
      <c r="K23" s="41">
        <f t="shared" si="3"/>
        <v>6.727699530516432</v>
      </c>
      <c r="L23" s="41">
        <v>40834</v>
      </c>
      <c r="M23" s="41">
        <f t="shared" si="4"/>
        <v>12.780594679186228</v>
      </c>
      <c r="N23" s="41">
        <v>441800</v>
      </c>
      <c r="O23" s="41">
        <f t="shared" si="5"/>
        <v>138.27856025039122</v>
      </c>
      <c r="P23" s="41">
        <v>275677</v>
      </c>
      <c r="Q23" s="41">
        <f t="shared" si="6"/>
        <v>86.28388106416276</v>
      </c>
      <c r="R23" s="41">
        <v>602691</v>
      </c>
      <c r="S23" s="41">
        <f t="shared" si="7"/>
        <v>188.6356807511737</v>
      </c>
      <c r="T23" s="41">
        <v>145381</v>
      </c>
      <c r="U23" s="41">
        <f t="shared" si="8"/>
        <v>45.50266040688576</v>
      </c>
      <c r="V23" s="41">
        <v>7269</v>
      </c>
      <c r="W23" s="41">
        <f t="shared" si="9"/>
        <v>2.2751173708920187</v>
      </c>
      <c r="X23" s="41">
        <v>143326</v>
      </c>
      <c r="Y23" s="41">
        <f t="shared" si="10"/>
        <v>44.85946791862285</v>
      </c>
      <c r="Z23" s="35">
        <f t="shared" si="12"/>
        <v>2926742</v>
      </c>
      <c r="AA23" s="41">
        <f t="shared" si="11"/>
        <v>916.0381846635368</v>
      </c>
    </row>
    <row r="24" spans="1:27" ht="13.5">
      <c r="A24" s="22">
        <v>22</v>
      </c>
      <c r="B24" s="51" t="s">
        <v>39</v>
      </c>
      <c r="C24" s="49">
        <v>3288</v>
      </c>
      <c r="D24" s="34">
        <v>1703</v>
      </c>
      <c r="E24" s="34">
        <f t="shared" si="0"/>
        <v>0.5179440389294404</v>
      </c>
      <c r="F24" s="34">
        <v>695262</v>
      </c>
      <c r="G24" s="34">
        <f t="shared" si="1"/>
        <v>211.45437956204378</v>
      </c>
      <c r="H24" s="34">
        <v>302887</v>
      </c>
      <c r="I24" s="34">
        <f t="shared" si="2"/>
        <v>92.11891727493918</v>
      </c>
      <c r="J24" s="34">
        <v>8918</v>
      </c>
      <c r="K24" s="34">
        <f t="shared" si="3"/>
        <v>2.712287104622871</v>
      </c>
      <c r="L24" s="34">
        <v>158969</v>
      </c>
      <c r="M24" s="34">
        <f t="shared" si="4"/>
        <v>48.34823600973236</v>
      </c>
      <c r="N24" s="34">
        <v>723944</v>
      </c>
      <c r="O24" s="34">
        <f t="shared" si="5"/>
        <v>220.17761557177616</v>
      </c>
      <c r="P24" s="34">
        <v>445349</v>
      </c>
      <c r="Q24" s="34">
        <f t="shared" si="6"/>
        <v>135.44677615571777</v>
      </c>
      <c r="R24" s="34">
        <v>538001</v>
      </c>
      <c r="S24" s="34">
        <f t="shared" si="7"/>
        <v>163.62560827250607</v>
      </c>
      <c r="T24" s="34">
        <v>140955</v>
      </c>
      <c r="U24" s="34">
        <f t="shared" si="8"/>
        <v>42.86952554744526</v>
      </c>
      <c r="V24" s="34">
        <v>11801</v>
      </c>
      <c r="W24" s="34">
        <f t="shared" si="9"/>
        <v>3.5891119221411194</v>
      </c>
      <c r="X24" s="34">
        <v>105137</v>
      </c>
      <c r="Y24" s="34">
        <f t="shared" si="10"/>
        <v>31.975973236009732</v>
      </c>
      <c r="Z24" s="35">
        <f t="shared" si="12"/>
        <v>3132926</v>
      </c>
      <c r="AA24" s="34">
        <f t="shared" si="11"/>
        <v>952.8363746958637</v>
      </c>
    </row>
    <row r="25" spans="1:27" ht="13.5">
      <c r="A25" s="22">
        <v>23</v>
      </c>
      <c r="B25" s="51" t="s">
        <v>40</v>
      </c>
      <c r="C25" s="49">
        <v>13873</v>
      </c>
      <c r="D25" s="34">
        <v>0</v>
      </c>
      <c r="E25" s="34">
        <f t="shared" si="0"/>
        <v>0</v>
      </c>
      <c r="F25" s="34">
        <v>2006188</v>
      </c>
      <c r="G25" s="34">
        <f t="shared" si="1"/>
        <v>144.61097095076767</v>
      </c>
      <c r="H25" s="34">
        <v>475196</v>
      </c>
      <c r="I25" s="34">
        <f t="shared" si="2"/>
        <v>34.25329777265191</v>
      </c>
      <c r="J25" s="34">
        <v>5857</v>
      </c>
      <c r="K25" s="34">
        <f t="shared" si="3"/>
        <v>0.422186981907302</v>
      </c>
      <c r="L25" s="34">
        <v>187899</v>
      </c>
      <c r="M25" s="34">
        <f t="shared" si="4"/>
        <v>13.544222590643697</v>
      </c>
      <c r="N25" s="34">
        <v>3374486</v>
      </c>
      <c r="O25" s="34">
        <f t="shared" si="5"/>
        <v>243.24126000144165</v>
      </c>
      <c r="P25" s="34">
        <v>496449</v>
      </c>
      <c r="Q25" s="34">
        <f t="shared" si="6"/>
        <v>35.785266344698336</v>
      </c>
      <c r="R25" s="34">
        <v>2867877</v>
      </c>
      <c r="S25" s="34">
        <f t="shared" si="7"/>
        <v>206.7236358394003</v>
      </c>
      <c r="T25" s="34">
        <v>451448</v>
      </c>
      <c r="U25" s="34">
        <f t="shared" si="8"/>
        <v>32.5414834570749</v>
      </c>
      <c r="V25" s="34">
        <v>89086</v>
      </c>
      <c r="W25" s="34">
        <f t="shared" si="9"/>
        <v>6.42153823974627</v>
      </c>
      <c r="X25" s="34">
        <v>795122</v>
      </c>
      <c r="Y25" s="34">
        <f t="shared" si="10"/>
        <v>57.31435161825128</v>
      </c>
      <c r="Z25" s="35">
        <f t="shared" si="12"/>
        <v>10749608</v>
      </c>
      <c r="AA25" s="34">
        <f t="shared" si="11"/>
        <v>774.8582137965833</v>
      </c>
    </row>
    <row r="26" spans="1:27" ht="13.5">
      <c r="A26" s="22">
        <v>24</v>
      </c>
      <c r="B26" s="51" t="s">
        <v>41</v>
      </c>
      <c r="C26" s="49">
        <v>4585</v>
      </c>
      <c r="D26" s="34">
        <v>306662</v>
      </c>
      <c r="E26" s="34">
        <f t="shared" si="0"/>
        <v>66.88375136314068</v>
      </c>
      <c r="F26" s="34">
        <v>1779569</v>
      </c>
      <c r="G26" s="34">
        <f t="shared" si="1"/>
        <v>388.12846237731736</v>
      </c>
      <c r="H26" s="34">
        <v>1836647</v>
      </c>
      <c r="I26" s="34">
        <f t="shared" si="2"/>
        <v>400.5773173391494</v>
      </c>
      <c r="J26" s="34">
        <v>4159</v>
      </c>
      <c r="K26" s="34">
        <f t="shared" si="3"/>
        <v>0.9070883315158125</v>
      </c>
      <c r="L26" s="34">
        <v>61587</v>
      </c>
      <c r="M26" s="34">
        <f t="shared" si="4"/>
        <v>13.43227917121047</v>
      </c>
      <c r="N26" s="34">
        <v>1143915</v>
      </c>
      <c r="O26" s="34">
        <f t="shared" si="5"/>
        <v>249.4907306434024</v>
      </c>
      <c r="P26" s="34">
        <v>27670</v>
      </c>
      <c r="Q26" s="34">
        <f t="shared" si="6"/>
        <v>6.0348964013086155</v>
      </c>
      <c r="R26" s="34">
        <v>1400887</v>
      </c>
      <c r="S26" s="34">
        <f t="shared" si="7"/>
        <v>305.5369683751363</v>
      </c>
      <c r="T26" s="34">
        <v>0</v>
      </c>
      <c r="U26" s="34">
        <f t="shared" si="8"/>
        <v>0</v>
      </c>
      <c r="V26" s="34">
        <v>44504</v>
      </c>
      <c r="W26" s="34">
        <f t="shared" si="9"/>
        <v>9.706434023991276</v>
      </c>
      <c r="X26" s="34">
        <v>102690</v>
      </c>
      <c r="Y26" s="34">
        <f t="shared" si="10"/>
        <v>22.396946564885496</v>
      </c>
      <c r="Z26" s="35">
        <f t="shared" si="12"/>
        <v>6708290</v>
      </c>
      <c r="AA26" s="34">
        <f t="shared" si="11"/>
        <v>1463.0948745910578</v>
      </c>
    </row>
    <row r="27" spans="1:27" ht="13.5">
      <c r="A27" s="23">
        <v>25</v>
      </c>
      <c r="B27" s="53" t="s">
        <v>42</v>
      </c>
      <c r="C27" s="48">
        <v>2272</v>
      </c>
      <c r="D27" s="31">
        <v>8621</v>
      </c>
      <c r="E27" s="31">
        <f t="shared" si="0"/>
        <v>3.7944542253521125</v>
      </c>
      <c r="F27" s="31">
        <v>678688</v>
      </c>
      <c r="G27" s="31">
        <f t="shared" si="1"/>
        <v>298.71830985915494</v>
      </c>
      <c r="H27" s="31">
        <v>267255</v>
      </c>
      <c r="I27" s="31">
        <f t="shared" si="2"/>
        <v>117.62984154929578</v>
      </c>
      <c r="J27" s="31">
        <v>11315</v>
      </c>
      <c r="K27" s="31">
        <f t="shared" si="3"/>
        <v>4.980193661971831</v>
      </c>
      <c r="L27" s="31">
        <v>70103</v>
      </c>
      <c r="M27" s="31">
        <f t="shared" si="4"/>
        <v>30.855193661971832</v>
      </c>
      <c r="N27" s="31">
        <v>430695</v>
      </c>
      <c r="O27" s="31">
        <f t="shared" si="5"/>
        <v>189.56646126760563</v>
      </c>
      <c r="P27" s="31">
        <v>170063</v>
      </c>
      <c r="Q27" s="31">
        <f t="shared" si="6"/>
        <v>74.85167253521126</v>
      </c>
      <c r="R27" s="31">
        <v>460659</v>
      </c>
      <c r="S27" s="31">
        <f t="shared" si="7"/>
        <v>202.75484154929578</v>
      </c>
      <c r="T27" s="31">
        <v>90114</v>
      </c>
      <c r="U27" s="31">
        <f t="shared" si="8"/>
        <v>39.662852112676056</v>
      </c>
      <c r="V27" s="31">
        <v>0</v>
      </c>
      <c r="W27" s="31">
        <f t="shared" si="9"/>
        <v>0</v>
      </c>
      <c r="X27" s="31">
        <v>57531</v>
      </c>
      <c r="Y27" s="31">
        <f t="shared" si="10"/>
        <v>25.32174295774648</v>
      </c>
      <c r="Z27" s="32">
        <f t="shared" si="12"/>
        <v>2245044</v>
      </c>
      <c r="AA27" s="31">
        <f t="shared" si="11"/>
        <v>988.1355633802817</v>
      </c>
    </row>
    <row r="28" spans="1:27" ht="13.5">
      <c r="A28" s="40">
        <v>26</v>
      </c>
      <c r="B28" s="52" t="s">
        <v>99</v>
      </c>
      <c r="C28" s="49">
        <v>45661</v>
      </c>
      <c r="D28" s="41">
        <v>142032</v>
      </c>
      <c r="E28" s="41">
        <f t="shared" si="0"/>
        <v>3.1105757648759336</v>
      </c>
      <c r="F28" s="41">
        <v>10289133</v>
      </c>
      <c r="G28" s="41">
        <f t="shared" si="1"/>
        <v>225.3374433323843</v>
      </c>
      <c r="H28" s="41">
        <v>5107828</v>
      </c>
      <c r="I28" s="41">
        <f t="shared" si="2"/>
        <v>111.86412912551192</v>
      </c>
      <c r="J28" s="41">
        <v>600000</v>
      </c>
      <c r="K28" s="41">
        <f t="shared" si="3"/>
        <v>13.140316681632028</v>
      </c>
      <c r="L28" s="41">
        <v>421555</v>
      </c>
      <c r="M28" s="41">
        <f t="shared" si="4"/>
        <v>9.23227699787565</v>
      </c>
      <c r="N28" s="41">
        <v>7180797</v>
      </c>
      <c r="O28" s="41">
        <f t="shared" si="5"/>
        <v>157.2632443441887</v>
      </c>
      <c r="P28" s="41">
        <v>1658164</v>
      </c>
      <c r="Q28" s="41">
        <f t="shared" si="6"/>
        <v>36.314666783469484</v>
      </c>
      <c r="R28" s="41">
        <v>6397061</v>
      </c>
      <c r="S28" s="41">
        <f t="shared" si="7"/>
        <v>140.09901228619609</v>
      </c>
      <c r="T28" s="41">
        <v>1428883</v>
      </c>
      <c r="U28" s="41">
        <f t="shared" si="8"/>
        <v>31.293291868334027</v>
      </c>
      <c r="V28" s="41">
        <v>239179</v>
      </c>
      <c r="W28" s="41">
        <f t="shared" si="9"/>
        <v>5.238146339326778</v>
      </c>
      <c r="X28" s="41">
        <v>5831334</v>
      </c>
      <c r="Y28" s="41">
        <f t="shared" si="10"/>
        <v>127.7092923939467</v>
      </c>
      <c r="Z28" s="35">
        <f t="shared" si="12"/>
        <v>39295966</v>
      </c>
      <c r="AA28" s="41">
        <f t="shared" si="11"/>
        <v>860.6023959177417</v>
      </c>
    </row>
    <row r="29" spans="1:27" ht="13.5">
      <c r="A29" s="22">
        <v>27</v>
      </c>
      <c r="B29" s="51" t="s">
        <v>80</v>
      </c>
      <c r="C29" s="49">
        <v>5867</v>
      </c>
      <c r="D29" s="34">
        <v>0</v>
      </c>
      <c r="E29" s="34">
        <f t="shared" si="0"/>
        <v>0</v>
      </c>
      <c r="F29" s="34">
        <v>1163738</v>
      </c>
      <c r="G29" s="34">
        <f t="shared" si="1"/>
        <v>198.35316175217318</v>
      </c>
      <c r="H29" s="34">
        <v>1959556</v>
      </c>
      <c r="I29" s="34">
        <f t="shared" si="2"/>
        <v>333.9962502130561</v>
      </c>
      <c r="J29" s="34">
        <v>0</v>
      </c>
      <c r="K29" s="34">
        <f t="shared" si="3"/>
        <v>0</v>
      </c>
      <c r="L29" s="34">
        <v>61598</v>
      </c>
      <c r="M29" s="34">
        <f t="shared" si="4"/>
        <v>10.49906255326402</v>
      </c>
      <c r="N29" s="34">
        <v>954274</v>
      </c>
      <c r="O29" s="34">
        <f t="shared" si="5"/>
        <v>162.651099369354</v>
      </c>
      <c r="P29" s="34">
        <v>297693</v>
      </c>
      <c r="Q29" s="34">
        <f t="shared" si="6"/>
        <v>50.74024203170274</v>
      </c>
      <c r="R29" s="34">
        <v>1202562</v>
      </c>
      <c r="S29" s="34">
        <f t="shared" si="7"/>
        <v>204.97051303903189</v>
      </c>
      <c r="T29" s="34">
        <v>147959</v>
      </c>
      <c r="U29" s="34">
        <f t="shared" si="8"/>
        <v>25.21885120163627</v>
      </c>
      <c r="V29" s="34">
        <v>51035</v>
      </c>
      <c r="W29" s="34">
        <f t="shared" si="9"/>
        <v>8.69865348559741</v>
      </c>
      <c r="X29" s="34">
        <v>250189</v>
      </c>
      <c r="Y29" s="34">
        <f t="shared" si="10"/>
        <v>42.64342935060508</v>
      </c>
      <c r="Z29" s="35">
        <f t="shared" si="12"/>
        <v>6088604</v>
      </c>
      <c r="AA29" s="34">
        <f t="shared" si="11"/>
        <v>1037.7712629964205</v>
      </c>
    </row>
    <row r="30" spans="1:27" ht="13.5">
      <c r="A30" s="22">
        <v>28</v>
      </c>
      <c r="B30" s="51" t="s">
        <v>43</v>
      </c>
      <c r="C30" s="49">
        <v>30583</v>
      </c>
      <c r="D30" s="34">
        <v>498704</v>
      </c>
      <c r="E30" s="34">
        <f t="shared" si="0"/>
        <v>16.30657554850734</v>
      </c>
      <c r="F30" s="34">
        <v>8335643</v>
      </c>
      <c r="G30" s="34">
        <f t="shared" si="1"/>
        <v>272.55805512866624</v>
      </c>
      <c r="H30" s="34">
        <v>4189826</v>
      </c>
      <c r="I30" s="34">
        <f t="shared" si="2"/>
        <v>136.9985285943171</v>
      </c>
      <c r="J30" s="34">
        <v>272269</v>
      </c>
      <c r="K30" s="34">
        <f t="shared" si="3"/>
        <v>8.902625641696368</v>
      </c>
      <c r="L30" s="34">
        <v>442836</v>
      </c>
      <c r="M30" s="34">
        <f t="shared" si="4"/>
        <v>14.479809044240264</v>
      </c>
      <c r="N30" s="34">
        <v>3916338</v>
      </c>
      <c r="O30" s="34">
        <f t="shared" si="5"/>
        <v>128.0560442075663</v>
      </c>
      <c r="P30" s="34">
        <v>1675821</v>
      </c>
      <c r="Q30" s="34">
        <f t="shared" si="6"/>
        <v>54.7958342870222</v>
      </c>
      <c r="R30" s="34">
        <v>5516117</v>
      </c>
      <c r="S30" s="34">
        <f t="shared" si="7"/>
        <v>180.36546447372723</v>
      </c>
      <c r="T30" s="34">
        <v>857488</v>
      </c>
      <c r="U30" s="34">
        <f t="shared" si="8"/>
        <v>28.038060360330903</v>
      </c>
      <c r="V30" s="34">
        <v>202586</v>
      </c>
      <c r="W30" s="34">
        <f t="shared" si="9"/>
        <v>6.624137592780302</v>
      </c>
      <c r="X30" s="34">
        <v>2605998</v>
      </c>
      <c r="Y30" s="34">
        <f t="shared" si="10"/>
        <v>85.2106725958866</v>
      </c>
      <c r="Z30" s="35">
        <f t="shared" si="12"/>
        <v>28513626</v>
      </c>
      <c r="AA30" s="34">
        <f t="shared" si="11"/>
        <v>932.3358074747408</v>
      </c>
    </row>
    <row r="31" spans="1:27" ht="13.5">
      <c r="A31" s="22">
        <v>29</v>
      </c>
      <c r="B31" s="51" t="s">
        <v>100</v>
      </c>
      <c r="C31" s="49">
        <v>14585</v>
      </c>
      <c r="D31" s="34">
        <v>263156</v>
      </c>
      <c r="E31" s="34">
        <f t="shared" si="0"/>
        <v>18.042920809050393</v>
      </c>
      <c r="F31" s="34">
        <v>3336316</v>
      </c>
      <c r="G31" s="34">
        <f t="shared" si="1"/>
        <v>228.74981145011998</v>
      </c>
      <c r="H31" s="34">
        <v>1474737</v>
      </c>
      <c r="I31" s="34">
        <f t="shared" si="2"/>
        <v>101.11326705519369</v>
      </c>
      <c r="J31" s="34">
        <v>4041</v>
      </c>
      <c r="K31" s="34">
        <f t="shared" si="3"/>
        <v>0.2770654782310593</v>
      </c>
      <c r="L31" s="34">
        <v>311902</v>
      </c>
      <c r="M31" s="34">
        <f t="shared" si="4"/>
        <v>21.3851217003771</v>
      </c>
      <c r="N31" s="34">
        <v>2896564</v>
      </c>
      <c r="O31" s="34">
        <f t="shared" si="5"/>
        <v>198.59883441892356</v>
      </c>
      <c r="P31" s="34">
        <v>873282</v>
      </c>
      <c r="Q31" s="34">
        <f t="shared" si="6"/>
        <v>59.87535138841275</v>
      </c>
      <c r="R31" s="34">
        <v>2686831</v>
      </c>
      <c r="S31" s="34">
        <f t="shared" si="7"/>
        <v>184.21878642440865</v>
      </c>
      <c r="T31" s="34">
        <v>410609</v>
      </c>
      <c r="U31" s="34">
        <f t="shared" si="8"/>
        <v>28.152828248200205</v>
      </c>
      <c r="V31" s="34">
        <v>69319</v>
      </c>
      <c r="W31" s="34">
        <f t="shared" si="9"/>
        <v>4.752759684607473</v>
      </c>
      <c r="X31" s="34">
        <v>1282768</v>
      </c>
      <c r="Y31" s="34">
        <f t="shared" si="10"/>
        <v>87.95118272197463</v>
      </c>
      <c r="Z31" s="35">
        <f t="shared" si="12"/>
        <v>13609525</v>
      </c>
      <c r="AA31" s="34">
        <f t="shared" si="11"/>
        <v>933.1179293794995</v>
      </c>
    </row>
    <row r="32" spans="1:27" ht="13.5">
      <c r="A32" s="23">
        <v>30</v>
      </c>
      <c r="B32" s="53" t="s">
        <v>44</v>
      </c>
      <c r="C32" s="48">
        <v>2640</v>
      </c>
      <c r="D32" s="31">
        <v>182</v>
      </c>
      <c r="E32" s="31">
        <f t="shared" si="0"/>
        <v>0.06893939393939394</v>
      </c>
      <c r="F32" s="31">
        <v>710701</v>
      </c>
      <c r="G32" s="31">
        <f t="shared" si="1"/>
        <v>269.2049242424242</v>
      </c>
      <c r="H32" s="31">
        <v>245405</v>
      </c>
      <c r="I32" s="31">
        <f t="shared" si="2"/>
        <v>92.95643939393939</v>
      </c>
      <c r="J32" s="31">
        <v>44098</v>
      </c>
      <c r="K32" s="31">
        <f t="shared" si="3"/>
        <v>16.703787878787878</v>
      </c>
      <c r="L32" s="31">
        <v>71830</v>
      </c>
      <c r="M32" s="31">
        <f t="shared" si="4"/>
        <v>27.208333333333332</v>
      </c>
      <c r="N32" s="31">
        <v>512137</v>
      </c>
      <c r="O32" s="31">
        <f t="shared" si="5"/>
        <v>193.9912878787879</v>
      </c>
      <c r="P32" s="31">
        <v>150635</v>
      </c>
      <c r="Q32" s="31">
        <f t="shared" si="6"/>
        <v>57.058712121212125</v>
      </c>
      <c r="R32" s="31">
        <v>674669</v>
      </c>
      <c r="S32" s="31">
        <f t="shared" si="7"/>
        <v>255.5564393939394</v>
      </c>
      <c r="T32" s="31">
        <v>97175</v>
      </c>
      <c r="U32" s="31">
        <f t="shared" si="8"/>
        <v>36.808712121212125</v>
      </c>
      <c r="V32" s="31">
        <v>0</v>
      </c>
      <c r="W32" s="31">
        <f t="shared" si="9"/>
        <v>0</v>
      </c>
      <c r="X32" s="31">
        <v>78456</v>
      </c>
      <c r="Y32" s="31">
        <f t="shared" si="10"/>
        <v>29.71818181818182</v>
      </c>
      <c r="Z32" s="32">
        <f t="shared" si="12"/>
        <v>2585288</v>
      </c>
      <c r="AA32" s="31">
        <f t="shared" si="11"/>
        <v>979.2757575757576</v>
      </c>
    </row>
    <row r="33" spans="1:27" ht="13.5">
      <c r="A33" s="40">
        <v>31</v>
      </c>
      <c r="B33" s="52" t="s">
        <v>101</v>
      </c>
      <c r="C33" s="49">
        <v>6600</v>
      </c>
      <c r="D33" s="41">
        <v>6504</v>
      </c>
      <c r="E33" s="41">
        <f t="shared" si="0"/>
        <v>0.9854545454545455</v>
      </c>
      <c r="F33" s="41">
        <v>1393505</v>
      </c>
      <c r="G33" s="41">
        <f t="shared" si="1"/>
        <v>211.1371212121212</v>
      </c>
      <c r="H33" s="41">
        <v>649238</v>
      </c>
      <c r="I33" s="41">
        <f t="shared" si="2"/>
        <v>98.36939393939394</v>
      </c>
      <c r="J33" s="41">
        <v>0</v>
      </c>
      <c r="K33" s="41">
        <f t="shared" si="3"/>
        <v>0</v>
      </c>
      <c r="L33" s="41">
        <v>162866</v>
      </c>
      <c r="M33" s="41">
        <f t="shared" si="4"/>
        <v>24.676666666666666</v>
      </c>
      <c r="N33" s="41">
        <v>866208</v>
      </c>
      <c r="O33" s="41">
        <f t="shared" si="5"/>
        <v>131.24363636363637</v>
      </c>
      <c r="P33" s="41">
        <v>382046</v>
      </c>
      <c r="Q33" s="41">
        <f t="shared" si="6"/>
        <v>57.88575757575757</v>
      </c>
      <c r="R33" s="41">
        <v>1301237</v>
      </c>
      <c r="S33" s="41">
        <f t="shared" si="7"/>
        <v>197.1571212121212</v>
      </c>
      <c r="T33" s="41">
        <v>226649</v>
      </c>
      <c r="U33" s="41">
        <f t="shared" si="8"/>
        <v>34.34075757575758</v>
      </c>
      <c r="V33" s="41">
        <v>38361</v>
      </c>
      <c r="W33" s="41">
        <f t="shared" si="9"/>
        <v>5.8122727272727275</v>
      </c>
      <c r="X33" s="41">
        <v>361807</v>
      </c>
      <c r="Y33" s="41">
        <f t="shared" si="10"/>
        <v>54.819242424242425</v>
      </c>
      <c r="Z33" s="35">
        <f t="shared" si="12"/>
        <v>5388421</v>
      </c>
      <c r="AA33" s="41">
        <f t="shared" si="11"/>
        <v>816.4274242424242</v>
      </c>
    </row>
    <row r="34" spans="1:27" ht="13.5">
      <c r="A34" s="22">
        <v>32</v>
      </c>
      <c r="B34" s="51" t="s">
        <v>102</v>
      </c>
      <c r="C34" s="49">
        <v>25293</v>
      </c>
      <c r="D34" s="34">
        <v>0</v>
      </c>
      <c r="E34" s="34">
        <f t="shared" si="0"/>
        <v>0</v>
      </c>
      <c r="F34" s="34">
        <v>5790610</v>
      </c>
      <c r="G34" s="34">
        <f t="shared" si="1"/>
        <v>228.94120903016645</v>
      </c>
      <c r="H34" s="34">
        <v>3632390</v>
      </c>
      <c r="I34" s="34">
        <f t="shared" si="2"/>
        <v>143.61246194599298</v>
      </c>
      <c r="J34" s="34">
        <v>330154</v>
      </c>
      <c r="K34" s="34">
        <f t="shared" si="3"/>
        <v>13.053176768275808</v>
      </c>
      <c r="L34" s="34">
        <v>223636</v>
      </c>
      <c r="M34" s="34">
        <f t="shared" si="4"/>
        <v>8.84181394061598</v>
      </c>
      <c r="N34" s="34">
        <v>2364562</v>
      </c>
      <c r="O34" s="34">
        <f t="shared" si="5"/>
        <v>93.48681453366544</v>
      </c>
      <c r="P34" s="34">
        <v>1292128</v>
      </c>
      <c r="Q34" s="34">
        <f t="shared" si="6"/>
        <v>51.086387538054005</v>
      </c>
      <c r="R34" s="34">
        <v>3714852</v>
      </c>
      <c r="S34" s="34">
        <f t="shared" si="7"/>
        <v>146.87273158581425</v>
      </c>
      <c r="T34" s="34">
        <v>1022025</v>
      </c>
      <c r="U34" s="34">
        <f t="shared" si="8"/>
        <v>40.40742497924327</v>
      </c>
      <c r="V34" s="34">
        <v>153686</v>
      </c>
      <c r="W34" s="34">
        <f t="shared" si="9"/>
        <v>6.076226623967106</v>
      </c>
      <c r="X34" s="34">
        <v>1697310</v>
      </c>
      <c r="Y34" s="34">
        <f t="shared" si="10"/>
        <v>67.10591863361404</v>
      </c>
      <c r="Z34" s="35">
        <f t="shared" si="12"/>
        <v>20221353</v>
      </c>
      <c r="AA34" s="34">
        <f t="shared" si="11"/>
        <v>799.4841655794094</v>
      </c>
    </row>
    <row r="35" spans="1:27" ht="13.5">
      <c r="A35" s="22">
        <v>33</v>
      </c>
      <c r="B35" s="51" t="s">
        <v>45</v>
      </c>
      <c r="C35" s="49">
        <v>1883</v>
      </c>
      <c r="D35" s="34">
        <v>7088</v>
      </c>
      <c r="E35" s="34">
        <f t="shared" si="0"/>
        <v>3.7642060541688793</v>
      </c>
      <c r="F35" s="34">
        <v>1084669</v>
      </c>
      <c r="G35" s="34">
        <f t="shared" si="1"/>
        <v>576.0323951141795</v>
      </c>
      <c r="H35" s="34">
        <v>147959</v>
      </c>
      <c r="I35" s="34">
        <f t="shared" si="2"/>
        <v>78.57620817843866</v>
      </c>
      <c r="J35" s="34">
        <v>382</v>
      </c>
      <c r="K35" s="34">
        <f t="shared" si="3"/>
        <v>0.20286776420605418</v>
      </c>
      <c r="L35" s="34">
        <v>31166</v>
      </c>
      <c r="M35" s="34">
        <f t="shared" si="4"/>
        <v>16.55124800849708</v>
      </c>
      <c r="N35" s="34">
        <v>481787</v>
      </c>
      <c r="O35" s="34">
        <f t="shared" si="5"/>
        <v>255.86139139670738</v>
      </c>
      <c r="P35" s="34">
        <v>106994</v>
      </c>
      <c r="Q35" s="34">
        <f t="shared" si="6"/>
        <v>56.821030270844396</v>
      </c>
      <c r="R35" s="34">
        <v>451790</v>
      </c>
      <c r="S35" s="34">
        <f t="shared" si="7"/>
        <v>239.93096123207647</v>
      </c>
      <c r="T35" s="34">
        <v>102772</v>
      </c>
      <c r="U35" s="34">
        <f t="shared" si="8"/>
        <v>54.57886351566649</v>
      </c>
      <c r="V35" s="34">
        <v>0</v>
      </c>
      <c r="W35" s="34">
        <f t="shared" si="9"/>
        <v>0</v>
      </c>
      <c r="X35" s="34">
        <v>22358</v>
      </c>
      <c r="Y35" s="34">
        <f t="shared" si="10"/>
        <v>11.87360594795539</v>
      </c>
      <c r="Z35" s="35">
        <f t="shared" si="12"/>
        <v>2436965</v>
      </c>
      <c r="AA35" s="34">
        <f t="shared" si="11"/>
        <v>1294.1927774827402</v>
      </c>
    </row>
    <row r="36" spans="1:27" ht="13.5">
      <c r="A36" s="22">
        <v>34</v>
      </c>
      <c r="B36" s="51" t="s">
        <v>46</v>
      </c>
      <c r="C36" s="49">
        <v>4352</v>
      </c>
      <c r="D36" s="34">
        <v>4200</v>
      </c>
      <c r="E36" s="34">
        <f t="shared" si="0"/>
        <v>0.9650735294117647</v>
      </c>
      <c r="F36" s="34">
        <v>1026006</v>
      </c>
      <c r="G36" s="34">
        <f t="shared" si="1"/>
        <v>235.7550551470588</v>
      </c>
      <c r="H36" s="34">
        <v>631365</v>
      </c>
      <c r="I36" s="34">
        <f t="shared" si="2"/>
        <v>145.07467830882354</v>
      </c>
      <c r="J36" s="34">
        <v>53441</v>
      </c>
      <c r="K36" s="34">
        <f t="shared" si="3"/>
        <v>12.279641544117647</v>
      </c>
      <c r="L36" s="34">
        <v>139794</v>
      </c>
      <c r="M36" s="34">
        <f t="shared" si="4"/>
        <v>32.1217830882353</v>
      </c>
      <c r="N36" s="34">
        <v>742289</v>
      </c>
      <c r="O36" s="34">
        <f t="shared" si="5"/>
        <v>170.56272977941177</v>
      </c>
      <c r="P36" s="34">
        <v>400840</v>
      </c>
      <c r="Q36" s="34">
        <f t="shared" si="6"/>
        <v>92.10477941176471</v>
      </c>
      <c r="R36" s="34">
        <v>1202302</v>
      </c>
      <c r="S36" s="34">
        <f t="shared" si="7"/>
        <v>276.2642463235294</v>
      </c>
      <c r="T36" s="34">
        <v>76138</v>
      </c>
      <c r="U36" s="34">
        <f t="shared" si="8"/>
        <v>17.494944852941178</v>
      </c>
      <c r="V36" s="34">
        <v>7284</v>
      </c>
      <c r="W36" s="34">
        <f t="shared" si="9"/>
        <v>1.6737132352941178</v>
      </c>
      <c r="X36" s="34">
        <v>141728</v>
      </c>
      <c r="Y36" s="34">
        <f t="shared" si="10"/>
        <v>32.56617647058823</v>
      </c>
      <c r="Z36" s="35">
        <f t="shared" si="12"/>
        <v>4425387</v>
      </c>
      <c r="AA36" s="34">
        <f t="shared" si="11"/>
        <v>1016.8628216911765</v>
      </c>
    </row>
    <row r="37" spans="1:27" ht="13.5">
      <c r="A37" s="23">
        <v>35</v>
      </c>
      <c r="B37" s="53" t="s">
        <v>47</v>
      </c>
      <c r="C37" s="48">
        <v>6749</v>
      </c>
      <c r="D37" s="31">
        <v>37129</v>
      </c>
      <c r="E37" s="31">
        <f t="shared" si="0"/>
        <v>5.501407615943103</v>
      </c>
      <c r="F37" s="31">
        <v>1665808</v>
      </c>
      <c r="G37" s="31">
        <f t="shared" si="1"/>
        <v>246.8229367313676</v>
      </c>
      <c r="H37" s="31">
        <v>1544169</v>
      </c>
      <c r="I37" s="31">
        <f t="shared" si="2"/>
        <v>228.7996740257816</v>
      </c>
      <c r="J37" s="31">
        <v>0</v>
      </c>
      <c r="K37" s="31">
        <f t="shared" si="3"/>
        <v>0</v>
      </c>
      <c r="L37" s="31">
        <v>143050</v>
      </c>
      <c r="M37" s="31">
        <f t="shared" si="4"/>
        <v>21.19573270114091</v>
      </c>
      <c r="N37" s="31">
        <v>1115906</v>
      </c>
      <c r="O37" s="31">
        <f t="shared" si="5"/>
        <v>165.34390280041487</v>
      </c>
      <c r="P37" s="31">
        <v>570220</v>
      </c>
      <c r="Q37" s="31">
        <f t="shared" si="6"/>
        <v>84.48955400800118</v>
      </c>
      <c r="R37" s="31">
        <v>1519081</v>
      </c>
      <c r="S37" s="31">
        <f t="shared" si="7"/>
        <v>225.08238257519633</v>
      </c>
      <c r="T37" s="31">
        <v>50488</v>
      </c>
      <c r="U37" s="31">
        <f t="shared" si="8"/>
        <v>7.480811972144021</v>
      </c>
      <c r="V37" s="31">
        <v>33897</v>
      </c>
      <c r="W37" s="31">
        <f t="shared" si="9"/>
        <v>5.022521855089643</v>
      </c>
      <c r="X37" s="31">
        <v>427602</v>
      </c>
      <c r="Y37" s="31">
        <f t="shared" si="10"/>
        <v>63.35783078974663</v>
      </c>
      <c r="Z37" s="32">
        <f t="shared" si="12"/>
        <v>7107350</v>
      </c>
      <c r="AA37" s="31">
        <f t="shared" si="11"/>
        <v>1053.096755074826</v>
      </c>
    </row>
    <row r="38" spans="1:27" ht="13.5">
      <c r="A38" s="40">
        <v>36</v>
      </c>
      <c r="B38" s="52" t="s">
        <v>81</v>
      </c>
      <c r="C38" s="49">
        <v>11267</v>
      </c>
      <c r="D38" s="41">
        <v>37768</v>
      </c>
      <c r="E38" s="41">
        <f t="shared" si="0"/>
        <v>3.352090174846898</v>
      </c>
      <c r="F38" s="41">
        <v>4150420</v>
      </c>
      <c r="G38" s="41">
        <f t="shared" si="1"/>
        <v>368.369574864649</v>
      </c>
      <c r="H38" s="41">
        <v>4758765</v>
      </c>
      <c r="I38" s="41">
        <f t="shared" si="2"/>
        <v>422.36309576639746</v>
      </c>
      <c r="J38" s="41">
        <v>6619</v>
      </c>
      <c r="K38" s="41">
        <f t="shared" si="3"/>
        <v>0.5874678263956687</v>
      </c>
      <c r="L38" s="41">
        <v>91080</v>
      </c>
      <c r="M38" s="41">
        <f t="shared" si="4"/>
        <v>8.083784503417059</v>
      </c>
      <c r="N38" s="41">
        <v>1913807</v>
      </c>
      <c r="O38" s="41">
        <f t="shared" si="5"/>
        <v>169.8595011981894</v>
      </c>
      <c r="P38" s="41">
        <v>0</v>
      </c>
      <c r="Q38" s="41">
        <f t="shared" si="6"/>
        <v>0</v>
      </c>
      <c r="R38" s="41">
        <v>2106079</v>
      </c>
      <c r="S38" s="41">
        <f t="shared" si="7"/>
        <v>186.92455844501643</v>
      </c>
      <c r="T38" s="41">
        <v>0</v>
      </c>
      <c r="U38" s="41">
        <f t="shared" si="8"/>
        <v>0</v>
      </c>
      <c r="V38" s="41">
        <v>15630</v>
      </c>
      <c r="W38" s="41">
        <f t="shared" si="9"/>
        <v>1.3872370639921896</v>
      </c>
      <c r="X38" s="41">
        <v>1375627</v>
      </c>
      <c r="Y38" s="41">
        <f t="shared" si="10"/>
        <v>122.09345877340907</v>
      </c>
      <c r="Z38" s="35">
        <f t="shared" si="12"/>
        <v>14455795</v>
      </c>
      <c r="AA38" s="41">
        <f t="shared" si="11"/>
        <v>1283.020768616313</v>
      </c>
    </row>
    <row r="39" spans="1:27" ht="13.5">
      <c r="A39" s="22">
        <v>37</v>
      </c>
      <c r="B39" s="51" t="s">
        <v>103</v>
      </c>
      <c r="C39" s="49">
        <v>19994</v>
      </c>
      <c r="D39" s="34">
        <v>168134</v>
      </c>
      <c r="E39" s="34">
        <f t="shared" si="0"/>
        <v>8.40922276683005</v>
      </c>
      <c r="F39" s="34">
        <v>4274094</v>
      </c>
      <c r="G39" s="34">
        <f t="shared" si="1"/>
        <v>213.76883064919477</v>
      </c>
      <c r="H39" s="34">
        <v>2367835</v>
      </c>
      <c r="I39" s="34">
        <f t="shared" si="2"/>
        <v>118.42727818345503</v>
      </c>
      <c r="J39" s="34">
        <v>113130</v>
      </c>
      <c r="K39" s="34">
        <f t="shared" si="3"/>
        <v>5.658197459237772</v>
      </c>
      <c r="L39" s="34">
        <v>438816</v>
      </c>
      <c r="M39" s="34">
        <f t="shared" si="4"/>
        <v>21.94738421526458</v>
      </c>
      <c r="N39" s="34">
        <v>3243530</v>
      </c>
      <c r="O39" s="34">
        <f t="shared" si="5"/>
        <v>162.22516755026507</v>
      </c>
      <c r="P39" s="34">
        <v>951277</v>
      </c>
      <c r="Q39" s="34">
        <f t="shared" si="6"/>
        <v>47.57812343703111</v>
      </c>
      <c r="R39" s="34">
        <v>3934619</v>
      </c>
      <c r="S39" s="34">
        <f t="shared" si="7"/>
        <v>196.78998699609883</v>
      </c>
      <c r="T39" s="34">
        <v>1167179</v>
      </c>
      <c r="U39" s="34">
        <f t="shared" si="8"/>
        <v>58.376462938881666</v>
      </c>
      <c r="V39" s="34">
        <v>101357</v>
      </c>
      <c r="W39" s="34">
        <f t="shared" si="9"/>
        <v>5.069370811243373</v>
      </c>
      <c r="X39" s="34">
        <v>197512</v>
      </c>
      <c r="Y39" s="34">
        <f t="shared" si="10"/>
        <v>9.878563569070721</v>
      </c>
      <c r="Z39" s="35">
        <f t="shared" si="12"/>
        <v>16957483</v>
      </c>
      <c r="AA39" s="34">
        <f t="shared" si="11"/>
        <v>848.128588576573</v>
      </c>
    </row>
    <row r="40" spans="1:27" ht="13.5">
      <c r="A40" s="22">
        <v>38</v>
      </c>
      <c r="B40" s="51" t="s">
        <v>104</v>
      </c>
      <c r="C40" s="49">
        <v>3895</v>
      </c>
      <c r="D40" s="34">
        <v>133974</v>
      </c>
      <c r="E40" s="34">
        <f t="shared" si="0"/>
        <v>34.396405648267006</v>
      </c>
      <c r="F40" s="34">
        <v>1348237</v>
      </c>
      <c r="G40" s="34">
        <f t="shared" si="1"/>
        <v>346.14557124518615</v>
      </c>
      <c r="H40" s="34">
        <v>633959</v>
      </c>
      <c r="I40" s="34">
        <f t="shared" si="2"/>
        <v>162.7622593068036</v>
      </c>
      <c r="J40" s="34">
        <v>4206</v>
      </c>
      <c r="K40" s="34">
        <f t="shared" si="3"/>
        <v>1.0798459563543004</v>
      </c>
      <c r="L40" s="34">
        <v>106150</v>
      </c>
      <c r="M40" s="34">
        <f t="shared" si="4"/>
        <v>27.252888318356867</v>
      </c>
      <c r="N40" s="34">
        <v>914513</v>
      </c>
      <c r="O40" s="34">
        <f t="shared" si="5"/>
        <v>234.79152759948653</v>
      </c>
      <c r="P40" s="34">
        <v>545753</v>
      </c>
      <c r="Q40" s="34">
        <f t="shared" si="6"/>
        <v>140.11630295250322</v>
      </c>
      <c r="R40" s="34">
        <v>704109</v>
      </c>
      <c r="S40" s="34">
        <f t="shared" si="7"/>
        <v>180.77252888318358</v>
      </c>
      <c r="T40" s="34">
        <v>131664</v>
      </c>
      <c r="U40" s="34">
        <f t="shared" si="8"/>
        <v>33.80333761232349</v>
      </c>
      <c r="V40" s="34">
        <v>37577</v>
      </c>
      <c r="W40" s="34">
        <f t="shared" si="9"/>
        <v>9.647496790757382</v>
      </c>
      <c r="X40" s="34">
        <v>187616</v>
      </c>
      <c r="Y40" s="34">
        <f t="shared" si="10"/>
        <v>48.16842105263158</v>
      </c>
      <c r="Z40" s="35">
        <f t="shared" si="12"/>
        <v>4747758</v>
      </c>
      <c r="AA40" s="34">
        <f t="shared" si="11"/>
        <v>1218.9365853658537</v>
      </c>
    </row>
    <row r="41" spans="1:27" ht="13.5">
      <c r="A41" s="22">
        <v>39</v>
      </c>
      <c r="B41" s="51" t="s">
        <v>105</v>
      </c>
      <c r="C41" s="49">
        <v>2896</v>
      </c>
      <c r="D41" s="34">
        <v>25872</v>
      </c>
      <c r="E41" s="34">
        <f t="shared" si="0"/>
        <v>8.933701657458563</v>
      </c>
      <c r="F41" s="34">
        <v>1140151</v>
      </c>
      <c r="G41" s="34">
        <f t="shared" si="1"/>
        <v>393.6985497237569</v>
      </c>
      <c r="H41" s="34">
        <v>238601</v>
      </c>
      <c r="I41" s="34">
        <f t="shared" si="2"/>
        <v>82.38984806629834</v>
      </c>
      <c r="J41" s="34">
        <v>49000</v>
      </c>
      <c r="K41" s="34">
        <f t="shared" si="3"/>
        <v>16.91988950276243</v>
      </c>
      <c r="L41" s="34">
        <v>27314</v>
      </c>
      <c r="M41" s="34">
        <f t="shared" si="4"/>
        <v>9.431629834254144</v>
      </c>
      <c r="N41" s="34">
        <v>313509</v>
      </c>
      <c r="O41" s="34">
        <f t="shared" si="5"/>
        <v>108.25587016574586</v>
      </c>
      <c r="P41" s="34">
        <v>387929</v>
      </c>
      <c r="Q41" s="34">
        <f t="shared" si="6"/>
        <v>133.95338397790056</v>
      </c>
      <c r="R41" s="34">
        <v>603585</v>
      </c>
      <c r="S41" s="34">
        <f t="shared" si="7"/>
        <v>208.42023480662982</v>
      </c>
      <c r="T41" s="34">
        <v>98882</v>
      </c>
      <c r="U41" s="34">
        <f t="shared" si="8"/>
        <v>34.14433701657459</v>
      </c>
      <c r="V41" s="34">
        <v>0</v>
      </c>
      <c r="W41" s="34">
        <f t="shared" si="9"/>
        <v>0</v>
      </c>
      <c r="X41" s="34">
        <v>137433</v>
      </c>
      <c r="Y41" s="34">
        <f t="shared" si="10"/>
        <v>47.45614640883978</v>
      </c>
      <c r="Z41" s="35">
        <f t="shared" si="12"/>
        <v>3022276</v>
      </c>
      <c r="AA41" s="34">
        <f t="shared" si="11"/>
        <v>1043.603591160221</v>
      </c>
    </row>
    <row r="42" spans="1:27" ht="13.5">
      <c r="A42" s="23">
        <v>40</v>
      </c>
      <c r="B42" s="53" t="s">
        <v>48</v>
      </c>
      <c r="C42" s="48">
        <v>23984</v>
      </c>
      <c r="D42" s="31">
        <v>376225</v>
      </c>
      <c r="E42" s="31">
        <f t="shared" si="0"/>
        <v>15.686499332888593</v>
      </c>
      <c r="F42" s="31">
        <v>3960642</v>
      </c>
      <c r="G42" s="31">
        <f t="shared" si="1"/>
        <v>165.13684122748498</v>
      </c>
      <c r="H42" s="31">
        <v>3447718</v>
      </c>
      <c r="I42" s="31">
        <f t="shared" si="2"/>
        <v>143.75075050033357</v>
      </c>
      <c r="J42" s="31">
        <v>242937</v>
      </c>
      <c r="K42" s="31">
        <f t="shared" si="3"/>
        <v>10.129127751834556</v>
      </c>
      <c r="L42" s="31">
        <v>585566</v>
      </c>
      <c r="M42" s="31">
        <f t="shared" si="4"/>
        <v>24.414859906604402</v>
      </c>
      <c r="N42" s="31">
        <v>4720926</v>
      </c>
      <c r="O42" s="31">
        <f t="shared" si="5"/>
        <v>196.8364743162108</v>
      </c>
      <c r="P42" s="31">
        <v>1563462</v>
      </c>
      <c r="Q42" s="31">
        <f t="shared" si="6"/>
        <v>65.18770847231488</v>
      </c>
      <c r="R42" s="31">
        <v>4407100</v>
      </c>
      <c r="S42" s="31">
        <f t="shared" si="7"/>
        <v>183.75166777851902</v>
      </c>
      <c r="T42" s="31">
        <v>768341</v>
      </c>
      <c r="U42" s="31">
        <f t="shared" si="8"/>
        <v>32.035565376917944</v>
      </c>
      <c r="V42" s="31">
        <v>120566</v>
      </c>
      <c r="W42" s="31">
        <f t="shared" si="9"/>
        <v>5.026934623082055</v>
      </c>
      <c r="X42" s="31">
        <v>867983</v>
      </c>
      <c r="Y42" s="31">
        <f t="shared" si="10"/>
        <v>36.19008505670447</v>
      </c>
      <c r="Z42" s="32">
        <f t="shared" si="12"/>
        <v>21061466</v>
      </c>
      <c r="AA42" s="31">
        <f t="shared" si="11"/>
        <v>878.1465143428952</v>
      </c>
    </row>
    <row r="43" spans="1:27" ht="13.5">
      <c r="A43" s="40">
        <v>41</v>
      </c>
      <c r="B43" s="52" t="s">
        <v>49</v>
      </c>
      <c r="C43" s="49">
        <v>1483</v>
      </c>
      <c r="D43" s="41">
        <v>0</v>
      </c>
      <c r="E43" s="41">
        <f t="shared" si="0"/>
        <v>0</v>
      </c>
      <c r="F43" s="41">
        <v>459433</v>
      </c>
      <c r="G43" s="41">
        <f t="shared" si="1"/>
        <v>309.7997302764666</v>
      </c>
      <c r="H43" s="41">
        <v>223108</v>
      </c>
      <c r="I43" s="41">
        <f t="shared" si="2"/>
        <v>150.44369521240728</v>
      </c>
      <c r="J43" s="41">
        <v>0</v>
      </c>
      <c r="K43" s="41">
        <f t="shared" si="3"/>
        <v>0</v>
      </c>
      <c r="L43" s="41">
        <v>34053</v>
      </c>
      <c r="M43" s="41">
        <f t="shared" si="4"/>
        <v>22.96223870532704</v>
      </c>
      <c r="N43" s="41">
        <v>327747</v>
      </c>
      <c r="O43" s="41">
        <f t="shared" si="5"/>
        <v>221.00269723533378</v>
      </c>
      <c r="P43" s="41">
        <v>160522</v>
      </c>
      <c r="Q43" s="41">
        <f t="shared" si="6"/>
        <v>108.24140256237357</v>
      </c>
      <c r="R43" s="41">
        <v>400834</v>
      </c>
      <c r="S43" s="41">
        <f t="shared" si="7"/>
        <v>270.285906945381</v>
      </c>
      <c r="T43" s="41">
        <v>54247</v>
      </c>
      <c r="U43" s="41">
        <f t="shared" si="8"/>
        <v>36.57923128792987</v>
      </c>
      <c r="V43" s="41">
        <v>0</v>
      </c>
      <c r="W43" s="41">
        <f t="shared" si="9"/>
        <v>0</v>
      </c>
      <c r="X43" s="41">
        <v>172924</v>
      </c>
      <c r="Y43" s="41">
        <f t="shared" si="10"/>
        <v>116.60418071476737</v>
      </c>
      <c r="Z43" s="35">
        <f t="shared" si="12"/>
        <v>1832868</v>
      </c>
      <c r="AA43" s="41">
        <f t="shared" si="11"/>
        <v>1235.9190829399865</v>
      </c>
    </row>
    <row r="44" spans="1:27" ht="13.5">
      <c r="A44" s="22">
        <v>42</v>
      </c>
      <c r="B44" s="51" t="s">
        <v>50</v>
      </c>
      <c r="C44" s="49">
        <v>3454</v>
      </c>
      <c r="D44" s="34">
        <v>0</v>
      </c>
      <c r="E44" s="34">
        <f t="shared" si="0"/>
        <v>0</v>
      </c>
      <c r="F44" s="34">
        <v>1611921</v>
      </c>
      <c r="G44" s="34">
        <f t="shared" si="1"/>
        <v>466.6823972206138</v>
      </c>
      <c r="H44" s="34">
        <v>0</v>
      </c>
      <c r="I44" s="34">
        <f t="shared" si="2"/>
        <v>0</v>
      </c>
      <c r="J44" s="34">
        <v>2280</v>
      </c>
      <c r="K44" s="34">
        <f t="shared" si="3"/>
        <v>0.6601042269832079</v>
      </c>
      <c r="L44" s="34">
        <v>68134</v>
      </c>
      <c r="M44" s="34">
        <f t="shared" si="4"/>
        <v>19.726114649681527</v>
      </c>
      <c r="N44" s="34">
        <v>622520</v>
      </c>
      <c r="O44" s="34">
        <f t="shared" si="5"/>
        <v>180.23161551823972</v>
      </c>
      <c r="P44" s="34">
        <v>259071</v>
      </c>
      <c r="Q44" s="34">
        <f t="shared" si="6"/>
        <v>75.0060799073538</v>
      </c>
      <c r="R44" s="34">
        <v>1039511</v>
      </c>
      <c r="S44" s="34">
        <f t="shared" si="7"/>
        <v>300.95859872611464</v>
      </c>
      <c r="T44" s="34">
        <v>127668</v>
      </c>
      <c r="U44" s="34">
        <f t="shared" si="8"/>
        <v>36.962362478286046</v>
      </c>
      <c r="V44" s="34">
        <v>21466</v>
      </c>
      <c r="W44" s="34">
        <f t="shared" si="9"/>
        <v>6.214823393167342</v>
      </c>
      <c r="X44" s="34">
        <v>50677</v>
      </c>
      <c r="Y44" s="34">
        <f t="shared" si="10"/>
        <v>14.671974522292993</v>
      </c>
      <c r="Z44" s="35">
        <f t="shared" si="12"/>
        <v>3803248</v>
      </c>
      <c r="AA44" s="34">
        <f t="shared" si="11"/>
        <v>1101.1140706427332</v>
      </c>
    </row>
    <row r="45" spans="1:27" ht="13.5">
      <c r="A45" s="22">
        <v>43</v>
      </c>
      <c r="B45" s="51" t="s">
        <v>51</v>
      </c>
      <c r="C45" s="49">
        <v>4344</v>
      </c>
      <c r="D45" s="34">
        <v>827</v>
      </c>
      <c r="E45" s="34">
        <f t="shared" si="0"/>
        <v>0.19037753222836096</v>
      </c>
      <c r="F45" s="34">
        <v>1314009</v>
      </c>
      <c r="G45" s="34">
        <f t="shared" si="1"/>
        <v>302.4882596685083</v>
      </c>
      <c r="H45" s="34">
        <v>864016</v>
      </c>
      <c r="I45" s="34">
        <f t="shared" si="2"/>
        <v>198.8987108655617</v>
      </c>
      <c r="J45" s="34">
        <v>72510</v>
      </c>
      <c r="K45" s="34">
        <f t="shared" si="3"/>
        <v>16.691988950276244</v>
      </c>
      <c r="L45" s="34">
        <v>67061</v>
      </c>
      <c r="M45" s="34">
        <f t="shared" si="4"/>
        <v>15.437615101289135</v>
      </c>
      <c r="N45" s="34">
        <v>693269</v>
      </c>
      <c r="O45" s="34">
        <f t="shared" si="5"/>
        <v>159.59231123388582</v>
      </c>
      <c r="P45" s="34">
        <v>111475</v>
      </c>
      <c r="Q45" s="34">
        <f t="shared" si="6"/>
        <v>25.66183241252302</v>
      </c>
      <c r="R45" s="34">
        <v>998317</v>
      </c>
      <c r="S45" s="34">
        <f t="shared" si="7"/>
        <v>229.8151473296501</v>
      </c>
      <c r="T45" s="34">
        <v>145110</v>
      </c>
      <c r="U45" s="34">
        <f t="shared" si="8"/>
        <v>33.40469613259668</v>
      </c>
      <c r="V45" s="34">
        <v>21026</v>
      </c>
      <c r="W45" s="34">
        <f t="shared" si="9"/>
        <v>4.8402394106813995</v>
      </c>
      <c r="X45" s="34">
        <v>194413</v>
      </c>
      <c r="Y45" s="34">
        <f t="shared" si="10"/>
        <v>44.75437384898711</v>
      </c>
      <c r="Z45" s="35">
        <f t="shared" si="12"/>
        <v>4482033</v>
      </c>
      <c r="AA45" s="34">
        <f t="shared" si="11"/>
        <v>1031.7755524861877</v>
      </c>
    </row>
    <row r="46" spans="1:27" ht="13.5">
      <c r="A46" s="22">
        <v>44</v>
      </c>
      <c r="B46" s="51" t="s">
        <v>106</v>
      </c>
      <c r="C46" s="49">
        <v>6702</v>
      </c>
      <c r="D46" s="34">
        <v>0</v>
      </c>
      <c r="E46" s="34">
        <f t="shared" si="0"/>
        <v>0</v>
      </c>
      <c r="F46" s="34">
        <v>4691813</v>
      </c>
      <c r="G46" s="34">
        <f t="shared" si="1"/>
        <v>700.0616233960012</v>
      </c>
      <c r="H46" s="34">
        <v>113207</v>
      </c>
      <c r="I46" s="34">
        <f t="shared" si="2"/>
        <v>16.891524917934944</v>
      </c>
      <c r="J46" s="34">
        <v>21600</v>
      </c>
      <c r="K46" s="34">
        <f t="shared" si="3"/>
        <v>3.222918531781558</v>
      </c>
      <c r="L46" s="34">
        <v>787227</v>
      </c>
      <c r="M46" s="34">
        <f t="shared" si="4"/>
        <v>117.46150402864816</v>
      </c>
      <c r="N46" s="34">
        <v>2389151</v>
      </c>
      <c r="O46" s="34">
        <f t="shared" si="5"/>
        <v>356.48328857057595</v>
      </c>
      <c r="P46" s="34">
        <v>369814</v>
      </c>
      <c r="Q46" s="34">
        <f t="shared" si="6"/>
        <v>55.179647866308564</v>
      </c>
      <c r="R46" s="34">
        <v>1348751</v>
      </c>
      <c r="S46" s="34">
        <f t="shared" si="7"/>
        <v>201.24604595643092</v>
      </c>
      <c r="T46" s="34">
        <v>270398</v>
      </c>
      <c r="U46" s="34">
        <f t="shared" si="8"/>
        <v>40.34586690540137</v>
      </c>
      <c r="V46" s="34">
        <v>146506</v>
      </c>
      <c r="W46" s="34">
        <f t="shared" si="9"/>
        <v>21.86004177857356</v>
      </c>
      <c r="X46" s="34">
        <v>39616</v>
      </c>
      <c r="Y46" s="34">
        <f t="shared" si="10"/>
        <v>5.911071321993435</v>
      </c>
      <c r="Z46" s="35">
        <f t="shared" si="12"/>
        <v>10178083</v>
      </c>
      <c r="AA46" s="34">
        <f t="shared" si="11"/>
        <v>1518.6635332736496</v>
      </c>
    </row>
    <row r="47" spans="1:27" ht="13.5">
      <c r="A47" s="23">
        <v>45</v>
      </c>
      <c r="B47" s="53" t="s">
        <v>82</v>
      </c>
      <c r="C47" s="48">
        <v>9708</v>
      </c>
      <c r="D47" s="31">
        <v>280749</v>
      </c>
      <c r="E47" s="31">
        <f t="shared" si="0"/>
        <v>28.919344870210136</v>
      </c>
      <c r="F47" s="31">
        <v>3927489</v>
      </c>
      <c r="G47" s="31">
        <f t="shared" si="1"/>
        <v>404.56211372064274</v>
      </c>
      <c r="H47" s="31">
        <v>30742</v>
      </c>
      <c r="I47" s="31">
        <f t="shared" si="2"/>
        <v>3.1666666666666665</v>
      </c>
      <c r="J47" s="31">
        <v>19274</v>
      </c>
      <c r="K47" s="31">
        <f t="shared" si="3"/>
        <v>1.9853728883395139</v>
      </c>
      <c r="L47" s="31">
        <v>188907</v>
      </c>
      <c r="M47" s="31">
        <f t="shared" si="4"/>
        <v>19.458899876390607</v>
      </c>
      <c r="N47" s="31">
        <v>2375269</v>
      </c>
      <c r="O47" s="31">
        <f t="shared" si="5"/>
        <v>244.67130201895344</v>
      </c>
      <c r="P47" s="31">
        <v>983900</v>
      </c>
      <c r="Q47" s="31">
        <f t="shared" si="6"/>
        <v>101.34940255459415</v>
      </c>
      <c r="R47" s="31">
        <v>1999946</v>
      </c>
      <c r="S47" s="31">
        <f t="shared" si="7"/>
        <v>206.0100947672023</v>
      </c>
      <c r="T47" s="31">
        <v>279328</v>
      </c>
      <c r="U47" s="31">
        <f t="shared" si="8"/>
        <v>28.77297074577668</v>
      </c>
      <c r="V47" s="31">
        <v>99800</v>
      </c>
      <c r="W47" s="31">
        <f t="shared" si="9"/>
        <v>10.280181293778327</v>
      </c>
      <c r="X47" s="31">
        <v>737561</v>
      </c>
      <c r="Y47" s="31">
        <f t="shared" si="10"/>
        <v>75.97455706633704</v>
      </c>
      <c r="Z47" s="32">
        <f t="shared" si="12"/>
        <v>10922965</v>
      </c>
      <c r="AA47" s="31">
        <f t="shared" si="11"/>
        <v>1125.1509064688917</v>
      </c>
    </row>
    <row r="48" spans="1:27" ht="13.5">
      <c r="A48" s="40">
        <v>46</v>
      </c>
      <c r="B48" s="52" t="s">
        <v>52</v>
      </c>
      <c r="C48" s="49">
        <v>792</v>
      </c>
      <c r="D48" s="41">
        <v>0</v>
      </c>
      <c r="E48" s="41">
        <f t="shared" si="0"/>
        <v>0</v>
      </c>
      <c r="F48" s="41">
        <v>441120</v>
      </c>
      <c r="G48" s="41">
        <f t="shared" si="1"/>
        <v>556.969696969697</v>
      </c>
      <c r="H48" s="41">
        <v>301945</v>
      </c>
      <c r="I48" s="41">
        <f t="shared" si="2"/>
        <v>381.2436868686869</v>
      </c>
      <c r="J48" s="41">
        <v>0</v>
      </c>
      <c r="K48" s="41">
        <f t="shared" si="3"/>
        <v>0</v>
      </c>
      <c r="L48" s="41">
        <v>30223</v>
      </c>
      <c r="M48" s="41">
        <f t="shared" si="4"/>
        <v>38.160353535353536</v>
      </c>
      <c r="N48" s="41">
        <v>103314</v>
      </c>
      <c r="O48" s="41">
        <f t="shared" si="5"/>
        <v>130.4469696969697</v>
      </c>
      <c r="P48" s="41">
        <v>17775</v>
      </c>
      <c r="Q48" s="41">
        <f t="shared" si="6"/>
        <v>22.443181818181817</v>
      </c>
      <c r="R48" s="41">
        <v>261144</v>
      </c>
      <c r="S48" s="41">
        <f t="shared" si="7"/>
        <v>329.72727272727275</v>
      </c>
      <c r="T48" s="41">
        <v>27580</v>
      </c>
      <c r="U48" s="41">
        <f t="shared" si="8"/>
        <v>34.823232323232325</v>
      </c>
      <c r="V48" s="41">
        <v>0</v>
      </c>
      <c r="W48" s="41">
        <f t="shared" si="9"/>
        <v>0</v>
      </c>
      <c r="X48" s="41">
        <v>7134</v>
      </c>
      <c r="Y48" s="41">
        <f t="shared" si="10"/>
        <v>9.007575757575758</v>
      </c>
      <c r="Z48" s="35">
        <f t="shared" si="12"/>
        <v>1190235</v>
      </c>
      <c r="AA48" s="41">
        <f t="shared" si="11"/>
        <v>1502.8219696969697</v>
      </c>
    </row>
    <row r="49" spans="1:27" ht="13.5">
      <c r="A49" s="22">
        <v>47</v>
      </c>
      <c r="B49" s="51" t="s">
        <v>53</v>
      </c>
      <c r="C49" s="49">
        <v>3755</v>
      </c>
      <c r="D49" s="34">
        <v>25543</v>
      </c>
      <c r="E49" s="34">
        <f t="shared" si="0"/>
        <v>6.802396804260986</v>
      </c>
      <c r="F49" s="34">
        <v>1311915</v>
      </c>
      <c r="G49" s="34">
        <f t="shared" si="1"/>
        <v>349.37816245006655</v>
      </c>
      <c r="H49" s="34">
        <v>173660</v>
      </c>
      <c r="I49" s="34">
        <f t="shared" si="2"/>
        <v>46.24766977363515</v>
      </c>
      <c r="J49" s="34">
        <v>111967</v>
      </c>
      <c r="K49" s="34">
        <f t="shared" si="3"/>
        <v>29.818109187749666</v>
      </c>
      <c r="L49" s="34">
        <v>71516</v>
      </c>
      <c r="M49" s="34">
        <f t="shared" si="4"/>
        <v>19.04553928095872</v>
      </c>
      <c r="N49" s="34">
        <v>897104</v>
      </c>
      <c r="O49" s="34">
        <f t="shared" si="5"/>
        <v>238.9091877496671</v>
      </c>
      <c r="P49" s="34">
        <v>349419</v>
      </c>
      <c r="Q49" s="34">
        <f t="shared" si="6"/>
        <v>93.054327563249</v>
      </c>
      <c r="R49" s="34">
        <v>783359</v>
      </c>
      <c r="S49" s="34">
        <f t="shared" si="7"/>
        <v>208.61757656458056</v>
      </c>
      <c r="T49" s="34">
        <v>127651</v>
      </c>
      <c r="U49" s="34">
        <f t="shared" si="8"/>
        <v>33.994940079893475</v>
      </c>
      <c r="V49" s="34">
        <v>85140</v>
      </c>
      <c r="W49" s="34">
        <f t="shared" si="9"/>
        <v>22.67376830892144</v>
      </c>
      <c r="X49" s="34">
        <v>477014</v>
      </c>
      <c r="Y49" s="34">
        <f t="shared" si="10"/>
        <v>127.03435419440746</v>
      </c>
      <c r="Z49" s="35">
        <f t="shared" si="12"/>
        <v>4414288</v>
      </c>
      <c r="AA49" s="34">
        <f t="shared" si="11"/>
        <v>1175.5760319573901</v>
      </c>
    </row>
    <row r="50" spans="1:27" ht="13.5">
      <c r="A50" s="22">
        <v>48</v>
      </c>
      <c r="B50" s="51" t="s">
        <v>54</v>
      </c>
      <c r="C50" s="49">
        <v>6038</v>
      </c>
      <c r="D50" s="34">
        <v>253002</v>
      </c>
      <c r="E50" s="34">
        <f t="shared" si="0"/>
        <v>41.901623053991386</v>
      </c>
      <c r="F50" s="34">
        <v>3329736</v>
      </c>
      <c r="G50" s="34">
        <f t="shared" si="1"/>
        <v>551.4633984763167</v>
      </c>
      <c r="H50" s="34">
        <v>152821</v>
      </c>
      <c r="I50" s="34">
        <f t="shared" si="2"/>
        <v>25.309870818151705</v>
      </c>
      <c r="J50" s="34">
        <v>0</v>
      </c>
      <c r="K50" s="34">
        <f t="shared" si="3"/>
        <v>0</v>
      </c>
      <c r="L50" s="34">
        <v>0</v>
      </c>
      <c r="M50" s="34">
        <f t="shared" si="4"/>
        <v>0</v>
      </c>
      <c r="N50" s="34">
        <v>1710373</v>
      </c>
      <c r="O50" s="34">
        <f t="shared" si="5"/>
        <v>283.26813514408747</v>
      </c>
      <c r="P50" s="34">
        <v>506885</v>
      </c>
      <c r="Q50" s="34">
        <f t="shared" si="6"/>
        <v>83.94915534945346</v>
      </c>
      <c r="R50" s="34">
        <v>1023517</v>
      </c>
      <c r="S50" s="34">
        <f t="shared" si="7"/>
        <v>169.51258694932096</v>
      </c>
      <c r="T50" s="34">
        <v>282039</v>
      </c>
      <c r="U50" s="34">
        <f t="shared" si="8"/>
        <v>46.71066578337198</v>
      </c>
      <c r="V50" s="34">
        <v>0</v>
      </c>
      <c r="W50" s="34">
        <f t="shared" si="9"/>
        <v>0</v>
      </c>
      <c r="X50" s="34">
        <v>598154</v>
      </c>
      <c r="Y50" s="34">
        <f t="shared" si="10"/>
        <v>99.06492215965551</v>
      </c>
      <c r="Z50" s="35">
        <f t="shared" si="12"/>
        <v>7856527</v>
      </c>
      <c r="AA50" s="34">
        <f t="shared" si="11"/>
        <v>1301.1803577343492</v>
      </c>
    </row>
    <row r="51" spans="1:27" ht="13.5">
      <c r="A51" s="22">
        <v>49</v>
      </c>
      <c r="B51" s="51" t="s">
        <v>55</v>
      </c>
      <c r="C51" s="49">
        <v>14788</v>
      </c>
      <c r="D51" s="34">
        <v>0</v>
      </c>
      <c r="E51" s="34">
        <f t="shared" si="0"/>
        <v>0</v>
      </c>
      <c r="F51" s="34">
        <v>3172691</v>
      </c>
      <c r="G51" s="34">
        <f t="shared" si="1"/>
        <v>214.5449688936976</v>
      </c>
      <c r="H51" s="34">
        <v>3361</v>
      </c>
      <c r="I51" s="34">
        <f t="shared" si="2"/>
        <v>0.22727887476332162</v>
      </c>
      <c r="J51" s="34">
        <v>98143</v>
      </c>
      <c r="K51" s="34">
        <f t="shared" si="3"/>
        <v>6.636664863402759</v>
      </c>
      <c r="L51" s="34">
        <v>173711</v>
      </c>
      <c r="M51" s="34">
        <f t="shared" si="4"/>
        <v>11.74675412496619</v>
      </c>
      <c r="N51" s="34">
        <v>1787823</v>
      </c>
      <c r="O51" s="34">
        <f t="shared" si="5"/>
        <v>120.89687584527995</v>
      </c>
      <c r="P51" s="34">
        <v>95290</v>
      </c>
      <c r="Q51" s="34">
        <f t="shared" si="6"/>
        <v>6.443738166080606</v>
      </c>
      <c r="R51" s="34">
        <v>2928581</v>
      </c>
      <c r="S51" s="34">
        <f t="shared" si="7"/>
        <v>198.0376656748715</v>
      </c>
      <c r="T51" s="34">
        <v>459774</v>
      </c>
      <c r="U51" s="34">
        <f t="shared" si="8"/>
        <v>31.09101974573979</v>
      </c>
      <c r="V51" s="34">
        <v>3726</v>
      </c>
      <c r="W51" s="34">
        <f t="shared" si="9"/>
        <v>0.25196104949959425</v>
      </c>
      <c r="X51" s="34">
        <v>446028</v>
      </c>
      <c r="Y51" s="34">
        <f t="shared" si="10"/>
        <v>30.161482282932106</v>
      </c>
      <c r="Z51" s="35">
        <f t="shared" si="12"/>
        <v>9169128</v>
      </c>
      <c r="AA51" s="34">
        <f t="shared" si="11"/>
        <v>620.0384095212335</v>
      </c>
    </row>
    <row r="52" spans="1:27" ht="13.5">
      <c r="A52" s="23">
        <v>50</v>
      </c>
      <c r="B52" s="53" t="s">
        <v>56</v>
      </c>
      <c r="C52" s="48">
        <v>8347</v>
      </c>
      <c r="D52" s="31">
        <v>83139</v>
      </c>
      <c r="E52" s="31">
        <f t="shared" si="0"/>
        <v>9.960345034144003</v>
      </c>
      <c r="F52" s="31">
        <v>1772353</v>
      </c>
      <c r="G52" s="31">
        <f t="shared" si="1"/>
        <v>212.3341320234815</v>
      </c>
      <c r="H52" s="31">
        <v>18000</v>
      </c>
      <c r="I52" s="31">
        <f t="shared" si="2"/>
        <v>2.1564634000239606</v>
      </c>
      <c r="J52" s="31">
        <v>54600</v>
      </c>
      <c r="K52" s="31">
        <f t="shared" si="3"/>
        <v>6.541272313406014</v>
      </c>
      <c r="L52" s="31">
        <v>51367</v>
      </c>
      <c r="M52" s="31">
        <f t="shared" si="4"/>
        <v>6.153947526057266</v>
      </c>
      <c r="N52" s="31">
        <v>1148532</v>
      </c>
      <c r="O52" s="31">
        <f t="shared" si="5"/>
        <v>137.59817898646222</v>
      </c>
      <c r="P52" s="31">
        <v>449191</v>
      </c>
      <c r="Q52" s="31">
        <f t="shared" si="6"/>
        <v>53.81466395112016</v>
      </c>
      <c r="R52" s="31">
        <v>1825133</v>
      </c>
      <c r="S52" s="31">
        <f t="shared" si="7"/>
        <v>218.65736192644064</v>
      </c>
      <c r="T52" s="31">
        <v>220094</v>
      </c>
      <c r="U52" s="31">
        <f t="shared" si="8"/>
        <v>26.368036420270755</v>
      </c>
      <c r="V52" s="31">
        <v>20202</v>
      </c>
      <c r="W52" s="31">
        <f t="shared" si="9"/>
        <v>2.4202707559602255</v>
      </c>
      <c r="X52" s="31">
        <v>307599</v>
      </c>
      <c r="Y52" s="31">
        <f t="shared" si="10"/>
        <v>36.851443632442795</v>
      </c>
      <c r="Z52" s="32">
        <f t="shared" si="12"/>
        <v>5950210</v>
      </c>
      <c r="AA52" s="31">
        <f t="shared" si="11"/>
        <v>712.8561159698095</v>
      </c>
    </row>
    <row r="53" spans="1:27" ht="13.5">
      <c r="A53" s="40">
        <v>51</v>
      </c>
      <c r="B53" s="52" t="s">
        <v>57</v>
      </c>
      <c r="C53" s="49">
        <v>9409</v>
      </c>
      <c r="D53" s="41">
        <v>212688</v>
      </c>
      <c r="E53" s="41">
        <f t="shared" si="0"/>
        <v>22.604740142416833</v>
      </c>
      <c r="F53" s="41">
        <v>2524056</v>
      </c>
      <c r="G53" s="41">
        <f t="shared" si="1"/>
        <v>268.25975130194496</v>
      </c>
      <c r="H53" s="41">
        <v>1351534</v>
      </c>
      <c r="I53" s="41">
        <f t="shared" si="2"/>
        <v>143.64268253799554</v>
      </c>
      <c r="J53" s="41">
        <v>29350</v>
      </c>
      <c r="K53" s="41">
        <f t="shared" si="3"/>
        <v>3.119353810181741</v>
      </c>
      <c r="L53" s="41">
        <v>157996</v>
      </c>
      <c r="M53" s="41">
        <f t="shared" si="4"/>
        <v>16.792007652247847</v>
      </c>
      <c r="N53" s="41">
        <v>2043696</v>
      </c>
      <c r="O53" s="41">
        <f t="shared" si="5"/>
        <v>217.20650441067065</v>
      </c>
      <c r="P53" s="41">
        <v>253378</v>
      </c>
      <c r="Q53" s="41">
        <f t="shared" si="6"/>
        <v>26.92932298862791</v>
      </c>
      <c r="R53" s="41">
        <v>1872287</v>
      </c>
      <c r="S53" s="41">
        <f t="shared" si="7"/>
        <v>198.98894675310873</v>
      </c>
      <c r="T53" s="41">
        <v>248920</v>
      </c>
      <c r="U53" s="41">
        <f t="shared" si="8"/>
        <v>26.455521309384633</v>
      </c>
      <c r="V53" s="41">
        <v>86851</v>
      </c>
      <c r="W53" s="41">
        <f t="shared" si="9"/>
        <v>9.230630247635244</v>
      </c>
      <c r="X53" s="41">
        <v>494058</v>
      </c>
      <c r="Y53" s="41">
        <f t="shared" si="10"/>
        <v>52.509087044319266</v>
      </c>
      <c r="Z53" s="35">
        <f t="shared" si="12"/>
        <v>9274814</v>
      </c>
      <c r="AA53" s="41">
        <f t="shared" si="11"/>
        <v>985.7385481985333</v>
      </c>
    </row>
    <row r="54" spans="1:27" ht="13.5">
      <c r="A54" s="22">
        <v>52</v>
      </c>
      <c r="B54" s="51" t="s">
        <v>107</v>
      </c>
      <c r="C54" s="49">
        <v>37467</v>
      </c>
      <c r="D54" s="34">
        <v>647</v>
      </c>
      <c r="E54" s="34">
        <f t="shared" si="0"/>
        <v>0.017268529639416018</v>
      </c>
      <c r="F54" s="34">
        <v>6776366</v>
      </c>
      <c r="G54" s="34">
        <f t="shared" si="1"/>
        <v>180.8622521151947</v>
      </c>
      <c r="H54" s="34">
        <v>0</v>
      </c>
      <c r="I54" s="34">
        <f t="shared" si="2"/>
        <v>0</v>
      </c>
      <c r="J54" s="34">
        <v>0</v>
      </c>
      <c r="K54" s="34">
        <f t="shared" si="3"/>
        <v>0</v>
      </c>
      <c r="L54" s="34">
        <v>242222</v>
      </c>
      <c r="M54" s="34">
        <f t="shared" si="4"/>
        <v>6.464942482718126</v>
      </c>
      <c r="N54" s="34">
        <v>6971372</v>
      </c>
      <c r="O54" s="34">
        <f t="shared" si="5"/>
        <v>186.06699228654549</v>
      </c>
      <c r="P54" s="34">
        <v>0</v>
      </c>
      <c r="Q54" s="34">
        <f t="shared" si="6"/>
        <v>0</v>
      </c>
      <c r="R54" s="34">
        <v>4196565</v>
      </c>
      <c r="S54" s="34">
        <f t="shared" si="7"/>
        <v>112.00696613019457</v>
      </c>
      <c r="T54" s="34">
        <v>924827</v>
      </c>
      <c r="U54" s="34">
        <f t="shared" si="8"/>
        <v>24.68377505538207</v>
      </c>
      <c r="V54" s="34">
        <v>0</v>
      </c>
      <c r="W54" s="34">
        <f t="shared" si="9"/>
        <v>0</v>
      </c>
      <c r="X54" s="34">
        <v>1153568</v>
      </c>
      <c r="Y54" s="34">
        <f t="shared" si="10"/>
        <v>30.788907571996692</v>
      </c>
      <c r="Z54" s="35">
        <f t="shared" si="12"/>
        <v>20265567</v>
      </c>
      <c r="AA54" s="34">
        <f t="shared" si="11"/>
        <v>540.891104171671</v>
      </c>
    </row>
    <row r="55" spans="1:27" ht="13.5">
      <c r="A55" s="22">
        <v>53</v>
      </c>
      <c r="B55" s="51" t="s">
        <v>108</v>
      </c>
      <c r="C55" s="49">
        <v>19784</v>
      </c>
      <c r="D55" s="34">
        <v>88288</v>
      </c>
      <c r="E55" s="34">
        <f t="shared" si="0"/>
        <v>4.462596037201779</v>
      </c>
      <c r="F55" s="34">
        <v>4971243</v>
      </c>
      <c r="G55" s="34">
        <f t="shared" si="1"/>
        <v>251.2759300444804</v>
      </c>
      <c r="H55" s="34">
        <v>1897018</v>
      </c>
      <c r="I55" s="34">
        <f t="shared" si="2"/>
        <v>95.88647391831783</v>
      </c>
      <c r="J55" s="34">
        <v>172530</v>
      </c>
      <c r="K55" s="34">
        <f t="shared" si="3"/>
        <v>8.720683380509502</v>
      </c>
      <c r="L55" s="34">
        <v>233902</v>
      </c>
      <c r="M55" s="34">
        <f t="shared" si="4"/>
        <v>11.82278608976951</v>
      </c>
      <c r="N55" s="34">
        <v>2557505</v>
      </c>
      <c r="O55" s="34">
        <f t="shared" si="5"/>
        <v>129.2713809138698</v>
      </c>
      <c r="P55" s="34">
        <v>838505</v>
      </c>
      <c r="Q55" s="34">
        <f t="shared" si="6"/>
        <v>42.38298625151638</v>
      </c>
      <c r="R55" s="34">
        <v>3201827</v>
      </c>
      <c r="S55" s="34">
        <f t="shared" si="7"/>
        <v>161.8392135058633</v>
      </c>
      <c r="T55" s="34">
        <v>573720</v>
      </c>
      <c r="U55" s="34">
        <f t="shared" si="8"/>
        <v>28.99919126566923</v>
      </c>
      <c r="V55" s="34">
        <v>14546</v>
      </c>
      <c r="W55" s="34">
        <f t="shared" si="9"/>
        <v>0.7352405984634047</v>
      </c>
      <c r="X55" s="34">
        <v>548491</v>
      </c>
      <c r="Y55" s="34">
        <f t="shared" si="10"/>
        <v>27.723968863728267</v>
      </c>
      <c r="Z55" s="35">
        <f t="shared" si="12"/>
        <v>15097575</v>
      </c>
      <c r="AA55" s="34">
        <f t="shared" si="11"/>
        <v>763.1204508693894</v>
      </c>
    </row>
    <row r="56" spans="1:27" ht="13.5">
      <c r="A56" s="22">
        <v>54</v>
      </c>
      <c r="B56" s="51" t="s">
        <v>58</v>
      </c>
      <c r="C56" s="49">
        <v>680</v>
      </c>
      <c r="D56" s="34">
        <v>8177</v>
      </c>
      <c r="E56" s="34">
        <f t="shared" si="0"/>
        <v>12.025</v>
      </c>
      <c r="F56" s="34">
        <v>312956</v>
      </c>
      <c r="G56" s="34">
        <f t="shared" si="1"/>
        <v>460.2294117647059</v>
      </c>
      <c r="H56" s="34">
        <v>32197</v>
      </c>
      <c r="I56" s="34">
        <f t="shared" si="2"/>
        <v>47.34852941176471</v>
      </c>
      <c r="J56" s="34">
        <v>0</v>
      </c>
      <c r="K56" s="34">
        <f t="shared" si="3"/>
        <v>0</v>
      </c>
      <c r="L56" s="34">
        <v>40477</v>
      </c>
      <c r="M56" s="34">
        <f t="shared" si="4"/>
        <v>59.525</v>
      </c>
      <c r="N56" s="34">
        <v>165694</v>
      </c>
      <c r="O56" s="34">
        <f t="shared" si="5"/>
        <v>243.66764705882352</v>
      </c>
      <c r="P56" s="34">
        <v>100103</v>
      </c>
      <c r="Q56" s="34">
        <f t="shared" si="6"/>
        <v>147.21029411764707</v>
      </c>
      <c r="R56" s="34">
        <v>198934</v>
      </c>
      <c r="S56" s="34">
        <f t="shared" si="7"/>
        <v>292.55</v>
      </c>
      <c r="T56" s="34">
        <v>31125</v>
      </c>
      <c r="U56" s="34">
        <f t="shared" si="8"/>
        <v>45.77205882352941</v>
      </c>
      <c r="V56" s="34">
        <v>1151</v>
      </c>
      <c r="W56" s="34">
        <f t="shared" si="9"/>
        <v>1.6926470588235294</v>
      </c>
      <c r="X56" s="34">
        <v>43240</v>
      </c>
      <c r="Y56" s="34">
        <f t="shared" si="10"/>
        <v>63.588235294117645</v>
      </c>
      <c r="Z56" s="35">
        <f t="shared" si="12"/>
        <v>934054</v>
      </c>
      <c r="AA56" s="34">
        <f t="shared" si="11"/>
        <v>1373.6088235294117</v>
      </c>
    </row>
    <row r="57" spans="1:27" ht="13.5">
      <c r="A57" s="23">
        <v>55</v>
      </c>
      <c r="B57" s="53" t="s">
        <v>83</v>
      </c>
      <c r="C57" s="48">
        <v>18619</v>
      </c>
      <c r="D57" s="31">
        <v>727434</v>
      </c>
      <c r="E57" s="31">
        <f t="shared" si="0"/>
        <v>39.069445190396905</v>
      </c>
      <c r="F57" s="31">
        <v>2980530</v>
      </c>
      <c r="G57" s="31">
        <f t="shared" si="1"/>
        <v>160.0800257801171</v>
      </c>
      <c r="H57" s="31">
        <v>2144229</v>
      </c>
      <c r="I57" s="31">
        <f t="shared" si="2"/>
        <v>115.1634889091788</v>
      </c>
      <c r="J57" s="31">
        <v>0</v>
      </c>
      <c r="K57" s="31">
        <f t="shared" si="3"/>
        <v>0</v>
      </c>
      <c r="L57" s="31">
        <v>144661</v>
      </c>
      <c r="M57" s="31">
        <f t="shared" si="4"/>
        <v>7.769536494978248</v>
      </c>
      <c r="N57" s="31">
        <v>2379058</v>
      </c>
      <c r="O57" s="31">
        <f t="shared" si="5"/>
        <v>127.77582039851764</v>
      </c>
      <c r="P57" s="31">
        <v>932458</v>
      </c>
      <c r="Q57" s="31">
        <f t="shared" si="6"/>
        <v>50.08099253450776</v>
      </c>
      <c r="R57" s="31">
        <v>2952366</v>
      </c>
      <c r="S57" s="31">
        <f t="shared" si="7"/>
        <v>158.5673774101724</v>
      </c>
      <c r="T57" s="31">
        <v>556930</v>
      </c>
      <c r="U57" s="31">
        <f t="shared" si="8"/>
        <v>29.911917933293946</v>
      </c>
      <c r="V57" s="31">
        <v>18472</v>
      </c>
      <c r="W57" s="31">
        <f t="shared" si="9"/>
        <v>0.9921048391428111</v>
      </c>
      <c r="X57" s="31">
        <v>2426727</v>
      </c>
      <c r="Y57" s="31">
        <f t="shared" si="10"/>
        <v>130.3360545679145</v>
      </c>
      <c r="Z57" s="32">
        <f t="shared" si="12"/>
        <v>15262865</v>
      </c>
      <c r="AA57" s="31">
        <f t="shared" si="11"/>
        <v>819.7467640582202</v>
      </c>
    </row>
    <row r="58" spans="1:27" ht="13.5">
      <c r="A58" s="40">
        <v>56</v>
      </c>
      <c r="B58" s="52" t="s">
        <v>59</v>
      </c>
      <c r="C58" s="49">
        <v>2355</v>
      </c>
      <c r="D58" s="41">
        <v>41587</v>
      </c>
      <c r="E58" s="41">
        <f t="shared" si="0"/>
        <v>17.659023354564756</v>
      </c>
      <c r="F58" s="41">
        <v>826161</v>
      </c>
      <c r="G58" s="41">
        <f t="shared" si="1"/>
        <v>350.81146496815285</v>
      </c>
      <c r="H58" s="41">
        <v>210869</v>
      </c>
      <c r="I58" s="41">
        <f t="shared" si="2"/>
        <v>89.54097664543525</v>
      </c>
      <c r="J58" s="41">
        <v>34223</v>
      </c>
      <c r="K58" s="41">
        <f t="shared" si="3"/>
        <v>14.532059447983015</v>
      </c>
      <c r="L58" s="41">
        <v>68854</v>
      </c>
      <c r="M58" s="41">
        <f t="shared" si="4"/>
        <v>29.237367303609343</v>
      </c>
      <c r="N58" s="41">
        <v>255367</v>
      </c>
      <c r="O58" s="41">
        <f t="shared" si="5"/>
        <v>108.43609341825902</v>
      </c>
      <c r="P58" s="41">
        <v>344063</v>
      </c>
      <c r="Q58" s="41">
        <f t="shared" si="6"/>
        <v>146.09893842887473</v>
      </c>
      <c r="R58" s="41">
        <v>421267</v>
      </c>
      <c r="S58" s="41">
        <f t="shared" si="7"/>
        <v>178.88195329087048</v>
      </c>
      <c r="T58" s="41">
        <v>139712</v>
      </c>
      <c r="U58" s="41">
        <f t="shared" si="8"/>
        <v>59.32569002123142</v>
      </c>
      <c r="V58" s="41">
        <v>4710</v>
      </c>
      <c r="W58" s="41">
        <f t="shared" si="9"/>
        <v>2</v>
      </c>
      <c r="X58" s="41">
        <v>49073</v>
      </c>
      <c r="Y58" s="41">
        <f t="shared" si="10"/>
        <v>20.83779193205945</v>
      </c>
      <c r="Z58" s="35">
        <f t="shared" si="12"/>
        <v>2395886</v>
      </c>
      <c r="AA58" s="41">
        <f t="shared" si="11"/>
        <v>1017.3613588110403</v>
      </c>
    </row>
    <row r="59" spans="1:27" ht="13.5">
      <c r="A59" s="22">
        <v>57</v>
      </c>
      <c r="B59" s="51" t="s">
        <v>84</v>
      </c>
      <c r="C59" s="49">
        <v>9460</v>
      </c>
      <c r="D59" s="34">
        <v>0</v>
      </c>
      <c r="E59" s="34">
        <f t="shared" si="0"/>
        <v>0</v>
      </c>
      <c r="F59" s="34">
        <v>1725712</v>
      </c>
      <c r="G59" s="34">
        <f t="shared" si="1"/>
        <v>182.42198731501057</v>
      </c>
      <c r="H59" s="34">
        <v>735947</v>
      </c>
      <c r="I59" s="34">
        <f t="shared" si="2"/>
        <v>77.79566596194503</v>
      </c>
      <c r="J59" s="34">
        <v>47629</v>
      </c>
      <c r="K59" s="34">
        <f t="shared" si="3"/>
        <v>5.034778012684989</v>
      </c>
      <c r="L59" s="34">
        <v>0</v>
      </c>
      <c r="M59" s="34">
        <f t="shared" si="4"/>
        <v>0</v>
      </c>
      <c r="N59" s="34">
        <v>2024028</v>
      </c>
      <c r="O59" s="34">
        <f t="shared" si="5"/>
        <v>213.95644820295982</v>
      </c>
      <c r="P59" s="34">
        <v>657792</v>
      </c>
      <c r="Q59" s="34">
        <f t="shared" si="6"/>
        <v>69.53403805496829</v>
      </c>
      <c r="R59" s="34">
        <v>2104642</v>
      </c>
      <c r="S59" s="34">
        <f t="shared" si="7"/>
        <v>222.47801268498944</v>
      </c>
      <c r="T59" s="34">
        <v>285829</v>
      </c>
      <c r="U59" s="34">
        <f t="shared" si="8"/>
        <v>30.214482029598308</v>
      </c>
      <c r="V59" s="34">
        <v>65865</v>
      </c>
      <c r="W59" s="34">
        <f t="shared" si="9"/>
        <v>6.9624735729386895</v>
      </c>
      <c r="X59" s="34">
        <v>587269</v>
      </c>
      <c r="Y59" s="34">
        <f t="shared" si="10"/>
        <v>62.0791754756871</v>
      </c>
      <c r="Z59" s="35">
        <f t="shared" si="12"/>
        <v>8234713</v>
      </c>
      <c r="AA59" s="34">
        <f t="shared" si="11"/>
        <v>870.4770613107822</v>
      </c>
    </row>
    <row r="60" spans="1:27" ht="13.5">
      <c r="A60" s="22">
        <v>58</v>
      </c>
      <c r="B60" s="51" t="s">
        <v>60</v>
      </c>
      <c r="C60" s="49">
        <v>9829</v>
      </c>
      <c r="D60" s="34">
        <v>0</v>
      </c>
      <c r="E60" s="34">
        <f t="shared" si="0"/>
        <v>0</v>
      </c>
      <c r="F60" s="34">
        <v>4125081</v>
      </c>
      <c r="G60" s="34">
        <f t="shared" si="1"/>
        <v>419.68470851561705</v>
      </c>
      <c r="H60" s="34">
        <v>519964</v>
      </c>
      <c r="I60" s="34">
        <f t="shared" si="2"/>
        <v>52.90100722352223</v>
      </c>
      <c r="J60" s="34">
        <v>0</v>
      </c>
      <c r="K60" s="34">
        <f t="shared" si="3"/>
        <v>0</v>
      </c>
      <c r="L60" s="34">
        <v>90842</v>
      </c>
      <c r="M60" s="34">
        <f t="shared" si="4"/>
        <v>9.242242344083834</v>
      </c>
      <c r="N60" s="34">
        <v>1662392</v>
      </c>
      <c r="O60" s="34">
        <f t="shared" si="5"/>
        <v>169.13134601688878</v>
      </c>
      <c r="P60" s="34">
        <v>383135</v>
      </c>
      <c r="Q60" s="34">
        <f t="shared" si="6"/>
        <v>38.98005900905484</v>
      </c>
      <c r="R60" s="34">
        <v>2199056</v>
      </c>
      <c r="S60" s="34">
        <f t="shared" si="7"/>
        <v>223.73140706073863</v>
      </c>
      <c r="T60" s="34">
        <v>338664</v>
      </c>
      <c r="U60" s="34">
        <f t="shared" si="8"/>
        <v>34.455590599247124</v>
      </c>
      <c r="V60" s="34">
        <v>66091</v>
      </c>
      <c r="W60" s="34">
        <f t="shared" si="9"/>
        <v>6.724081798758775</v>
      </c>
      <c r="X60" s="34">
        <v>401038</v>
      </c>
      <c r="Y60" s="34">
        <f t="shared" si="10"/>
        <v>40.80150574829586</v>
      </c>
      <c r="Z60" s="35">
        <f t="shared" si="12"/>
        <v>9786263</v>
      </c>
      <c r="AA60" s="34">
        <f t="shared" si="11"/>
        <v>995.6519483162072</v>
      </c>
    </row>
    <row r="61" spans="1:27" ht="13.5">
      <c r="A61" s="22">
        <v>59</v>
      </c>
      <c r="B61" s="51" t="s">
        <v>61</v>
      </c>
      <c r="C61" s="49">
        <v>5426</v>
      </c>
      <c r="D61" s="34">
        <v>17482</v>
      </c>
      <c r="E61" s="34">
        <f t="shared" si="0"/>
        <v>3.2218945816439364</v>
      </c>
      <c r="F61" s="34">
        <v>1799084</v>
      </c>
      <c r="G61" s="34">
        <f t="shared" si="1"/>
        <v>331.56726870622924</v>
      </c>
      <c r="H61" s="34">
        <v>32777</v>
      </c>
      <c r="I61" s="34">
        <f t="shared" si="2"/>
        <v>6.040729819388131</v>
      </c>
      <c r="J61" s="34">
        <v>50856</v>
      </c>
      <c r="K61" s="34">
        <f t="shared" si="3"/>
        <v>9.372650202727607</v>
      </c>
      <c r="L61" s="34">
        <v>114236</v>
      </c>
      <c r="M61" s="34">
        <f t="shared" si="4"/>
        <v>21.053446369332843</v>
      </c>
      <c r="N61" s="34">
        <v>770215</v>
      </c>
      <c r="O61" s="34">
        <f t="shared" si="5"/>
        <v>141.94894950239586</v>
      </c>
      <c r="P61" s="34">
        <v>6046</v>
      </c>
      <c r="Q61" s="34">
        <f t="shared" si="6"/>
        <v>1.1142646516771102</v>
      </c>
      <c r="R61" s="34">
        <v>1410850</v>
      </c>
      <c r="S61" s="34">
        <f t="shared" si="7"/>
        <v>260.01658680427573</v>
      </c>
      <c r="T61" s="34">
        <v>212426</v>
      </c>
      <c r="U61" s="34">
        <f t="shared" si="8"/>
        <v>39.14964983413196</v>
      </c>
      <c r="V61" s="34">
        <v>0</v>
      </c>
      <c r="W61" s="34">
        <f t="shared" si="9"/>
        <v>0</v>
      </c>
      <c r="X61" s="34">
        <v>349009</v>
      </c>
      <c r="Y61" s="34">
        <f t="shared" si="10"/>
        <v>64.32159970512348</v>
      </c>
      <c r="Z61" s="35">
        <f t="shared" si="12"/>
        <v>4762981</v>
      </c>
      <c r="AA61" s="34">
        <f t="shared" si="11"/>
        <v>877.807040176926</v>
      </c>
    </row>
    <row r="62" spans="1:27" ht="13.5">
      <c r="A62" s="23">
        <v>60</v>
      </c>
      <c r="B62" s="53" t="s">
        <v>62</v>
      </c>
      <c r="C62" s="48">
        <v>6661</v>
      </c>
      <c r="D62" s="31">
        <v>0</v>
      </c>
      <c r="E62" s="31">
        <f t="shared" si="0"/>
        <v>0</v>
      </c>
      <c r="F62" s="31">
        <v>2192115</v>
      </c>
      <c r="G62" s="31">
        <f t="shared" si="1"/>
        <v>329.09698243506983</v>
      </c>
      <c r="H62" s="31">
        <v>0</v>
      </c>
      <c r="I62" s="31">
        <f t="shared" si="2"/>
        <v>0</v>
      </c>
      <c r="J62" s="31">
        <v>4527</v>
      </c>
      <c r="K62" s="31">
        <f t="shared" si="3"/>
        <v>0.6796276835310013</v>
      </c>
      <c r="L62" s="31">
        <v>232521</v>
      </c>
      <c r="M62" s="31">
        <f t="shared" si="4"/>
        <v>34.90782164840114</v>
      </c>
      <c r="N62" s="31">
        <v>1136989</v>
      </c>
      <c r="O62" s="31">
        <f t="shared" si="5"/>
        <v>170.69343942350997</v>
      </c>
      <c r="P62" s="31">
        <v>449256</v>
      </c>
      <c r="Q62" s="31">
        <f t="shared" si="6"/>
        <v>67.44572886953911</v>
      </c>
      <c r="R62" s="31">
        <v>1523207</v>
      </c>
      <c r="S62" s="31">
        <f t="shared" si="7"/>
        <v>228.6754241104939</v>
      </c>
      <c r="T62" s="31">
        <v>207728</v>
      </c>
      <c r="U62" s="31">
        <f t="shared" si="8"/>
        <v>31.18570785167392</v>
      </c>
      <c r="V62" s="31">
        <v>48672</v>
      </c>
      <c r="W62" s="31">
        <f t="shared" si="9"/>
        <v>7.307010959315418</v>
      </c>
      <c r="X62" s="31">
        <v>118248</v>
      </c>
      <c r="Y62" s="31">
        <f t="shared" si="10"/>
        <v>17.752289446029124</v>
      </c>
      <c r="Z62" s="32">
        <f t="shared" si="12"/>
        <v>5913263</v>
      </c>
      <c r="AA62" s="31">
        <f t="shared" si="11"/>
        <v>887.7440324275634</v>
      </c>
    </row>
    <row r="63" spans="1:27" ht="13.5">
      <c r="A63" s="40">
        <v>61</v>
      </c>
      <c r="B63" s="52" t="s">
        <v>63</v>
      </c>
      <c r="C63" s="49">
        <v>3896</v>
      </c>
      <c r="D63" s="41">
        <v>8604</v>
      </c>
      <c r="E63" s="41">
        <f t="shared" si="0"/>
        <v>2.208418891170431</v>
      </c>
      <c r="F63" s="41">
        <v>1062816</v>
      </c>
      <c r="G63" s="41">
        <f t="shared" si="1"/>
        <v>272.79671457905545</v>
      </c>
      <c r="H63" s="41">
        <v>622263</v>
      </c>
      <c r="I63" s="41">
        <f t="shared" si="2"/>
        <v>159.7184291581109</v>
      </c>
      <c r="J63" s="41">
        <v>0</v>
      </c>
      <c r="K63" s="41">
        <f t="shared" si="3"/>
        <v>0</v>
      </c>
      <c r="L63" s="41">
        <v>73776</v>
      </c>
      <c r="M63" s="41">
        <f t="shared" si="4"/>
        <v>18.93634496919918</v>
      </c>
      <c r="N63" s="41">
        <v>643983</v>
      </c>
      <c r="O63" s="41">
        <f t="shared" si="5"/>
        <v>165.29337782340863</v>
      </c>
      <c r="P63" s="41">
        <v>43890</v>
      </c>
      <c r="Q63" s="41">
        <f t="shared" si="6"/>
        <v>11.265400410677618</v>
      </c>
      <c r="R63" s="41">
        <v>628689</v>
      </c>
      <c r="S63" s="41">
        <f t="shared" si="7"/>
        <v>161.36781314168377</v>
      </c>
      <c r="T63" s="41">
        <v>150798</v>
      </c>
      <c r="U63" s="41">
        <f t="shared" si="8"/>
        <v>38.705852156057496</v>
      </c>
      <c r="V63" s="41">
        <v>1090</v>
      </c>
      <c r="W63" s="41">
        <f t="shared" si="9"/>
        <v>0.2797741273100616</v>
      </c>
      <c r="X63" s="41">
        <v>233560</v>
      </c>
      <c r="Y63" s="41">
        <f t="shared" si="10"/>
        <v>59.94866529774127</v>
      </c>
      <c r="Z63" s="35">
        <f t="shared" si="12"/>
        <v>3469469</v>
      </c>
      <c r="AA63" s="41">
        <f t="shared" si="11"/>
        <v>890.5207905544148</v>
      </c>
    </row>
    <row r="64" spans="1:27" ht="13.5">
      <c r="A64" s="22">
        <v>62</v>
      </c>
      <c r="B64" s="51" t="s">
        <v>64</v>
      </c>
      <c r="C64" s="49">
        <v>2195</v>
      </c>
      <c r="D64" s="34">
        <v>10067</v>
      </c>
      <c r="E64" s="34">
        <f t="shared" si="0"/>
        <v>4.586332574031891</v>
      </c>
      <c r="F64" s="34">
        <v>668677</v>
      </c>
      <c r="G64" s="34">
        <f t="shared" si="1"/>
        <v>304.6364464692483</v>
      </c>
      <c r="H64" s="34">
        <v>150178</v>
      </c>
      <c r="I64" s="34">
        <f t="shared" si="2"/>
        <v>68.41822323462415</v>
      </c>
      <c r="J64" s="34">
        <v>0</v>
      </c>
      <c r="K64" s="34">
        <f t="shared" si="3"/>
        <v>0</v>
      </c>
      <c r="L64" s="34">
        <v>59835</v>
      </c>
      <c r="M64" s="34">
        <f t="shared" si="4"/>
        <v>27.25968109339408</v>
      </c>
      <c r="N64" s="34">
        <v>232075</v>
      </c>
      <c r="O64" s="34">
        <f t="shared" si="5"/>
        <v>105.72892938496584</v>
      </c>
      <c r="P64" s="34">
        <v>143050</v>
      </c>
      <c r="Q64" s="34">
        <f t="shared" si="6"/>
        <v>65.17084282460137</v>
      </c>
      <c r="R64" s="34">
        <v>499257</v>
      </c>
      <c r="S64" s="34">
        <f t="shared" si="7"/>
        <v>227.4519362186788</v>
      </c>
      <c r="T64" s="34">
        <v>75638</v>
      </c>
      <c r="U64" s="34">
        <f t="shared" si="8"/>
        <v>34.45922551252848</v>
      </c>
      <c r="V64" s="34">
        <v>9879</v>
      </c>
      <c r="W64" s="34">
        <f t="shared" si="9"/>
        <v>4.500683371298406</v>
      </c>
      <c r="X64" s="34">
        <v>101638</v>
      </c>
      <c r="Y64" s="34">
        <f t="shared" si="10"/>
        <v>46.30432801822324</v>
      </c>
      <c r="Z64" s="35">
        <f t="shared" si="12"/>
        <v>1950294</v>
      </c>
      <c r="AA64" s="34">
        <f t="shared" si="11"/>
        <v>888.5166287015945</v>
      </c>
    </row>
    <row r="65" spans="1:27" ht="13.5">
      <c r="A65" s="22">
        <v>63</v>
      </c>
      <c r="B65" s="51" t="s">
        <v>65</v>
      </c>
      <c r="C65" s="49">
        <v>2137</v>
      </c>
      <c r="D65" s="34">
        <v>38166</v>
      </c>
      <c r="E65" s="34">
        <f t="shared" si="0"/>
        <v>17.859616284510995</v>
      </c>
      <c r="F65" s="34">
        <v>548414</v>
      </c>
      <c r="G65" s="34">
        <f t="shared" si="1"/>
        <v>256.6279831539541</v>
      </c>
      <c r="H65" s="34">
        <v>252025</v>
      </c>
      <c r="I65" s="34">
        <f t="shared" si="2"/>
        <v>117.93401965372017</v>
      </c>
      <c r="J65" s="34">
        <v>1908</v>
      </c>
      <c r="K65" s="34">
        <f t="shared" si="3"/>
        <v>0.8928404305100608</v>
      </c>
      <c r="L65" s="34">
        <v>106572</v>
      </c>
      <c r="M65" s="34">
        <f t="shared" si="4"/>
        <v>49.86991109031352</v>
      </c>
      <c r="N65" s="34">
        <v>384728</v>
      </c>
      <c r="O65" s="34">
        <f t="shared" si="5"/>
        <v>180.03182030884417</v>
      </c>
      <c r="P65" s="34">
        <v>74008</v>
      </c>
      <c r="Q65" s="34">
        <f t="shared" si="6"/>
        <v>34.63172671970052</v>
      </c>
      <c r="R65" s="34">
        <v>315029</v>
      </c>
      <c r="S65" s="34">
        <f t="shared" si="7"/>
        <v>147.41647168928404</v>
      </c>
      <c r="T65" s="34">
        <v>75662</v>
      </c>
      <c r="U65" s="34">
        <f t="shared" si="8"/>
        <v>35.40570893776322</v>
      </c>
      <c r="V65" s="34">
        <v>2961</v>
      </c>
      <c r="W65" s="34">
        <f t="shared" si="9"/>
        <v>1.3855872718764624</v>
      </c>
      <c r="X65" s="34">
        <v>80394</v>
      </c>
      <c r="Y65" s="34">
        <f t="shared" si="10"/>
        <v>37.6200280767431</v>
      </c>
      <c r="Z65" s="35">
        <f t="shared" si="12"/>
        <v>1879867</v>
      </c>
      <c r="AA65" s="34">
        <f t="shared" si="11"/>
        <v>879.6757136172204</v>
      </c>
    </row>
    <row r="66" spans="1:27" ht="13.5">
      <c r="A66" s="22">
        <v>64</v>
      </c>
      <c r="B66" s="51" t="s">
        <v>66</v>
      </c>
      <c r="C66" s="49">
        <v>2507</v>
      </c>
      <c r="D66" s="34">
        <v>0</v>
      </c>
      <c r="E66" s="34">
        <f t="shared" si="0"/>
        <v>0</v>
      </c>
      <c r="F66" s="34">
        <v>592940</v>
      </c>
      <c r="G66" s="34">
        <f t="shared" si="1"/>
        <v>236.5137614678899</v>
      </c>
      <c r="H66" s="34">
        <v>347355</v>
      </c>
      <c r="I66" s="34">
        <f t="shared" si="2"/>
        <v>138.55404866374153</v>
      </c>
      <c r="J66" s="34">
        <v>16784</v>
      </c>
      <c r="K66" s="34">
        <f t="shared" si="3"/>
        <v>6.694854407658556</v>
      </c>
      <c r="L66" s="34">
        <v>80032</v>
      </c>
      <c r="M66" s="34">
        <f t="shared" si="4"/>
        <v>31.923414439569207</v>
      </c>
      <c r="N66" s="34">
        <v>578523</v>
      </c>
      <c r="O66" s="34">
        <f t="shared" si="5"/>
        <v>230.76306342241722</v>
      </c>
      <c r="P66" s="34">
        <v>71473</v>
      </c>
      <c r="Q66" s="34">
        <f t="shared" si="6"/>
        <v>28.509373753490227</v>
      </c>
      <c r="R66" s="34">
        <v>680768</v>
      </c>
      <c r="S66" s="34">
        <f t="shared" si="7"/>
        <v>271.54686876745114</v>
      </c>
      <c r="T66" s="34">
        <v>91166</v>
      </c>
      <c r="U66" s="34">
        <f t="shared" si="8"/>
        <v>36.36457917830076</v>
      </c>
      <c r="V66" s="34">
        <v>23090</v>
      </c>
      <c r="W66" s="34">
        <f t="shared" si="9"/>
        <v>9.21021140805744</v>
      </c>
      <c r="X66" s="34">
        <v>23868</v>
      </c>
      <c r="Y66" s="34">
        <f t="shared" si="10"/>
        <v>9.520542481053052</v>
      </c>
      <c r="Z66" s="35">
        <f t="shared" si="12"/>
        <v>2505999</v>
      </c>
      <c r="AA66" s="34">
        <f t="shared" si="11"/>
        <v>999.6007179896291</v>
      </c>
    </row>
    <row r="67" spans="1:27" ht="13.5">
      <c r="A67" s="23">
        <v>65</v>
      </c>
      <c r="B67" s="53" t="s">
        <v>67</v>
      </c>
      <c r="C67" s="48">
        <v>8593</v>
      </c>
      <c r="D67" s="31">
        <v>489296</v>
      </c>
      <c r="E67" s="31">
        <f t="shared" si="0"/>
        <v>56.94123123472594</v>
      </c>
      <c r="F67" s="31">
        <v>2588308</v>
      </c>
      <c r="G67" s="31">
        <f t="shared" si="1"/>
        <v>301.21121843360874</v>
      </c>
      <c r="H67" s="31">
        <v>137825</v>
      </c>
      <c r="I67" s="31">
        <f t="shared" si="2"/>
        <v>16.03921796811358</v>
      </c>
      <c r="J67" s="31">
        <v>90171</v>
      </c>
      <c r="K67" s="31">
        <f t="shared" si="3"/>
        <v>10.493541254509484</v>
      </c>
      <c r="L67" s="31">
        <v>209796</v>
      </c>
      <c r="M67" s="31">
        <f t="shared" si="4"/>
        <v>24.414756196904456</v>
      </c>
      <c r="N67" s="31">
        <v>1484061</v>
      </c>
      <c r="O67" s="31">
        <f t="shared" si="5"/>
        <v>172.70580705225183</v>
      </c>
      <c r="P67" s="31">
        <v>370445</v>
      </c>
      <c r="Q67" s="31">
        <f t="shared" si="6"/>
        <v>43.11008960782032</v>
      </c>
      <c r="R67" s="31">
        <v>2276320</v>
      </c>
      <c r="S67" s="31">
        <f t="shared" si="7"/>
        <v>264.90399162108696</v>
      </c>
      <c r="T67" s="31">
        <v>0</v>
      </c>
      <c r="U67" s="31">
        <f t="shared" si="8"/>
        <v>0</v>
      </c>
      <c r="V67" s="31">
        <v>0</v>
      </c>
      <c r="W67" s="31">
        <f t="shared" si="9"/>
        <v>0</v>
      </c>
      <c r="X67" s="31">
        <v>688910</v>
      </c>
      <c r="Y67" s="31">
        <f t="shared" si="10"/>
        <v>80.1710694751542</v>
      </c>
      <c r="Z67" s="32">
        <f t="shared" si="12"/>
        <v>8335132</v>
      </c>
      <c r="AA67" s="31">
        <f t="shared" si="11"/>
        <v>969.9909228441755</v>
      </c>
    </row>
    <row r="68" spans="1:27" ht="13.5">
      <c r="A68" s="40">
        <v>66</v>
      </c>
      <c r="B68" s="52" t="s">
        <v>85</v>
      </c>
      <c r="C68" s="49">
        <v>2108</v>
      </c>
      <c r="D68" s="41">
        <v>26055</v>
      </c>
      <c r="E68" s="41">
        <f aca="true" t="shared" si="13" ref="E68:E73">D68/$C68</f>
        <v>12.360056925996204</v>
      </c>
      <c r="F68" s="41">
        <v>606400</v>
      </c>
      <c r="G68" s="41">
        <f aca="true" t="shared" si="14" ref="G68:G73">F68/$C68</f>
        <v>287.66603415559774</v>
      </c>
      <c r="H68" s="41">
        <v>685500</v>
      </c>
      <c r="I68" s="41">
        <f aca="true" t="shared" si="15" ref="I68:I73">H68/$C68</f>
        <v>325.1897533206831</v>
      </c>
      <c r="J68" s="41">
        <v>8734</v>
      </c>
      <c r="K68" s="41">
        <f aca="true" t="shared" si="16" ref="K68:K73">J68/$C68</f>
        <v>4.14326375711575</v>
      </c>
      <c r="L68" s="41">
        <v>95808</v>
      </c>
      <c r="M68" s="41">
        <f aca="true" t="shared" si="17" ref="M68:M73">L68/$C68</f>
        <v>45.44971537001898</v>
      </c>
      <c r="N68" s="41">
        <v>326424</v>
      </c>
      <c r="O68" s="41">
        <f aca="true" t="shared" si="18" ref="O68:O73">N68/$C68</f>
        <v>154.85009487666034</v>
      </c>
      <c r="P68" s="41">
        <v>0</v>
      </c>
      <c r="Q68" s="41">
        <f aca="true" t="shared" si="19" ref="Q68:Q73">P68/$C68</f>
        <v>0</v>
      </c>
      <c r="R68" s="41">
        <v>410400</v>
      </c>
      <c r="S68" s="41">
        <f aca="true" t="shared" si="20" ref="S68:S73">R68/$C68</f>
        <v>194.68690702087287</v>
      </c>
      <c r="T68" s="41">
        <v>75503</v>
      </c>
      <c r="U68" s="41">
        <f aca="true" t="shared" si="21" ref="U68:U73">T68/$C68</f>
        <v>35.81736242884251</v>
      </c>
      <c r="V68" s="41">
        <v>0</v>
      </c>
      <c r="W68" s="41">
        <f aca="true" t="shared" si="22" ref="W68:W73">V68/$C68</f>
        <v>0</v>
      </c>
      <c r="X68" s="41">
        <v>53610</v>
      </c>
      <c r="Y68" s="41">
        <f aca="true" t="shared" si="23" ref="Y68:Y73">X68/$C68</f>
        <v>25.43168880455408</v>
      </c>
      <c r="Z68" s="35">
        <f t="shared" si="12"/>
        <v>2288434</v>
      </c>
      <c r="AA68" s="41">
        <f>Z68/$C68</f>
        <v>1085.5948766603415</v>
      </c>
    </row>
    <row r="69" spans="1:27" ht="12.75" customHeight="1">
      <c r="A69" s="22">
        <v>67</v>
      </c>
      <c r="B69" s="51" t="s">
        <v>109</v>
      </c>
      <c r="C69" s="49">
        <v>5335</v>
      </c>
      <c r="D69" s="34">
        <v>136</v>
      </c>
      <c r="E69" s="34">
        <f t="shared" si="13"/>
        <v>0.02549203373945642</v>
      </c>
      <c r="F69" s="34">
        <v>949918</v>
      </c>
      <c r="G69" s="34">
        <f t="shared" si="14"/>
        <v>178.0539831302718</v>
      </c>
      <c r="H69" s="34">
        <v>236535</v>
      </c>
      <c r="I69" s="34">
        <f t="shared" si="15"/>
        <v>44.336457357075915</v>
      </c>
      <c r="J69" s="34">
        <v>0</v>
      </c>
      <c r="K69" s="34">
        <f t="shared" si="16"/>
        <v>0</v>
      </c>
      <c r="L69" s="34">
        <v>65917</v>
      </c>
      <c r="M69" s="34">
        <f t="shared" si="17"/>
        <v>12.355576382380507</v>
      </c>
      <c r="N69" s="34">
        <v>1064320</v>
      </c>
      <c r="O69" s="34">
        <f t="shared" si="18"/>
        <v>199.49765698219306</v>
      </c>
      <c r="P69" s="34">
        <v>25947</v>
      </c>
      <c r="Q69" s="34">
        <f t="shared" si="19"/>
        <v>4.863542642924086</v>
      </c>
      <c r="R69" s="34">
        <v>855588</v>
      </c>
      <c r="S69" s="34">
        <f t="shared" si="20"/>
        <v>160.372633552015</v>
      </c>
      <c r="T69" s="34">
        <v>174042</v>
      </c>
      <c r="U69" s="34">
        <f t="shared" si="21"/>
        <v>32.62268041237113</v>
      </c>
      <c r="V69" s="34">
        <v>77153</v>
      </c>
      <c r="W69" s="34">
        <f t="shared" si="22"/>
        <v>14.461668228678539</v>
      </c>
      <c r="X69" s="34">
        <v>212115</v>
      </c>
      <c r="Y69" s="34">
        <f t="shared" si="23"/>
        <v>39.75913776944705</v>
      </c>
      <c r="Z69" s="35">
        <f>D69+F69+H69+J69+L69+N69+P69+R69+T69+V69+X69</f>
        <v>3661671</v>
      </c>
      <c r="AA69" s="34">
        <f t="shared" si="11"/>
        <v>686.3488284910966</v>
      </c>
    </row>
    <row r="70" spans="1:27" s="30" customFormat="1" ht="13.5">
      <c r="A70" s="22">
        <v>68</v>
      </c>
      <c r="B70" s="51" t="s">
        <v>110</v>
      </c>
      <c r="C70" s="49">
        <v>1753</v>
      </c>
      <c r="D70" s="34">
        <v>10030</v>
      </c>
      <c r="E70" s="34">
        <f t="shared" si="13"/>
        <v>5.721620079863092</v>
      </c>
      <c r="F70" s="34">
        <v>638910</v>
      </c>
      <c r="G70" s="34">
        <f t="shared" si="14"/>
        <v>364.46662863662294</v>
      </c>
      <c r="H70" s="34">
        <v>276811</v>
      </c>
      <c r="I70" s="34">
        <f t="shared" si="15"/>
        <v>157.90701654306903</v>
      </c>
      <c r="J70" s="34">
        <v>5771</v>
      </c>
      <c r="K70" s="34">
        <f t="shared" si="16"/>
        <v>3.2920707358813464</v>
      </c>
      <c r="L70" s="34">
        <v>0</v>
      </c>
      <c r="M70" s="34">
        <f t="shared" si="17"/>
        <v>0</v>
      </c>
      <c r="N70" s="34">
        <v>408991</v>
      </c>
      <c r="O70" s="34">
        <f t="shared" si="18"/>
        <v>233.3091842555619</v>
      </c>
      <c r="P70" s="34">
        <v>67564</v>
      </c>
      <c r="Q70" s="34">
        <f t="shared" si="19"/>
        <v>38.54192812321734</v>
      </c>
      <c r="R70" s="34">
        <v>420009</v>
      </c>
      <c r="S70" s="34">
        <f t="shared" si="20"/>
        <v>239.594409583571</v>
      </c>
      <c r="T70" s="34">
        <v>56633</v>
      </c>
      <c r="U70" s="34">
        <f t="shared" si="21"/>
        <v>32.306332002281806</v>
      </c>
      <c r="V70" s="34">
        <v>26280</v>
      </c>
      <c r="W70" s="34">
        <f t="shared" si="22"/>
        <v>14.991443240159727</v>
      </c>
      <c r="X70" s="34">
        <v>52931</v>
      </c>
      <c r="Y70" s="34">
        <f t="shared" si="23"/>
        <v>30.194523673702225</v>
      </c>
      <c r="Z70" s="35">
        <f>D70+F70+H70+J70+L70+N70+P70+R70+T70+V70+X70</f>
        <v>1963930</v>
      </c>
      <c r="AA70" s="34">
        <f>Z70/$C70</f>
        <v>1120.3251568739304</v>
      </c>
    </row>
    <row r="71" spans="1:27" ht="13.5">
      <c r="A71" s="22">
        <v>69</v>
      </c>
      <c r="B71" s="51" t="s">
        <v>111</v>
      </c>
      <c r="C71" s="49">
        <v>4315</v>
      </c>
      <c r="D71" s="34">
        <v>7573</v>
      </c>
      <c r="E71" s="34">
        <f t="shared" si="13"/>
        <v>1.7550405561993048</v>
      </c>
      <c r="F71" s="34">
        <v>896646</v>
      </c>
      <c r="G71" s="34">
        <f t="shared" si="14"/>
        <v>207.79745075318655</v>
      </c>
      <c r="H71" s="34">
        <v>400846</v>
      </c>
      <c r="I71" s="34">
        <f t="shared" si="15"/>
        <v>92.89594438006952</v>
      </c>
      <c r="J71" s="34">
        <v>0</v>
      </c>
      <c r="K71" s="34">
        <f t="shared" si="16"/>
        <v>0</v>
      </c>
      <c r="L71" s="34">
        <v>0</v>
      </c>
      <c r="M71" s="34">
        <f t="shared" si="17"/>
        <v>0</v>
      </c>
      <c r="N71" s="34">
        <v>766698</v>
      </c>
      <c r="O71" s="34">
        <f t="shared" si="18"/>
        <v>177.68203939745075</v>
      </c>
      <c r="P71" s="34">
        <v>585</v>
      </c>
      <c r="Q71" s="34">
        <f t="shared" si="19"/>
        <v>0.13557358053302435</v>
      </c>
      <c r="R71" s="34">
        <v>611244</v>
      </c>
      <c r="S71" s="34">
        <f t="shared" si="20"/>
        <v>141.6556199304751</v>
      </c>
      <c r="T71" s="34">
        <v>218193</v>
      </c>
      <c r="U71" s="34">
        <f t="shared" si="21"/>
        <v>50.566164542294324</v>
      </c>
      <c r="V71" s="34">
        <v>23755</v>
      </c>
      <c r="W71" s="34">
        <f t="shared" si="22"/>
        <v>5.505214368482039</v>
      </c>
      <c r="X71" s="34">
        <v>290956</v>
      </c>
      <c r="Y71" s="34">
        <f t="shared" si="23"/>
        <v>67.4289687137891</v>
      </c>
      <c r="Z71" s="35">
        <f>D71+F71+H71+J71+L71+N71+P71+R71+T71+V71+X71</f>
        <v>3216496</v>
      </c>
      <c r="AA71" s="34">
        <f>Z71/$C71</f>
        <v>745.4220162224797</v>
      </c>
    </row>
    <row r="72" spans="1:27" ht="12.75" customHeight="1">
      <c r="A72" s="22">
        <v>396</v>
      </c>
      <c r="B72" s="51" t="s">
        <v>112</v>
      </c>
      <c r="C72" s="48">
        <v>33393</v>
      </c>
      <c r="D72" s="34">
        <v>3457794</v>
      </c>
      <c r="E72" s="34">
        <f t="shared" si="13"/>
        <v>103.54846824184709</v>
      </c>
      <c r="F72" s="34">
        <v>10011854</v>
      </c>
      <c r="G72" s="34">
        <f t="shared" si="14"/>
        <v>299.8189440900788</v>
      </c>
      <c r="H72" s="34">
        <v>1919606</v>
      </c>
      <c r="I72" s="34">
        <f t="shared" si="15"/>
        <v>57.48528134638996</v>
      </c>
      <c r="J72" s="34">
        <v>0</v>
      </c>
      <c r="K72" s="34">
        <f t="shared" si="16"/>
        <v>0</v>
      </c>
      <c r="L72" s="34">
        <v>490781</v>
      </c>
      <c r="M72" s="34">
        <f t="shared" si="17"/>
        <v>14.697122151349085</v>
      </c>
      <c r="N72" s="34">
        <v>6778390</v>
      </c>
      <c r="O72" s="34">
        <f t="shared" si="18"/>
        <v>202.98835085197496</v>
      </c>
      <c r="P72" s="34">
        <v>4549</v>
      </c>
      <c r="Q72" s="34">
        <f t="shared" si="19"/>
        <v>0.1362261551822238</v>
      </c>
      <c r="R72" s="34">
        <v>1391081</v>
      </c>
      <c r="S72" s="34">
        <f t="shared" si="20"/>
        <v>41.657862426257</v>
      </c>
      <c r="T72" s="34">
        <v>251466</v>
      </c>
      <c r="U72" s="34">
        <f t="shared" si="21"/>
        <v>7.530500404276346</v>
      </c>
      <c r="V72" s="34">
        <v>125</v>
      </c>
      <c r="W72" s="34">
        <f t="shared" si="22"/>
        <v>0.0037432994939059086</v>
      </c>
      <c r="X72" s="34">
        <v>2694730</v>
      </c>
      <c r="Y72" s="34">
        <f t="shared" si="23"/>
        <v>80.69745156170455</v>
      </c>
      <c r="Z72" s="35">
        <f>D72+F72+H72+J72+L72+N72+P72+R72+T72+V72+X72</f>
        <v>27000376</v>
      </c>
      <c r="AA72" s="34">
        <f>Z72/$C72</f>
        <v>808.5639505285538</v>
      </c>
    </row>
    <row r="73" spans="1:27" ht="13.5">
      <c r="A73" s="10"/>
      <c r="B73" s="11" t="s">
        <v>22</v>
      </c>
      <c r="C73" s="39">
        <f>SUM(C3:C72)</f>
        <v>694120</v>
      </c>
      <c r="D73" s="21">
        <f>SUM(D3:D72)</f>
        <v>11583546</v>
      </c>
      <c r="E73" s="21">
        <f t="shared" si="13"/>
        <v>16.68810292168501</v>
      </c>
      <c r="F73" s="21">
        <f>SUM(F3:F72)</f>
        <v>179974714</v>
      </c>
      <c r="G73" s="21">
        <f t="shared" si="14"/>
        <v>259.28472598397974</v>
      </c>
      <c r="H73" s="21">
        <f>SUM(H3:H72)</f>
        <v>80996405</v>
      </c>
      <c r="I73" s="21">
        <f t="shared" si="15"/>
        <v>116.68934045986285</v>
      </c>
      <c r="J73" s="21">
        <f>SUM(J3:J72)</f>
        <v>3915162</v>
      </c>
      <c r="K73" s="21">
        <f t="shared" si="16"/>
        <v>5.6404685068864175</v>
      </c>
      <c r="L73" s="21">
        <f>SUM(L3:L72)</f>
        <v>11096846</v>
      </c>
      <c r="M73" s="21">
        <f t="shared" si="17"/>
        <v>15.98692733244972</v>
      </c>
      <c r="N73" s="21">
        <f>SUM(N3:N72)</f>
        <v>117199457</v>
      </c>
      <c r="O73" s="21">
        <f t="shared" si="18"/>
        <v>168.84610297931192</v>
      </c>
      <c r="P73" s="21">
        <f>SUM(P3:P72)</f>
        <v>34691453</v>
      </c>
      <c r="Q73" s="21">
        <f t="shared" si="19"/>
        <v>49.979042528669396</v>
      </c>
      <c r="R73" s="21">
        <f>SUM(R3:R72)</f>
        <v>119549630</v>
      </c>
      <c r="S73" s="21">
        <f t="shared" si="20"/>
        <v>172.2319339595459</v>
      </c>
      <c r="T73" s="21">
        <f>SUM(T3:T72)</f>
        <v>18826256</v>
      </c>
      <c r="U73" s="21">
        <f t="shared" si="21"/>
        <v>27.12248026277877</v>
      </c>
      <c r="V73" s="21">
        <f>SUM(V3:V72)</f>
        <v>3878420</v>
      </c>
      <c r="W73" s="21">
        <f t="shared" si="22"/>
        <v>5.58753529649052</v>
      </c>
      <c r="X73" s="21">
        <f>SUM(X3:X72)</f>
        <v>39844792</v>
      </c>
      <c r="Y73" s="21">
        <f t="shared" si="23"/>
        <v>57.403319310781995</v>
      </c>
      <c r="Z73" s="28">
        <f>SUM(Z3:Z72)</f>
        <v>621556681</v>
      </c>
      <c r="AA73" s="21">
        <f>Z73/$C73</f>
        <v>895.4599795424423</v>
      </c>
    </row>
    <row r="74" spans="1:27" ht="13.5">
      <c r="A74" s="2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6"/>
    </row>
    <row r="75" spans="1:27" s="30" customFormat="1" ht="13.5">
      <c r="A75" s="22">
        <v>318001</v>
      </c>
      <c r="B75" s="33" t="s">
        <v>68</v>
      </c>
      <c r="C75" s="49">
        <v>1373</v>
      </c>
      <c r="D75" s="34">
        <v>49478</v>
      </c>
      <c r="E75" s="34">
        <f>D75/$C75</f>
        <v>36.03641660597232</v>
      </c>
      <c r="F75" s="34">
        <v>126302</v>
      </c>
      <c r="G75" s="34">
        <f>F75/$C75</f>
        <v>91.98980335032775</v>
      </c>
      <c r="H75" s="34">
        <v>5207</v>
      </c>
      <c r="I75" s="34">
        <f>H75/$C75</f>
        <v>3.792425345957757</v>
      </c>
      <c r="J75" s="34">
        <v>4058</v>
      </c>
      <c r="K75" s="34">
        <f>J75/$C75</f>
        <v>2.9555717407137654</v>
      </c>
      <c r="L75" s="34">
        <v>28749</v>
      </c>
      <c r="M75" s="34">
        <f>L75/$C75</f>
        <v>20.938820101966495</v>
      </c>
      <c r="N75" s="34">
        <v>95345</v>
      </c>
      <c r="O75" s="34">
        <f>N75/$C75</f>
        <v>69.44282592862345</v>
      </c>
      <c r="P75" s="34">
        <v>0</v>
      </c>
      <c r="Q75" s="34">
        <f>P75/$C75</f>
        <v>0</v>
      </c>
      <c r="R75" s="34">
        <v>137244</v>
      </c>
      <c r="S75" s="34">
        <f>R75/$C75</f>
        <v>99.959213401311</v>
      </c>
      <c r="T75" s="34">
        <v>0</v>
      </c>
      <c r="U75" s="34">
        <f>T75/$C75</f>
        <v>0</v>
      </c>
      <c r="V75" s="34">
        <v>32258</v>
      </c>
      <c r="W75" s="34">
        <f>V75/$C75</f>
        <v>23.494537509104152</v>
      </c>
      <c r="X75" s="34">
        <v>134547</v>
      </c>
      <c r="Y75" s="34">
        <f>X75/$C75</f>
        <v>97.99490167516387</v>
      </c>
      <c r="Z75" s="35">
        <f>D75+F75+H75+J75+L75+N75+P75+R75+T75+V75+X75</f>
        <v>613188</v>
      </c>
      <c r="AA75" s="34">
        <f>Z75/$C75</f>
        <v>446.6045156591406</v>
      </c>
    </row>
    <row r="76" spans="1:27" ht="13.5">
      <c r="A76" s="17">
        <v>319001</v>
      </c>
      <c r="B76" s="18" t="s">
        <v>69</v>
      </c>
      <c r="C76" s="48">
        <v>402</v>
      </c>
      <c r="D76" s="31">
        <v>29987</v>
      </c>
      <c r="E76" s="31">
        <f>D76/$C76</f>
        <v>74.59452736318408</v>
      </c>
      <c r="F76" s="31">
        <v>53422</v>
      </c>
      <c r="G76" s="31">
        <f>F76/$C76</f>
        <v>132.89054726368158</v>
      </c>
      <c r="H76" s="31">
        <v>0</v>
      </c>
      <c r="I76" s="31">
        <f>H76/$C76</f>
        <v>0</v>
      </c>
      <c r="J76" s="31">
        <v>0</v>
      </c>
      <c r="K76" s="31">
        <f>J76/$C76</f>
        <v>0</v>
      </c>
      <c r="L76" s="31">
        <v>0</v>
      </c>
      <c r="M76" s="31">
        <f>L76/$C76</f>
        <v>0</v>
      </c>
      <c r="N76" s="31">
        <v>0</v>
      </c>
      <c r="O76" s="31">
        <f>N76/$C76</f>
        <v>0</v>
      </c>
      <c r="P76" s="31">
        <v>0</v>
      </c>
      <c r="Q76" s="31">
        <f>P76/$C76</f>
        <v>0</v>
      </c>
      <c r="R76" s="31">
        <v>84984</v>
      </c>
      <c r="S76" s="31">
        <f>R76/$C76</f>
        <v>211.40298507462686</v>
      </c>
      <c r="T76" s="31">
        <v>0</v>
      </c>
      <c r="U76" s="31">
        <f>T76/$C76</f>
        <v>0</v>
      </c>
      <c r="V76" s="31">
        <v>0</v>
      </c>
      <c r="W76" s="31">
        <f>V76/$C76</f>
        <v>0</v>
      </c>
      <c r="X76" s="31">
        <v>0</v>
      </c>
      <c r="Y76" s="31">
        <f>X76/$C76</f>
        <v>0</v>
      </c>
      <c r="Z76" s="32">
        <f>D76+F76+H76+J76+L76+N76+P76+R76+T76+V76+X76</f>
        <v>168393</v>
      </c>
      <c r="AA76" s="31">
        <f>Z76/$C76</f>
        <v>418.8880597014925</v>
      </c>
    </row>
    <row r="77" spans="1:27" ht="13.5">
      <c r="A77" s="37"/>
      <c r="B77" s="38" t="s">
        <v>70</v>
      </c>
      <c r="C77" s="39">
        <f>SUM(C75:C76)</f>
        <v>1775</v>
      </c>
      <c r="D77" s="12">
        <f>SUM(D75:D76)</f>
        <v>79465</v>
      </c>
      <c r="E77" s="12">
        <f>D77/$C77</f>
        <v>44.76901408450704</v>
      </c>
      <c r="F77" s="12">
        <f>SUM(F75:F76)</f>
        <v>179724</v>
      </c>
      <c r="G77" s="12">
        <f>F77/$C77</f>
        <v>101.25295774647887</v>
      </c>
      <c r="H77" s="12">
        <f>SUM(H75:H76)</f>
        <v>5207</v>
      </c>
      <c r="I77" s="12">
        <f>H77/$C77</f>
        <v>2.933521126760563</v>
      </c>
      <c r="J77" s="12">
        <f>SUM(J75:J76)</f>
        <v>4058</v>
      </c>
      <c r="K77" s="12">
        <f>J77/$C77</f>
        <v>2.2861971830985914</v>
      </c>
      <c r="L77" s="12">
        <f>SUM(L75:L76)</f>
        <v>28749</v>
      </c>
      <c r="M77" s="12">
        <f>L77/$C77</f>
        <v>16.196619718309858</v>
      </c>
      <c r="N77" s="12">
        <f>SUM(N75:N76)</f>
        <v>95345</v>
      </c>
      <c r="O77" s="12">
        <f>N77/$C77</f>
        <v>53.71549295774648</v>
      </c>
      <c r="P77" s="12">
        <f>SUM(P75:P76)</f>
        <v>0</v>
      </c>
      <c r="Q77" s="12">
        <f>P77/$C77</f>
        <v>0</v>
      </c>
      <c r="R77" s="12">
        <f>SUM(R75:R76)</f>
        <v>222228</v>
      </c>
      <c r="S77" s="12">
        <f>R77/$C77</f>
        <v>125.19887323943662</v>
      </c>
      <c r="T77" s="12">
        <f>SUM(T75:T76)</f>
        <v>0</v>
      </c>
      <c r="U77" s="12">
        <f>T77/$C77</f>
        <v>0</v>
      </c>
      <c r="V77" s="12">
        <f>SUM(V75:V76)</f>
        <v>32258</v>
      </c>
      <c r="W77" s="12">
        <f>V77/$C77</f>
        <v>18.173521126760562</v>
      </c>
      <c r="X77" s="12">
        <f>SUM(X75:X76)</f>
        <v>134547</v>
      </c>
      <c r="Y77" s="12">
        <f>X77/$C77</f>
        <v>75.80112676056338</v>
      </c>
      <c r="Z77" s="13">
        <f>SUM(Z75:Z76)</f>
        <v>781581</v>
      </c>
      <c r="AA77" s="12">
        <f>Z77/$C77</f>
        <v>440.32732394366195</v>
      </c>
    </row>
    <row r="78" spans="1:27" ht="13.5">
      <c r="A78" s="14"/>
      <c r="B78" s="15"/>
      <c r="C78" s="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36"/>
    </row>
    <row r="79" spans="1:27" ht="13.5">
      <c r="A79" s="40">
        <v>321001</v>
      </c>
      <c r="B79" s="40" t="s">
        <v>113</v>
      </c>
      <c r="C79" s="49">
        <v>374</v>
      </c>
      <c r="D79" s="41">
        <v>0</v>
      </c>
      <c r="E79" s="41">
        <f aca="true" t="shared" si="24" ref="E79:E96">D79/$C79</f>
        <v>0</v>
      </c>
      <c r="F79" s="41">
        <v>110239</v>
      </c>
      <c r="G79" s="41">
        <f aca="true" t="shared" si="25" ref="G79:G96">F79/$C79</f>
        <v>294.7566844919786</v>
      </c>
      <c r="H79" s="41">
        <v>0</v>
      </c>
      <c r="I79" s="41">
        <f aca="true" t="shared" si="26" ref="I79:I96">H79/$C79</f>
        <v>0</v>
      </c>
      <c r="J79" s="41">
        <v>0</v>
      </c>
      <c r="K79" s="41">
        <f aca="true" t="shared" si="27" ref="K79:K96">J79/$C79</f>
        <v>0</v>
      </c>
      <c r="L79" s="41">
        <v>3252</v>
      </c>
      <c r="M79" s="41">
        <f aca="true" t="shared" si="28" ref="M79:M96">L79/$C79</f>
        <v>8.695187165775401</v>
      </c>
      <c r="N79" s="41">
        <v>47596</v>
      </c>
      <c r="O79" s="41">
        <f aca="true" t="shared" si="29" ref="O79:O96">N79/$C79</f>
        <v>127.2620320855615</v>
      </c>
      <c r="P79" s="41">
        <v>0</v>
      </c>
      <c r="Q79" s="41">
        <f aca="true" t="shared" si="30" ref="Q79:Q96">P79/$C79</f>
        <v>0</v>
      </c>
      <c r="R79" s="41">
        <v>208603</v>
      </c>
      <c r="S79" s="41">
        <f aca="true" t="shared" si="31" ref="S79:S96">R79/$C79</f>
        <v>557.7620320855615</v>
      </c>
      <c r="T79" s="41">
        <v>15507</v>
      </c>
      <c r="U79" s="41">
        <f aca="true" t="shared" si="32" ref="U79:U96">T79/$C79</f>
        <v>41.462566844919785</v>
      </c>
      <c r="V79" s="41">
        <v>0</v>
      </c>
      <c r="W79" s="41">
        <f aca="true" t="shared" si="33" ref="W79:W96">V79/$C79</f>
        <v>0</v>
      </c>
      <c r="X79" s="41">
        <v>44841</v>
      </c>
      <c r="Y79" s="41">
        <f aca="true" t="shared" si="34" ref="Y79:Y96">X79/$C79</f>
        <v>119.89572192513369</v>
      </c>
      <c r="Z79" s="42">
        <f>D79+F79+H79+J79+L79+N79+P79+R79+T79+V79+X79</f>
        <v>430038</v>
      </c>
      <c r="AA79" s="41">
        <f aca="true" t="shared" si="35" ref="AA79:AA85">Z79/$C79</f>
        <v>1149.8342245989304</v>
      </c>
    </row>
    <row r="80" spans="1:27" s="30" customFormat="1" ht="13.5">
      <c r="A80" s="22">
        <v>328001</v>
      </c>
      <c r="B80" s="33" t="s">
        <v>114</v>
      </c>
      <c r="C80" s="49">
        <v>560</v>
      </c>
      <c r="D80" s="34">
        <v>17952</v>
      </c>
      <c r="E80" s="34">
        <f t="shared" si="24"/>
        <v>32.05714285714286</v>
      </c>
      <c r="F80" s="34">
        <v>45221</v>
      </c>
      <c r="G80" s="34">
        <f t="shared" si="25"/>
        <v>80.75178571428572</v>
      </c>
      <c r="H80" s="34">
        <v>0</v>
      </c>
      <c r="I80" s="34">
        <f t="shared" si="26"/>
        <v>0</v>
      </c>
      <c r="J80" s="34">
        <v>0</v>
      </c>
      <c r="K80" s="34">
        <f t="shared" si="27"/>
        <v>0</v>
      </c>
      <c r="L80" s="34">
        <v>0</v>
      </c>
      <c r="M80" s="34">
        <f t="shared" si="28"/>
        <v>0</v>
      </c>
      <c r="N80" s="34">
        <v>38251</v>
      </c>
      <c r="O80" s="34">
        <f t="shared" si="29"/>
        <v>68.30535714285715</v>
      </c>
      <c r="P80" s="34">
        <v>0</v>
      </c>
      <c r="Q80" s="34">
        <f t="shared" si="30"/>
        <v>0</v>
      </c>
      <c r="R80" s="34">
        <v>202672</v>
      </c>
      <c r="S80" s="34">
        <f t="shared" si="31"/>
        <v>361.9142857142857</v>
      </c>
      <c r="T80" s="34">
        <v>0</v>
      </c>
      <c r="U80" s="34">
        <f t="shared" si="32"/>
        <v>0</v>
      </c>
      <c r="V80" s="34">
        <v>0</v>
      </c>
      <c r="W80" s="34">
        <f t="shared" si="33"/>
        <v>0</v>
      </c>
      <c r="X80" s="34">
        <v>369125</v>
      </c>
      <c r="Y80" s="34">
        <f t="shared" si="34"/>
        <v>659.1517857142857</v>
      </c>
      <c r="Z80" s="35">
        <f>D80+F80+H80+J80+L80+N80+P80+R80+T80+V80+X80</f>
        <v>673221</v>
      </c>
      <c r="AA80" s="34">
        <f t="shared" si="35"/>
        <v>1202.1803571428572</v>
      </c>
    </row>
    <row r="81" spans="1:27" s="30" customFormat="1" ht="13.5">
      <c r="A81" s="22">
        <v>329001</v>
      </c>
      <c r="B81" s="33" t="s">
        <v>115</v>
      </c>
      <c r="C81" s="49">
        <v>372</v>
      </c>
      <c r="D81" s="34">
        <v>0</v>
      </c>
      <c r="E81" s="34">
        <f t="shared" si="24"/>
        <v>0</v>
      </c>
      <c r="F81" s="34">
        <v>75617</v>
      </c>
      <c r="G81" s="34">
        <f t="shared" si="25"/>
        <v>203.2715053763441</v>
      </c>
      <c r="H81" s="34">
        <v>0</v>
      </c>
      <c r="I81" s="34">
        <f t="shared" si="26"/>
        <v>0</v>
      </c>
      <c r="J81" s="34">
        <v>0</v>
      </c>
      <c r="K81" s="34">
        <f t="shared" si="27"/>
        <v>0</v>
      </c>
      <c r="L81" s="34">
        <v>3289</v>
      </c>
      <c r="M81" s="34">
        <f t="shared" si="28"/>
        <v>8.841397849462366</v>
      </c>
      <c r="N81" s="34">
        <v>42599</v>
      </c>
      <c r="O81" s="34">
        <f t="shared" si="29"/>
        <v>114.51344086021506</v>
      </c>
      <c r="P81" s="34">
        <v>28893</v>
      </c>
      <c r="Q81" s="34">
        <f t="shared" si="30"/>
        <v>77.66935483870968</v>
      </c>
      <c r="R81" s="34">
        <v>108288</v>
      </c>
      <c r="S81" s="34">
        <f t="shared" si="31"/>
        <v>291.0967741935484</v>
      </c>
      <c r="T81" s="34">
        <v>15049</v>
      </c>
      <c r="U81" s="34">
        <f t="shared" si="32"/>
        <v>40.454301075268816</v>
      </c>
      <c r="V81" s="34">
        <v>2893</v>
      </c>
      <c r="W81" s="34">
        <f t="shared" si="33"/>
        <v>7.776881720430108</v>
      </c>
      <c r="X81" s="34">
        <v>31030</v>
      </c>
      <c r="Y81" s="34">
        <f t="shared" si="34"/>
        <v>83.41397849462365</v>
      </c>
      <c r="Z81" s="35">
        <f aca="true" t="shared" si="36" ref="Z81:Z96">D81+F81+H81+J81+L81+N81+P81+R81+T81+V81+X81</f>
        <v>307658</v>
      </c>
      <c r="AA81" s="34">
        <f t="shared" si="35"/>
        <v>827.0376344086021</v>
      </c>
    </row>
    <row r="82" spans="1:27" s="30" customFormat="1" ht="13.5">
      <c r="A82" s="22">
        <v>331001</v>
      </c>
      <c r="B82" s="33" t="s">
        <v>116</v>
      </c>
      <c r="C82" s="49">
        <v>743</v>
      </c>
      <c r="D82" s="34">
        <v>35424</v>
      </c>
      <c r="E82" s="34">
        <f t="shared" si="24"/>
        <v>47.67698519515478</v>
      </c>
      <c r="F82" s="34">
        <v>243100</v>
      </c>
      <c r="G82" s="34">
        <f t="shared" si="25"/>
        <v>327.1870794078062</v>
      </c>
      <c r="H82" s="34">
        <v>186568</v>
      </c>
      <c r="I82" s="34">
        <f t="shared" si="26"/>
        <v>251.10094212651413</v>
      </c>
      <c r="J82" s="34">
        <v>0</v>
      </c>
      <c r="K82" s="34">
        <f t="shared" si="27"/>
        <v>0</v>
      </c>
      <c r="L82" s="34">
        <v>6054</v>
      </c>
      <c r="M82" s="34">
        <f t="shared" si="28"/>
        <v>8.148048452220726</v>
      </c>
      <c r="N82" s="34">
        <v>80328</v>
      </c>
      <c r="O82" s="34">
        <f t="shared" si="29"/>
        <v>108.11305518169583</v>
      </c>
      <c r="P82" s="34">
        <v>20</v>
      </c>
      <c r="Q82" s="34">
        <f t="shared" si="30"/>
        <v>0.026917900403768506</v>
      </c>
      <c r="R82" s="34">
        <v>125054</v>
      </c>
      <c r="S82" s="34">
        <f t="shared" si="31"/>
        <v>168.30955585464335</v>
      </c>
      <c r="T82" s="34">
        <v>2568</v>
      </c>
      <c r="U82" s="34">
        <f t="shared" si="32"/>
        <v>3.4562584118438764</v>
      </c>
      <c r="V82" s="34">
        <v>2624</v>
      </c>
      <c r="W82" s="34">
        <f t="shared" si="33"/>
        <v>3.531628532974428</v>
      </c>
      <c r="X82" s="34">
        <v>78796</v>
      </c>
      <c r="Y82" s="34">
        <f t="shared" si="34"/>
        <v>106.05114401076716</v>
      </c>
      <c r="Z82" s="35">
        <f t="shared" si="36"/>
        <v>760536</v>
      </c>
      <c r="AA82" s="34">
        <f t="shared" si="35"/>
        <v>1023.6016150740243</v>
      </c>
    </row>
    <row r="83" spans="1:27" ht="13.5">
      <c r="A83" s="23">
        <v>333001</v>
      </c>
      <c r="B83" s="43" t="s">
        <v>71</v>
      </c>
      <c r="C83" s="48">
        <v>696</v>
      </c>
      <c r="D83" s="31">
        <v>18655</v>
      </c>
      <c r="E83" s="31">
        <f t="shared" si="24"/>
        <v>26.80316091954023</v>
      </c>
      <c r="F83" s="31">
        <v>175393</v>
      </c>
      <c r="G83" s="31">
        <f t="shared" si="25"/>
        <v>252.0014367816092</v>
      </c>
      <c r="H83" s="31">
        <v>0</v>
      </c>
      <c r="I83" s="31">
        <f t="shared" si="26"/>
        <v>0</v>
      </c>
      <c r="J83" s="31">
        <v>0</v>
      </c>
      <c r="K83" s="31">
        <f t="shared" si="27"/>
        <v>0</v>
      </c>
      <c r="L83" s="31">
        <v>0</v>
      </c>
      <c r="M83" s="31">
        <f t="shared" si="28"/>
        <v>0</v>
      </c>
      <c r="N83" s="31">
        <v>128089</v>
      </c>
      <c r="O83" s="31">
        <f t="shared" si="29"/>
        <v>184.03591954022988</v>
      </c>
      <c r="P83" s="31">
        <v>17258</v>
      </c>
      <c r="Q83" s="31">
        <f t="shared" si="30"/>
        <v>24.79597701149425</v>
      </c>
      <c r="R83" s="31">
        <v>0</v>
      </c>
      <c r="S83" s="31">
        <f t="shared" si="31"/>
        <v>0</v>
      </c>
      <c r="T83" s="31">
        <v>0</v>
      </c>
      <c r="U83" s="31">
        <f t="shared" si="32"/>
        <v>0</v>
      </c>
      <c r="V83" s="31">
        <v>0</v>
      </c>
      <c r="W83" s="31">
        <f t="shared" si="33"/>
        <v>0</v>
      </c>
      <c r="X83" s="31">
        <v>25337</v>
      </c>
      <c r="Y83" s="31">
        <f t="shared" si="34"/>
        <v>36.40373563218391</v>
      </c>
      <c r="Z83" s="32">
        <f t="shared" si="36"/>
        <v>364732</v>
      </c>
      <c r="AA83" s="31">
        <f t="shared" si="35"/>
        <v>524.0402298850574</v>
      </c>
    </row>
    <row r="84" spans="1:27" ht="13.5">
      <c r="A84" s="40">
        <v>336001</v>
      </c>
      <c r="B84" s="40" t="s">
        <v>72</v>
      </c>
      <c r="C84" s="49">
        <v>679</v>
      </c>
      <c r="D84" s="41">
        <v>0</v>
      </c>
      <c r="E84" s="41">
        <f t="shared" si="24"/>
        <v>0</v>
      </c>
      <c r="F84" s="41">
        <v>555788</v>
      </c>
      <c r="G84" s="41">
        <f t="shared" si="25"/>
        <v>818.539027982327</v>
      </c>
      <c r="H84" s="41">
        <v>0</v>
      </c>
      <c r="I84" s="41">
        <f t="shared" si="26"/>
        <v>0</v>
      </c>
      <c r="J84" s="41">
        <v>0</v>
      </c>
      <c r="K84" s="41">
        <f t="shared" si="27"/>
        <v>0</v>
      </c>
      <c r="L84" s="41">
        <v>0</v>
      </c>
      <c r="M84" s="41">
        <f t="shared" si="28"/>
        <v>0</v>
      </c>
      <c r="N84" s="41">
        <v>98283</v>
      </c>
      <c r="O84" s="41">
        <f t="shared" si="29"/>
        <v>144.74668630338732</v>
      </c>
      <c r="P84" s="41">
        <v>39484</v>
      </c>
      <c r="Q84" s="41">
        <f t="shared" si="30"/>
        <v>58.15022091310751</v>
      </c>
      <c r="R84" s="41">
        <v>256273</v>
      </c>
      <c r="S84" s="41">
        <f t="shared" si="31"/>
        <v>377.42709867452135</v>
      </c>
      <c r="T84" s="41">
        <v>0</v>
      </c>
      <c r="U84" s="41">
        <f t="shared" si="32"/>
        <v>0</v>
      </c>
      <c r="V84" s="41">
        <v>2356</v>
      </c>
      <c r="W84" s="41">
        <f t="shared" si="33"/>
        <v>3.4698085419734905</v>
      </c>
      <c r="X84" s="41">
        <v>80048</v>
      </c>
      <c r="Y84" s="41">
        <f t="shared" si="34"/>
        <v>117.89101620029454</v>
      </c>
      <c r="Z84" s="35">
        <f t="shared" si="36"/>
        <v>1032232</v>
      </c>
      <c r="AA84" s="41">
        <f t="shared" si="35"/>
        <v>1520.223858615611</v>
      </c>
    </row>
    <row r="85" spans="1:27" s="30" customFormat="1" ht="13.5">
      <c r="A85" s="22">
        <v>337001</v>
      </c>
      <c r="B85" s="33" t="s">
        <v>73</v>
      </c>
      <c r="C85" s="49">
        <v>971</v>
      </c>
      <c r="D85" s="34">
        <v>18062</v>
      </c>
      <c r="E85" s="34">
        <f t="shared" si="24"/>
        <v>18.601441812564367</v>
      </c>
      <c r="F85" s="34">
        <v>708478</v>
      </c>
      <c r="G85" s="34">
        <f t="shared" si="25"/>
        <v>729.6374871266735</v>
      </c>
      <c r="H85" s="34">
        <v>0</v>
      </c>
      <c r="I85" s="34">
        <f t="shared" si="26"/>
        <v>0</v>
      </c>
      <c r="J85" s="34">
        <v>0</v>
      </c>
      <c r="K85" s="34">
        <f t="shared" si="27"/>
        <v>0</v>
      </c>
      <c r="L85" s="34">
        <v>0</v>
      </c>
      <c r="M85" s="34">
        <f t="shared" si="28"/>
        <v>0</v>
      </c>
      <c r="N85" s="34">
        <v>151268</v>
      </c>
      <c r="O85" s="34">
        <f t="shared" si="29"/>
        <v>155.78578784757983</v>
      </c>
      <c r="P85" s="34">
        <v>0</v>
      </c>
      <c r="Q85" s="34">
        <f t="shared" si="30"/>
        <v>0</v>
      </c>
      <c r="R85" s="34">
        <v>456121</v>
      </c>
      <c r="S85" s="34">
        <f t="shared" si="31"/>
        <v>469.7435633367662</v>
      </c>
      <c r="T85" s="34">
        <v>0</v>
      </c>
      <c r="U85" s="34">
        <f t="shared" si="32"/>
        <v>0</v>
      </c>
      <c r="V85" s="34">
        <v>14751</v>
      </c>
      <c r="W85" s="34">
        <f t="shared" si="33"/>
        <v>15.19155509783728</v>
      </c>
      <c r="X85" s="34">
        <v>83852</v>
      </c>
      <c r="Y85" s="34">
        <f t="shared" si="34"/>
        <v>86.35633367662204</v>
      </c>
      <c r="Z85" s="35">
        <f t="shared" si="36"/>
        <v>1432532</v>
      </c>
      <c r="AA85" s="34">
        <f t="shared" si="35"/>
        <v>1475.3161688980433</v>
      </c>
    </row>
    <row r="86" spans="1:27" s="30" customFormat="1" ht="13.5">
      <c r="A86" s="22">
        <v>339001</v>
      </c>
      <c r="B86" s="33" t="s">
        <v>117</v>
      </c>
      <c r="C86" s="49">
        <v>419</v>
      </c>
      <c r="D86" s="34">
        <v>9120</v>
      </c>
      <c r="E86" s="34">
        <f t="shared" si="24"/>
        <v>21.766109785202865</v>
      </c>
      <c r="F86" s="34">
        <v>42584</v>
      </c>
      <c r="G86" s="34">
        <f t="shared" si="25"/>
        <v>101.63245823389022</v>
      </c>
      <c r="H86" s="34">
        <v>29213</v>
      </c>
      <c r="I86" s="34">
        <f t="shared" si="26"/>
        <v>69.72076372315036</v>
      </c>
      <c r="J86" s="34">
        <v>0</v>
      </c>
      <c r="K86" s="34">
        <f t="shared" si="27"/>
        <v>0</v>
      </c>
      <c r="L86" s="34">
        <v>8712</v>
      </c>
      <c r="M86" s="34">
        <f t="shared" si="28"/>
        <v>20.79236276849642</v>
      </c>
      <c r="N86" s="34">
        <v>46668</v>
      </c>
      <c r="O86" s="34">
        <f t="shared" si="29"/>
        <v>111.37947494033413</v>
      </c>
      <c r="P86" s="34">
        <v>0</v>
      </c>
      <c r="Q86" s="34">
        <f t="shared" si="30"/>
        <v>0</v>
      </c>
      <c r="R86" s="34">
        <v>93711</v>
      </c>
      <c r="S86" s="34">
        <f t="shared" si="31"/>
        <v>223.65393794749403</v>
      </c>
      <c r="T86" s="34">
        <v>14003</v>
      </c>
      <c r="U86" s="34">
        <f t="shared" si="32"/>
        <v>33.4200477326969</v>
      </c>
      <c r="V86" s="34">
        <v>0</v>
      </c>
      <c r="W86" s="34">
        <f t="shared" si="33"/>
        <v>0</v>
      </c>
      <c r="X86" s="34">
        <v>263226</v>
      </c>
      <c r="Y86" s="34">
        <f t="shared" si="34"/>
        <v>628.2243436754177</v>
      </c>
      <c r="Z86" s="35">
        <f t="shared" si="36"/>
        <v>507237</v>
      </c>
      <c r="AA86" s="34">
        <f aca="true" t="shared" si="37" ref="AA86:AA96">Z86/$C86</f>
        <v>1210.5894988066825</v>
      </c>
    </row>
    <row r="87" spans="1:27" s="30" customFormat="1" ht="13.5">
      <c r="A87" s="22">
        <v>340001</v>
      </c>
      <c r="B87" s="33" t="s">
        <v>118</v>
      </c>
      <c r="C87" s="49">
        <v>109</v>
      </c>
      <c r="D87" s="34">
        <v>526</v>
      </c>
      <c r="E87" s="34">
        <f t="shared" si="24"/>
        <v>4.825688073394495</v>
      </c>
      <c r="F87" s="34">
        <v>34834</v>
      </c>
      <c r="G87" s="34">
        <f t="shared" si="25"/>
        <v>319.57798165137615</v>
      </c>
      <c r="H87" s="34">
        <v>0</v>
      </c>
      <c r="I87" s="34">
        <f t="shared" si="26"/>
        <v>0</v>
      </c>
      <c r="J87" s="34">
        <v>0</v>
      </c>
      <c r="K87" s="34">
        <f t="shared" si="27"/>
        <v>0</v>
      </c>
      <c r="L87" s="34">
        <v>0</v>
      </c>
      <c r="M87" s="34">
        <f t="shared" si="28"/>
        <v>0</v>
      </c>
      <c r="N87" s="34">
        <v>11136</v>
      </c>
      <c r="O87" s="34">
        <f t="shared" si="29"/>
        <v>102.1651376146789</v>
      </c>
      <c r="P87" s="34">
        <v>0</v>
      </c>
      <c r="Q87" s="34">
        <f t="shared" si="30"/>
        <v>0</v>
      </c>
      <c r="R87" s="34">
        <v>0</v>
      </c>
      <c r="S87" s="34">
        <f t="shared" si="31"/>
        <v>0</v>
      </c>
      <c r="T87" s="34">
        <v>0</v>
      </c>
      <c r="U87" s="34">
        <f t="shared" si="32"/>
        <v>0</v>
      </c>
      <c r="V87" s="34">
        <v>0</v>
      </c>
      <c r="W87" s="34">
        <f t="shared" si="33"/>
        <v>0</v>
      </c>
      <c r="X87" s="34">
        <v>10787</v>
      </c>
      <c r="Y87" s="34">
        <f t="shared" si="34"/>
        <v>98.96330275229357</v>
      </c>
      <c r="Z87" s="35">
        <f t="shared" si="36"/>
        <v>57283</v>
      </c>
      <c r="AA87" s="34">
        <f t="shared" si="37"/>
        <v>525.5321100917431</v>
      </c>
    </row>
    <row r="88" spans="1:27" ht="13.5">
      <c r="A88" s="23">
        <v>341001</v>
      </c>
      <c r="B88" s="43" t="s">
        <v>76</v>
      </c>
      <c r="C88" s="48">
        <v>562</v>
      </c>
      <c r="D88" s="31">
        <v>0</v>
      </c>
      <c r="E88" s="31">
        <f t="shared" si="24"/>
        <v>0</v>
      </c>
      <c r="F88" s="31">
        <v>228724</v>
      </c>
      <c r="G88" s="31">
        <f t="shared" si="25"/>
        <v>406.98220640569394</v>
      </c>
      <c r="H88" s="31">
        <v>105387</v>
      </c>
      <c r="I88" s="31">
        <f t="shared" si="26"/>
        <v>187.52135231316726</v>
      </c>
      <c r="J88" s="31">
        <v>0</v>
      </c>
      <c r="K88" s="31">
        <f t="shared" si="27"/>
        <v>0</v>
      </c>
      <c r="L88" s="31">
        <v>6827</v>
      </c>
      <c r="M88" s="31">
        <f t="shared" si="28"/>
        <v>12.147686832740213</v>
      </c>
      <c r="N88" s="31">
        <v>51119</v>
      </c>
      <c r="O88" s="31">
        <f t="shared" si="29"/>
        <v>90.95907473309609</v>
      </c>
      <c r="P88" s="31">
        <v>2771</v>
      </c>
      <c r="Q88" s="31">
        <f t="shared" si="30"/>
        <v>4.930604982206406</v>
      </c>
      <c r="R88" s="31">
        <v>0</v>
      </c>
      <c r="S88" s="31">
        <f t="shared" si="31"/>
        <v>0</v>
      </c>
      <c r="T88" s="31">
        <v>0</v>
      </c>
      <c r="U88" s="31">
        <f t="shared" si="32"/>
        <v>0</v>
      </c>
      <c r="V88" s="31">
        <v>0</v>
      </c>
      <c r="W88" s="31">
        <f t="shared" si="33"/>
        <v>0</v>
      </c>
      <c r="X88" s="31">
        <v>67264</v>
      </c>
      <c r="Y88" s="31">
        <f t="shared" si="34"/>
        <v>119.68683274021352</v>
      </c>
      <c r="Z88" s="32">
        <f t="shared" si="36"/>
        <v>462092</v>
      </c>
      <c r="AA88" s="31">
        <f t="shared" si="37"/>
        <v>822.2277580071175</v>
      </c>
    </row>
    <row r="89" spans="1:27" ht="13.5">
      <c r="A89" s="40">
        <v>343001</v>
      </c>
      <c r="B89" s="40" t="s">
        <v>119</v>
      </c>
      <c r="C89" s="55">
        <v>235</v>
      </c>
      <c r="D89" s="41">
        <v>0</v>
      </c>
      <c r="E89" s="41">
        <f t="shared" si="24"/>
        <v>0</v>
      </c>
      <c r="F89" s="41">
        <v>46871</v>
      </c>
      <c r="G89" s="41">
        <f t="shared" si="25"/>
        <v>199.45106382978724</v>
      </c>
      <c r="H89" s="41">
        <v>0</v>
      </c>
      <c r="I89" s="41">
        <f t="shared" si="26"/>
        <v>0</v>
      </c>
      <c r="J89" s="41">
        <v>0</v>
      </c>
      <c r="K89" s="41">
        <f t="shared" si="27"/>
        <v>0</v>
      </c>
      <c r="L89" s="41">
        <v>20672</v>
      </c>
      <c r="M89" s="41">
        <f t="shared" si="28"/>
        <v>87.96595744680852</v>
      </c>
      <c r="N89" s="41">
        <v>30304</v>
      </c>
      <c r="O89" s="41">
        <f t="shared" si="29"/>
        <v>128.9531914893617</v>
      </c>
      <c r="P89" s="41">
        <v>0</v>
      </c>
      <c r="Q89" s="41">
        <f t="shared" si="30"/>
        <v>0</v>
      </c>
      <c r="R89" s="41">
        <v>0</v>
      </c>
      <c r="S89" s="41">
        <f t="shared" si="31"/>
        <v>0</v>
      </c>
      <c r="T89" s="41">
        <v>0</v>
      </c>
      <c r="U89" s="41">
        <f t="shared" si="32"/>
        <v>0</v>
      </c>
      <c r="V89" s="41">
        <v>0</v>
      </c>
      <c r="W89" s="41">
        <f t="shared" si="33"/>
        <v>0</v>
      </c>
      <c r="X89" s="41">
        <v>1233</v>
      </c>
      <c r="Y89" s="41">
        <f t="shared" si="34"/>
        <v>5.246808510638298</v>
      </c>
      <c r="Z89" s="35">
        <f t="shared" si="36"/>
        <v>99080</v>
      </c>
      <c r="AA89" s="41">
        <f t="shared" si="37"/>
        <v>421.6170212765957</v>
      </c>
    </row>
    <row r="90" spans="1:27" s="30" customFormat="1" ht="13.5">
      <c r="A90" s="22">
        <v>343002</v>
      </c>
      <c r="B90" s="33" t="s">
        <v>89</v>
      </c>
      <c r="C90" s="49">
        <v>1362</v>
      </c>
      <c r="D90" s="34">
        <v>2382</v>
      </c>
      <c r="E90" s="34">
        <f t="shared" si="24"/>
        <v>1.748898678414097</v>
      </c>
      <c r="F90" s="34">
        <v>1380141</v>
      </c>
      <c r="G90" s="34">
        <f t="shared" si="25"/>
        <v>1013.3193832599119</v>
      </c>
      <c r="H90" s="34">
        <v>161339</v>
      </c>
      <c r="I90" s="34">
        <f t="shared" si="26"/>
        <v>118.45741556534509</v>
      </c>
      <c r="J90" s="34">
        <v>0</v>
      </c>
      <c r="K90" s="34">
        <f t="shared" si="27"/>
        <v>0</v>
      </c>
      <c r="L90" s="34">
        <v>0</v>
      </c>
      <c r="M90" s="34">
        <f t="shared" si="28"/>
        <v>0</v>
      </c>
      <c r="N90" s="34">
        <v>0</v>
      </c>
      <c r="O90" s="34">
        <f t="shared" si="29"/>
        <v>0</v>
      </c>
      <c r="P90" s="34">
        <v>0</v>
      </c>
      <c r="Q90" s="34">
        <f t="shared" si="30"/>
        <v>0</v>
      </c>
      <c r="R90" s="34">
        <v>0</v>
      </c>
      <c r="S90" s="34">
        <f t="shared" si="31"/>
        <v>0</v>
      </c>
      <c r="T90" s="34">
        <v>0</v>
      </c>
      <c r="U90" s="34">
        <f t="shared" si="32"/>
        <v>0</v>
      </c>
      <c r="V90" s="34">
        <v>0</v>
      </c>
      <c r="W90" s="34">
        <f t="shared" si="33"/>
        <v>0</v>
      </c>
      <c r="X90" s="34">
        <v>0</v>
      </c>
      <c r="Y90" s="34">
        <f t="shared" si="34"/>
        <v>0</v>
      </c>
      <c r="Z90" s="35">
        <f t="shared" si="36"/>
        <v>1543862</v>
      </c>
      <c r="AA90" s="34">
        <f t="shared" si="37"/>
        <v>1133.5256975036712</v>
      </c>
    </row>
    <row r="91" spans="1:27" s="30" customFormat="1" ht="13.5">
      <c r="A91" s="22">
        <v>344001</v>
      </c>
      <c r="B91" s="33" t="s">
        <v>120</v>
      </c>
      <c r="C91" s="49">
        <v>418</v>
      </c>
      <c r="D91" s="34">
        <v>115488</v>
      </c>
      <c r="E91" s="34">
        <f t="shared" si="24"/>
        <v>276.2870813397129</v>
      </c>
      <c r="F91" s="34">
        <v>258869</v>
      </c>
      <c r="G91" s="34">
        <f t="shared" si="25"/>
        <v>619.3038277511962</v>
      </c>
      <c r="H91" s="34">
        <v>6100</v>
      </c>
      <c r="I91" s="34">
        <f t="shared" si="26"/>
        <v>14.5933014354067</v>
      </c>
      <c r="J91" s="34">
        <v>0</v>
      </c>
      <c r="K91" s="34">
        <f t="shared" si="27"/>
        <v>0</v>
      </c>
      <c r="L91" s="34">
        <v>0</v>
      </c>
      <c r="M91" s="34">
        <f t="shared" si="28"/>
        <v>0</v>
      </c>
      <c r="N91" s="34">
        <v>41253</v>
      </c>
      <c r="O91" s="34">
        <f t="shared" si="29"/>
        <v>98.69138755980862</v>
      </c>
      <c r="P91" s="34">
        <v>0</v>
      </c>
      <c r="Q91" s="34">
        <f t="shared" si="30"/>
        <v>0</v>
      </c>
      <c r="R91" s="34">
        <v>0</v>
      </c>
      <c r="S91" s="34">
        <f t="shared" si="31"/>
        <v>0</v>
      </c>
      <c r="T91" s="34">
        <v>0</v>
      </c>
      <c r="U91" s="34">
        <f t="shared" si="32"/>
        <v>0</v>
      </c>
      <c r="V91" s="34">
        <v>0</v>
      </c>
      <c r="W91" s="34">
        <f t="shared" si="33"/>
        <v>0</v>
      </c>
      <c r="X91" s="34">
        <v>94980</v>
      </c>
      <c r="Y91" s="34">
        <f t="shared" si="34"/>
        <v>227.22488038277513</v>
      </c>
      <c r="Z91" s="35">
        <f>D91+F91+H91+J91+L91+N91+P91+R91+T91+V91+X91</f>
        <v>516690</v>
      </c>
      <c r="AA91" s="34">
        <f t="shared" si="37"/>
        <v>1236.1004784688996</v>
      </c>
    </row>
    <row r="92" spans="1:27" s="30" customFormat="1" ht="13.5">
      <c r="A92" s="22">
        <v>345001</v>
      </c>
      <c r="B92" s="33" t="s">
        <v>121</v>
      </c>
      <c r="C92" s="49">
        <v>1200</v>
      </c>
      <c r="D92" s="34">
        <v>55077</v>
      </c>
      <c r="E92" s="34">
        <f t="shared" si="24"/>
        <v>45.8975</v>
      </c>
      <c r="F92" s="34">
        <v>63363</v>
      </c>
      <c r="G92" s="34">
        <f t="shared" si="25"/>
        <v>52.8025</v>
      </c>
      <c r="H92" s="34">
        <v>668065</v>
      </c>
      <c r="I92" s="34">
        <f t="shared" si="26"/>
        <v>556.7208333333333</v>
      </c>
      <c r="J92" s="34">
        <v>0</v>
      </c>
      <c r="K92" s="34">
        <f t="shared" si="27"/>
        <v>0</v>
      </c>
      <c r="L92" s="34">
        <v>0</v>
      </c>
      <c r="M92" s="34">
        <f t="shared" si="28"/>
        <v>0</v>
      </c>
      <c r="N92" s="34">
        <v>0</v>
      </c>
      <c r="O92" s="34">
        <f t="shared" si="29"/>
        <v>0</v>
      </c>
      <c r="P92" s="34">
        <v>0</v>
      </c>
      <c r="Q92" s="34">
        <f t="shared" si="30"/>
        <v>0</v>
      </c>
      <c r="R92" s="34">
        <v>0</v>
      </c>
      <c r="S92" s="34">
        <f t="shared" si="31"/>
        <v>0</v>
      </c>
      <c r="T92" s="34">
        <v>0</v>
      </c>
      <c r="U92" s="34">
        <f t="shared" si="32"/>
        <v>0</v>
      </c>
      <c r="V92" s="34">
        <v>0</v>
      </c>
      <c r="W92" s="34">
        <f t="shared" si="33"/>
        <v>0</v>
      </c>
      <c r="X92" s="34">
        <v>1948212</v>
      </c>
      <c r="Y92" s="34">
        <f t="shared" si="34"/>
        <v>1623.51</v>
      </c>
      <c r="Z92" s="35">
        <f t="shared" si="36"/>
        <v>2734717</v>
      </c>
      <c r="AA92" s="34">
        <f t="shared" si="37"/>
        <v>2278.9308333333333</v>
      </c>
    </row>
    <row r="93" spans="1:27" ht="13.5">
      <c r="A93" s="23">
        <v>346001</v>
      </c>
      <c r="B93" s="43" t="s">
        <v>122</v>
      </c>
      <c r="C93" s="48">
        <v>778</v>
      </c>
      <c r="D93" s="31">
        <v>35501</v>
      </c>
      <c r="E93" s="31">
        <f t="shared" si="24"/>
        <v>45.631105398457585</v>
      </c>
      <c r="F93" s="31">
        <v>52109</v>
      </c>
      <c r="G93" s="31">
        <f t="shared" si="25"/>
        <v>66.97814910025707</v>
      </c>
      <c r="H93" s="31">
        <v>0</v>
      </c>
      <c r="I93" s="31">
        <f t="shared" si="26"/>
        <v>0</v>
      </c>
      <c r="J93" s="31">
        <v>0</v>
      </c>
      <c r="K93" s="31">
        <f t="shared" si="27"/>
        <v>0</v>
      </c>
      <c r="L93" s="31">
        <v>0</v>
      </c>
      <c r="M93" s="31">
        <f t="shared" si="28"/>
        <v>0</v>
      </c>
      <c r="N93" s="31">
        <v>83041</v>
      </c>
      <c r="O93" s="31">
        <f t="shared" si="29"/>
        <v>106.73650385604113</v>
      </c>
      <c r="P93" s="31">
        <v>0</v>
      </c>
      <c r="Q93" s="31">
        <f t="shared" si="30"/>
        <v>0</v>
      </c>
      <c r="R93" s="31">
        <v>259543</v>
      </c>
      <c r="S93" s="31">
        <f t="shared" si="31"/>
        <v>333.6028277634961</v>
      </c>
      <c r="T93" s="31">
        <v>0</v>
      </c>
      <c r="U93" s="31">
        <f t="shared" si="32"/>
        <v>0</v>
      </c>
      <c r="V93" s="31">
        <v>5272</v>
      </c>
      <c r="W93" s="31">
        <f t="shared" si="33"/>
        <v>6.776349614395887</v>
      </c>
      <c r="X93" s="31">
        <v>367453</v>
      </c>
      <c r="Y93" s="31">
        <f t="shared" si="34"/>
        <v>472.30462724935734</v>
      </c>
      <c r="Z93" s="32">
        <f t="shared" si="36"/>
        <v>802919</v>
      </c>
      <c r="AA93" s="31">
        <f t="shared" si="37"/>
        <v>1032.0295629820052</v>
      </c>
    </row>
    <row r="94" spans="1:27" s="30" customFormat="1" ht="13.5">
      <c r="A94" s="22">
        <v>347001</v>
      </c>
      <c r="B94" s="33" t="s">
        <v>123</v>
      </c>
      <c r="C94" s="49">
        <v>332</v>
      </c>
      <c r="D94" s="34">
        <v>0</v>
      </c>
      <c r="E94" s="34">
        <f t="shared" si="24"/>
        <v>0</v>
      </c>
      <c r="F94" s="34">
        <v>106784</v>
      </c>
      <c r="G94" s="34">
        <f t="shared" si="25"/>
        <v>321.6385542168675</v>
      </c>
      <c r="H94" s="34">
        <v>2353</v>
      </c>
      <c r="I94" s="34">
        <f t="shared" si="26"/>
        <v>7.087349397590361</v>
      </c>
      <c r="J94" s="34">
        <v>0</v>
      </c>
      <c r="K94" s="34">
        <f t="shared" si="27"/>
        <v>0</v>
      </c>
      <c r="L94" s="34">
        <v>7520</v>
      </c>
      <c r="M94" s="34">
        <f t="shared" si="28"/>
        <v>22.650602409638555</v>
      </c>
      <c r="N94" s="34">
        <v>39373</v>
      </c>
      <c r="O94" s="34">
        <f t="shared" si="29"/>
        <v>118.5933734939759</v>
      </c>
      <c r="P94" s="34">
        <v>0</v>
      </c>
      <c r="Q94" s="34">
        <f t="shared" si="30"/>
        <v>0</v>
      </c>
      <c r="R94" s="34">
        <v>97608</v>
      </c>
      <c r="S94" s="34">
        <f t="shared" si="31"/>
        <v>294</v>
      </c>
      <c r="T94" s="34">
        <v>0</v>
      </c>
      <c r="U94" s="34">
        <f t="shared" si="32"/>
        <v>0</v>
      </c>
      <c r="V94" s="34">
        <v>0</v>
      </c>
      <c r="W94" s="34">
        <f t="shared" si="33"/>
        <v>0</v>
      </c>
      <c r="X94" s="34">
        <v>9287</v>
      </c>
      <c r="Y94" s="34">
        <f t="shared" si="34"/>
        <v>27.97289156626506</v>
      </c>
      <c r="Z94" s="35">
        <f>D94+F94+H94+J94+L94+N94+P94+R94+T94+V94+X94</f>
        <v>262925</v>
      </c>
      <c r="AA94" s="34">
        <f>Z94/$C94</f>
        <v>791.9427710843373</v>
      </c>
    </row>
    <row r="95" spans="1:27" s="30" customFormat="1" ht="13.5">
      <c r="A95" s="22">
        <v>348001</v>
      </c>
      <c r="B95" s="33" t="s">
        <v>90</v>
      </c>
      <c r="C95" s="49">
        <v>219</v>
      </c>
      <c r="D95" s="34">
        <v>136</v>
      </c>
      <c r="E95" s="34">
        <f t="shared" si="24"/>
        <v>0.6210045662100456</v>
      </c>
      <c r="F95" s="34">
        <v>45229</v>
      </c>
      <c r="G95" s="34">
        <f t="shared" si="25"/>
        <v>206.52511415525115</v>
      </c>
      <c r="H95" s="34">
        <v>87964</v>
      </c>
      <c r="I95" s="34">
        <f t="shared" si="26"/>
        <v>401.662100456621</v>
      </c>
      <c r="J95" s="34">
        <v>0</v>
      </c>
      <c r="K95" s="34">
        <f t="shared" si="27"/>
        <v>0</v>
      </c>
      <c r="L95" s="34">
        <v>0</v>
      </c>
      <c r="M95" s="34">
        <f t="shared" si="28"/>
        <v>0</v>
      </c>
      <c r="N95" s="34">
        <v>51858</v>
      </c>
      <c r="O95" s="34">
        <f t="shared" si="29"/>
        <v>236.7945205479452</v>
      </c>
      <c r="P95" s="34">
        <v>0</v>
      </c>
      <c r="Q95" s="34">
        <f t="shared" si="30"/>
        <v>0</v>
      </c>
      <c r="R95" s="34">
        <v>0</v>
      </c>
      <c r="S95" s="34">
        <f t="shared" si="31"/>
        <v>0</v>
      </c>
      <c r="T95" s="34">
        <v>0</v>
      </c>
      <c r="U95" s="34">
        <f t="shared" si="32"/>
        <v>0</v>
      </c>
      <c r="V95" s="34">
        <v>0</v>
      </c>
      <c r="W95" s="34">
        <f t="shared" si="33"/>
        <v>0</v>
      </c>
      <c r="X95" s="34">
        <v>0</v>
      </c>
      <c r="Y95" s="34">
        <f t="shared" si="34"/>
        <v>0</v>
      </c>
      <c r="Z95" s="35">
        <f>D95+F95+H95+J95+L95+N95+P95+R95+T95+V95+X95</f>
        <v>185187</v>
      </c>
      <c r="AA95" s="34">
        <f>Z95/$C95</f>
        <v>845.6027397260274</v>
      </c>
    </row>
    <row r="96" spans="1:27" ht="13.5">
      <c r="A96" s="23">
        <v>349001</v>
      </c>
      <c r="B96" s="43" t="s">
        <v>124</v>
      </c>
      <c r="C96" s="48">
        <v>179</v>
      </c>
      <c r="D96" s="31">
        <v>100198</v>
      </c>
      <c r="E96" s="31">
        <f t="shared" si="24"/>
        <v>559.7653631284916</v>
      </c>
      <c r="F96" s="31">
        <v>132497</v>
      </c>
      <c r="G96" s="31">
        <f t="shared" si="25"/>
        <v>740.2067039106146</v>
      </c>
      <c r="H96" s="31">
        <v>5839</v>
      </c>
      <c r="I96" s="31">
        <f t="shared" si="26"/>
        <v>32.62011173184357</v>
      </c>
      <c r="J96" s="31">
        <v>0</v>
      </c>
      <c r="K96" s="31">
        <f t="shared" si="27"/>
        <v>0</v>
      </c>
      <c r="L96" s="31">
        <v>0</v>
      </c>
      <c r="M96" s="31">
        <f t="shared" si="28"/>
        <v>0</v>
      </c>
      <c r="N96" s="31">
        <v>19991</v>
      </c>
      <c r="O96" s="31">
        <f t="shared" si="29"/>
        <v>111.68156424581005</v>
      </c>
      <c r="P96" s="31">
        <v>0</v>
      </c>
      <c r="Q96" s="31">
        <f t="shared" si="30"/>
        <v>0</v>
      </c>
      <c r="R96" s="31">
        <v>0</v>
      </c>
      <c r="S96" s="31">
        <f t="shared" si="31"/>
        <v>0</v>
      </c>
      <c r="T96" s="31">
        <v>0</v>
      </c>
      <c r="U96" s="31">
        <f t="shared" si="32"/>
        <v>0</v>
      </c>
      <c r="V96" s="31">
        <v>0</v>
      </c>
      <c r="W96" s="31">
        <f t="shared" si="33"/>
        <v>0</v>
      </c>
      <c r="X96" s="31">
        <v>123302</v>
      </c>
      <c r="Y96" s="31">
        <f t="shared" si="34"/>
        <v>688.8379888268156</v>
      </c>
      <c r="Z96" s="32">
        <f t="shared" si="36"/>
        <v>381827</v>
      </c>
      <c r="AA96" s="31">
        <f t="shared" si="37"/>
        <v>2133.1117318435754</v>
      </c>
    </row>
    <row r="97" spans="1:27" ht="13.5">
      <c r="A97" s="19"/>
      <c r="B97" s="20" t="s">
        <v>74</v>
      </c>
      <c r="C97" s="39">
        <f>SUM(C79:C96)</f>
        <v>10208</v>
      </c>
      <c r="D97" s="44">
        <f>SUM(D79:D96)</f>
        <v>408521</v>
      </c>
      <c r="E97" s="44">
        <f>D97/$C97</f>
        <v>40.01969043887147</v>
      </c>
      <c r="F97" s="44">
        <f>SUM(F79:F96)</f>
        <v>4305841</v>
      </c>
      <c r="G97" s="44">
        <f>F97/$C97</f>
        <v>421.81044278996865</v>
      </c>
      <c r="H97" s="44">
        <f>SUM(H79:H96)</f>
        <v>1252828</v>
      </c>
      <c r="I97" s="44">
        <f>H97/$C97</f>
        <v>122.73001567398119</v>
      </c>
      <c r="J97" s="44">
        <f>SUM(J79:J96)</f>
        <v>0</v>
      </c>
      <c r="K97" s="44">
        <f>J97/$C97</f>
        <v>0</v>
      </c>
      <c r="L97" s="44">
        <f>SUM(L79:L96)</f>
        <v>56326</v>
      </c>
      <c r="M97" s="44">
        <f>L97/$C97</f>
        <v>5.517829153605016</v>
      </c>
      <c r="N97" s="44">
        <f>SUM(N79:N96)</f>
        <v>961157</v>
      </c>
      <c r="O97" s="44">
        <f>N97/$C97</f>
        <v>94.15722962382445</v>
      </c>
      <c r="P97" s="44">
        <f>SUM(P79:P96)</f>
        <v>88426</v>
      </c>
      <c r="Q97" s="44">
        <f>P97/$C97</f>
        <v>8.662421630094045</v>
      </c>
      <c r="R97" s="44">
        <f>SUM(R79:R96)</f>
        <v>1807873</v>
      </c>
      <c r="S97" s="44">
        <f>R97/$C97</f>
        <v>177.10354623824452</v>
      </c>
      <c r="T97" s="44">
        <f>SUM(T79:T96)</f>
        <v>47127</v>
      </c>
      <c r="U97" s="44">
        <f>T97/$C97</f>
        <v>4.616673197492163</v>
      </c>
      <c r="V97" s="44">
        <f>SUM(V79:V96)</f>
        <v>27896</v>
      </c>
      <c r="W97" s="44">
        <f>V97/$C97</f>
        <v>2.7327586206896552</v>
      </c>
      <c r="X97" s="44">
        <f>SUM(X79:X96)</f>
        <v>3598773</v>
      </c>
      <c r="Y97" s="44">
        <f>X97/$C97</f>
        <v>352.54437695924764</v>
      </c>
      <c r="Z97" s="45">
        <f>SUM(Z79:Z96)</f>
        <v>12554768</v>
      </c>
      <c r="AA97" s="44">
        <f>Z97/$C97</f>
        <v>1229.8949843260189</v>
      </c>
    </row>
    <row r="98" spans="1:27" ht="13.5">
      <c r="A98" s="29"/>
      <c r="B98" s="15"/>
      <c r="C98" s="8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36"/>
    </row>
    <row r="99" spans="1:27" s="58" customFormat="1" ht="13.5">
      <c r="A99" s="56" t="s">
        <v>86</v>
      </c>
      <c r="B99" s="57" t="s">
        <v>87</v>
      </c>
      <c r="C99" s="48">
        <v>323</v>
      </c>
      <c r="D99" s="31">
        <v>654976</v>
      </c>
      <c r="E99" s="31">
        <f>D99/$C99</f>
        <v>2027.7894736842106</v>
      </c>
      <c r="F99" s="31">
        <v>56681</v>
      </c>
      <c r="G99" s="31">
        <f>F99/$C99</f>
        <v>175.4829721362229</v>
      </c>
      <c r="H99" s="31">
        <v>0</v>
      </c>
      <c r="I99" s="31">
        <f>H99/$C99</f>
        <v>0</v>
      </c>
      <c r="J99" s="31">
        <v>0</v>
      </c>
      <c r="K99" s="31">
        <f>J99/$C99</f>
        <v>0</v>
      </c>
      <c r="L99" s="31">
        <v>0</v>
      </c>
      <c r="M99" s="31">
        <f>L99/$C99</f>
        <v>0</v>
      </c>
      <c r="N99" s="31">
        <v>0</v>
      </c>
      <c r="O99" s="31">
        <f>N99/$C99</f>
        <v>0</v>
      </c>
      <c r="P99" s="31">
        <v>0</v>
      </c>
      <c r="Q99" s="31">
        <f>P99/$C99</f>
        <v>0</v>
      </c>
      <c r="R99" s="31">
        <v>0</v>
      </c>
      <c r="S99" s="31">
        <f>R99/$C99</f>
        <v>0</v>
      </c>
      <c r="T99" s="31">
        <v>0</v>
      </c>
      <c r="U99" s="31">
        <f>T99/$C99</f>
        <v>0</v>
      </c>
      <c r="V99" s="31">
        <v>0</v>
      </c>
      <c r="W99" s="31">
        <f>V99/$C99</f>
        <v>0</v>
      </c>
      <c r="X99" s="31">
        <v>0</v>
      </c>
      <c r="Y99" s="31">
        <f>X99/$C99</f>
        <v>0</v>
      </c>
      <c r="Z99" s="32">
        <f>D99+F99+H99+J99+L99+N99+P99+R99+T99+V99+X99</f>
        <v>711657</v>
      </c>
      <c r="AA99" s="31">
        <f>Z99/$C99</f>
        <v>2203.2724458204334</v>
      </c>
    </row>
    <row r="100" spans="1:27" ht="13.5">
      <c r="A100" s="19"/>
      <c r="B100" s="20" t="s">
        <v>88</v>
      </c>
      <c r="C100" s="39">
        <f>C99</f>
        <v>323</v>
      </c>
      <c r="D100" s="46">
        <f>SUM(D99)</f>
        <v>654976</v>
      </c>
      <c r="E100" s="46">
        <f>D100/$C100</f>
        <v>2027.7894736842106</v>
      </c>
      <c r="F100" s="46">
        <f>SUM(F99)</f>
        <v>56681</v>
      </c>
      <c r="G100" s="46">
        <f>F100/$C100</f>
        <v>175.4829721362229</v>
      </c>
      <c r="H100" s="46">
        <f>SUM(H99)</f>
        <v>0</v>
      </c>
      <c r="I100" s="46">
        <f>H100/$C100</f>
        <v>0</v>
      </c>
      <c r="J100" s="46">
        <f>SUM(J99)</f>
        <v>0</v>
      </c>
      <c r="K100" s="46">
        <f>J100/$C100</f>
        <v>0</v>
      </c>
      <c r="L100" s="46">
        <f>SUM(L99)</f>
        <v>0</v>
      </c>
      <c r="M100" s="46">
        <f>L100/$C100</f>
        <v>0</v>
      </c>
      <c r="N100" s="46">
        <f>SUM(N99)</f>
        <v>0</v>
      </c>
      <c r="O100" s="46">
        <f>N100/$C100</f>
        <v>0</v>
      </c>
      <c r="P100" s="46">
        <f>SUM(P99)</f>
        <v>0</v>
      </c>
      <c r="Q100" s="46">
        <f>P100/$C100</f>
        <v>0</v>
      </c>
      <c r="R100" s="46">
        <f>SUM(R99)</f>
        <v>0</v>
      </c>
      <c r="S100" s="46">
        <f>R100/$C100</f>
        <v>0</v>
      </c>
      <c r="T100" s="46">
        <f>SUM(T99)</f>
        <v>0</v>
      </c>
      <c r="U100" s="46">
        <f>T100/$C100</f>
        <v>0</v>
      </c>
      <c r="V100" s="46">
        <f>SUM(V99)</f>
        <v>0</v>
      </c>
      <c r="W100" s="46">
        <f>V100/$C100</f>
        <v>0</v>
      </c>
      <c r="X100" s="46">
        <f>SUM(X99)</f>
        <v>0</v>
      </c>
      <c r="Y100" s="46">
        <f>X100/$C100</f>
        <v>0</v>
      </c>
      <c r="Z100" s="47">
        <f>D100+F100+H100+J100+L100+N100+P100+R100+T100+V100+X100</f>
        <v>711657</v>
      </c>
      <c r="AA100" s="46">
        <f>Z100/$C100</f>
        <v>2203.2724458204334</v>
      </c>
    </row>
    <row r="101" spans="1:27" ht="13.5">
      <c r="A101" s="14"/>
      <c r="B101" s="15"/>
      <c r="C101" s="1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16"/>
    </row>
    <row r="102" spans="1:27" ht="14.25" thickBot="1">
      <c r="A102" s="24"/>
      <c r="B102" s="25" t="s">
        <v>75</v>
      </c>
      <c r="C102" s="54">
        <f>C97+C77+C73+C100</f>
        <v>706426</v>
      </c>
      <c r="D102" s="26">
        <f>D97+D77+D73+D100</f>
        <v>12726508</v>
      </c>
      <c r="E102" s="26">
        <f>D102/$C102</f>
        <v>18.01534484857579</v>
      </c>
      <c r="F102" s="26">
        <f>F97+F77+F73+F100</f>
        <v>184516960</v>
      </c>
      <c r="G102" s="26">
        <f>F102/$C102</f>
        <v>261.19786078088856</v>
      </c>
      <c r="H102" s="26">
        <f>H97+H77+H73+H100</f>
        <v>82254440</v>
      </c>
      <c r="I102" s="26">
        <f>H102/$C102</f>
        <v>116.43744709283067</v>
      </c>
      <c r="J102" s="26">
        <f>J97+J77+J73+J100</f>
        <v>3919220</v>
      </c>
      <c r="K102" s="26">
        <f>J102/$C102</f>
        <v>5.547955482952213</v>
      </c>
      <c r="L102" s="26">
        <f>L97+L77+L73+L100</f>
        <v>11181921</v>
      </c>
      <c r="M102" s="26">
        <f>L102/$C102</f>
        <v>15.828863886663289</v>
      </c>
      <c r="N102" s="26">
        <f>N97+N77+N73+N100</f>
        <v>118255959</v>
      </c>
      <c r="O102" s="26">
        <f>N102/$C102</f>
        <v>167.40034908114933</v>
      </c>
      <c r="P102" s="26">
        <f>P97+P77+P73+P100</f>
        <v>34779879</v>
      </c>
      <c r="Q102" s="26">
        <f>P102/$C102</f>
        <v>49.23357718996753</v>
      </c>
      <c r="R102" s="26">
        <f>R97+R77+R73+R100</f>
        <v>121579731</v>
      </c>
      <c r="S102" s="26">
        <f>R102/$C102</f>
        <v>172.1054024059137</v>
      </c>
      <c r="T102" s="26">
        <f>T97+T77+T73+T100</f>
        <v>18873383</v>
      </c>
      <c r="U102" s="26">
        <f>T102/$C102</f>
        <v>26.716716259027837</v>
      </c>
      <c r="V102" s="26">
        <f>V97+V77+V73+V100</f>
        <v>3938574</v>
      </c>
      <c r="W102" s="26">
        <f>V102/$C102</f>
        <v>5.575352549311606</v>
      </c>
      <c r="X102" s="26">
        <f>X97+X77+X73+X100</f>
        <v>43578112</v>
      </c>
      <c r="Y102" s="26">
        <f>X102/$C102</f>
        <v>61.688148510955145</v>
      </c>
      <c r="Z102" s="27">
        <f>Z97+Z77+Z73+Z100</f>
        <v>635604687</v>
      </c>
      <c r="AA102" s="26">
        <f>Z102/$C102</f>
        <v>899.7470180882357</v>
      </c>
    </row>
    <row r="103" ht="14.25" thickTop="1"/>
    <row r="104" spans="1:25" ht="13.5">
      <c r="A104" s="1" t="s">
        <v>125</v>
      </c>
      <c r="D104" s="59"/>
      <c r="E104" s="59"/>
      <c r="F104" s="59"/>
      <c r="G104" s="50"/>
      <c r="H104" s="59"/>
      <c r="I104" s="59"/>
      <c r="J104" s="59"/>
      <c r="K104" s="50"/>
      <c r="L104" s="59"/>
      <c r="M104" s="59"/>
      <c r="N104" s="59"/>
      <c r="O104" s="50"/>
      <c r="R104" s="59"/>
      <c r="S104" s="59"/>
      <c r="T104" s="59"/>
      <c r="U104" s="50"/>
      <c r="V104" s="50"/>
      <c r="W104" s="50"/>
      <c r="X104" s="50"/>
      <c r="Y104" s="50"/>
    </row>
  </sheetData>
  <sheetProtection/>
  <mergeCells count="3">
    <mergeCell ref="A1:B1"/>
    <mergeCell ref="Z1:Z2"/>
    <mergeCell ref="C1:C2"/>
  </mergeCells>
  <printOptions horizontalCentered="1"/>
  <pageMargins left="0.25" right="0.25" top="0.67" bottom="0.5" header="0.4" footer="0.5"/>
  <pageSetup fitToHeight="2" fitToWidth="25" horizontalDpi="600" verticalDpi="600" orientation="portrait" paperSize="5" scale="61" r:id="rId1"/>
  <headerFooter alignWithMargins="0">
    <oddHeader>&amp;C&amp;20Supplies - Expenditures by Object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2014-07-08T16:29:23Z</cp:lastPrinted>
  <dcterms:created xsi:type="dcterms:W3CDTF">2003-04-30T20:08:44Z</dcterms:created>
  <dcterms:modified xsi:type="dcterms:W3CDTF">2014-07-10T16:33:22Z</dcterms:modified>
  <cp:category/>
  <cp:version/>
  <cp:contentType/>
  <cp:contentStatus/>
</cp:coreProperties>
</file>