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Revenue\Web\"/>
    </mc:Choice>
  </mc:AlternateContent>
  <bookViews>
    <workbookView xWindow="0" yWindow="0" windowWidth="24000" windowHeight="14100"/>
  </bookViews>
  <sheets>
    <sheet name="Revenue by Fund" sheetId="1" r:id="rId1"/>
  </sheets>
  <externalReferences>
    <externalReference r:id="rId2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'Revenue by Fund'!$A$1:$O$130</definedName>
    <definedName name="_xlnm.Print_Titles" localSheetId="0">'Revenue by Fund'!$A:$B,'Revenue by Fund'!$1:$1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G72" i="1"/>
  <c r="C72" i="1"/>
  <c r="D72" i="1" l="1"/>
  <c r="H72" i="1"/>
  <c r="F77" i="1"/>
  <c r="D119" i="1"/>
  <c r="H119" i="1"/>
  <c r="E119" i="1"/>
  <c r="G119" i="1"/>
  <c r="E126" i="1"/>
  <c r="E72" i="1"/>
  <c r="F72" i="1"/>
  <c r="F119" i="1"/>
  <c r="I28" i="1"/>
  <c r="L28" i="1" s="1"/>
  <c r="I22" i="1"/>
  <c r="L22" i="1" s="1"/>
  <c r="I26" i="1"/>
  <c r="L26" i="1" s="1"/>
  <c r="I36" i="1"/>
  <c r="L36" i="1" s="1"/>
  <c r="I43" i="1"/>
  <c r="M43" i="1" s="1"/>
  <c r="I49" i="1"/>
  <c r="N49" i="1" s="1"/>
  <c r="I93" i="1"/>
  <c r="L93" i="1" s="1"/>
  <c r="I4" i="1"/>
  <c r="K4" i="1" s="1"/>
  <c r="I44" i="1"/>
  <c r="L44" i="1" s="1"/>
  <c r="I6" i="1"/>
  <c r="L6" i="1" s="1"/>
  <c r="I10" i="1"/>
  <c r="L10" i="1" s="1"/>
  <c r="I11" i="1"/>
  <c r="O11" i="1" s="1"/>
  <c r="I12" i="1"/>
  <c r="L12" i="1" s="1"/>
  <c r="I38" i="1"/>
  <c r="L38" i="1" s="1"/>
  <c r="I46" i="1"/>
  <c r="O46" i="1" s="1"/>
  <c r="I57" i="1"/>
  <c r="K57" i="1" s="1"/>
  <c r="I86" i="1"/>
  <c r="L86" i="1" s="1"/>
  <c r="I105" i="1"/>
  <c r="N105" i="1" s="1"/>
  <c r="I109" i="1"/>
  <c r="N109" i="1" s="1"/>
  <c r="D126" i="1"/>
  <c r="H126" i="1"/>
  <c r="I84" i="1"/>
  <c r="O84" i="1" s="1"/>
  <c r="I95" i="1"/>
  <c r="L95" i="1" s="1"/>
  <c r="I20" i="1"/>
  <c r="L20" i="1" s="1"/>
  <c r="I45" i="1"/>
  <c r="M45" i="1" s="1"/>
  <c r="I59" i="1"/>
  <c r="O59" i="1" s="1"/>
  <c r="I63" i="1"/>
  <c r="N63" i="1" s="1"/>
  <c r="I65" i="1"/>
  <c r="L65" i="1" s="1"/>
  <c r="I87" i="1"/>
  <c r="L87" i="1" s="1"/>
  <c r="N59" i="1"/>
  <c r="I7" i="1"/>
  <c r="J7" i="1" s="1"/>
  <c r="I13" i="1"/>
  <c r="J13" i="1" s="1"/>
  <c r="I16" i="1"/>
  <c r="M16" i="1" s="1"/>
  <c r="I18" i="1"/>
  <c r="O18" i="1" s="1"/>
  <c r="I23" i="1"/>
  <c r="L23" i="1" s="1"/>
  <c r="I29" i="1"/>
  <c r="N29" i="1" s="1"/>
  <c r="I32" i="1"/>
  <c r="M32" i="1" s="1"/>
  <c r="I34" i="1"/>
  <c r="O34" i="1" s="1"/>
  <c r="I39" i="1"/>
  <c r="L39" i="1" s="1"/>
  <c r="I40" i="1"/>
  <c r="L40" i="1" s="1"/>
  <c r="I54" i="1"/>
  <c r="J54" i="1" s="1"/>
  <c r="I64" i="1"/>
  <c r="L64" i="1" s="1"/>
  <c r="I17" i="1"/>
  <c r="N17" i="1" s="1"/>
  <c r="I27" i="1"/>
  <c r="L27" i="1" s="1"/>
  <c r="I3" i="1"/>
  <c r="J3" i="1" s="1"/>
  <c r="I9" i="1"/>
  <c r="L9" i="1" s="1"/>
  <c r="I14" i="1"/>
  <c r="O14" i="1" s="1"/>
  <c r="I19" i="1"/>
  <c r="L19" i="1" s="1"/>
  <c r="I25" i="1"/>
  <c r="N25" i="1" s="1"/>
  <c r="I30" i="1"/>
  <c r="O30" i="1" s="1"/>
  <c r="I35" i="1"/>
  <c r="J35" i="1" s="1"/>
  <c r="M38" i="1"/>
  <c r="I42" i="1"/>
  <c r="N42" i="1" s="1"/>
  <c r="I48" i="1"/>
  <c r="L48" i="1" s="1"/>
  <c r="I33" i="1"/>
  <c r="L33" i="1" s="1"/>
  <c r="I5" i="1"/>
  <c r="J5" i="1" s="1"/>
  <c r="I8" i="1"/>
  <c r="I15" i="1"/>
  <c r="N15" i="1" s="1"/>
  <c r="M18" i="1"/>
  <c r="I21" i="1"/>
  <c r="N21" i="1" s="1"/>
  <c r="J23" i="1"/>
  <c r="I24" i="1"/>
  <c r="K24" i="1" s="1"/>
  <c r="I31" i="1"/>
  <c r="J31" i="1" s="1"/>
  <c r="I37" i="1"/>
  <c r="N43" i="1"/>
  <c r="D77" i="1"/>
  <c r="H77" i="1"/>
  <c r="I81" i="1"/>
  <c r="N84" i="1"/>
  <c r="J84" i="1"/>
  <c r="I92" i="1"/>
  <c r="N92" i="1" s="1"/>
  <c r="K14" i="1"/>
  <c r="K18" i="1"/>
  <c r="I41" i="1"/>
  <c r="M41" i="1" s="1"/>
  <c r="I50" i="1"/>
  <c r="N50" i="1" s="1"/>
  <c r="I53" i="1"/>
  <c r="O53" i="1" s="1"/>
  <c r="I55" i="1"/>
  <c r="I60" i="1"/>
  <c r="L60" i="1" s="1"/>
  <c r="I66" i="1"/>
  <c r="N66" i="1" s="1"/>
  <c r="I69" i="1"/>
  <c r="O69" i="1" s="1"/>
  <c r="E77" i="1"/>
  <c r="I74" i="1"/>
  <c r="L74" i="1" s="1"/>
  <c r="I80" i="1"/>
  <c r="M80" i="1" s="1"/>
  <c r="I82" i="1"/>
  <c r="O82" i="1" s="1"/>
  <c r="K84" i="1"/>
  <c r="I88" i="1"/>
  <c r="N88" i="1" s="1"/>
  <c r="I91" i="1"/>
  <c r="O91" i="1" s="1"/>
  <c r="I70" i="1"/>
  <c r="N70" i="1" s="1"/>
  <c r="I47" i="1"/>
  <c r="M47" i="1" s="1"/>
  <c r="I51" i="1"/>
  <c r="M51" i="1" s="1"/>
  <c r="I56" i="1"/>
  <c r="L56" i="1" s="1"/>
  <c r="I62" i="1"/>
  <c r="J62" i="1" s="1"/>
  <c r="J64" i="1"/>
  <c r="N64" i="1"/>
  <c r="I67" i="1"/>
  <c r="M67" i="1" s="1"/>
  <c r="K69" i="1"/>
  <c r="I76" i="1"/>
  <c r="J76" i="1" s="1"/>
  <c r="K80" i="1"/>
  <c r="I83" i="1"/>
  <c r="J83" i="1" s="1"/>
  <c r="I89" i="1"/>
  <c r="O89" i="1" s="1"/>
  <c r="I94" i="1"/>
  <c r="J94" i="1" s="1"/>
  <c r="I98" i="1"/>
  <c r="N98" i="1" s="1"/>
  <c r="I100" i="1"/>
  <c r="J100" i="1" s="1"/>
  <c r="I101" i="1"/>
  <c r="L101" i="1" s="1"/>
  <c r="I116" i="1"/>
  <c r="L116" i="1" s="1"/>
  <c r="I2" i="1"/>
  <c r="I52" i="1"/>
  <c r="I58" i="1"/>
  <c r="J58" i="1" s="1"/>
  <c r="I61" i="1"/>
  <c r="K61" i="1" s="1"/>
  <c r="I68" i="1"/>
  <c r="C77" i="1"/>
  <c r="G77" i="1"/>
  <c r="I75" i="1"/>
  <c r="M75" i="1" s="1"/>
  <c r="I79" i="1"/>
  <c r="J79" i="1" s="1"/>
  <c r="M84" i="1"/>
  <c r="I85" i="1"/>
  <c r="J85" i="1" s="1"/>
  <c r="I90" i="1"/>
  <c r="J90" i="1" s="1"/>
  <c r="I96" i="1"/>
  <c r="I110" i="1"/>
  <c r="M110" i="1" s="1"/>
  <c r="I106" i="1"/>
  <c r="M106" i="1" s="1"/>
  <c r="I112" i="1"/>
  <c r="N112" i="1" s="1"/>
  <c r="I117" i="1"/>
  <c r="L117" i="1" s="1"/>
  <c r="I122" i="1"/>
  <c r="M122" i="1" s="1"/>
  <c r="I123" i="1"/>
  <c r="M123" i="1" s="1"/>
  <c r="I102" i="1"/>
  <c r="M102" i="1" s="1"/>
  <c r="I108" i="1"/>
  <c r="L108" i="1" s="1"/>
  <c r="I113" i="1"/>
  <c r="L113" i="1" s="1"/>
  <c r="I118" i="1"/>
  <c r="M118" i="1" s="1"/>
  <c r="I125" i="1"/>
  <c r="L125" i="1" s="1"/>
  <c r="F126" i="1"/>
  <c r="I97" i="1"/>
  <c r="O97" i="1" s="1"/>
  <c r="I99" i="1"/>
  <c r="K99" i="1" s="1"/>
  <c r="I104" i="1"/>
  <c r="N104" i="1" s="1"/>
  <c r="I114" i="1"/>
  <c r="M114" i="1" s="1"/>
  <c r="I121" i="1"/>
  <c r="M121" i="1" s="1"/>
  <c r="C126" i="1"/>
  <c r="G126" i="1"/>
  <c r="I103" i="1"/>
  <c r="L103" i="1" s="1"/>
  <c r="I107" i="1"/>
  <c r="L107" i="1" s="1"/>
  <c r="K109" i="1"/>
  <c r="I111" i="1"/>
  <c r="L111" i="1" s="1"/>
  <c r="I115" i="1"/>
  <c r="L115" i="1" s="1"/>
  <c r="I124" i="1"/>
  <c r="L124" i="1" s="1"/>
  <c r="O43" i="1" l="1"/>
  <c r="K28" i="1"/>
  <c r="K43" i="1"/>
  <c r="M28" i="1"/>
  <c r="N28" i="1"/>
  <c r="L43" i="1"/>
  <c r="O28" i="1"/>
  <c r="M82" i="1"/>
  <c r="N36" i="1"/>
  <c r="N27" i="1"/>
  <c r="K12" i="1"/>
  <c r="O36" i="1"/>
  <c r="K86" i="1"/>
  <c r="O65" i="1"/>
  <c r="O39" i="1"/>
  <c r="N86" i="1"/>
  <c r="O86" i="1"/>
  <c r="N39" i="1"/>
  <c r="L11" i="1"/>
  <c r="J39" i="1"/>
  <c r="C128" i="1"/>
  <c r="O80" i="1"/>
  <c r="M36" i="1"/>
  <c r="J36" i="1"/>
  <c r="O44" i="1"/>
  <c r="K36" i="1"/>
  <c r="H128" i="1"/>
  <c r="O109" i="1"/>
  <c r="M86" i="1"/>
  <c r="J86" i="1"/>
  <c r="M63" i="1"/>
  <c r="G128" i="1"/>
  <c r="J106" i="1"/>
  <c r="L4" i="1"/>
  <c r="E128" i="1"/>
  <c r="D128" i="1"/>
  <c r="K89" i="1"/>
  <c r="K65" i="1"/>
  <c r="L17" i="1"/>
  <c r="J4" i="1"/>
  <c r="M11" i="1"/>
  <c r="F128" i="1"/>
  <c r="N46" i="1"/>
  <c r="J65" i="1"/>
  <c r="M46" i="1"/>
  <c r="N4" i="1"/>
  <c r="K11" i="1"/>
  <c r="M109" i="1"/>
  <c r="K59" i="1"/>
  <c r="L66" i="1"/>
  <c r="N60" i="1"/>
  <c r="J46" i="1"/>
  <c r="K91" i="1"/>
  <c r="L84" i="1"/>
  <c r="N65" i="1"/>
  <c r="M59" i="1"/>
  <c r="M65" i="1"/>
  <c r="J43" i="1"/>
  <c r="M4" i="1"/>
  <c r="M14" i="1"/>
  <c r="J28" i="1"/>
  <c r="N22" i="1"/>
  <c r="N11" i="1"/>
  <c r="O4" i="1"/>
  <c r="L42" i="1"/>
  <c r="L46" i="1"/>
  <c r="K34" i="1"/>
  <c r="K10" i="1"/>
  <c r="M20" i="1"/>
  <c r="O10" i="1"/>
  <c r="K40" i="1"/>
  <c r="J20" i="1"/>
  <c r="J11" i="1"/>
  <c r="O20" i="1"/>
  <c r="N10" i="1"/>
  <c r="N125" i="1"/>
  <c r="O117" i="1"/>
  <c r="J74" i="1"/>
  <c r="O51" i="1"/>
  <c r="N40" i="1"/>
  <c r="K30" i="1"/>
  <c r="J95" i="1"/>
  <c r="L57" i="1"/>
  <c r="M34" i="1"/>
  <c r="N20" i="1"/>
  <c r="K46" i="1"/>
  <c r="M10" i="1"/>
  <c r="K51" i="1"/>
  <c r="I72" i="1"/>
  <c r="K72" i="1" s="1"/>
  <c r="N79" i="1"/>
  <c r="I119" i="1"/>
  <c r="K119" i="1" s="1"/>
  <c r="K20" i="1"/>
  <c r="M30" i="1"/>
  <c r="L59" i="1"/>
  <c r="O122" i="1"/>
  <c r="O110" i="1"/>
  <c r="K63" i="1"/>
  <c r="O63" i="1"/>
  <c r="M69" i="1"/>
  <c r="O105" i="1"/>
  <c r="O95" i="1"/>
  <c r="J50" i="1"/>
  <c r="K26" i="1"/>
  <c r="K6" i="1"/>
  <c r="N95" i="1"/>
  <c r="L49" i="1"/>
  <c r="J26" i="1"/>
  <c r="L122" i="1"/>
  <c r="K122" i="1"/>
  <c r="L105" i="1"/>
  <c r="K82" i="1"/>
  <c r="M95" i="1"/>
  <c r="L50" i="1"/>
  <c r="J105" i="1"/>
  <c r="K95" i="1"/>
  <c r="K38" i="1"/>
  <c r="O26" i="1"/>
  <c r="K16" i="1"/>
  <c r="N26" i="1"/>
  <c r="K105" i="1"/>
  <c r="M105" i="1"/>
  <c r="M93" i="1"/>
  <c r="O47" i="1"/>
  <c r="L29" i="1"/>
  <c r="O6" i="1"/>
  <c r="J38" i="1"/>
  <c r="M26" i="1"/>
  <c r="J59" i="1"/>
  <c r="K110" i="1"/>
  <c r="N110" i="1"/>
  <c r="L110" i="1"/>
  <c r="L94" i="1"/>
  <c r="J66" i="1"/>
  <c r="M49" i="1"/>
  <c r="M91" i="1"/>
  <c r="J57" i="1"/>
  <c r="M22" i="1"/>
  <c r="K44" i="1"/>
  <c r="M12" i="1"/>
  <c r="J110" i="1"/>
  <c r="O49" i="1"/>
  <c r="N44" i="1"/>
  <c r="L92" i="1"/>
  <c r="J49" i="1"/>
  <c r="J70" i="1"/>
  <c r="O57" i="1"/>
  <c r="N57" i="1"/>
  <c r="L13" i="1"/>
  <c r="M44" i="1"/>
  <c r="L35" i="1"/>
  <c r="J12" i="1"/>
  <c r="J29" i="1"/>
  <c r="O22" i="1"/>
  <c r="K113" i="1"/>
  <c r="N124" i="1"/>
  <c r="N106" i="1"/>
  <c r="O101" i="1"/>
  <c r="N108" i="1"/>
  <c r="N74" i="1"/>
  <c r="N85" i="1"/>
  <c r="M57" i="1"/>
  <c r="K49" i="1"/>
  <c r="J44" i="1"/>
  <c r="L83" i="1"/>
  <c r="L70" i="1"/>
  <c r="N62" i="1"/>
  <c r="K53" i="1"/>
  <c r="K22" i="1"/>
  <c r="O12" i="1"/>
  <c r="N12" i="1"/>
  <c r="J22" i="1"/>
  <c r="L109" i="1"/>
  <c r="K115" i="1"/>
  <c r="K32" i="1"/>
  <c r="N45" i="1"/>
  <c r="J45" i="1"/>
  <c r="L114" i="1"/>
  <c r="L102" i="1"/>
  <c r="J112" i="1"/>
  <c r="O102" i="1"/>
  <c r="O87" i="1"/>
  <c r="J60" i="1"/>
  <c r="K107" i="1"/>
  <c r="J98" i="1"/>
  <c r="J40" i="1"/>
  <c r="O93" i="1"/>
  <c r="J88" i="1"/>
  <c r="N7" i="1"/>
  <c r="L3" i="1"/>
  <c r="L7" i="1"/>
  <c r="J109" i="1"/>
  <c r="J10" i="1"/>
  <c r="L121" i="1"/>
  <c r="J121" i="1"/>
  <c r="L112" i="1"/>
  <c r="L118" i="1"/>
  <c r="M107" i="1"/>
  <c r="N115" i="1"/>
  <c r="K93" i="1"/>
  <c r="L90" i="1"/>
  <c r="K87" i="1"/>
  <c r="L79" i="1"/>
  <c r="O45" i="1"/>
  <c r="J87" i="1"/>
  <c r="J99" i="1"/>
  <c r="M87" i="1"/>
  <c r="N6" i="1"/>
  <c r="O38" i="1"/>
  <c r="L25" i="1"/>
  <c r="J6" i="1"/>
  <c r="N3" i="1"/>
  <c r="L63" i="1"/>
  <c r="J63" i="1"/>
  <c r="J93" i="1"/>
  <c r="K117" i="1"/>
  <c r="N121" i="1"/>
  <c r="M117" i="1"/>
  <c r="K111" i="1"/>
  <c r="N107" i="1"/>
  <c r="M124" i="1"/>
  <c r="O118" i="1"/>
  <c r="K67" i="1"/>
  <c r="N93" i="1"/>
  <c r="L88" i="1"/>
  <c r="K45" i="1"/>
  <c r="O99" i="1"/>
  <c r="N87" i="1"/>
  <c r="O67" i="1"/>
  <c r="L45" i="1"/>
  <c r="J21" i="1"/>
  <c r="L15" i="1"/>
  <c r="M6" i="1"/>
  <c r="N38" i="1"/>
  <c r="O32" i="1"/>
  <c r="J25" i="1"/>
  <c r="M42" i="1"/>
  <c r="M96" i="1"/>
  <c r="O96" i="1"/>
  <c r="K96" i="1"/>
  <c r="O52" i="1"/>
  <c r="K52" i="1"/>
  <c r="M52" i="1"/>
  <c r="L2" i="1"/>
  <c r="N2" i="1"/>
  <c r="J2" i="1"/>
  <c r="M113" i="1"/>
  <c r="L58" i="1"/>
  <c r="M81" i="1"/>
  <c r="O81" i="1"/>
  <c r="K81" i="1"/>
  <c r="M37" i="1"/>
  <c r="O37" i="1"/>
  <c r="K37" i="1"/>
  <c r="J8" i="1"/>
  <c r="N8" i="1"/>
  <c r="L8" i="1"/>
  <c r="N33" i="1"/>
  <c r="J124" i="1"/>
  <c r="J107" i="1"/>
  <c r="O104" i="1"/>
  <c r="K104" i="1"/>
  <c r="K101" i="1"/>
  <c r="O114" i="1"/>
  <c r="N111" i="1"/>
  <c r="M99" i="1"/>
  <c r="L123" i="1"/>
  <c r="K118" i="1"/>
  <c r="J115" i="1"/>
  <c r="K112" i="1"/>
  <c r="O112" i="1"/>
  <c r="M108" i="1"/>
  <c r="L104" i="1"/>
  <c r="K102" i="1"/>
  <c r="N102" i="1"/>
  <c r="J96" i="1"/>
  <c r="O90" i="1"/>
  <c r="K90" i="1"/>
  <c r="M90" i="1"/>
  <c r="M85" i="1"/>
  <c r="O85" i="1"/>
  <c r="K85" i="1"/>
  <c r="O79" i="1"/>
  <c r="K79" i="1"/>
  <c r="M79" i="1"/>
  <c r="L52" i="1"/>
  <c r="N118" i="1"/>
  <c r="J116" i="1"/>
  <c r="M97" i="1"/>
  <c r="L89" i="1"/>
  <c r="J89" i="1"/>
  <c r="N89" i="1"/>
  <c r="L81" i="1"/>
  <c r="M62" i="1"/>
  <c r="O62" i="1"/>
  <c r="K62" i="1"/>
  <c r="O56" i="1"/>
  <c r="K56" i="1"/>
  <c r="M56" i="1"/>
  <c r="K47" i="1"/>
  <c r="L97" i="1"/>
  <c r="N69" i="1"/>
  <c r="J69" i="1"/>
  <c r="L69" i="1"/>
  <c r="M66" i="1"/>
  <c r="K66" i="1"/>
  <c r="O66" i="1"/>
  <c r="N53" i="1"/>
  <c r="J53" i="1"/>
  <c r="L53" i="1"/>
  <c r="M50" i="1"/>
  <c r="K50" i="1"/>
  <c r="O50" i="1"/>
  <c r="J41" i="1"/>
  <c r="N41" i="1"/>
  <c r="L41" i="1"/>
  <c r="K41" i="1"/>
  <c r="O124" i="1"/>
  <c r="M89" i="1"/>
  <c r="N83" i="1"/>
  <c r="J81" i="1"/>
  <c r="O75" i="1"/>
  <c r="J37" i="1"/>
  <c r="L31" i="1"/>
  <c r="M8" i="1"/>
  <c r="J33" i="1"/>
  <c r="L30" i="1"/>
  <c r="J30" i="1"/>
  <c r="N30" i="1"/>
  <c r="J27" i="1"/>
  <c r="M24" i="1"/>
  <c r="J9" i="1"/>
  <c r="N56" i="1"/>
  <c r="M40" i="1"/>
  <c r="O40" i="1"/>
  <c r="O7" i="1"/>
  <c r="K7" i="1"/>
  <c r="M7" i="1"/>
  <c r="O61" i="1"/>
  <c r="J113" i="1"/>
  <c r="N113" i="1"/>
  <c r="M58" i="1"/>
  <c r="O58" i="1"/>
  <c r="K58" i="1"/>
  <c r="K123" i="1"/>
  <c r="N101" i="1"/>
  <c r="M101" i="1"/>
  <c r="J101" i="1"/>
  <c r="M76" i="1"/>
  <c r="O76" i="1"/>
  <c r="K76" i="1"/>
  <c r="L55" i="1"/>
  <c r="N55" i="1"/>
  <c r="J55" i="1"/>
  <c r="M5" i="1"/>
  <c r="O5" i="1"/>
  <c r="K5" i="1"/>
  <c r="O48" i="1"/>
  <c r="K48" i="1"/>
  <c r="M48" i="1"/>
  <c r="O19" i="1"/>
  <c r="K19" i="1"/>
  <c r="M19" i="1"/>
  <c r="O8" i="1"/>
  <c r="M54" i="1"/>
  <c r="O54" i="1"/>
  <c r="K54" i="1"/>
  <c r="M13" i="1"/>
  <c r="K13" i="1"/>
  <c r="O13" i="1"/>
  <c r="L5" i="1"/>
  <c r="J19" i="1"/>
  <c r="N123" i="1"/>
  <c r="I126" i="1"/>
  <c r="N126" i="1" s="1"/>
  <c r="M116" i="1"/>
  <c r="J104" i="1"/>
  <c r="L99" i="1"/>
  <c r="N99" i="1"/>
  <c r="O125" i="1"/>
  <c r="K125" i="1"/>
  <c r="K114" i="1"/>
  <c r="J111" i="1"/>
  <c r="O108" i="1"/>
  <c r="K108" i="1"/>
  <c r="M104" i="1"/>
  <c r="N122" i="1"/>
  <c r="J122" i="1"/>
  <c r="N114" i="1"/>
  <c r="O103" i="1"/>
  <c r="K55" i="1"/>
  <c r="M115" i="1"/>
  <c r="J102" i="1"/>
  <c r="O68" i="1"/>
  <c r="K68" i="1"/>
  <c r="M68" i="1"/>
  <c r="J118" i="1"/>
  <c r="M112" i="1"/>
  <c r="M100" i="1"/>
  <c r="K100" i="1"/>
  <c r="O100" i="1"/>
  <c r="N100" i="1"/>
  <c r="N48" i="1"/>
  <c r="J47" i="1"/>
  <c r="N47" i="1"/>
  <c r="L47" i="1"/>
  <c r="N103" i="1"/>
  <c r="L96" i="1"/>
  <c r="N91" i="1"/>
  <c r="J91" i="1"/>
  <c r="L91" i="1"/>
  <c r="M88" i="1"/>
  <c r="K88" i="1"/>
  <c r="O88" i="1"/>
  <c r="L85" i="1"/>
  <c r="L82" i="1"/>
  <c r="N82" i="1"/>
  <c r="J82" i="1"/>
  <c r="I77" i="1"/>
  <c r="M77" i="1" s="1"/>
  <c r="O74" i="1"/>
  <c r="K74" i="1"/>
  <c r="M74" i="1"/>
  <c r="N68" i="1"/>
  <c r="O60" i="1"/>
  <c r="K60" i="1"/>
  <c r="M60" i="1"/>
  <c r="N52" i="1"/>
  <c r="K124" i="1"/>
  <c r="O106" i="1"/>
  <c r="M92" i="1"/>
  <c r="O92" i="1"/>
  <c r="K92" i="1"/>
  <c r="L62" i="1"/>
  <c r="N24" i="1"/>
  <c r="J24" i="1"/>
  <c r="L24" i="1"/>
  <c r="M21" i="1"/>
  <c r="O21" i="1"/>
  <c r="K21" i="1"/>
  <c r="O15" i="1"/>
  <c r="K15" i="1"/>
  <c r="M15" i="1"/>
  <c r="O24" i="1"/>
  <c r="O42" i="1"/>
  <c r="K42" i="1"/>
  <c r="L14" i="1"/>
  <c r="J14" i="1"/>
  <c r="N14" i="1"/>
  <c r="M17" i="1"/>
  <c r="O17" i="1"/>
  <c r="K17" i="1"/>
  <c r="J56" i="1"/>
  <c r="L37" i="1"/>
  <c r="L34" i="1"/>
  <c r="N34" i="1"/>
  <c r="J34" i="1"/>
  <c r="J15" i="1"/>
  <c r="N61" i="1"/>
  <c r="J61" i="1"/>
  <c r="L61" i="1"/>
  <c r="O116" i="1"/>
  <c r="K116" i="1"/>
  <c r="O31" i="1"/>
  <c r="K31" i="1"/>
  <c r="M31" i="1"/>
  <c r="M2" i="1"/>
  <c r="M33" i="1"/>
  <c r="O33" i="1"/>
  <c r="K33" i="1"/>
  <c r="M9" i="1"/>
  <c r="K9" i="1"/>
  <c r="O9" i="1"/>
  <c r="N31" i="1"/>
  <c r="O23" i="1"/>
  <c r="K23" i="1"/>
  <c r="M23" i="1"/>
  <c r="N16" i="1"/>
  <c r="J16" i="1"/>
  <c r="L16" i="1"/>
  <c r="K2" i="1"/>
  <c r="J123" i="1"/>
  <c r="O121" i="1"/>
  <c r="K121" i="1"/>
  <c r="O111" i="1"/>
  <c r="M103" i="1"/>
  <c r="N97" i="1"/>
  <c r="J97" i="1"/>
  <c r="J125" i="1"/>
  <c r="O115" i="1"/>
  <c r="O113" i="1"/>
  <c r="J108" i="1"/>
  <c r="K97" i="1"/>
  <c r="M125" i="1"/>
  <c r="N117" i="1"/>
  <c r="J117" i="1"/>
  <c r="J114" i="1"/>
  <c r="M111" i="1"/>
  <c r="L106" i="1"/>
  <c r="K103" i="1"/>
  <c r="N96" i="1"/>
  <c r="N75" i="1"/>
  <c r="J75" i="1"/>
  <c r="L75" i="1"/>
  <c r="L68" i="1"/>
  <c r="N58" i="1"/>
  <c r="M55" i="1"/>
  <c r="O123" i="1"/>
  <c r="N116" i="1"/>
  <c r="O107" i="1"/>
  <c r="L100" i="1"/>
  <c r="K98" i="1"/>
  <c r="O98" i="1"/>
  <c r="M98" i="1"/>
  <c r="L98" i="1"/>
  <c r="O94" i="1"/>
  <c r="K94" i="1"/>
  <c r="M94" i="1"/>
  <c r="O83" i="1"/>
  <c r="K83" i="1"/>
  <c r="M83" i="1"/>
  <c r="N76" i="1"/>
  <c r="L67" i="1"/>
  <c r="J67" i="1"/>
  <c r="N67" i="1"/>
  <c r="M61" i="1"/>
  <c r="L54" i="1"/>
  <c r="L51" i="1"/>
  <c r="J51" i="1"/>
  <c r="N51" i="1"/>
  <c r="J48" i="1"/>
  <c r="M70" i="1"/>
  <c r="O70" i="1"/>
  <c r="K70" i="1"/>
  <c r="J103" i="1"/>
  <c r="N90" i="1"/>
  <c r="N80" i="1"/>
  <c r="J80" i="1"/>
  <c r="L80" i="1"/>
  <c r="J68" i="1"/>
  <c r="O55" i="1"/>
  <c r="J52" i="1"/>
  <c r="K106" i="1"/>
  <c r="N94" i="1"/>
  <c r="J92" i="1"/>
  <c r="N81" i="1"/>
  <c r="L76" i="1"/>
  <c r="K75" i="1"/>
  <c r="N37" i="1"/>
  <c r="N23" i="1"/>
  <c r="N5" i="1"/>
  <c r="M53" i="1"/>
  <c r="J42" i="1"/>
  <c r="O35" i="1"/>
  <c r="K35" i="1"/>
  <c r="M35" i="1"/>
  <c r="M25" i="1"/>
  <c r="K25" i="1"/>
  <c r="O25" i="1"/>
  <c r="O16" i="1"/>
  <c r="N9" i="1"/>
  <c r="O3" i="1"/>
  <c r="K3" i="1"/>
  <c r="M3" i="1"/>
  <c r="N35" i="1"/>
  <c r="O27" i="1"/>
  <c r="K27" i="1"/>
  <c r="M27" i="1"/>
  <c r="J17" i="1"/>
  <c r="O64" i="1"/>
  <c r="K64" i="1"/>
  <c r="M64" i="1"/>
  <c r="N54" i="1"/>
  <c r="K39" i="1"/>
  <c r="M39" i="1"/>
  <c r="N32" i="1"/>
  <c r="J32" i="1"/>
  <c r="L32" i="1"/>
  <c r="M29" i="1"/>
  <c r="K29" i="1"/>
  <c r="O29" i="1"/>
  <c r="L21" i="1"/>
  <c r="L18" i="1"/>
  <c r="N18" i="1"/>
  <c r="J18" i="1"/>
  <c r="N13" i="1"/>
  <c r="O2" i="1"/>
  <c r="O41" i="1"/>
  <c r="N19" i="1"/>
  <c r="K8" i="1"/>
  <c r="L72" i="1" l="1"/>
  <c r="I128" i="1"/>
  <c r="O77" i="1"/>
  <c r="N72" i="1"/>
  <c r="M72" i="1"/>
  <c r="J72" i="1"/>
  <c r="M126" i="1"/>
  <c r="O72" i="1"/>
  <c r="J77" i="1"/>
  <c r="O119" i="1"/>
  <c r="K77" i="1"/>
  <c r="J119" i="1"/>
  <c r="N119" i="1"/>
  <c r="L77" i="1"/>
  <c r="O126" i="1"/>
  <c r="L126" i="1"/>
  <c r="K126" i="1"/>
  <c r="M119" i="1"/>
  <c r="J126" i="1"/>
  <c r="L119" i="1"/>
  <c r="N77" i="1"/>
  <c r="K128" i="1" l="1"/>
  <c r="M128" i="1"/>
  <c r="N128" i="1"/>
  <c r="J128" i="1"/>
  <c r="O128" i="1"/>
  <c r="L128" i="1"/>
</calcChain>
</file>

<file path=xl/sharedStrings.xml><?xml version="1.0" encoding="utf-8"?>
<sst xmlns="http://schemas.openxmlformats.org/spreadsheetml/2006/main" count="171" uniqueCount="171">
  <si>
    <t>LEA</t>
  </si>
  <si>
    <t>District</t>
  </si>
  <si>
    <t xml:space="preserve">Special
Federal
Funds </t>
  </si>
  <si>
    <t>NCLB
Federal
Funds</t>
  </si>
  <si>
    <t>Other
Special
Funds</t>
  </si>
  <si>
    <t>Debt
Service
Funds</t>
  </si>
  <si>
    <t>Capital
Project
Funds</t>
  </si>
  <si>
    <t>Total
Revenue</t>
  </si>
  <si>
    <t>Percent           General Funds</t>
  </si>
  <si>
    <t xml:space="preserve">Percent            Special Fund Federal </t>
  </si>
  <si>
    <t>Percent               NCLB Federal Funds</t>
  </si>
  <si>
    <t>Percent          Other Special Funds</t>
  </si>
  <si>
    <t>Percent           Debt Service Funds</t>
  </si>
  <si>
    <t>Percent             Capital Project Funds</t>
  </si>
  <si>
    <t>Acadia Parish School Board</t>
  </si>
  <si>
    <t xml:space="preserve">Allen Parish School Board </t>
  </si>
  <si>
    <t>Ascension Parish School Board*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</si>
  <si>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</si>
  <si>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</si>
  <si>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</si>
  <si>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</si>
  <si>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</si>
  <si>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</si>
  <si>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>Calcasieu Parish School Board *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</si>
  <si>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</si>
  <si>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</si>
  <si>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</si>
  <si>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</si>
  <si>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</si>
  <si>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</si>
  <si>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 *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</si>
  <si>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</si>
  <si>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</si>
  <si>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</si>
  <si>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</si>
  <si>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</si>
  <si>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</si>
  <si>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</si>
  <si>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</si>
  <si>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</si>
  <si>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 xml:space="preserve">Jefferson Davis Parish School Board </t>
  </si>
  <si>
    <t>Lafayette Parish School Board*</t>
  </si>
  <si>
    <t>Lafourche Parish School Board</t>
  </si>
  <si>
    <t>LaSalle Parish School Board</t>
  </si>
  <si>
    <t xml:space="preserve">Lincoln Parish School Board </t>
  </si>
  <si>
    <t>Livingston Parish School Board*</t>
  </si>
  <si>
    <t>Madison Parish School Board</t>
  </si>
  <si>
    <t>Morehouse Parish School Board</t>
  </si>
  <si>
    <t>Natchitoches Parish School Board</t>
  </si>
  <si>
    <t>Orleans Parish School Board *</t>
  </si>
  <si>
    <t xml:space="preserve">Ouachita Parish School Board </t>
  </si>
  <si>
    <t>Plaquemines Parish School Board *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</si>
  <si>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</si>
  <si>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</si>
  <si>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</si>
  <si>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</si>
  <si>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</si>
  <si>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</si>
  <si>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</si>
  <si>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</si>
  <si>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</si>
  <si>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 *</t>
  </si>
  <si>
    <t>St. Landry Parish School Board*</t>
  </si>
  <si>
    <t>St. Martin Parish School Board</t>
  </si>
  <si>
    <t>St. Mary Parish School Board</t>
  </si>
  <si>
    <t>St. Tammany Parish School Board</t>
  </si>
  <si>
    <t>Tangipahoa Parish School Board*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</si>
  <si>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</si>
  <si>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</si>
  <si>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</si>
  <si>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</si>
  <si>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</si>
  <si>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</si>
  <si>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</si>
  <si>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</si>
  <si>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</si>
  <si>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</si>
  <si>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</si>
  <si>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</si>
  <si>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</si>
  <si>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 *</t>
  </si>
  <si>
    <t>City of Baker School Board *</t>
  </si>
  <si>
    <t>Central Community School Board *</t>
  </si>
  <si>
    <t>LSU Laboratory School</t>
  </si>
  <si>
    <t>Southern University Lab School</t>
  </si>
  <si>
    <t>A02</t>
  </si>
  <si>
    <t>Office of Juvenile Justice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</si>
  <si>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</si>
  <si>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</si>
  <si>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</si>
  <si>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</si>
  <si>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</si>
  <si>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</si>
  <si>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Milestone Academy</t>
  </si>
  <si>
    <t>The MAX Charter School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</si>
  <si>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</si>
  <si>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</si>
  <si>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</si>
  <si>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</si>
  <si>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</si>
  <si>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</si>
  <si>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</si>
  <si>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W1A001</t>
  </si>
  <si>
    <t xml:space="preserve">Jefferson Chamber Foundation </t>
  </si>
  <si>
    <t>W1B001</t>
  </si>
  <si>
    <t>Advantage Charter Academy</t>
  </si>
  <si>
    <t>W2A001</t>
  </si>
  <si>
    <t xml:space="preserve">Tallulah Charter School </t>
  </si>
  <si>
    <t>W2B001</t>
  </si>
  <si>
    <t>Willow Charter Academy</t>
  </si>
  <si>
    <t>W33001</t>
  </si>
  <si>
    <t>Lincoln Prep School</t>
  </si>
  <si>
    <t>W34001</t>
  </si>
  <si>
    <t>Laurel Oaks Charter School</t>
  </si>
  <si>
    <t>W35001</t>
  </si>
  <si>
    <t>Apex Collegiate Academy</t>
  </si>
  <si>
    <t>W36001</t>
  </si>
  <si>
    <t>Smothers Academy</t>
  </si>
  <si>
    <t>W37001</t>
  </si>
  <si>
    <t>Greater Grace Charter Academy</t>
  </si>
  <si>
    <t>W3A001</t>
  </si>
  <si>
    <t xml:space="preserve">Baton Rouge Charter Academy at Mid-City 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</si>
  <si>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</si>
  <si>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</si>
  <si>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</si>
  <si>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</si>
  <si>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</si>
  <si>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</si>
  <si>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</si>
  <si>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</si>
  <si>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W6A001</t>
  </si>
  <si>
    <t xml:space="preserve">Northshore Charter School 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</si>
  <si>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</si>
  <si>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</si>
  <si>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</si>
  <si>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</si>
  <si>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</si>
  <si>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</si>
  <si>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</si>
  <si>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</si>
  <si>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W9A001</t>
  </si>
  <si>
    <t>Vision Academy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</si>
  <si>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</si>
  <si>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</si>
  <si>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</si>
  <si>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</si>
  <si>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</si>
  <si>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</si>
  <si>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</si>
  <si>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</si>
  <si>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</si>
  <si>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</t>
  </si>
  <si>
    <t>W12001</t>
  </si>
  <si>
    <t xml:space="preserve">Pierre A. Capdau Learning Acdmy </t>
  </si>
  <si>
    <t>W13001</t>
  </si>
  <si>
    <t xml:space="preserve">Lake Area New Tech Early College </t>
  </si>
  <si>
    <t>W31001</t>
  </si>
  <si>
    <t>Dr. Martin Luther King Jr Charter for Sci &amp; Tech</t>
  </si>
  <si>
    <t>W5A001</t>
  </si>
  <si>
    <t xml:space="preserve">Mary D. Coghill Accelerated </t>
  </si>
  <si>
    <t>W84001</t>
  </si>
  <si>
    <t xml:space="preserve">KIPP Renaissance High </t>
  </si>
  <si>
    <t>Total Statewide</t>
  </si>
  <si>
    <t>Recovery Shool District (Type 5 Charter Schools)</t>
  </si>
  <si>
    <t>Total Type 2 Charter Schools</t>
  </si>
  <si>
    <t>Total Lab and State Approved Schools</t>
  </si>
  <si>
    <t>Total City/Parish School Districts</t>
  </si>
  <si>
    <t>**City/Parish School Districts reflect Local Revenue minus Local Revenue Representation to other LEAs.  Charter Schools reflect Local Revenue Representation.</t>
  </si>
  <si>
    <t>General
Funds**</t>
  </si>
  <si>
    <t>*Excludes one-time hurricane and/or flood related revenue</t>
  </si>
  <si>
    <t>Total Type 3B 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</si>
</sst>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2" fillId="2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5" fontId="2" fillId="0" borderId="3" xfId="1" applyNumberFormat="1" applyFont="1" applyFill="1" applyBorder="1" applyAlignment="1">
      <alignment horizontal="right"/>
    </xf>
    <xf numFmtId="5" fontId="2" fillId="3" borderId="3" xfId="1" applyNumberFormat="1" applyFont="1" applyFill="1" applyBorder="1" applyAlignment="1">
      <alignment horizontal="right"/>
    </xf>
    <xf numFmtId="10" fontId="2" fillId="0" borderId="3" xfId="1" applyNumberFormat="1" applyFont="1" applyFill="1" applyBorder="1" applyAlignment="1">
      <alignment horizontal="right" wrapText="1"/>
    </xf>
    <xf numFmtId="5" fontId="2" fillId="0" borderId="5" xfId="1" applyNumberFormat="1" applyFont="1" applyFill="1" applyBorder="1" applyAlignment="1">
      <alignment horizontal="right"/>
    </xf>
    <xf numFmtId="5" fontId="2" fillId="3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 wrapText="1"/>
    </xf>
    <xf numFmtId="5" fontId="5" fillId="0" borderId="6" xfId="0" applyNumberFormat="1" applyFont="1" applyFill="1" applyBorder="1" applyAlignment="1">
      <alignment horizontal="right"/>
    </xf>
    <xf numFmtId="5" fontId="2" fillId="0" borderId="6" xfId="1" applyNumberFormat="1" applyFont="1" applyFill="1" applyBorder="1" applyAlignment="1">
      <alignment horizontal="right"/>
    </xf>
    <xf numFmtId="5" fontId="5" fillId="3" borderId="6" xfId="0" applyNumberFormat="1" applyFont="1" applyFill="1" applyBorder="1" applyAlignment="1">
      <alignment horizontal="right"/>
    </xf>
    <xf numFmtId="10" fontId="2" fillId="0" borderId="6" xfId="1" applyNumberFormat="1" applyFont="1" applyFill="1" applyBorder="1" applyAlignment="1">
      <alignment horizontal="right" wrapText="1"/>
    </xf>
    <xf numFmtId="5" fontId="4" fillId="0" borderId="2" xfId="0" applyNumberFormat="1" applyFont="1" applyFill="1" applyBorder="1" applyAlignment="1"/>
    <xf numFmtId="5" fontId="4" fillId="3" borderId="2" xfId="0" applyNumberFormat="1" applyFont="1" applyFill="1" applyBorder="1" applyAlignment="1"/>
    <xf numFmtId="10" fontId="4" fillId="0" borderId="2" xfId="0" applyNumberFormat="1" applyFont="1" applyFill="1" applyBorder="1"/>
    <xf numFmtId="0" fontId="5" fillId="2" borderId="10" xfId="0" applyFont="1" applyFill="1" applyBorder="1" applyAlignment="1"/>
    <xf numFmtId="5" fontId="5" fillId="4" borderId="11" xfId="0" applyNumberFormat="1" applyFont="1" applyFill="1" applyBorder="1" applyAlignment="1"/>
    <xf numFmtId="5" fontId="5" fillId="2" borderId="11" xfId="0" applyNumberFormat="1" applyFont="1" applyFill="1" applyBorder="1" applyAlignment="1"/>
    <xf numFmtId="10" fontId="5" fillId="2" borderId="12" xfId="0" applyNumberFormat="1" applyFont="1" applyFill="1" applyBorder="1"/>
    <xf numFmtId="10" fontId="5" fillId="2" borderId="7" xfId="0" applyNumberFormat="1" applyFont="1" applyFill="1" applyBorder="1"/>
    <xf numFmtId="10" fontId="5" fillId="2" borderId="11" xfId="0" applyNumberFormat="1" applyFont="1" applyFill="1" applyBorder="1"/>
    <xf numFmtId="5" fontId="2" fillId="0" borderId="14" xfId="1" applyNumberFormat="1" applyFont="1" applyFill="1" applyBorder="1" applyAlignment="1">
      <alignment horizontal="right"/>
    </xf>
    <xf numFmtId="5" fontId="2" fillId="3" borderId="14" xfId="1" applyNumberFormat="1" applyFont="1" applyFill="1" applyBorder="1" applyAlignment="1">
      <alignment horizontal="right"/>
    </xf>
    <xf numFmtId="10" fontId="2" fillId="0" borderId="14" xfId="1" applyNumberFormat="1" applyFont="1" applyFill="1" applyBorder="1" applyAlignment="1">
      <alignment horizontal="right" wrapText="1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vertical="center"/>
    </xf>
    <xf numFmtId="0" fontId="3" fillId="0" borderId="20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vertical="center"/>
    </xf>
    <xf numFmtId="0" fontId="3" fillId="0" borderId="22" xfId="2" applyFont="1" applyFill="1" applyBorder="1" applyAlignment="1" applyProtection="1">
      <alignment horizontal="center" vertical="center"/>
    </xf>
    <xf numFmtId="0" fontId="3" fillId="0" borderId="23" xfId="2" applyFont="1" applyFill="1" applyBorder="1" applyAlignment="1" applyProtection="1">
      <alignment vertical="center"/>
    </xf>
    <xf numFmtId="0" fontId="6" fillId="0" borderId="24" xfId="2" applyFont="1" applyFill="1" applyBorder="1" applyAlignment="1" applyProtection="1">
      <alignment horizontal="center" vertical="center"/>
    </xf>
    <xf numFmtId="0" fontId="6" fillId="5" borderId="26" xfId="2" applyFont="1" applyFill="1" applyBorder="1" applyAlignment="1" applyProtection="1">
      <alignment horizontal="left" vertical="center"/>
    </xf>
    <xf numFmtId="0" fontId="5" fillId="0" borderId="0" xfId="0" applyFont="1" applyBorder="1"/>
    <xf numFmtId="5" fontId="2" fillId="0" borderId="4" xfId="1" applyNumberFormat="1" applyFont="1" applyFill="1" applyBorder="1" applyAlignment="1">
      <alignment horizontal="right"/>
    </xf>
    <xf numFmtId="5" fontId="5" fillId="0" borderId="4" xfId="0" applyNumberFormat="1" applyFont="1" applyFill="1" applyBorder="1" applyAlignment="1">
      <alignment horizontal="right"/>
    </xf>
    <xf numFmtId="5" fontId="5" fillId="3" borderId="4" xfId="0" applyNumberFormat="1" applyFont="1" applyFill="1" applyBorder="1" applyAlignment="1">
      <alignment horizontal="right"/>
    </xf>
    <xf numFmtId="10" fontId="2" fillId="0" borderId="4" xfId="1" applyNumberFormat="1" applyFont="1" applyFill="1" applyBorder="1" applyAlignment="1">
      <alignment horizontal="right" wrapText="1"/>
    </xf>
    <xf numFmtId="5" fontId="4" fillId="0" borderId="15" xfId="0" applyNumberFormat="1" applyFont="1" applyFill="1" applyBorder="1" applyAlignment="1"/>
    <xf numFmtId="5" fontId="4" fillId="6" borderId="15" xfId="0" applyNumberFormat="1" applyFont="1" applyFill="1" applyBorder="1" applyAlignment="1"/>
    <xf numFmtId="10" fontId="4" fillId="0" borderId="16" xfId="0" applyNumberFormat="1" applyFont="1" applyFill="1" applyBorder="1"/>
    <xf numFmtId="10" fontId="4" fillId="0" borderId="17" xfId="0" applyNumberFormat="1" applyFont="1" applyFill="1" applyBorder="1"/>
    <xf numFmtId="10" fontId="4" fillId="0" borderId="15" xfId="0" applyNumberFormat="1" applyFont="1" applyFill="1" applyBorder="1"/>
    <xf numFmtId="0" fontId="5" fillId="0" borderId="0" xfId="0" applyFont="1" applyFill="1"/>
    <xf numFmtId="0" fontId="3" fillId="2" borderId="12" xfId="2" applyFont="1" applyFill="1" applyBorder="1" applyAlignment="1" applyProtection="1">
      <alignment horizontal="center" vertical="center"/>
    </xf>
    <xf numFmtId="0" fontId="6" fillId="2" borderId="27" xfId="2" applyFont="1" applyFill="1" applyBorder="1" applyAlignment="1" applyProtection="1">
      <alignment horizontal="left" vertical="center"/>
    </xf>
    <xf numFmtId="5" fontId="6" fillId="2" borderId="27" xfId="2" applyNumberFormat="1" applyFont="1" applyFill="1" applyBorder="1" applyAlignment="1" applyProtection="1">
      <alignment horizontal="left" vertical="center"/>
    </xf>
    <xf numFmtId="5" fontId="2" fillId="0" borderId="28" xfId="1" applyNumberFormat="1" applyFont="1" applyFill="1" applyBorder="1" applyAlignment="1">
      <alignment horizontal="right"/>
    </xf>
    <xf numFmtId="5" fontId="2" fillId="3" borderId="28" xfId="1" applyNumberFormat="1" applyFont="1" applyFill="1" applyBorder="1" applyAlignment="1">
      <alignment horizontal="right"/>
    </xf>
    <xf numFmtId="10" fontId="2" fillId="0" borderId="28" xfId="1" applyNumberFormat="1" applyFont="1" applyFill="1" applyBorder="1" applyAlignment="1">
      <alignment horizontal="right" wrapText="1"/>
    </xf>
    <xf numFmtId="5" fontId="7" fillId="0" borderId="2" xfId="1" applyNumberFormat="1" applyFont="1" applyFill="1" applyBorder="1" applyAlignment="1">
      <alignment horizontal="right"/>
    </xf>
    <xf numFmtId="5" fontId="4" fillId="3" borderId="2" xfId="0" applyNumberFormat="1" applyFont="1" applyFill="1" applyBorder="1" applyAlignment="1">
      <alignment horizontal="right"/>
    </xf>
    <xf numFmtId="10" fontId="7" fillId="0" borderId="2" xfId="1" applyNumberFormat="1" applyFont="1" applyFill="1" applyBorder="1" applyAlignment="1">
      <alignment horizontal="right" wrapText="1"/>
    </xf>
    <xf numFmtId="0" fontId="5" fillId="0" borderId="0" xfId="0" applyFont="1" applyBorder="1" applyAlignment="1"/>
    <xf numFmtId="0" fontId="5" fillId="0" borderId="0" xfId="0" applyFont="1" applyAlignment="1"/>
    <xf numFmtId="38" fontId="5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/>
    <xf numFmtId="0" fontId="5" fillId="0" borderId="0" xfId="0" applyFont="1" applyAlignment="1">
      <alignment horizontal="right"/>
    </xf>
    <xf numFmtId="6" fontId="5" fillId="0" borderId="0" xfId="0" applyNumberFormat="1" applyFont="1"/>
    <xf numFmtId="6" fontId="5" fillId="0" borderId="0" xfId="0" applyNumberFormat="1" applyFont="1" applyAlignment="1"/>
    <xf numFmtId="0" fontId="7" fillId="0" borderId="8" xfId="1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1" xfId="2" applyFont="1" applyFill="1" applyBorder="1" applyAlignment="1" applyProtection="1">
      <alignment horizontal="center" vertical="center"/>
    </xf>
    <xf numFmtId="0" fontId="6" fillId="0" borderId="32" xfId="2" applyFont="1" applyFill="1" applyBorder="1" applyAlignment="1" applyProtection="1">
      <alignment vertical="center" wrapText="1"/>
    </xf>
    <xf numFmtId="164" fontId="5" fillId="0" borderId="0" xfId="0" applyNumberFormat="1" applyFont="1" applyBorder="1"/>
    <xf numFmtId="164" fontId="5" fillId="0" borderId="0" xfId="0" applyNumberFormat="1" applyFont="1" applyBorder="1" applyAlignment="1"/>
    <xf numFmtId="0" fontId="3" fillId="2" borderId="13" xfId="2" applyFont="1" applyFill="1" applyBorder="1" applyAlignment="1" applyProtection="1">
      <alignment horizontal="center" vertical="center"/>
    </xf>
    <xf numFmtId="0" fontId="6" fillId="2" borderId="33" xfId="2" applyFont="1" applyFill="1" applyBorder="1" applyAlignment="1" applyProtection="1">
      <alignment horizontal="left" vertical="center"/>
    </xf>
    <xf numFmtId="5" fontId="6" fillId="2" borderId="33" xfId="2" applyNumberFormat="1" applyFont="1" applyFill="1" applyBorder="1" applyAlignment="1" applyProtection="1">
      <alignment horizontal="left" vertical="center"/>
    </xf>
    <xf numFmtId="5" fontId="7" fillId="0" borderId="30" xfId="1" applyNumberFormat="1" applyFont="1" applyFill="1" applyBorder="1" applyAlignment="1">
      <alignment horizontal="right"/>
    </xf>
    <xf numFmtId="5" fontId="7" fillId="3" borderId="30" xfId="1" applyNumberFormat="1" applyFont="1" applyFill="1" applyBorder="1" applyAlignment="1">
      <alignment horizontal="right"/>
    </xf>
    <xf numFmtId="10" fontId="7" fillId="0" borderId="30" xfId="1" applyNumberFormat="1" applyFont="1" applyFill="1" applyBorder="1" applyAlignment="1">
      <alignment horizontal="right" wrapText="1"/>
    </xf>
    <xf numFmtId="0" fontId="5" fillId="0" borderId="25" xfId="0" applyFont="1" applyBorder="1"/>
  </cellXfs>
  <cellStyles count="4">
    <cellStyle name="Normal" xfId="0" builtinId="0"/>
    <cellStyle name="Normal 16" xfId="3"/>
    <cellStyle name="Normal 2 2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6-17%20AFR%20Data%20for%20Resource%20Alloc_70%25%20Instr/Resource%20Allocation/FY2016-17%20Revenue/5%20-%20FY16-17%20Revenues%20by%20F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by Fund"/>
      <sheetName val="AFR Data"/>
      <sheetName val="Hurricane Data"/>
      <sheetName val="Flood Data"/>
      <sheetName val="Table 2A-1"/>
    </sheetNames>
    <sheetDataSet>
      <sheetData sheetId="0"/>
      <sheetData sheetId="1">
        <row r="2">
          <cell r="E2">
            <v>1</v>
          </cell>
        </row>
      </sheetData>
      <sheetData sheetId="2">
        <row r="2">
          <cell r="C2">
            <v>10</v>
          </cell>
        </row>
      </sheetData>
      <sheetData sheetId="3">
        <row r="2">
          <cell r="C2">
            <v>3</v>
          </cell>
        </row>
      </sheetData>
      <sheetData sheetId="4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view="pageBreakPreview" zoomScaleNormal="100" zoomScaleSheetLayoutView="10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G132" sqref="G132"/>
    </sheetView>
  </sheetViews>
  <sheetFormatPr defaultRowHeight="12.75" x14ac:dyDescent="0.2"/>
  <cols>
    <col min="1" max="1" width="7.85546875" style="60" customWidth="1"/>
    <col min="2" max="2" width="41.85546875" style="4" customWidth="1"/>
    <col min="3" max="3" width="15.28515625" style="4" bestFit="1" customWidth="1"/>
    <col min="4" max="4" width="13.85546875" style="4" bestFit="1" customWidth="1"/>
    <col min="5" max="8" width="13.5703125" style="4" bestFit="1" customWidth="1"/>
    <col min="9" max="9" width="15.28515625" style="56" bestFit="1" customWidth="1"/>
    <col min="10" max="15" width="11.140625" style="4" customWidth="1"/>
    <col min="16" max="16384" width="9.140625" style="4"/>
  </cols>
  <sheetData>
    <row r="1" spans="1:15" ht="51" x14ac:dyDescent="0.2">
      <c r="A1" s="66" t="s">
        <v>0</v>
      </c>
      <c r="B1" s="1" t="s">
        <v>1</v>
      </c>
      <c r="C1" s="2" t="s">
        <v>168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2">
      <c r="A2" s="27">
        <v>1</v>
      </c>
      <c r="B2" s="28" t="s">
        <v>14</v>
      </c>
      <c r="C2" s="5">
        <v>77667867.599999994</v>
      </c>
      <c r="D2" s="5">
        <v>5710605</v>
      </c>
      <c r="E2" s="5">
        <v>4155182</v>
      </c>
      <c r="F2" s="5">
        <v>7791390</v>
      </c>
      <c r="G2" s="5">
        <v>538</v>
      </c>
      <c r="H2" s="5">
        <v>0</v>
      </c>
      <c r="I2" s="6">
        <f>SUM(C2:H2)</f>
        <v>95325582.599999994</v>
      </c>
      <c r="J2" s="7">
        <f t="shared" ref="J2:O17" si="0">C2/$I2</f>
        <v>0.81476415335330976</v>
      </c>
      <c r="K2" s="7">
        <f t="shared" si="0"/>
        <v>5.9906321516675423E-2</v>
      </c>
      <c r="L2" s="7">
        <f t="shared" si="0"/>
        <v>4.3589369051493215E-2</v>
      </c>
      <c r="M2" s="7">
        <f t="shared" si="0"/>
        <v>8.1734512263028122E-2</v>
      </c>
      <c r="N2" s="7">
        <f t="shared" si="0"/>
        <v>5.6438154934497095E-6</v>
      </c>
      <c r="O2" s="7">
        <f t="shared" si="0"/>
        <v>0</v>
      </c>
    </row>
    <row r="3" spans="1:15" x14ac:dyDescent="0.2">
      <c r="A3" s="29">
        <v>2</v>
      </c>
      <c r="B3" s="30" t="s">
        <v>15</v>
      </c>
      <c r="C3" s="8">
        <v>38944838.399999999</v>
      </c>
      <c r="D3" s="8">
        <v>1392557</v>
      </c>
      <c r="E3" s="8">
        <v>1412216</v>
      </c>
      <c r="F3" s="8">
        <v>5317412</v>
      </c>
      <c r="G3" s="8">
        <v>1628616</v>
      </c>
      <c r="H3" s="8">
        <v>1316</v>
      </c>
      <c r="I3" s="9">
        <f t="shared" ref="I3:I66" si="1">SUM(C3:H3)</f>
        <v>48696955.399999999</v>
      </c>
      <c r="J3" s="10">
        <f t="shared" si="0"/>
        <v>0.79973867113671748</v>
      </c>
      <c r="K3" s="10">
        <f t="shared" si="0"/>
        <v>2.8596387362648138E-2</v>
      </c>
      <c r="L3" s="10">
        <f t="shared" si="0"/>
        <v>2.9000088165676164E-2</v>
      </c>
      <c r="M3" s="10">
        <f t="shared" si="0"/>
        <v>0.10919393124934459</v>
      </c>
      <c r="N3" s="10">
        <f t="shared" si="0"/>
        <v>3.3443897808855622E-2</v>
      </c>
      <c r="O3" s="10">
        <f t="shared" si="0"/>
        <v>2.7024276757967503E-5</v>
      </c>
    </row>
    <row r="4" spans="1:15" x14ac:dyDescent="0.2">
      <c r="A4" s="29">
        <v>3</v>
      </c>
      <c r="B4" s="30" t="s">
        <v>16</v>
      </c>
      <c r="C4" s="8">
        <v>236022550.55000001</v>
      </c>
      <c r="D4" s="8">
        <v>7652796</v>
      </c>
      <c r="E4" s="8">
        <v>4891851</v>
      </c>
      <c r="F4" s="8">
        <v>9945039</v>
      </c>
      <c r="G4" s="8">
        <v>17947737</v>
      </c>
      <c r="H4" s="8">
        <v>51311</v>
      </c>
      <c r="I4" s="9">
        <f t="shared" si="1"/>
        <v>276511284.55000001</v>
      </c>
      <c r="J4" s="10">
        <f t="shared" si="0"/>
        <v>0.85357294164000508</v>
      </c>
      <c r="K4" s="10">
        <f t="shared" si="0"/>
        <v>2.767625202875287E-2</v>
      </c>
      <c r="L4" s="10">
        <f t="shared" si="0"/>
        <v>1.7691324995871675E-2</v>
      </c>
      <c r="M4" s="10">
        <f t="shared" si="0"/>
        <v>3.5966123466478969E-2</v>
      </c>
      <c r="N4" s="10">
        <f t="shared" si="0"/>
        <v>6.4907792205328996E-2</v>
      </c>
      <c r="O4" s="10">
        <f t="shared" si="0"/>
        <v>1.8556566356235532E-4</v>
      </c>
    </row>
    <row r="5" spans="1:15" x14ac:dyDescent="0.2">
      <c r="A5" s="29">
        <v>4</v>
      </c>
      <c r="B5" s="30" t="s">
        <v>17</v>
      </c>
      <c r="C5" s="8">
        <v>35005364.25</v>
      </c>
      <c r="D5" s="8">
        <v>2147951</v>
      </c>
      <c r="E5" s="8">
        <v>1457624</v>
      </c>
      <c r="F5" s="8">
        <v>2823833</v>
      </c>
      <c r="G5" s="8">
        <v>407416</v>
      </c>
      <c r="H5" s="8">
        <v>0</v>
      </c>
      <c r="I5" s="9">
        <f t="shared" si="1"/>
        <v>41842188.25</v>
      </c>
      <c r="J5" s="10">
        <f t="shared" si="0"/>
        <v>0.83660453035698967</v>
      </c>
      <c r="K5" s="10">
        <f t="shared" si="0"/>
        <v>5.1334576173845306E-2</v>
      </c>
      <c r="L5" s="10">
        <f t="shared" si="0"/>
        <v>3.4836227763494182E-2</v>
      </c>
      <c r="M5" s="10">
        <f t="shared" si="0"/>
        <v>6.7487698853799793E-2</v>
      </c>
      <c r="N5" s="10">
        <f t="shared" si="0"/>
        <v>9.736966851871089E-3</v>
      </c>
      <c r="O5" s="10">
        <f t="shared" si="0"/>
        <v>0</v>
      </c>
    </row>
    <row r="6" spans="1:15" x14ac:dyDescent="0.2">
      <c r="A6" s="31">
        <v>5</v>
      </c>
      <c r="B6" s="32" t="s">
        <v>18</v>
      </c>
      <c r="C6" s="12">
        <v>42264867</v>
      </c>
      <c r="D6" s="11">
        <v>2003455</v>
      </c>
      <c r="E6" s="12">
        <v>3445182</v>
      </c>
      <c r="F6" s="12">
        <v>7251512</v>
      </c>
      <c r="G6" s="12">
        <v>643</v>
      </c>
      <c r="H6" s="12">
        <v>849</v>
      </c>
      <c r="I6" s="13">
        <f t="shared" si="1"/>
        <v>54966508</v>
      </c>
      <c r="J6" s="14">
        <f t="shared" si="0"/>
        <v>0.76892035782953505</v>
      </c>
      <c r="K6" s="14">
        <f t="shared" si="0"/>
        <v>3.6448649785065478E-2</v>
      </c>
      <c r="L6" s="14">
        <f t="shared" si="0"/>
        <v>6.2677840113110339E-2</v>
      </c>
      <c r="M6" s="14">
        <f t="shared" si="0"/>
        <v>0.13192600847046715</v>
      </c>
      <c r="N6" s="14">
        <f t="shared" si="0"/>
        <v>1.1698032554660375E-5</v>
      </c>
      <c r="O6" s="14">
        <f t="shared" si="0"/>
        <v>1.5445769267350946E-5</v>
      </c>
    </row>
    <row r="7" spans="1:15" x14ac:dyDescent="0.2">
      <c r="A7" s="27">
        <v>6</v>
      </c>
      <c r="B7" s="28" t="s">
        <v>19</v>
      </c>
      <c r="C7" s="5">
        <v>53905492.25</v>
      </c>
      <c r="D7" s="5">
        <v>1572271</v>
      </c>
      <c r="E7" s="5">
        <v>1935062</v>
      </c>
      <c r="F7" s="5">
        <v>2842880</v>
      </c>
      <c r="G7" s="5">
        <v>3825543</v>
      </c>
      <c r="H7" s="5">
        <v>14287</v>
      </c>
      <c r="I7" s="6">
        <f t="shared" si="1"/>
        <v>64095535.25</v>
      </c>
      <c r="J7" s="7">
        <f t="shared" si="0"/>
        <v>0.84101789679648553</v>
      </c>
      <c r="K7" s="7">
        <f t="shared" si="0"/>
        <v>2.4530117329818225E-2</v>
      </c>
      <c r="L7" s="7">
        <f t="shared" si="0"/>
        <v>3.0190277566954245E-2</v>
      </c>
      <c r="M7" s="7">
        <f t="shared" si="0"/>
        <v>4.4353791397662136E-2</v>
      </c>
      <c r="N7" s="7">
        <f t="shared" si="0"/>
        <v>5.9685015267892626E-2</v>
      </c>
      <c r="O7" s="7">
        <f t="shared" si="0"/>
        <v>2.2290164118724635E-4</v>
      </c>
    </row>
    <row r="8" spans="1:15" x14ac:dyDescent="0.2">
      <c r="A8" s="29">
        <v>7</v>
      </c>
      <c r="B8" s="30" t="s">
        <v>20</v>
      </c>
      <c r="C8" s="8">
        <v>13881544.199999999</v>
      </c>
      <c r="D8" s="8">
        <v>747893</v>
      </c>
      <c r="E8" s="8">
        <v>1229667</v>
      </c>
      <c r="F8" s="8">
        <v>19092090</v>
      </c>
      <c r="G8" s="8">
        <v>952686</v>
      </c>
      <c r="H8" s="8">
        <v>2758</v>
      </c>
      <c r="I8" s="9">
        <f t="shared" si="1"/>
        <v>35906638.200000003</v>
      </c>
      <c r="J8" s="10">
        <f t="shared" si="0"/>
        <v>0.38660105473199097</v>
      </c>
      <c r="K8" s="10">
        <f t="shared" si="0"/>
        <v>2.0828822677139404E-2</v>
      </c>
      <c r="L8" s="10">
        <f t="shared" si="0"/>
        <v>3.424623026947702E-2</v>
      </c>
      <c r="M8" s="10">
        <f t="shared" si="0"/>
        <v>0.53171477356518437</v>
      </c>
      <c r="N8" s="10">
        <f t="shared" si="0"/>
        <v>2.6532308446520061E-2</v>
      </c>
      <c r="O8" s="10">
        <f t="shared" si="0"/>
        <v>7.6810309688084359E-5</v>
      </c>
    </row>
    <row r="9" spans="1:15" x14ac:dyDescent="0.2">
      <c r="A9" s="29">
        <v>8</v>
      </c>
      <c r="B9" s="30" t="s">
        <v>21</v>
      </c>
      <c r="C9" s="8">
        <v>138373809</v>
      </c>
      <c r="D9" s="8">
        <v>6275944</v>
      </c>
      <c r="E9" s="8">
        <v>6734830</v>
      </c>
      <c r="F9" s="8">
        <v>94251270</v>
      </c>
      <c r="G9" s="8">
        <v>13735841</v>
      </c>
      <c r="H9" s="8">
        <v>311742</v>
      </c>
      <c r="I9" s="9">
        <f t="shared" si="1"/>
        <v>259683436</v>
      </c>
      <c r="J9" s="10">
        <f t="shared" si="0"/>
        <v>0.53285573824585408</v>
      </c>
      <c r="K9" s="10">
        <f t="shared" si="0"/>
        <v>2.4167671595349653E-2</v>
      </c>
      <c r="L9" s="10">
        <f t="shared" si="0"/>
        <v>2.5934769285785329E-2</v>
      </c>
      <c r="M9" s="10">
        <f t="shared" si="0"/>
        <v>0.36294679187778461</v>
      </c>
      <c r="N9" s="10">
        <f t="shared" si="0"/>
        <v>5.2894559666870705E-2</v>
      </c>
      <c r="O9" s="10">
        <f t="shared" si="0"/>
        <v>1.2004693283556214E-3</v>
      </c>
    </row>
    <row r="10" spans="1:15" x14ac:dyDescent="0.2">
      <c r="A10" s="29">
        <v>9</v>
      </c>
      <c r="B10" s="30" t="s">
        <v>22</v>
      </c>
      <c r="C10" s="8">
        <v>385845868.10000002</v>
      </c>
      <c r="D10" s="8">
        <v>12033729</v>
      </c>
      <c r="E10" s="8">
        <v>23683414</v>
      </c>
      <c r="F10" s="8">
        <v>23520163</v>
      </c>
      <c r="G10" s="8">
        <v>8659016</v>
      </c>
      <c r="H10" s="8">
        <v>20459307</v>
      </c>
      <c r="I10" s="9">
        <f t="shared" si="1"/>
        <v>474201497.10000002</v>
      </c>
      <c r="J10" s="10">
        <f t="shared" si="0"/>
        <v>0.81367492608027869</v>
      </c>
      <c r="K10" s="10">
        <f t="shared" si="0"/>
        <v>2.5376826251272497E-2</v>
      </c>
      <c r="L10" s="10">
        <f t="shared" si="0"/>
        <v>4.9943777370668276E-2</v>
      </c>
      <c r="M10" s="10">
        <f t="shared" si="0"/>
        <v>4.9599512325116189E-2</v>
      </c>
      <c r="N10" s="10">
        <f t="shared" si="0"/>
        <v>1.8260203843628902E-2</v>
      </c>
      <c r="O10" s="10">
        <f t="shared" si="0"/>
        <v>4.3144754129035415E-2</v>
      </c>
    </row>
    <row r="11" spans="1:15" x14ac:dyDescent="0.2">
      <c r="A11" s="31">
        <v>10</v>
      </c>
      <c r="B11" s="32" t="s">
        <v>23</v>
      </c>
      <c r="C11" s="12">
        <v>347612896.25</v>
      </c>
      <c r="D11" s="11">
        <v>22073572</v>
      </c>
      <c r="E11" s="12">
        <v>12219618</v>
      </c>
      <c r="F11" s="12">
        <v>13417667</v>
      </c>
      <c r="G11" s="12">
        <v>20739898</v>
      </c>
      <c r="H11" s="12">
        <v>7606770</v>
      </c>
      <c r="I11" s="13">
        <f t="shared" si="1"/>
        <v>423670421.25</v>
      </c>
      <c r="J11" s="14">
        <f t="shared" si="0"/>
        <v>0.82047950202518416</v>
      </c>
      <c r="K11" s="14">
        <f t="shared" si="0"/>
        <v>5.210080971636865E-2</v>
      </c>
      <c r="L11" s="14">
        <f t="shared" si="0"/>
        <v>2.88422731139624E-2</v>
      </c>
      <c r="M11" s="14">
        <f t="shared" si="0"/>
        <v>3.167005843932278E-2</v>
      </c>
      <c r="N11" s="14">
        <f t="shared" si="0"/>
        <v>4.895290527672163E-2</v>
      </c>
      <c r="O11" s="14">
        <f t="shared" si="0"/>
        <v>1.795445142844038E-2</v>
      </c>
    </row>
    <row r="12" spans="1:15" x14ac:dyDescent="0.2">
      <c r="A12" s="27">
        <v>11</v>
      </c>
      <c r="B12" s="28" t="s">
        <v>24</v>
      </c>
      <c r="C12" s="5">
        <v>14188517</v>
      </c>
      <c r="D12" s="5">
        <v>1360642</v>
      </c>
      <c r="E12" s="5">
        <v>796969</v>
      </c>
      <c r="F12" s="5">
        <v>4201418</v>
      </c>
      <c r="G12" s="5">
        <v>1109073</v>
      </c>
      <c r="H12" s="5">
        <v>0</v>
      </c>
      <c r="I12" s="6">
        <f t="shared" si="1"/>
        <v>21656619</v>
      </c>
      <c r="J12" s="7">
        <f t="shared" si="0"/>
        <v>0.65515845294226216</v>
      </c>
      <c r="K12" s="7">
        <f t="shared" si="0"/>
        <v>6.2827997297269719E-2</v>
      </c>
      <c r="L12" s="7">
        <f t="shared" si="0"/>
        <v>3.6800250306846145E-2</v>
      </c>
      <c r="M12" s="7">
        <f t="shared" si="0"/>
        <v>0.1940015659877472</v>
      </c>
      <c r="N12" s="7">
        <f t="shared" si="0"/>
        <v>5.1211733465874799E-2</v>
      </c>
      <c r="O12" s="7">
        <f t="shared" si="0"/>
        <v>0</v>
      </c>
    </row>
    <row r="13" spans="1:15" x14ac:dyDescent="0.2">
      <c r="A13" s="29">
        <v>12</v>
      </c>
      <c r="B13" s="30" t="s">
        <v>25</v>
      </c>
      <c r="C13" s="8">
        <v>15022281</v>
      </c>
      <c r="D13" s="8">
        <v>428499</v>
      </c>
      <c r="E13" s="8">
        <v>232897</v>
      </c>
      <c r="F13" s="8">
        <v>5589306</v>
      </c>
      <c r="G13" s="8">
        <v>0</v>
      </c>
      <c r="H13" s="8">
        <v>19</v>
      </c>
      <c r="I13" s="9">
        <f t="shared" si="1"/>
        <v>21273002</v>
      </c>
      <c r="J13" s="10">
        <f t="shared" si="0"/>
        <v>0.70616648275593641</v>
      </c>
      <c r="K13" s="10">
        <f t="shared" si="0"/>
        <v>2.0142855249108707E-2</v>
      </c>
      <c r="L13" s="10">
        <f t="shared" si="0"/>
        <v>1.0948008184270372E-2</v>
      </c>
      <c r="M13" s="10">
        <f t="shared" si="0"/>
        <v>0.26274176065982602</v>
      </c>
      <c r="N13" s="10">
        <f t="shared" si="0"/>
        <v>0</v>
      </c>
      <c r="O13" s="10">
        <f t="shared" si="0"/>
        <v>8.9315085853891234E-7</v>
      </c>
    </row>
    <row r="14" spans="1:15" x14ac:dyDescent="0.2">
      <c r="A14" s="29">
        <v>13</v>
      </c>
      <c r="B14" s="30" t="s">
        <v>26</v>
      </c>
      <c r="C14" s="8">
        <v>12496739.4</v>
      </c>
      <c r="D14" s="8">
        <v>997099</v>
      </c>
      <c r="E14" s="8">
        <v>885219</v>
      </c>
      <c r="F14" s="8">
        <v>1849002</v>
      </c>
      <c r="G14" s="8">
        <v>85698</v>
      </c>
      <c r="H14" s="8">
        <v>0</v>
      </c>
      <c r="I14" s="9">
        <f t="shared" si="1"/>
        <v>16313757.4</v>
      </c>
      <c r="J14" s="10">
        <f t="shared" si="0"/>
        <v>0.76602459467737338</v>
      </c>
      <c r="K14" s="10">
        <f t="shared" si="0"/>
        <v>6.1120131650357873E-2</v>
      </c>
      <c r="L14" s="10">
        <f t="shared" si="0"/>
        <v>5.4262116218548158E-2</v>
      </c>
      <c r="M14" s="10">
        <f t="shared" si="0"/>
        <v>0.11334004513270499</v>
      </c>
      <c r="N14" s="10">
        <f t="shared" si="0"/>
        <v>5.2531123210156358E-3</v>
      </c>
      <c r="O14" s="10">
        <f t="shared" si="0"/>
        <v>0</v>
      </c>
    </row>
    <row r="15" spans="1:15" x14ac:dyDescent="0.2">
      <c r="A15" s="29">
        <v>14</v>
      </c>
      <c r="B15" s="30" t="s">
        <v>27</v>
      </c>
      <c r="C15" s="8">
        <v>12458382.85</v>
      </c>
      <c r="D15" s="8">
        <v>551801</v>
      </c>
      <c r="E15" s="8">
        <v>1399887</v>
      </c>
      <c r="F15" s="8">
        <v>5685106</v>
      </c>
      <c r="G15" s="8">
        <v>1177528</v>
      </c>
      <c r="H15" s="8">
        <v>8</v>
      </c>
      <c r="I15" s="9">
        <f t="shared" si="1"/>
        <v>21272712.850000001</v>
      </c>
      <c r="J15" s="10">
        <f t="shared" si="0"/>
        <v>0.58565087292098705</v>
      </c>
      <c r="K15" s="10">
        <f t="shared" si="0"/>
        <v>2.5939380834541746E-2</v>
      </c>
      <c r="L15" s="10">
        <f t="shared" si="0"/>
        <v>6.5806698462532953E-2</v>
      </c>
      <c r="M15" s="10">
        <f t="shared" si="0"/>
        <v>0.26724875384194358</v>
      </c>
      <c r="N15" s="10">
        <f t="shared" si="0"/>
        <v>5.5353917871363546E-2</v>
      </c>
      <c r="O15" s="10">
        <f t="shared" si="0"/>
        <v>3.7606863103969362E-7</v>
      </c>
    </row>
    <row r="16" spans="1:15" x14ac:dyDescent="0.2">
      <c r="A16" s="31">
        <v>15</v>
      </c>
      <c r="B16" s="32" t="s">
        <v>28</v>
      </c>
      <c r="C16" s="12">
        <v>26728419</v>
      </c>
      <c r="D16" s="11">
        <v>1028693</v>
      </c>
      <c r="E16" s="12">
        <v>2187603</v>
      </c>
      <c r="F16" s="12">
        <v>8418592</v>
      </c>
      <c r="G16" s="12">
        <v>0</v>
      </c>
      <c r="H16" s="12">
        <v>0</v>
      </c>
      <c r="I16" s="13">
        <f t="shared" si="1"/>
        <v>38363307</v>
      </c>
      <c r="J16" s="14">
        <f t="shared" si="0"/>
        <v>0.69671832514334597</v>
      </c>
      <c r="K16" s="14">
        <f t="shared" si="0"/>
        <v>2.6814502722614608E-2</v>
      </c>
      <c r="L16" s="14">
        <f t="shared" si="0"/>
        <v>5.702331657695725E-2</v>
      </c>
      <c r="M16" s="14">
        <f t="shared" si="0"/>
        <v>0.21944385555708218</v>
      </c>
      <c r="N16" s="14">
        <f t="shared" si="0"/>
        <v>0</v>
      </c>
      <c r="O16" s="14">
        <f t="shared" si="0"/>
        <v>0</v>
      </c>
    </row>
    <row r="17" spans="1:15" x14ac:dyDescent="0.2">
      <c r="A17" s="27">
        <v>16</v>
      </c>
      <c r="B17" s="28" t="s">
        <v>29</v>
      </c>
      <c r="C17" s="5">
        <v>60920442.25</v>
      </c>
      <c r="D17" s="5">
        <v>3147668</v>
      </c>
      <c r="E17" s="5">
        <v>1899441</v>
      </c>
      <c r="F17" s="5">
        <v>10855976</v>
      </c>
      <c r="G17" s="5">
        <v>4200968</v>
      </c>
      <c r="H17" s="5">
        <v>1535458</v>
      </c>
      <c r="I17" s="6">
        <f t="shared" si="1"/>
        <v>82559953.25</v>
      </c>
      <c r="J17" s="7">
        <f t="shared" si="0"/>
        <v>0.73789337144519274</v>
      </c>
      <c r="K17" s="7">
        <f t="shared" si="0"/>
        <v>3.8125845232355432E-2</v>
      </c>
      <c r="L17" s="7">
        <f t="shared" si="0"/>
        <v>2.3006808085856079E-2</v>
      </c>
      <c r="M17" s="7">
        <f t="shared" si="0"/>
        <v>0.13149203182234118</v>
      </c>
      <c r="N17" s="7">
        <f t="shared" si="0"/>
        <v>5.0883846642682057E-2</v>
      </c>
      <c r="O17" s="7">
        <f t="shared" si="0"/>
        <v>1.8598096771572481E-2</v>
      </c>
    </row>
    <row r="18" spans="1:15" x14ac:dyDescent="0.2">
      <c r="A18" s="29">
        <v>17</v>
      </c>
      <c r="B18" s="30" t="s">
        <v>30</v>
      </c>
      <c r="C18" s="8">
        <v>404334361.35000002</v>
      </c>
      <c r="D18" s="8">
        <v>16022967</v>
      </c>
      <c r="E18" s="8">
        <v>24613392</v>
      </c>
      <c r="F18" s="8">
        <v>77534163</v>
      </c>
      <c r="G18" s="8">
        <v>0</v>
      </c>
      <c r="H18" s="8">
        <v>45943276</v>
      </c>
      <c r="I18" s="9">
        <f t="shared" si="1"/>
        <v>568448159.35000002</v>
      </c>
      <c r="J18" s="10">
        <f t="shared" ref="J18:O61" si="2">C18/$I18</f>
        <v>0.71129504898448748</v>
      </c>
      <c r="K18" s="10">
        <f t="shared" si="2"/>
        <v>2.8187208871116209E-2</v>
      </c>
      <c r="L18" s="10">
        <f t="shared" si="2"/>
        <v>4.3299272933075422E-2</v>
      </c>
      <c r="M18" s="10">
        <f t="shared" si="2"/>
        <v>0.13639618973990086</v>
      </c>
      <c r="N18" s="10">
        <f t="shared" si="2"/>
        <v>0</v>
      </c>
      <c r="O18" s="10">
        <f t="shared" si="2"/>
        <v>8.0822279471420011E-2</v>
      </c>
    </row>
    <row r="19" spans="1:15" x14ac:dyDescent="0.2">
      <c r="A19" s="29">
        <v>18</v>
      </c>
      <c r="B19" s="30" t="s">
        <v>31</v>
      </c>
      <c r="C19" s="8">
        <v>10461004.199999999</v>
      </c>
      <c r="D19" s="8">
        <v>443465</v>
      </c>
      <c r="E19" s="8">
        <v>1592150</v>
      </c>
      <c r="F19" s="8">
        <v>1031664</v>
      </c>
      <c r="G19" s="8">
        <v>0</v>
      </c>
      <c r="H19" s="8">
        <v>11</v>
      </c>
      <c r="I19" s="9">
        <f t="shared" si="1"/>
        <v>13528294.199999999</v>
      </c>
      <c r="J19" s="10">
        <f t="shared" si="2"/>
        <v>0.77326853225885639</v>
      </c>
      <c r="K19" s="10">
        <f t="shared" si="2"/>
        <v>3.278055558549281E-2</v>
      </c>
      <c r="L19" s="10">
        <f t="shared" si="2"/>
        <v>0.11769037370579952</v>
      </c>
      <c r="M19" s="10">
        <f t="shared" si="2"/>
        <v>7.6259725339207954E-2</v>
      </c>
      <c r="N19" s="10">
        <f t="shared" si="2"/>
        <v>0</v>
      </c>
      <c r="O19" s="10">
        <f t="shared" si="2"/>
        <v>8.1311064332116616E-7</v>
      </c>
    </row>
    <row r="20" spans="1:15" x14ac:dyDescent="0.2">
      <c r="A20" s="29">
        <v>19</v>
      </c>
      <c r="B20" s="30" t="s">
        <v>32</v>
      </c>
      <c r="C20" s="8">
        <v>18103043.899999999</v>
      </c>
      <c r="D20" s="8">
        <v>1238165</v>
      </c>
      <c r="E20" s="8">
        <v>1543982</v>
      </c>
      <c r="F20" s="8">
        <v>2732999</v>
      </c>
      <c r="G20" s="8">
        <v>0</v>
      </c>
      <c r="H20" s="8">
        <v>100</v>
      </c>
      <c r="I20" s="9">
        <f t="shared" si="1"/>
        <v>23618289.899999999</v>
      </c>
      <c r="J20" s="10">
        <f t="shared" si="2"/>
        <v>0.76648410941894651</v>
      </c>
      <c r="K20" s="10">
        <f t="shared" si="2"/>
        <v>5.24239902737412E-2</v>
      </c>
      <c r="L20" s="10">
        <f t="shared" si="2"/>
        <v>6.5372302843992106E-2</v>
      </c>
      <c r="M20" s="10">
        <f t="shared" si="2"/>
        <v>0.11571536345652189</v>
      </c>
      <c r="N20" s="10">
        <f t="shared" si="2"/>
        <v>0</v>
      </c>
      <c r="O20" s="10">
        <f t="shared" si="2"/>
        <v>4.234006798265272E-6</v>
      </c>
    </row>
    <row r="21" spans="1:15" x14ac:dyDescent="0.2">
      <c r="A21" s="31">
        <v>20</v>
      </c>
      <c r="B21" s="32" t="s">
        <v>33</v>
      </c>
      <c r="C21" s="12">
        <v>50710120.899999999</v>
      </c>
      <c r="D21" s="11">
        <v>1841549</v>
      </c>
      <c r="E21" s="12">
        <v>2858802</v>
      </c>
      <c r="F21" s="12">
        <v>4786439</v>
      </c>
      <c r="G21" s="12">
        <v>477304</v>
      </c>
      <c r="H21" s="12">
        <v>44003</v>
      </c>
      <c r="I21" s="13">
        <f t="shared" si="1"/>
        <v>60718217.899999999</v>
      </c>
      <c r="J21" s="14">
        <f t="shared" si="2"/>
        <v>0.83517143048429288</v>
      </c>
      <c r="K21" s="14">
        <f t="shared" si="2"/>
        <v>3.0329430996030599E-2</v>
      </c>
      <c r="L21" s="14">
        <f t="shared" si="2"/>
        <v>4.7083101231796862E-2</v>
      </c>
      <c r="M21" s="14">
        <f t="shared" si="2"/>
        <v>7.8830360401601976E-2</v>
      </c>
      <c r="N21" s="14">
        <f t="shared" si="2"/>
        <v>7.8609685281952266E-3</v>
      </c>
      <c r="O21" s="14">
        <f t="shared" si="2"/>
        <v>7.2470835808242657E-4</v>
      </c>
    </row>
    <row r="22" spans="1:15" x14ac:dyDescent="0.2">
      <c r="A22" s="27">
        <v>21</v>
      </c>
      <c r="B22" s="28" t="s">
        <v>34</v>
      </c>
      <c r="C22" s="5">
        <v>26507482</v>
      </c>
      <c r="D22" s="5">
        <v>1953543</v>
      </c>
      <c r="E22" s="5">
        <v>2804168</v>
      </c>
      <c r="F22" s="5">
        <v>2152110</v>
      </c>
      <c r="G22" s="5">
        <v>5145</v>
      </c>
      <c r="H22" s="5">
        <v>2512390</v>
      </c>
      <c r="I22" s="6">
        <f t="shared" si="1"/>
        <v>35934838</v>
      </c>
      <c r="J22" s="7">
        <f t="shared" si="2"/>
        <v>0.73765413941757574</v>
      </c>
      <c r="K22" s="7">
        <f t="shared" si="2"/>
        <v>5.4363484260037571E-2</v>
      </c>
      <c r="L22" s="7">
        <f t="shared" si="2"/>
        <v>7.8034802884042506E-2</v>
      </c>
      <c r="M22" s="7">
        <f t="shared" si="2"/>
        <v>5.9889236177995291E-2</v>
      </c>
      <c r="N22" s="7">
        <f t="shared" si="2"/>
        <v>1.4317582286025611E-4</v>
      </c>
      <c r="O22" s="7">
        <f t="shared" si="2"/>
        <v>6.9915161437488604E-2</v>
      </c>
    </row>
    <row r="23" spans="1:15" x14ac:dyDescent="0.2">
      <c r="A23" s="29">
        <v>22</v>
      </c>
      <c r="B23" s="30" t="s">
        <v>35</v>
      </c>
      <c r="C23" s="8">
        <v>25074001.399999999</v>
      </c>
      <c r="D23" s="8">
        <v>919423</v>
      </c>
      <c r="E23" s="8">
        <v>1228633</v>
      </c>
      <c r="F23" s="8">
        <v>3169679</v>
      </c>
      <c r="G23" s="8">
        <v>1204532</v>
      </c>
      <c r="H23" s="8">
        <v>1327605</v>
      </c>
      <c r="I23" s="9">
        <f t="shared" si="1"/>
        <v>32923873.399999999</v>
      </c>
      <c r="J23" s="10">
        <f t="shared" si="2"/>
        <v>0.76157507640033628</v>
      </c>
      <c r="K23" s="10">
        <f t="shared" si="2"/>
        <v>2.7925723952030506E-2</v>
      </c>
      <c r="L23" s="10">
        <f t="shared" si="2"/>
        <v>3.7317389271700946E-2</v>
      </c>
      <c r="M23" s="10">
        <f t="shared" si="2"/>
        <v>9.6272967687939179E-2</v>
      </c>
      <c r="N23" s="10">
        <f t="shared" si="2"/>
        <v>3.6585367261192304E-2</v>
      </c>
      <c r="O23" s="10">
        <f t="shared" si="2"/>
        <v>4.0323475426800787E-2</v>
      </c>
    </row>
    <row r="24" spans="1:15" x14ac:dyDescent="0.2">
      <c r="A24" s="29">
        <v>23</v>
      </c>
      <c r="B24" s="30" t="s">
        <v>36</v>
      </c>
      <c r="C24" s="8">
        <v>104278271</v>
      </c>
      <c r="D24" s="8">
        <v>4479891</v>
      </c>
      <c r="E24" s="8">
        <v>5732903</v>
      </c>
      <c r="F24" s="8">
        <v>13900975</v>
      </c>
      <c r="G24" s="8">
        <v>13872275</v>
      </c>
      <c r="H24" s="8">
        <v>256879</v>
      </c>
      <c r="I24" s="9">
        <f t="shared" si="1"/>
        <v>142521194</v>
      </c>
      <c r="J24" s="10">
        <f t="shared" si="2"/>
        <v>0.73166851942034672</v>
      </c>
      <c r="K24" s="10">
        <f t="shared" si="2"/>
        <v>3.1433156531091092E-2</v>
      </c>
      <c r="L24" s="10">
        <f t="shared" si="2"/>
        <v>4.0224915600973708E-2</v>
      </c>
      <c r="M24" s="10">
        <f t="shared" si="2"/>
        <v>9.7536195213183519E-2</v>
      </c>
      <c r="N24" s="10">
        <f t="shared" si="2"/>
        <v>9.7334821654665615E-2</v>
      </c>
      <c r="O24" s="10">
        <f t="shared" si="2"/>
        <v>1.8023915797393615E-3</v>
      </c>
    </row>
    <row r="25" spans="1:15" x14ac:dyDescent="0.2">
      <c r="A25" s="29">
        <v>24</v>
      </c>
      <c r="B25" s="30" t="s">
        <v>37</v>
      </c>
      <c r="C25" s="8">
        <v>59131612.200000003</v>
      </c>
      <c r="D25" s="8">
        <v>5313743</v>
      </c>
      <c r="E25" s="8">
        <v>2530323</v>
      </c>
      <c r="F25" s="8">
        <v>20055154</v>
      </c>
      <c r="G25" s="8">
        <v>3140000</v>
      </c>
      <c r="H25" s="8">
        <v>0</v>
      </c>
      <c r="I25" s="9">
        <f t="shared" si="1"/>
        <v>90170832.200000003</v>
      </c>
      <c r="J25" s="10">
        <f t="shared" si="2"/>
        <v>0.65577316696873078</v>
      </c>
      <c r="K25" s="10">
        <f t="shared" si="2"/>
        <v>5.8929732268790128E-2</v>
      </c>
      <c r="L25" s="10">
        <f t="shared" si="2"/>
        <v>2.8061435591364099E-2</v>
      </c>
      <c r="M25" s="10">
        <f t="shared" si="2"/>
        <v>0.22241287465904078</v>
      </c>
      <c r="N25" s="10">
        <f t="shared" si="2"/>
        <v>3.4822790512074257E-2</v>
      </c>
      <c r="O25" s="10">
        <f t="shared" si="2"/>
        <v>0</v>
      </c>
    </row>
    <row r="26" spans="1:15" x14ac:dyDescent="0.2">
      <c r="A26" s="31">
        <v>25</v>
      </c>
      <c r="B26" s="32" t="s">
        <v>38</v>
      </c>
      <c r="C26" s="12">
        <v>23089468.399999999</v>
      </c>
      <c r="D26" s="11">
        <v>757315</v>
      </c>
      <c r="E26" s="12">
        <v>1374815</v>
      </c>
      <c r="F26" s="12">
        <v>1215926</v>
      </c>
      <c r="G26" s="12">
        <v>151906</v>
      </c>
      <c r="H26" s="12">
        <v>54</v>
      </c>
      <c r="I26" s="13">
        <f t="shared" si="1"/>
        <v>26589484.399999999</v>
      </c>
      <c r="J26" s="14">
        <f t="shared" si="2"/>
        <v>0.86836841409380616</v>
      </c>
      <c r="K26" s="14">
        <f t="shared" si="2"/>
        <v>2.8481748220736468E-2</v>
      </c>
      <c r="L26" s="14">
        <f t="shared" si="2"/>
        <v>5.1705214712625271E-2</v>
      </c>
      <c r="M26" s="14">
        <f t="shared" si="2"/>
        <v>4.5729581728933412E-2</v>
      </c>
      <c r="N26" s="14">
        <f t="shared" si="2"/>
        <v>5.7130103658572639E-3</v>
      </c>
      <c r="O26" s="14">
        <f t="shared" si="2"/>
        <v>2.030878041395944E-6</v>
      </c>
    </row>
    <row r="27" spans="1:15" x14ac:dyDescent="0.2">
      <c r="A27" s="27">
        <v>26</v>
      </c>
      <c r="B27" s="28" t="s">
        <v>39</v>
      </c>
      <c r="C27" s="5">
        <v>464859013.85000002</v>
      </c>
      <c r="D27" s="5">
        <v>20362637</v>
      </c>
      <c r="E27" s="5">
        <v>32667882</v>
      </c>
      <c r="F27" s="5">
        <v>35921349</v>
      </c>
      <c r="G27" s="5">
        <v>20602996</v>
      </c>
      <c r="H27" s="5">
        <v>8934873</v>
      </c>
      <c r="I27" s="6">
        <f t="shared" si="1"/>
        <v>583348750.85000002</v>
      </c>
      <c r="J27" s="7">
        <f t="shared" si="2"/>
        <v>0.79688010503605589</v>
      </c>
      <c r="K27" s="7">
        <f t="shared" si="2"/>
        <v>3.4906455135679151E-2</v>
      </c>
      <c r="L27" s="7">
        <f t="shared" si="2"/>
        <v>5.600060333102537E-2</v>
      </c>
      <c r="M27" s="7">
        <f t="shared" si="2"/>
        <v>6.1577827924820007E-2</v>
      </c>
      <c r="N27" s="7">
        <f t="shared" si="2"/>
        <v>3.531848824563228E-2</v>
      </c>
      <c r="O27" s="7">
        <f t="shared" si="2"/>
        <v>1.531652032678729E-2</v>
      </c>
    </row>
    <row r="28" spans="1:15" x14ac:dyDescent="0.2">
      <c r="A28" s="29">
        <v>27</v>
      </c>
      <c r="B28" s="30" t="s">
        <v>40</v>
      </c>
      <c r="C28" s="8">
        <v>51574647.899999999</v>
      </c>
      <c r="D28" s="8">
        <v>2291176</v>
      </c>
      <c r="E28" s="8">
        <v>2534531</v>
      </c>
      <c r="F28" s="8">
        <v>6385100</v>
      </c>
      <c r="G28" s="8">
        <v>3523231</v>
      </c>
      <c r="H28" s="8">
        <v>13860</v>
      </c>
      <c r="I28" s="9">
        <f t="shared" si="1"/>
        <v>66322545.899999999</v>
      </c>
      <c r="J28" s="10">
        <f t="shared" si="2"/>
        <v>0.77763371716404506</v>
      </c>
      <c r="K28" s="10">
        <f t="shared" si="2"/>
        <v>3.4545959732224331E-2</v>
      </c>
      <c r="L28" s="10">
        <f t="shared" si="2"/>
        <v>3.8215224786779481E-2</v>
      </c>
      <c r="M28" s="10">
        <f t="shared" si="2"/>
        <v>9.6273445377494174E-2</v>
      </c>
      <c r="N28" s="10">
        <f t="shared" si="2"/>
        <v>5.312267423075507E-2</v>
      </c>
      <c r="O28" s="10">
        <f t="shared" si="2"/>
        <v>2.0897870870183226E-4</v>
      </c>
    </row>
    <row r="29" spans="1:15" x14ac:dyDescent="0.2">
      <c r="A29" s="29">
        <v>28</v>
      </c>
      <c r="B29" s="30" t="s">
        <v>41</v>
      </c>
      <c r="C29" s="8">
        <v>255568292.34999999</v>
      </c>
      <c r="D29" s="8">
        <v>12663951</v>
      </c>
      <c r="E29" s="8">
        <v>12666766</v>
      </c>
      <c r="F29" s="8">
        <v>47558528</v>
      </c>
      <c r="G29" s="8">
        <v>7678451</v>
      </c>
      <c r="H29" s="8">
        <v>8940218</v>
      </c>
      <c r="I29" s="9">
        <f t="shared" si="1"/>
        <v>345076206.35000002</v>
      </c>
      <c r="J29" s="10">
        <f t="shared" si="2"/>
        <v>0.74061406624710902</v>
      </c>
      <c r="K29" s="10">
        <f t="shared" si="2"/>
        <v>3.6698997980623878E-2</v>
      </c>
      <c r="L29" s="10">
        <f t="shared" si="2"/>
        <v>3.6707155598993964E-2</v>
      </c>
      <c r="M29" s="10">
        <f t="shared" si="2"/>
        <v>0.13782036293676786</v>
      </c>
      <c r="N29" s="10">
        <f t="shared" si="2"/>
        <v>2.2251464629270867E-2</v>
      </c>
      <c r="O29" s="10">
        <f t="shared" si="2"/>
        <v>2.5907952607234289E-2</v>
      </c>
    </row>
    <row r="30" spans="1:15" x14ac:dyDescent="0.2">
      <c r="A30" s="29">
        <v>29</v>
      </c>
      <c r="B30" s="30" t="s">
        <v>42</v>
      </c>
      <c r="C30" s="8">
        <v>100618086.2</v>
      </c>
      <c r="D30" s="8">
        <v>4356548</v>
      </c>
      <c r="E30" s="8">
        <v>5459163</v>
      </c>
      <c r="F30" s="8">
        <v>46683057</v>
      </c>
      <c r="G30" s="8">
        <v>11295734</v>
      </c>
      <c r="H30" s="8">
        <v>454084</v>
      </c>
      <c r="I30" s="9">
        <f t="shared" si="1"/>
        <v>168866672.19999999</v>
      </c>
      <c r="J30" s="10">
        <f t="shared" si="2"/>
        <v>0.59584336500000035</v>
      </c>
      <c r="K30" s="10">
        <f t="shared" si="2"/>
        <v>2.5798743726294621E-2</v>
      </c>
      <c r="L30" s="10">
        <f t="shared" si="2"/>
        <v>3.2328244104522598E-2</v>
      </c>
      <c r="M30" s="10">
        <f t="shared" si="2"/>
        <v>0.27644920333782713</v>
      </c>
      <c r="N30" s="10">
        <f t="shared" si="2"/>
        <v>6.6891434839325276E-2</v>
      </c>
      <c r="O30" s="10">
        <f t="shared" si="2"/>
        <v>2.6890089920301044E-3</v>
      </c>
    </row>
    <row r="31" spans="1:15" x14ac:dyDescent="0.2">
      <c r="A31" s="31">
        <v>30</v>
      </c>
      <c r="B31" s="32" t="s">
        <v>43</v>
      </c>
      <c r="C31" s="12">
        <v>23218261.899999999</v>
      </c>
      <c r="D31" s="11">
        <v>865944</v>
      </c>
      <c r="E31" s="12">
        <v>664519</v>
      </c>
      <c r="F31" s="12">
        <v>2899459</v>
      </c>
      <c r="G31" s="12">
        <v>1449449</v>
      </c>
      <c r="H31" s="12">
        <v>1357495</v>
      </c>
      <c r="I31" s="13">
        <f t="shared" si="1"/>
        <v>30455127.899999999</v>
      </c>
      <c r="J31" s="14">
        <f t="shared" si="2"/>
        <v>0.76237610875375772</v>
      </c>
      <c r="K31" s="14">
        <f t="shared" si="2"/>
        <v>2.8433438297922893E-2</v>
      </c>
      <c r="L31" s="14">
        <f t="shared" si="2"/>
        <v>2.1819609564010401E-2</v>
      </c>
      <c r="M31" s="14">
        <f t="shared" si="2"/>
        <v>9.520429562865175E-2</v>
      </c>
      <c r="N31" s="14">
        <f t="shared" si="2"/>
        <v>4.7592937542711815E-2</v>
      </c>
      <c r="O31" s="14">
        <f t="shared" si="2"/>
        <v>4.4573610212945453E-2</v>
      </c>
    </row>
    <row r="32" spans="1:15" x14ac:dyDescent="0.2">
      <c r="A32" s="27">
        <v>31</v>
      </c>
      <c r="B32" s="28" t="s">
        <v>44</v>
      </c>
      <c r="C32" s="5">
        <v>48059004.450000003</v>
      </c>
      <c r="D32" s="5">
        <v>2151998</v>
      </c>
      <c r="E32" s="5">
        <v>3371964</v>
      </c>
      <c r="F32" s="5">
        <v>19850040</v>
      </c>
      <c r="G32" s="5">
        <v>4772083</v>
      </c>
      <c r="H32" s="5">
        <v>17657</v>
      </c>
      <c r="I32" s="6">
        <f t="shared" si="1"/>
        <v>78222746.450000003</v>
      </c>
      <c r="J32" s="7">
        <f t="shared" si="2"/>
        <v>0.61438656440833783</v>
      </c>
      <c r="K32" s="7">
        <f t="shared" si="2"/>
        <v>2.7511153694604135E-2</v>
      </c>
      <c r="L32" s="7">
        <f t="shared" si="2"/>
        <v>4.3107205423365699E-2</v>
      </c>
      <c r="M32" s="7">
        <f t="shared" si="2"/>
        <v>0.25376301524631523</v>
      </c>
      <c r="N32" s="7">
        <f t="shared" si="2"/>
        <v>6.1006334046968251E-2</v>
      </c>
      <c r="O32" s="7">
        <f t="shared" si="2"/>
        <v>2.2572718040891543E-4</v>
      </c>
    </row>
    <row r="33" spans="1:15" x14ac:dyDescent="0.2">
      <c r="A33" s="29">
        <v>32</v>
      </c>
      <c r="B33" s="30" t="s">
        <v>45</v>
      </c>
      <c r="C33" s="8">
        <v>226646186.30000001</v>
      </c>
      <c r="D33" s="8">
        <v>7159793</v>
      </c>
      <c r="E33" s="8">
        <v>5888561</v>
      </c>
      <c r="F33" s="8">
        <v>16216984</v>
      </c>
      <c r="G33" s="8">
        <v>8394998</v>
      </c>
      <c r="H33" s="8">
        <v>2595447</v>
      </c>
      <c r="I33" s="9">
        <f t="shared" si="1"/>
        <v>266901969.30000001</v>
      </c>
      <c r="J33" s="10">
        <f t="shared" si="2"/>
        <v>0.84917390041902552</v>
      </c>
      <c r="K33" s="10">
        <f t="shared" si="2"/>
        <v>2.682555328751559E-2</v>
      </c>
      <c r="L33" s="10">
        <f t="shared" si="2"/>
        <v>2.2062636013678898E-2</v>
      </c>
      <c r="M33" s="10">
        <f t="shared" si="2"/>
        <v>6.0760076227732801E-2</v>
      </c>
      <c r="N33" s="10">
        <f t="shared" si="2"/>
        <v>3.1453488417554361E-2</v>
      </c>
      <c r="O33" s="10">
        <f t="shared" si="2"/>
        <v>9.7243456344928512E-3</v>
      </c>
    </row>
    <row r="34" spans="1:15" x14ac:dyDescent="0.2">
      <c r="A34" s="29">
        <v>33</v>
      </c>
      <c r="B34" s="30" t="s">
        <v>46</v>
      </c>
      <c r="C34" s="8">
        <v>10443348.1</v>
      </c>
      <c r="D34" s="8">
        <v>1298557</v>
      </c>
      <c r="E34" s="8">
        <v>2245001</v>
      </c>
      <c r="F34" s="8">
        <v>1008085</v>
      </c>
      <c r="G34" s="8">
        <v>2729321</v>
      </c>
      <c r="H34" s="8">
        <v>0</v>
      </c>
      <c r="I34" s="9">
        <f t="shared" si="1"/>
        <v>17724312.100000001</v>
      </c>
      <c r="J34" s="10">
        <f t="shared" si="2"/>
        <v>0.58921034797169924</v>
      </c>
      <c r="K34" s="10">
        <f t="shared" si="2"/>
        <v>7.3264169163439627E-2</v>
      </c>
      <c r="L34" s="10">
        <f t="shared" si="2"/>
        <v>0.12666223587881867</v>
      </c>
      <c r="M34" s="10">
        <f t="shared" si="2"/>
        <v>5.6875832151477401E-2</v>
      </c>
      <c r="N34" s="10">
        <f t="shared" si="2"/>
        <v>0.15398741483456499</v>
      </c>
      <c r="O34" s="10">
        <f t="shared" si="2"/>
        <v>0</v>
      </c>
    </row>
    <row r="35" spans="1:15" x14ac:dyDescent="0.2">
      <c r="A35" s="29">
        <v>34</v>
      </c>
      <c r="B35" s="30" t="s">
        <v>47</v>
      </c>
      <c r="C35" s="8">
        <v>39764714</v>
      </c>
      <c r="D35" s="8">
        <v>1512321</v>
      </c>
      <c r="E35" s="8">
        <v>4196155</v>
      </c>
      <c r="F35" s="8">
        <v>3440712</v>
      </c>
      <c r="G35" s="8">
        <v>849775</v>
      </c>
      <c r="H35" s="8">
        <v>798867</v>
      </c>
      <c r="I35" s="9">
        <f t="shared" si="1"/>
        <v>50562544</v>
      </c>
      <c r="J35" s="10">
        <f t="shared" si="2"/>
        <v>0.78644606964396413</v>
      </c>
      <c r="K35" s="10">
        <f t="shared" si="2"/>
        <v>2.9909907223022638E-2</v>
      </c>
      <c r="L35" s="10">
        <f t="shared" si="2"/>
        <v>8.2989396261390638E-2</v>
      </c>
      <c r="M35" s="10">
        <f t="shared" si="2"/>
        <v>6.804863299599799E-2</v>
      </c>
      <c r="N35" s="10">
        <f t="shared" si="2"/>
        <v>1.6806413063393328E-2</v>
      </c>
      <c r="O35" s="10">
        <f t="shared" si="2"/>
        <v>1.5799580812231283E-2</v>
      </c>
    </row>
    <row r="36" spans="1:15" x14ac:dyDescent="0.2">
      <c r="A36" s="31">
        <v>35</v>
      </c>
      <c r="B36" s="32" t="s">
        <v>48</v>
      </c>
      <c r="C36" s="12">
        <v>51940552.100000001</v>
      </c>
      <c r="D36" s="11">
        <v>2200654</v>
      </c>
      <c r="E36" s="12">
        <v>3037382</v>
      </c>
      <c r="F36" s="12">
        <v>8142061</v>
      </c>
      <c r="G36" s="12">
        <v>1760500</v>
      </c>
      <c r="H36" s="12">
        <v>0</v>
      </c>
      <c r="I36" s="13">
        <f t="shared" si="1"/>
        <v>67081149.100000001</v>
      </c>
      <c r="J36" s="14">
        <f t="shared" si="2"/>
        <v>0.77429431065008392</v>
      </c>
      <c r="K36" s="14">
        <f t="shared" si="2"/>
        <v>3.2805848282643685E-2</v>
      </c>
      <c r="L36" s="14">
        <f t="shared" si="2"/>
        <v>4.5279218390729681E-2</v>
      </c>
      <c r="M36" s="14">
        <f t="shared" si="2"/>
        <v>0.1213762899001979</v>
      </c>
      <c r="N36" s="14">
        <f t="shared" si="2"/>
        <v>2.6244332776344761E-2</v>
      </c>
      <c r="O36" s="14">
        <f t="shared" si="2"/>
        <v>0</v>
      </c>
    </row>
    <row r="37" spans="1:15" x14ac:dyDescent="0.2">
      <c r="A37" s="27">
        <v>36</v>
      </c>
      <c r="B37" s="28" t="s">
        <v>49</v>
      </c>
      <c r="C37" s="5">
        <v>204652731.69999999</v>
      </c>
      <c r="D37" s="5">
        <v>5629386</v>
      </c>
      <c r="E37" s="5">
        <v>10573934</v>
      </c>
      <c r="F37" s="5">
        <v>7197873</v>
      </c>
      <c r="G37" s="5">
        <v>22458748</v>
      </c>
      <c r="H37" s="5">
        <v>21069054</v>
      </c>
      <c r="I37" s="6">
        <f t="shared" si="1"/>
        <v>271581726.69999999</v>
      </c>
      <c r="J37" s="7">
        <f t="shared" si="2"/>
        <v>0.75355854823792168</v>
      </c>
      <c r="K37" s="7">
        <f t="shared" si="2"/>
        <v>2.0728147171029825E-2</v>
      </c>
      <c r="L37" s="7">
        <f t="shared" si="2"/>
        <v>3.8934629838628242E-2</v>
      </c>
      <c r="M37" s="7">
        <f t="shared" si="2"/>
        <v>2.650352469387993E-2</v>
      </c>
      <c r="N37" s="7">
        <f t="shared" si="2"/>
        <v>8.2696094000495213E-2</v>
      </c>
      <c r="O37" s="7">
        <f t="shared" si="2"/>
        <v>7.7579056058045159E-2</v>
      </c>
    </row>
    <row r="38" spans="1:15" x14ac:dyDescent="0.2">
      <c r="A38" s="29">
        <v>37</v>
      </c>
      <c r="B38" s="30" t="s">
        <v>50</v>
      </c>
      <c r="C38" s="8">
        <v>179680146.25</v>
      </c>
      <c r="D38" s="8">
        <v>6220959</v>
      </c>
      <c r="E38" s="8">
        <v>6668056</v>
      </c>
      <c r="F38" s="8">
        <v>14367376</v>
      </c>
      <c r="G38" s="8">
        <v>17493289</v>
      </c>
      <c r="H38" s="8">
        <v>150887</v>
      </c>
      <c r="I38" s="9">
        <f t="shared" si="1"/>
        <v>224580713.25</v>
      </c>
      <c r="J38" s="10">
        <f t="shared" si="2"/>
        <v>0.8000693543527162</v>
      </c>
      <c r="K38" s="10">
        <f t="shared" si="2"/>
        <v>2.7700326132079376E-2</v>
      </c>
      <c r="L38" s="10">
        <f t="shared" si="2"/>
        <v>2.9691133773260471E-2</v>
      </c>
      <c r="M38" s="10">
        <f t="shared" si="2"/>
        <v>6.3974220190522083E-2</v>
      </c>
      <c r="N38" s="10">
        <f t="shared" si="2"/>
        <v>7.78931046519864E-2</v>
      </c>
      <c r="O38" s="10">
        <f t="shared" si="2"/>
        <v>6.7186089943545052E-4</v>
      </c>
    </row>
    <row r="39" spans="1:15" x14ac:dyDescent="0.2">
      <c r="A39" s="29">
        <v>38</v>
      </c>
      <c r="B39" s="30" t="s">
        <v>51</v>
      </c>
      <c r="C39" s="8">
        <v>55064758.25</v>
      </c>
      <c r="D39" s="8">
        <v>2142626</v>
      </c>
      <c r="E39" s="8">
        <v>1249366</v>
      </c>
      <c r="F39" s="8">
        <v>2508358</v>
      </c>
      <c r="G39" s="8">
        <v>2952</v>
      </c>
      <c r="H39" s="8">
        <v>-14</v>
      </c>
      <c r="I39" s="9">
        <f t="shared" si="1"/>
        <v>60968046.25</v>
      </c>
      <c r="J39" s="10">
        <f t="shared" si="2"/>
        <v>0.9031740663659531</v>
      </c>
      <c r="K39" s="10">
        <f t="shared" si="2"/>
        <v>3.5143425643231925E-2</v>
      </c>
      <c r="L39" s="10">
        <f t="shared" si="2"/>
        <v>2.049214427631425E-2</v>
      </c>
      <c r="M39" s="10">
        <f t="shared" si="2"/>
        <v>4.1142174537042837E-2</v>
      </c>
      <c r="N39" s="10">
        <f t="shared" si="2"/>
        <v>4.8418805941317172E-5</v>
      </c>
      <c r="O39" s="10">
        <f t="shared" si="2"/>
        <v>-2.2962848346153129E-7</v>
      </c>
    </row>
    <row r="40" spans="1:15" x14ac:dyDescent="0.2">
      <c r="A40" s="29">
        <v>39</v>
      </c>
      <c r="B40" s="30" t="s">
        <v>52</v>
      </c>
      <c r="C40" s="8">
        <v>27435686.300000001</v>
      </c>
      <c r="D40" s="8">
        <v>3077840</v>
      </c>
      <c r="E40" s="8">
        <v>1845431</v>
      </c>
      <c r="F40" s="8">
        <v>2364832</v>
      </c>
      <c r="G40" s="8">
        <v>150137</v>
      </c>
      <c r="H40" s="8">
        <v>0</v>
      </c>
      <c r="I40" s="9">
        <f t="shared" si="1"/>
        <v>34873926.299999997</v>
      </c>
      <c r="J40" s="10">
        <f t="shared" si="2"/>
        <v>0.78671056605404377</v>
      </c>
      <c r="K40" s="10">
        <f t="shared" si="2"/>
        <v>8.8256193854490086E-2</v>
      </c>
      <c r="L40" s="10">
        <f t="shared" si="2"/>
        <v>5.2917213396760553E-2</v>
      </c>
      <c r="M40" s="10">
        <f t="shared" si="2"/>
        <v>6.7810890567833779E-2</v>
      </c>
      <c r="N40" s="10">
        <f t="shared" si="2"/>
        <v>4.305136126871955E-3</v>
      </c>
      <c r="O40" s="10">
        <f t="shared" si="2"/>
        <v>0</v>
      </c>
    </row>
    <row r="41" spans="1:15" x14ac:dyDescent="0.2">
      <c r="A41" s="31">
        <v>40</v>
      </c>
      <c r="B41" s="32" t="s">
        <v>53</v>
      </c>
      <c r="C41" s="12">
        <v>169738874.19999999</v>
      </c>
      <c r="D41" s="11">
        <v>8581484</v>
      </c>
      <c r="E41" s="12">
        <v>10514787</v>
      </c>
      <c r="F41" s="12">
        <v>65122215</v>
      </c>
      <c r="G41" s="12">
        <v>9302034</v>
      </c>
      <c r="H41" s="12">
        <v>48344</v>
      </c>
      <c r="I41" s="13">
        <f t="shared" si="1"/>
        <v>263307738.19999999</v>
      </c>
      <c r="J41" s="14">
        <f t="shared" si="2"/>
        <v>0.64464066024171252</v>
      </c>
      <c r="K41" s="14">
        <f t="shared" si="2"/>
        <v>3.2591081669927163E-2</v>
      </c>
      <c r="L41" s="14">
        <f t="shared" si="2"/>
        <v>3.9933452286211618E-2</v>
      </c>
      <c r="M41" s="14">
        <f t="shared" si="2"/>
        <v>0.24732358967185114</v>
      </c>
      <c r="N41" s="14">
        <f t="shared" si="2"/>
        <v>3.5327613474597078E-2</v>
      </c>
      <c r="O41" s="14">
        <f t="shared" si="2"/>
        <v>1.8360265570045446E-4</v>
      </c>
    </row>
    <row r="42" spans="1:15" x14ac:dyDescent="0.2">
      <c r="A42" s="27">
        <v>41</v>
      </c>
      <c r="B42" s="28" t="s">
        <v>54</v>
      </c>
      <c r="C42" s="5">
        <v>12598111.949999999</v>
      </c>
      <c r="D42" s="5">
        <v>765160</v>
      </c>
      <c r="E42" s="5">
        <v>1086198</v>
      </c>
      <c r="F42" s="5">
        <v>8347077</v>
      </c>
      <c r="G42" s="5">
        <v>529887</v>
      </c>
      <c r="H42" s="5">
        <v>0</v>
      </c>
      <c r="I42" s="6">
        <f t="shared" si="1"/>
        <v>23326433.949999999</v>
      </c>
      <c r="J42" s="7">
        <f t="shared" si="2"/>
        <v>0.54007877830807482</v>
      </c>
      <c r="K42" s="7">
        <f t="shared" si="2"/>
        <v>3.2802270661692806E-2</v>
      </c>
      <c r="L42" s="7">
        <f t="shared" si="2"/>
        <v>4.6565111595208063E-2</v>
      </c>
      <c r="M42" s="7">
        <f t="shared" si="2"/>
        <v>0.35783767968528257</v>
      </c>
      <c r="N42" s="7">
        <f t="shared" si="2"/>
        <v>2.2716159749741775E-2</v>
      </c>
      <c r="O42" s="7">
        <f t="shared" si="2"/>
        <v>0</v>
      </c>
    </row>
    <row r="43" spans="1:15" x14ac:dyDescent="0.2">
      <c r="A43" s="29">
        <v>42</v>
      </c>
      <c r="B43" s="30" t="s">
        <v>55</v>
      </c>
      <c r="C43" s="8">
        <v>27658927.100000001</v>
      </c>
      <c r="D43" s="8">
        <v>1394302</v>
      </c>
      <c r="E43" s="8">
        <v>2216656</v>
      </c>
      <c r="F43" s="8">
        <v>2541441</v>
      </c>
      <c r="G43" s="8">
        <v>2726006</v>
      </c>
      <c r="H43" s="8">
        <v>85221</v>
      </c>
      <c r="I43" s="9">
        <f t="shared" si="1"/>
        <v>36622553.100000001</v>
      </c>
      <c r="J43" s="10">
        <f t="shared" si="2"/>
        <v>0.75524300625561791</v>
      </c>
      <c r="K43" s="10">
        <f t="shared" si="2"/>
        <v>3.8072222769198465E-2</v>
      </c>
      <c r="L43" s="10">
        <f t="shared" si="2"/>
        <v>6.0527074503716125E-2</v>
      </c>
      <c r="M43" s="10">
        <f t="shared" si="2"/>
        <v>6.9395516829764664E-2</v>
      </c>
      <c r="N43" s="10">
        <f t="shared" si="2"/>
        <v>7.4435170932962619E-2</v>
      </c>
      <c r="O43" s="10">
        <f>H43/$I43</f>
        <v>2.3270087087401887E-3</v>
      </c>
    </row>
    <row r="44" spans="1:15" x14ac:dyDescent="0.2">
      <c r="A44" s="29">
        <v>43</v>
      </c>
      <c r="B44" s="30" t="s">
        <v>56</v>
      </c>
      <c r="C44" s="8">
        <v>36070228.75</v>
      </c>
      <c r="D44" s="8">
        <v>5108421</v>
      </c>
      <c r="E44" s="8">
        <v>1774568</v>
      </c>
      <c r="F44" s="8">
        <v>7000715</v>
      </c>
      <c r="G44" s="8">
        <v>2691488</v>
      </c>
      <c r="H44" s="8">
        <v>307917</v>
      </c>
      <c r="I44" s="9">
        <f t="shared" si="1"/>
        <v>52953337.75</v>
      </c>
      <c r="J44" s="10">
        <f t="shared" si="2"/>
        <v>0.68117006939756131</v>
      </c>
      <c r="K44" s="10">
        <f t="shared" si="2"/>
        <v>9.6470236193940392E-2</v>
      </c>
      <c r="L44" s="10">
        <f t="shared" si="2"/>
        <v>3.351191965231691E-2</v>
      </c>
      <c r="M44" s="10">
        <f t="shared" si="2"/>
        <v>0.1322053584809203</v>
      </c>
      <c r="N44" s="10">
        <f t="shared" si="2"/>
        <v>5.0827542027792195E-2</v>
      </c>
      <c r="O44" s="10">
        <f t="shared" si="2"/>
        <v>5.8148742474689423E-3</v>
      </c>
    </row>
    <row r="45" spans="1:15" x14ac:dyDescent="0.2">
      <c r="A45" s="29">
        <v>44</v>
      </c>
      <c r="B45" s="30" t="s">
        <v>57</v>
      </c>
      <c r="C45" s="8">
        <v>69106316</v>
      </c>
      <c r="D45" s="8">
        <v>4702358</v>
      </c>
      <c r="E45" s="8">
        <v>4316889</v>
      </c>
      <c r="F45" s="8">
        <v>4604926</v>
      </c>
      <c r="G45" s="8">
        <v>1927300</v>
      </c>
      <c r="H45" s="8">
        <v>57213</v>
      </c>
      <c r="I45" s="9">
        <f t="shared" si="1"/>
        <v>84715002</v>
      </c>
      <c r="J45" s="10">
        <f t="shared" si="2"/>
        <v>0.81575062702589562</v>
      </c>
      <c r="K45" s="10">
        <f t="shared" si="2"/>
        <v>5.5507972484023553E-2</v>
      </c>
      <c r="L45" s="10">
        <f t="shared" si="2"/>
        <v>5.095778667395888E-2</v>
      </c>
      <c r="M45" s="10">
        <f t="shared" si="2"/>
        <v>5.4357857419397804E-2</v>
      </c>
      <c r="N45" s="10">
        <f t="shared" si="2"/>
        <v>2.2750397857512889E-2</v>
      </c>
      <c r="O45" s="10">
        <f t="shared" si="2"/>
        <v>6.7535853921127213E-4</v>
      </c>
    </row>
    <row r="46" spans="1:15" x14ac:dyDescent="0.2">
      <c r="A46" s="31">
        <v>45</v>
      </c>
      <c r="B46" s="32" t="s">
        <v>58</v>
      </c>
      <c r="C46" s="12">
        <v>135166091.69999999</v>
      </c>
      <c r="D46" s="11">
        <v>5132774</v>
      </c>
      <c r="E46" s="12">
        <v>2377668</v>
      </c>
      <c r="F46" s="12">
        <v>7899997</v>
      </c>
      <c r="G46" s="12">
        <v>7319292</v>
      </c>
      <c r="H46" s="12">
        <v>6104544</v>
      </c>
      <c r="I46" s="13">
        <f t="shared" si="1"/>
        <v>164000366.69999999</v>
      </c>
      <c r="J46" s="14">
        <f t="shared" si="2"/>
        <v>0.82418164312555775</v>
      </c>
      <c r="K46" s="14">
        <f t="shared" si="2"/>
        <v>3.1297332458952366E-2</v>
      </c>
      <c r="L46" s="14">
        <f t="shared" si="2"/>
        <v>1.4497943192708728E-2</v>
      </c>
      <c r="M46" s="14">
        <f t="shared" si="2"/>
        <v>4.8170605706334683E-2</v>
      </c>
      <c r="N46" s="14">
        <f t="shared" si="2"/>
        <v>4.4629729477306104E-2</v>
      </c>
      <c r="O46" s="14">
        <f t="shared" si="2"/>
        <v>3.7222746039140414E-2</v>
      </c>
    </row>
    <row r="47" spans="1:15" x14ac:dyDescent="0.2">
      <c r="A47" s="27">
        <v>46</v>
      </c>
      <c r="B47" s="28" t="s">
        <v>59</v>
      </c>
      <c r="C47" s="5">
        <v>9628164.1999999993</v>
      </c>
      <c r="D47" s="5">
        <v>539286</v>
      </c>
      <c r="E47" s="5">
        <v>1053496</v>
      </c>
      <c r="F47" s="5">
        <v>2890186</v>
      </c>
      <c r="G47" s="5">
        <v>0</v>
      </c>
      <c r="H47" s="5">
        <v>1563610</v>
      </c>
      <c r="I47" s="6">
        <f t="shared" si="1"/>
        <v>15674742.199999999</v>
      </c>
      <c r="J47" s="7">
        <f t="shared" si="2"/>
        <v>0.6142470528159627</v>
      </c>
      <c r="K47" s="7">
        <f t="shared" si="2"/>
        <v>3.4404776366912117E-2</v>
      </c>
      <c r="L47" s="7">
        <f t="shared" si="2"/>
        <v>6.7209781606487926E-2</v>
      </c>
      <c r="M47" s="7">
        <f t="shared" si="2"/>
        <v>0.18438491447725375</v>
      </c>
      <c r="N47" s="7">
        <f t="shared" si="2"/>
        <v>0</v>
      </c>
      <c r="O47" s="7">
        <f t="shared" si="2"/>
        <v>9.9753474733383501E-2</v>
      </c>
    </row>
    <row r="48" spans="1:15" x14ac:dyDescent="0.2">
      <c r="A48" s="29">
        <v>47</v>
      </c>
      <c r="B48" s="30" t="s">
        <v>60</v>
      </c>
      <c r="C48" s="8">
        <v>43268080.399999999</v>
      </c>
      <c r="D48" s="8">
        <v>2395832</v>
      </c>
      <c r="E48" s="8">
        <v>1269229</v>
      </c>
      <c r="F48" s="8">
        <v>10842569</v>
      </c>
      <c r="G48" s="8">
        <v>5289927</v>
      </c>
      <c r="H48" s="8">
        <v>216495</v>
      </c>
      <c r="I48" s="9">
        <f t="shared" si="1"/>
        <v>63282132.399999999</v>
      </c>
      <c r="J48" s="10">
        <f t="shared" si="2"/>
        <v>0.68373297104634234</v>
      </c>
      <c r="K48" s="10">
        <f t="shared" si="2"/>
        <v>3.7859533317496107E-2</v>
      </c>
      <c r="L48" s="10">
        <f t="shared" si="2"/>
        <v>2.0056672426544211E-2</v>
      </c>
      <c r="M48" s="10">
        <f t="shared" si="2"/>
        <v>0.17133697283563726</v>
      </c>
      <c r="N48" s="10">
        <f t="shared" si="2"/>
        <v>8.3592742522690347E-2</v>
      </c>
      <c r="O48" s="10">
        <f t="shared" si="2"/>
        <v>3.42110785128979E-3</v>
      </c>
    </row>
    <row r="49" spans="1:15" x14ac:dyDescent="0.2">
      <c r="A49" s="29">
        <v>48</v>
      </c>
      <c r="B49" s="30" t="s">
        <v>61</v>
      </c>
      <c r="C49" s="8">
        <v>59808999.399999999</v>
      </c>
      <c r="D49" s="8">
        <v>3259194</v>
      </c>
      <c r="E49" s="8">
        <v>2962466</v>
      </c>
      <c r="F49" s="8">
        <v>4159309</v>
      </c>
      <c r="G49" s="8">
        <v>4099695</v>
      </c>
      <c r="H49" s="8">
        <v>3485059</v>
      </c>
      <c r="I49" s="9">
        <f t="shared" si="1"/>
        <v>77774722.400000006</v>
      </c>
      <c r="J49" s="10">
        <f t="shared" si="2"/>
        <v>0.76900305850529138</v>
      </c>
      <c r="K49" s="10">
        <f t="shared" si="2"/>
        <v>4.1905569051571438E-2</v>
      </c>
      <c r="L49" s="10">
        <f t="shared" si="2"/>
        <v>3.8090344890771344E-2</v>
      </c>
      <c r="M49" s="10">
        <f t="shared" si="2"/>
        <v>5.347893083575956E-2</v>
      </c>
      <c r="N49" s="10">
        <f>G49/$I49</f>
        <v>5.271243501088986E-2</v>
      </c>
      <c r="O49" s="10">
        <f t="shared" si="2"/>
        <v>4.4809661705716354E-2</v>
      </c>
    </row>
    <row r="50" spans="1:15" x14ac:dyDescent="0.2">
      <c r="A50" s="29">
        <v>49</v>
      </c>
      <c r="B50" s="30" t="s">
        <v>62</v>
      </c>
      <c r="C50" s="8">
        <v>116227976.7</v>
      </c>
      <c r="D50" s="8">
        <v>5149814</v>
      </c>
      <c r="E50" s="8">
        <v>8083419</v>
      </c>
      <c r="F50" s="8">
        <v>10312925</v>
      </c>
      <c r="G50" s="8">
        <v>0</v>
      </c>
      <c r="H50" s="8">
        <v>8403</v>
      </c>
      <c r="I50" s="9">
        <f t="shared" si="1"/>
        <v>139782537.69999999</v>
      </c>
      <c r="J50" s="10">
        <f t="shared" si="2"/>
        <v>0.83149139093072866</v>
      </c>
      <c r="K50" s="10">
        <f t="shared" si="2"/>
        <v>3.6841611868948063E-2</v>
      </c>
      <c r="L50" s="10">
        <f t="shared" si="2"/>
        <v>5.7828532326037463E-2</v>
      </c>
      <c r="M50" s="10">
        <f t="shared" si="2"/>
        <v>7.3778350069259049E-2</v>
      </c>
      <c r="N50" s="10">
        <f t="shared" si="2"/>
        <v>0</v>
      </c>
      <c r="O50" s="10">
        <f t="shared" si="2"/>
        <v>6.0114805026894288E-5</v>
      </c>
    </row>
    <row r="51" spans="1:15" x14ac:dyDescent="0.2">
      <c r="A51" s="31">
        <v>50</v>
      </c>
      <c r="B51" s="32" t="s">
        <v>63</v>
      </c>
      <c r="C51" s="12">
        <v>58056938.25</v>
      </c>
      <c r="D51" s="11">
        <v>2752119</v>
      </c>
      <c r="E51" s="12">
        <v>3504194</v>
      </c>
      <c r="F51" s="12">
        <v>12967085</v>
      </c>
      <c r="G51" s="12">
        <v>8182135</v>
      </c>
      <c r="H51" s="12">
        <v>248618</v>
      </c>
      <c r="I51" s="13">
        <f t="shared" si="1"/>
        <v>85711089.25</v>
      </c>
      <c r="J51" s="14">
        <f t="shared" si="2"/>
        <v>0.67735620627409077</v>
      </c>
      <c r="K51" s="14">
        <f t="shared" si="2"/>
        <v>3.2109252420917049E-2</v>
      </c>
      <c r="L51" s="14">
        <f t="shared" si="2"/>
        <v>4.0883787974961477E-2</v>
      </c>
      <c r="M51" s="14">
        <f t="shared" si="2"/>
        <v>0.15128830018923134</v>
      </c>
      <c r="N51" s="14">
        <f t="shared" si="2"/>
        <v>9.5461801636128427E-2</v>
      </c>
      <c r="O51" s="14">
        <f t="shared" si="2"/>
        <v>2.9006515046709667E-3</v>
      </c>
    </row>
    <row r="52" spans="1:15" x14ac:dyDescent="0.2">
      <c r="A52" s="27">
        <v>51</v>
      </c>
      <c r="B52" s="28" t="s">
        <v>64</v>
      </c>
      <c r="C52" s="5">
        <v>83104582</v>
      </c>
      <c r="D52" s="5">
        <v>2889992</v>
      </c>
      <c r="E52" s="5">
        <v>4009480</v>
      </c>
      <c r="F52" s="5">
        <v>6449187</v>
      </c>
      <c r="G52" s="5">
        <v>3013050</v>
      </c>
      <c r="H52" s="5">
        <v>4606</v>
      </c>
      <c r="I52" s="6">
        <f t="shared" si="1"/>
        <v>99470897</v>
      </c>
      <c r="J52" s="7">
        <f t="shared" si="2"/>
        <v>0.83546629724270005</v>
      </c>
      <c r="K52" s="7">
        <f t="shared" si="2"/>
        <v>2.9053643700428278E-2</v>
      </c>
      <c r="L52" s="7">
        <f t="shared" si="2"/>
        <v>4.0308071214035596E-2</v>
      </c>
      <c r="M52" s="7">
        <f t="shared" si="2"/>
        <v>6.4834913472228972E-2</v>
      </c>
      <c r="N52" s="7">
        <f t="shared" si="2"/>
        <v>3.0290769369456877E-2</v>
      </c>
      <c r="O52" s="7">
        <f t="shared" si="2"/>
        <v>4.6305001150235931E-5</v>
      </c>
    </row>
    <row r="53" spans="1:15" x14ac:dyDescent="0.2">
      <c r="A53" s="29">
        <v>52</v>
      </c>
      <c r="B53" s="30" t="s">
        <v>65</v>
      </c>
      <c r="C53" s="8">
        <v>415019545.19999999</v>
      </c>
      <c r="D53" s="8">
        <v>16615890</v>
      </c>
      <c r="E53" s="8">
        <v>9803266</v>
      </c>
      <c r="F53" s="8">
        <v>24943461</v>
      </c>
      <c r="G53" s="8">
        <v>34746676</v>
      </c>
      <c r="H53" s="8">
        <v>244737</v>
      </c>
      <c r="I53" s="9">
        <f t="shared" si="1"/>
        <v>501373575.19999999</v>
      </c>
      <c r="J53" s="10">
        <f t="shared" si="2"/>
        <v>0.82776509518764918</v>
      </c>
      <c r="K53" s="10">
        <f t="shared" si="2"/>
        <v>3.314073740996791E-2</v>
      </c>
      <c r="L53" s="10">
        <f t="shared" si="2"/>
        <v>1.9552817469667076E-2</v>
      </c>
      <c r="M53" s="10">
        <f>F53/$I53</f>
        <v>4.9750250579221195E-2</v>
      </c>
      <c r="N53" s="10">
        <f t="shared" si="2"/>
        <v>6.930296632832994E-2</v>
      </c>
      <c r="O53" s="10">
        <f t="shared" si="2"/>
        <v>4.8813302516466568E-4</v>
      </c>
    </row>
    <row r="54" spans="1:15" x14ac:dyDescent="0.2">
      <c r="A54" s="29">
        <v>53</v>
      </c>
      <c r="B54" s="30" t="s">
        <v>66</v>
      </c>
      <c r="C54" s="8">
        <v>150259105.19999999</v>
      </c>
      <c r="D54" s="8">
        <v>6883658</v>
      </c>
      <c r="E54" s="8">
        <v>10791395</v>
      </c>
      <c r="F54" s="8">
        <v>23602970</v>
      </c>
      <c r="G54" s="8">
        <v>1674964</v>
      </c>
      <c r="H54" s="8">
        <v>2914072</v>
      </c>
      <c r="I54" s="9">
        <f t="shared" si="1"/>
        <v>196126164.19999999</v>
      </c>
      <c r="J54" s="10">
        <f t="shared" si="2"/>
        <v>0.76613493060912063</v>
      </c>
      <c r="K54" s="10">
        <f t="shared" si="2"/>
        <v>3.50981116062637E-2</v>
      </c>
      <c r="L54" s="10">
        <f t="shared" si="2"/>
        <v>5.5022719911023484E-2</v>
      </c>
      <c r="M54" s="10">
        <f t="shared" si="2"/>
        <v>0.12034585031669121</v>
      </c>
      <c r="N54" s="10">
        <f t="shared" si="2"/>
        <v>8.5402373866444083E-3</v>
      </c>
      <c r="O54" s="10">
        <f t="shared" si="2"/>
        <v>1.4858150170256582E-2</v>
      </c>
    </row>
    <row r="55" spans="1:15" x14ac:dyDescent="0.2">
      <c r="A55" s="29">
        <v>54</v>
      </c>
      <c r="B55" s="30" t="s">
        <v>67</v>
      </c>
      <c r="C55" s="8">
        <v>7429855.0499999998</v>
      </c>
      <c r="D55" s="8">
        <v>297091</v>
      </c>
      <c r="E55" s="8">
        <v>634021</v>
      </c>
      <c r="F55" s="8">
        <v>536134</v>
      </c>
      <c r="G55" s="8">
        <v>7</v>
      </c>
      <c r="H55" s="8">
        <v>1</v>
      </c>
      <c r="I55" s="9">
        <f t="shared" si="1"/>
        <v>8897109.0500000007</v>
      </c>
      <c r="J55" s="10">
        <f t="shared" si="2"/>
        <v>0.83508643181124087</v>
      </c>
      <c r="K55" s="10">
        <f t="shared" si="2"/>
        <v>3.3391857774295798E-2</v>
      </c>
      <c r="L55" s="10">
        <f t="shared" si="2"/>
        <v>7.1261462171243128E-2</v>
      </c>
      <c r="M55" s="10">
        <f t="shared" si="2"/>
        <v>6.0259349074742424E-2</v>
      </c>
      <c r="N55" s="10">
        <f t="shared" si="2"/>
        <v>7.867724179462541E-7</v>
      </c>
      <c r="O55" s="10">
        <f t="shared" si="2"/>
        <v>1.1239605970660772E-7</v>
      </c>
    </row>
    <row r="56" spans="1:15" x14ac:dyDescent="0.2">
      <c r="A56" s="31">
        <v>55</v>
      </c>
      <c r="B56" s="32" t="s">
        <v>68</v>
      </c>
      <c r="C56" s="12">
        <v>159202092.05000001</v>
      </c>
      <c r="D56" s="11">
        <v>7712209</v>
      </c>
      <c r="E56" s="12">
        <v>7911885</v>
      </c>
      <c r="F56" s="12">
        <v>9630345</v>
      </c>
      <c r="G56" s="12">
        <v>180472</v>
      </c>
      <c r="H56" s="12">
        <v>908236</v>
      </c>
      <c r="I56" s="13">
        <f t="shared" si="1"/>
        <v>185545239.05000001</v>
      </c>
      <c r="J56" s="14">
        <f t="shared" si="2"/>
        <v>0.85802305068630114</v>
      </c>
      <c r="K56" s="14">
        <f t="shared" si="2"/>
        <v>4.1565113928478344E-2</v>
      </c>
      <c r="L56" s="14">
        <f t="shared" si="2"/>
        <v>4.2641271964234749E-2</v>
      </c>
      <c r="M56" s="14">
        <f t="shared" si="2"/>
        <v>5.1902948570967382E-2</v>
      </c>
      <c r="N56" s="14">
        <f t="shared" si="2"/>
        <v>9.7265767057147241E-4</v>
      </c>
      <c r="O56" s="14">
        <f t="shared" si="2"/>
        <v>4.89495717944696E-3</v>
      </c>
    </row>
    <row r="57" spans="1:15" x14ac:dyDescent="0.2">
      <c r="A57" s="27">
        <v>56</v>
      </c>
      <c r="B57" s="28" t="s">
        <v>69</v>
      </c>
      <c r="C57" s="5">
        <v>21415400.800000001</v>
      </c>
      <c r="D57" s="5">
        <v>2837638</v>
      </c>
      <c r="E57" s="5">
        <v>2683481</v>
      </c>
      <c r="F57" s="5">
        <v>1828071</v>
      </c>
      <c r="G57" s="5">
        <v>1598855</v>
      </c>
      <c r="H57" s="5">
        <v>103847</v>
      </c>
      <c r="I57" s="6">
        <f t="shared" si="1"/>
        <v>30467292.800000001</v>
      </c>
      <c r="J57" s="7">
        <f t="shared" si="2"/>
        <v>0.70289805335116617</v>
      </c>
      <c r="K57" s="7">
        <f t="shared" si="2"/>
        <v>9.3137188742939442E-2</v>
      </c>
      <c r="L57" s="7">
        <f t="shared" si="2"/>
        <v>8.8077434960023751E-2</v>
      </c>
      <c r="M57" s="7">
        <f t="shared" si="2"/>
        <v>6.0001097307864515E-2</v>
      </c>
      <c r="N57" s="7">
        <f t="shared" si="2"/>
        <v>5.2477750829243351E-2</v>
      </c>
      <c r="O57" s="7">
        <f t="shared" si="2"/>
        <v>3.4084748087627923E-3</v>
      </c>
    </row>
    <row r="58" spans="1:15" x14ac:dyDescent="0.2">
      <c r="A58" s="29">
        <v>57</v>
      </c>
      <c r="B58" s="30" t="s">
        <v>70</v>
      </c>
      <c r="C58" s="8">
        <v>64731191.600000001</v>
      </c>
      <c r="D58" s="8">
        <v>4078806</v>
      </c>
      <c r="E58" s="8">
        <v>3443317</v>
      </c>
      <c r="F58" s="8">
        <v>22051562</v>
      </c>
      <c r="G58" s="8">
        <v>420276</v>
      </c>
      <c r="H58" s="8">
        <v>0</v>
      </c>
      <c r="I58" s="9">
        <f t="shared" si="1"/>
        <v>94725152.599999994</v>
      </c>
      <c r="J58" s="10">
        <f t="shared" si="2"/>
        <v>0.68335800812423297</v>
      </c>
      <c r="K58" s="10">
        <f t="shared" si="2"/>
        <v>4.3059376396296249E-2</v>
      </c>
      <c r="L58" s="10">
        <f>E58/$I58</f>
        <v>3.635060916228073E-2</v>
      </c>
      <c r="M58" s="10">
        <f t="shared" si="2"/>
        <v>0.23279521219794796</v>
      </c>
      <c r="N58" s="10">
        <f t="shared" si="2"/>
        <v>4.4367941192422003E-3</v>
      </c>
      <c r="O58" s="10">
        <f t="shared" si="2"/>
        <v>0</v>
      </c>
    </row>
    <row r="59" spans="1:15" x14ac:dyDescent="0.2">
      <c r="A59" s="29">
        <v>58</v>
      </c>
      <c r="B59" s="30" t="s">
        <v>71</v>
      </c>
      <c r="C59" s="8">
        <v>74560949.849999994</v>
      </c>
      <c r="D59" s="8">
        <v>5894282</v>
      </c>
      <c r="E59" s="8">
        <v>2729553</v>
      </c>
      <c r="F59" s="8">
        <v>7094695</v>
      </c>
      <c r="G59" s="8">
        <v>3853951</v>
      </c>
      <c r="H59" s="8">
        <v>676190</v>
      </c>
      <c r="I59" s="9">
        <f t="shared" si="1"/>
        <v>94809620.849999994</v>
      </c>
      <c r="J59" s="10">
        <f t="shared" si="2"/>
        <v>0.78642809855725737</v>
      </c>
      <c r="K59" s="10">
        <f t="shared" si="2"/>
        <v>6.2169661128857898E-2</v>
      </c>
      <c r="L59" s="10">
        <f t="shared" si="2"/>
        <v>2.8789831406650965E-2</v>
      </c>
      <c r="M59" s="10">
        <f t="shared" si="2"/>
        <v>7.4830960575453034E-2</v>
      </c>
      <c r="N59" s="10">
        <f t="shared" si="2"/>
        <v>4.0649366229376711E-2</v>
      </c>
      <c r="O59" s="10">
        <f t="shared" si="2"/>
        <v>7.1320821024040623E-3</v>
      </c>
    </row>
    <row r="60" spans="1:15" x14ac:dyDescent="0.2">
      <c r="A60" s="29">
        <v>59</v>
      </c>
      <c r="B60" s="30" t="s">
        <v>72</v>
      </c>
      <c r="C60" s="8">
        <v>44823511</v>
      </c>
      <c r="D60" s="8">
        <v>2403997</v>
      </c>
      <c r="E60" s="8">
        <v>2865364</v>
      </c>
      <c r="F60" s="8">
        <v>4168779</v>
      </c>
      <c r="G60" s="8">
        <v>1345636</v>
      </c>
      <c r="H60" s="8">
        <v>8</v>
      </c>
      <c r="I60" s="9">
        <f t="shared" si="1"/>
        <v>55607295</v>
      </c>
      <c r="J60" s="10">
        <f t="shared" si="2"/>
        <v>0.80607249462503072</v>
      </c>
      <c r="K60" s="10">
        <f t="shared" si="2"/>
        <v>4.3231683900466659E-2</v>
      </c>
      <c r="L60" s="10">
        <f t="shared" si="2"/>
        <v>5.1528562934053883E-2</v>
      </c>
      <c r="M60" s="10">
        <f t="shared" si="2"/>
        <v>7.496820336252645E-2</v>
      </c>
      <c r="N60" s="10">
        <f t="shared" si="2"/>
        <v>2.4198911311906109E-2</v>
      </c>
      <c r="O60" s="10">
        <f t="shared" si="2"/>
        <v>1.4386601614050819E-7</v>
      </c>
    </row>
    <row r="61" spans="1:15" x14ac:dyDescent="0.2">
      <c r="A61" s="31">
        <v>60</v>
      </c>
      <c r="B61" s="32" t="s">
        <v>73</v>
      </c>
      <c r="C61" s="12">
        <v>45118161.5</v>
      </c>
      <c r="D61" s="11">
        <v>2230125</v>
      </c>
      <c r="E61" s="12">
        <v>3012431</v>
      </c>
      <c r="F61" s="12">
        <v>13890169</v>
      </c>
      <c r="G61" s="12">
        <v>5945477</v>
      </c>
      <c r="H61" s="12">
        <v>1592604</v>
      </c>
      <c r="I61" s="13">
        <f t="shared" si="1"/>
        <v>71788967.5</v>
      </c>
      <c r="J61" s="14">
        <f t="shared" si="2"/>
        <v>0.62848322062857365</v>
      </c>
      <c r="K61" s="14">
        <f t="shared" ref="K61:O66" si="3">D61/$I61</f>
        <v>3.1065010093647049E-2</v>
      </c>
      <c r="L61" s="14">
        <f t="shared" si="3"/>
        <v>4.1962311270182288E-2</v>
      </c>
      <c r="M61" s="14">
        <f t="shared" si="3"/>
        <v>0.19348612305922913</v>
      </c>
      <c r="N61" s="14">
        <f t="shared" si="3"/>
        <v>8.2818811957422286E-2</v>
      </c>
      <c r="O61" s="14">
        <f t="shared" si="3"/>
        <v>2.218452299094565E-2</v>
      </c>
    </row>
    <row r="62" spans="1:15" x14ac:dyDescent="0.2">
      <c r="A62" s="27">
        <v>61</v>
      </c>
      <c r="B62" s="28" t="s">
        <v>74</v>
      </c>
      <c r="C62" s="5">
        <v>43067614.100000001</v>
      </c>
      <c r="D62" s="5">
        <v>2743772</v>
      </c>
      <c r="E62" s="5">
        <v>1455131</v>
      </c>
      <c r="F62" s="5">
        <v>3581844</v>
      </c>
      <c r="G62" s="5">
        <v>9</v>
      </c>
      <c r="H62" s="5">
        <v>0</v>
      </c>
      <c r="I62" s="6">
        <f t="shared" si="1"/>
        <v>50848370.100000001</v>
      </c>
      <c r="J62" s="7">
        <f t="shared" ref="J62:O72" si="4">C62/$I62</f>
        <v>0.84698121130140214</v>
      </c>
      <c r="K62" s="7">
        <f t="shared" si="3"/>
        <v>5.3959881007080698E-2</v>
      </c>
      <c r="L62" s="7">
        <f t="shared" si="3"/>
        <v>2.861706279155642E-2</v>
      </c>
      <c r="M62" s="7">
        <f t="shared" si="3"/>
        <v>7.0441667903136981E-2</v>
      </c>
      <c r="N62" s="7">
        <f t="shared" si="3"/>
        <v>1.7699682373889895E-7</v>
      </c>
      <c r="O62" s="7">
        <f t="shared" si="3"/>
        <v>0</v>
      </c>
    </row>
    <row r="63" spans="1:15" x14ac:dyDescent="0.2">
      <c r="A63" s="29">
        <v>62</v>
      </c>
      <c r="B63" s="30" t="s">
        <v>75</v>
      </c>
      <c r="C63" s="8">
        <v>19307692.600000001</v>
      </c>
      <c r="D63" s="8">
        <v>771982</v>
      </c>
      <c r="E63" s="8">
        <v>983176</v>
      </c>
      <c r="F63" s="8">
        <v>2409119</v>
      </c>
      <c r="G63" s="8">
        <v>0</v>
      </c>
      <c r="H63" s="8">
        <v>0</v>
      </c>
      <c r="I63" s="9">
        <f t="shared" si="1"/>
        <v>23471969.600000001</v>
      </c>
      <c r="J63" s="10">
        <f t="shared" si="4"/>
        <v>0.82258510593844669</v>
      </c>
      <c r="K63" s="10">
        <f>D63/$I63</f>
        <v>3.2889527941447227E-2</v>
      </c>
      <c r="L63" s="10">
        <f t="shared" si="3"/>
        <v>4.1887238981427447E-2</v>
      </c>
      <c r="M63" s="10">
        <f t="shared" si="3"/>
        <v>0.10263812713867863</v>
      </c>
      <c r="N63" s="10">
        <f t="shared" si="3"/>
        <v>0</v>
      </c>
      <c r="O63" s="10">
        <f t="shared" si="3"/>
        <v>0</v>
      </c>
    </row>
    <row r="64" spans="1:15" x14ac:dyDescent="0.2">
      <c r="A64" s="29">
        <v>63</v>
      </c>
      <c r="B64" s="30" t="s">
        <v>76</v>
      </c>
      <c r="C64" s="8">
        <v>27027953.399999999</v>
      </c>
      <c r="D64" s="8">
        <v>1962177</v>
      </c>
      <c r="E64" s="8">
        <v>418074</v>
      </c>
      <c r="F64" s="8">
        <v>1044216</v>
      </c>
      <c r="G64" s="8">
        <v>546128</v>
      </c>
      <c r="H64" s="8">
        <v>0</v>
      </c>
      <c r="I64" s="9">
        <f t="shared" si="1"/>
        <v>30998548.399999999</v>
      </c>
      <c r="J64" s="10">
        <f t="shared" si="4"/>
        <v>0.87191029241872497</v>
      </c>
      <c r="K64" s="10">
        <f t="shared" si="3"/>
        <v>6.3298996284613121E-2</v>
      </c>
      <c r="L64" s="10">
        <f t="shared" si="3"/>
        <v>1.3486889598998127E-2</v>
      </c>
      <c r="M64" s="10">
        <f t="shared" si="3"/>
        <v>3.3685964469226566E-2</v>
      </c>
      <c r="N64" s="10">
        <f t="shared" si="3"/>
        <v>1.7617857228437186E-2</v>
      </c>
      <c r="O64" s="10">
        <f t="shared" si="3"/>
        <v>0</v>
      </c>
    </row>
    <row r="65" spans="1:15" x14ac:dyDescent="0.2">
      <c r="A65" s="29">
        <v>64</v>
      </c>
      <c r="B65" s="30" t="s">
        <v>77</v>
      </c>
      <c r="C65" s="8">
        <v>21372969.100000001</v>
      </c>
      <c r="D65" s="8">
        <v>1042810</v>
      </c>
      <c r="E65" s="8">
        <v>1031003</v>
      </c>
      <c r="F65" s="8">
        <v>2711915</v>
      </c>
      <c r="G65" s="8">
        <v>1207415</v>
      </c>
      <c r="H65" s="8">
        <v>14</v>
      </c>
      <c r="I65" s="9">
        <f>SUM(C65:H65)</f>
        <v>27366126.100000001</v>
      </c>
      <c r="J65" s="10">
        <f t="shared" si="4"/>
        <v>0.78100089950254237</v>
      </c>
      <c r="K65" s="10">
        <f t="shared" si="3"/>
        <v>3.8105868407878156E-2</v>
      </c>
      <c r="L65" s="10">
        <f t="shared" si="3"/>
        <v>3.7674422614021354E-2</v>
      </c>
      <c r="M65" s="10">
        <f t="shared" si="3"/>
        <v>9.9097511649630224E-2</v>
      </c>
      <c r="N65" s="10">
        <f t="shared" si="3"/>
        <v>4.4120786244568243E-2</v>
      </c>
      <c r="O65" s="10">
        <f t="shared" si="3"/>
        <v>5.1158135970147408E-7</v>
      </c>
    </row>
    <row r="66" spans="1:15" x14ac:dyDescent="0.2">
      <c r="A66" s="31">
        <v>65</v>
      </c>
      <c r="B66" s="32" t="s">
        <v>78</v>
      </c>
      <c r="C66" s="12">
        <v>59358600</v>
      </c>
      <c r="D66" s="11">
        <v>2953975</v>
      </c>
      <c r="E66" s="12">
        <v>8470897</v>
      </c>
      <c r="F66" s="12">
        <v>34769598</v>
      </c>
      <c r="G66" s="12">
        <v>5148086</v>
      </c>
      <c r="H66" s="12">
        <v>62389</v>
      </c>
      <c r="I66" s="13">
        <f t="shared" si="1"/>
        <v>110763545</v>
      </c>
      <c r="J66" s="14">
        <f t="shared" si="4"/>
        <v>0.53590375786546018</v>
      </c>
      <c r="K66" s="14">
        <f t="shared" si="3"/>
        <v>2.6669198787380811E-2</v>
      </c>
      <c r="L66" s="14">
        <f t="shared" si="3"/>
        <v>7.6477301263696465E-2</v>
      </c>
      <c r="M66" s="14">
        <f t="shared" si="3"/>
        <v>0.3139083170369818</v>
      </c>
      <c r="N66" s="14">
        <f t="shared" si="3"/>
        <v>4.6478162106494518E-2</v>
      </c>
      <c r="O66" s="14">
        <f t="shared" si="3"/>
        <v>5.6326293998625629E-4</v>
      </c>
    </row>
    <row r="67" spans="1:15" x14ac:dyDescent="0.2">
      <c r="A67" s="27">
        <v>66</v>
      </c>
      <c r="B67" s="28" t="s">
        <v>79</v>
      </c>
      <c r="C67" s="5">
        <v>17088909.350000001</v>
      </c>
      <c r="D67" s="5">
        <v>747388</v>
      </c>
      <c r="E67" s="5">
        <v>1725843</v>
      </c>
      <c r="F67" s="5">
        <v>1697048</v>
      </c>
      <c r="G67" s="5">
        <v>37971</v>
      </c>
      <c r="H67" s="5">
        <v>0</v>
      </c>
      <c r="I67" s="6">
        <f>SUM(C67:H67)</f>
        <v>21297159.350000001</v>
      </c>
      <c r="J67" s="7">
        <f t="shared" si="4"/>
        <v>0.80240322519819995</v>
      </c>
      <c r="K67" s="7">
        <f t="shared" si="4"/>
        <v>3.509331867773248E-2</v>
      </c>
      <c r="L67" s="7">
        <f t="shared" si="4"/>
        <v>8.1036300270721312E-2</v>
      </c>
      <c r="M67" s="7">
        <f t="shared" si="4"/>
        <v>7.9684242020755691E-2</v>
      </c>
      <c r="N67" s="7">
        <f t="shared" si="4"/>
        <v>1.782913832590542E-3</v>
      </c>
      <c r="O67" s="7">
        <f t="shared" si="4"/>
        <v>0</v>
      </c>
    </row>
    <row r="68" spans="1:15" x14ac:dyDescent="0.2">
      <c r="A68" s="29">
        <v>67</v>
      </c>
      <c r="B68" s="30" t="s">
        <v>80</v>
      </c>
      <c r="C68" s="8">
        <v>54781397</v>
      </c>
      <c r="D68" s="8">
        <v>1161046</v>
      </c>
      <c r="E68" s="8">
        <v>801371</v>
      </c>
      <c r="F68" s="8">
        <v>2772845</v>
      </c>
      <c r="G68" s="8">
        <v>8705052</v>
      </c>
      <c r="H68" s="8">
        <v>0</v>
      </c>
      <c r="I68" s="9">
        <f>SUM(C68:H68)</f>
        <v>68221711</v>
      </c>
      <c r="J68" s="10">
        <f t="shared" si="4"/>
        <v>0.80299066377857331</v>
      </c>
      <c r="K68" s="10">
        <f t="shared" si="4"/>
        <v>1.7018717106054404E-2</v>
      </c>
      <c r="L68" s="10">
        <f t="shared" si="4"/>
        <v>1.1746568478764773E-2</v>
      </c>
      <c r="M68" s="10">
        <f t="shared" si="4"/>
        <v>4.0644612387396736E-2</v>
      </c>
      <c r="N68" s="10">
        <f t="shared" si="4"/>
        <v>0.12759943824921072</v>
      </c>
      <c r="O68" s="10">
        <f t="shared" si="4"/>
        <v>0</v>
      </c>
    </row>
    <row r="69" spans="1:15" x14ac:dyDescent="0.2">
      <c r="A69" s="29">
        <v>68</v>
      </c>
      <c r="B69" s="30" t="s">
        <v>81</v>
      </c>
      <c r="C69" s="8">
        <v>15055614</v>
      </c>
      <c r="D69" s="8">
        <v>618525</v>
      </c>
      <c r="E69" s="8">
        <v>1010138</v>
      </c>
      <c r="F69" s="8">
        <v>1043162</v>
      </c>
      <c r="G69" s="8">
        <v>0</v>
      </c>
      <c r="H69" s="8">
        <v>0</v>
      </c>
      <c r="I69" s="9">
        <f>SUM(C69:H69)</f>
        <v>17727439</v>
      </c>
      <c r="J69" s="10">
        <f t="shared" si="4"/>
        <v>0.84928308031408262</v>
      </c>
      <c r="K69" s="10">
        <f t="shared" si="4"/>
        <v>3.4890826588093178E-2</v>
      </c>
      <c r="L69" s="10">
        <f t="shared" si="4"/>
        <v>5.6981609131471274E-2</v>
      </c>
      <c r="M69" s="10">
        <f t="shared" si="4"/>
        <v>5.8844483966352952E-2</v>
      </c>
      <c r="N69" s="10">
        <f t="shared" si="4"/>
        <v>0</v>
      </c>
      <c r="O69" s="10">
        <f t="shared" si="4"/>
        <v>0</v>
      </c>
    </row>
    <row r="70" spans="1:15" x14ac:dyDescent="0.2">
      <c r="A70" s="29">
        <v>69</v>
      </c>
      <c r="B70" s="30" t="s">
        <v>82</v>
      </c>
      <c r="C70" s="8">
        <v>44207220.75</v>
      </c>
      <c r="D70" s="8">
        <v>1216418</v>
      </c>
      <c r="E70" s="8">
        <v>1022935</v>
      </c>
      <c r="F70" s="8">
        <v>2504776</v>
      </c>
      <c r="G70" s="8">
        <v>5151791</v>
      </c>
      <c r="H70" s="8">
        <v>838</v>
      </c>
      <c r="I70" s="9">
        <f>SUM(C70:H70)</f>
        <v>54103978.75</v>
      </c>
      <c r="J70" s="10">
        <f t="shared" si="4"/>
        <v>0.81707892416322525</v>
      </c>
      <c r="K70" s="10">
        <f t="shared" si="4"/>
        <v>2.2482967576575873E-2</v>
      </c>
      <c r="L70" s="10">
        <f>E70/$I70</f>
        <v>1.8906835017193629E-2</v>
      </c>
      <c r="M70" s="10">
        <f>F70/$I70</f>
        <v>4.6295597068265519E-2</v>
      </c>
      <c r="N70" s="10">
        <f>G70/$I70</f>
        <v>9.5220187480204499E-2</v>
      </c>
      <c r="O70" s="10">
        <f>H70/$I70</f>
        <v>1.5488694535242474E-5</v>
      </c>
    </row>
    <row r="71" spans="1:15" x14ac:dyDescent="0.2">
      <c r="A71" s="31">
        <v>369</v>
      </c>
      <c r="B71" s="32" t="s">
        <v>163</v>
      </c>
      <c r="C71" s="12">
        <v>310939484</v>
      </c>
      <c r="D71" s="11">
        <v>12849908</v>
      </c>
      <c r="E71" s="12">
        <v>27290709</v>
      </c>
      <c r="F71" s="12">
        <v>30265378</v>
      </c>
      <c r="G71" s="12">
        <v>0</v>
      </c>
      <c r="H71" s="12">
        <v>0</v>
      </c>
      <c r="I71" s="13">
        <v>381345479</v>
      </c>
      <c r="J71" s="14">
        <v>0.81537477464102837</v>
      </c>
      <c r="K71" s="14">
        <v>3.3696237945959759E-2</v>
      </c>
      <c r="L71" s="14">
        <v>7.1564265221038578E-2</v>
      </c>
      <c r="M71" s="14">
        <v>7.9364722191973325E-2</v>
      </c>
      <c r="N71" s="14">
        <v>0</v>
      </c>
      <c r="O71" s="14">
        <v>0</v>
      </c>
    </row>
    <row r="72" spans="1:15" x14ac:dyDescent="0.2">
      <c r="A72" s="67"/>
      <c r="B72" s="64" t="s">
        <v>166</v>
      </c>
      <c r="C72" s="15">
        <f>SUM(C2:C71)</f>
        <v>6387755231.3000002</v>
      </c>
      <c r="D72" s="15">
        <f t="shared" ref="D72:I72" si="5">SUM(D2:D71)</f>
        <v>291722059</v>
      </c>
      <c r="E72" s="15">
        <f t="shared" si="5"/>
        <v>337167581</v>
      </c>
      <c r="F72" s="15">
        <f t="shared" si="5"/>
        <v>897659298</v>
      </c>
      <c r="G72" s="15">
        <f t="shared" si="5"/>
        <v>312127607</v>
      </c>
      <c r="H72" s="15">
        <f t="shared" si="5"/>
        <v>143033537</v>
      </c>
      <c r="I72" s="16">
        <f t="shared" si="5"/>
        <v>8369465313.3000011</v>
      </c>
      <c r="J72" s="17">
        <f t="shared" si="4"/>
        <v>0.76322142361342415</v>
      </c>
      <c r="K72" s="17">
        <f t="shared" si="4"/>
        <v>3.4855519209383845E-2</v>
      </c>
      <c r="L72" s="17">
        <f t="shared" si="4"/>
        <v>4.0285438600743538E-2</v>
      </c>
      <c r="M72" s="17">
        <f t="shared" si="4"/>
        <v>0.10725407948982364</v>
      </c>
      <c r="N72" s="17">
        <f t="shared" si="4"/>
        <v>3.7293613787250532E-2</v>
      </c>
      <c r="O72" s="17">
        <f t="shared" si="4"/>
        <v>1.7089925299374139E-2</v>
      </c>
    </row>
    <row r="73" spans="1:15" x14ac:dyDescent="0.2">
      <c r="A73" s="65"/>
      <c r="B73" s="18"/>
      <c r="C73" s="19"/>
      <c r="D73" s="19"/>
      <c r="E73" s="19"/>
      <c r="F73" s="19"/>
      <c r="G73" s="19"/>
      <c r="H73" s="19"/>
      <c r="I73" s="20"/>
      <c r="J73" s="21"/>
      <c r="K73" s="22"/>
      <c r="L73" s="22"/>
      <c r="M73" s="22"/>
      <c r="N73" s="22"/>
      <c r="O73" s="23"/>
    </row>
    <row r="74" spans="1:15" x14ac:dyDescent="0.2">
      <c r="A74" s="29">
        <v>318001</v>
      </c>
      <c r="B74" s="30" t="s">
        <v>83</v>
      </c>
      <c r="C74" s="8">
        <v>12754901</v>
      </c>
      <c r="D74" s="8">
        <v>0</v>
      </c>
      <c r="E74" s="8">
        <v>0</v>
      </c>
      <c r="F74" s="8">
        <v>2408240</v>
      </c>
      <c r="G74" s="8">
        <v>0</v>
      </c>
      <c r="H74" s="8">
        <v>7210</v>
      </c>
      <c r="I74" s="9">
        <f>SUM(C74:H74)</f>
        <v>15170351</v>
      </c>
      <c r="J74" s="10">
        <f t="shared" ref="J74:O77" si="6">C74/$I74</f>
        <v>0.84077823907963634</v>
      </c>
      <c r="K74" s="10">
        <f t="shared" si="6"/>
        <v>0</v>
      </c>
      <c r="L74" s="10">
        <f t="shared" si="6"/>
        <v>0</v>
      </c>
      <c r="M74" s="10">
        <f t="shared" si="6"/>
        <v>0.15874649175882616</v>
      </c>
      <c r="N74" s="10">
        <f t="shared" si="6"/>
        <v>0</v>
      </c>
      <c r="O74" s="10">
        <f t="shared" si="6"/>
        <v>4.7526916153752804E-4</v>
      </c>
    </row>
    <row r="75" spans="1:15" x14ac:dyDescent="0.2">
      <c r="A75" s="29">
        <v>319001</v>
      </c>
      <c r="B75" s="30" t="s">
        <v>84</v>
      </c>
      <c r="C75" s="8">
        <v>4634296</v>
      </c>
      <c r="D75" s="8">
        <v>0</v>
      </c>
      <c r="E75" s="8">
        <v>166575</v>
      </c>
      <c r="F75" s="8">
        <v>658443</v>
      </c>
      <c r="G75" s="8">
        <v>0</v>
      </c>
      <c r="H75" s="8">
        <v>0</v>
      </c>
      <c r="I75" s="9">
        <f>SUM(C75:H75)</f>
        <v>5459314</v>
      </c>
      <c r="J75" s="10">
        <f t="shared" si="6"/>
        <v>0.84887881517714492</v>
      </c>
      <c r="K75" s="10">
        <f t="shared" si="6"/>
        <v>0</v>
      </c>
      <c r="L75" s="10">
        <f t="shared" si="6"/>
        <v>3.0512075326680238E-2</v>
      </c>
      <c r="M75" s="10">
        <f t="shared" si="6"/>
        <v>0.12060910949617479</v>
      </c>
      <c r="N75" s="10">
        <f t="shared" si="6"/>
        <v>0</v>
      </c>
      <c r="O75" s="10">
        <f t="shared" si="6"/>
        <v>0</v>
      </c>
    </row>
    <row r="76" spans="1:15" x14ac:dyDescent="0.2">
      <c r="A76" s="31" t="s">
        <v>85</v>
      </c>
      <c r="B76" s="32" t="s">
        <v>86</v>
      </c>
      <c r="C76" s="12">
        <v>18019550</v>
      </c>
      <c r="D76" s="11">
        <v>32330</v>
      </c>
      <c r="E76" s="12">
        <v>917880</v>
      </c>
      <c r="F76" s="12">
        <v>3526</v>
      </c>
      <c r="G76" s="12">
        <v>0</v>
      </c>
      <c r="H76" s="12">
        <v>0</v>
      </c>
      <c r="I76" s="13">
        <f>SUM(C76:H76)</f>
        <v>18973286</v>
      </c>
      <c r="J76" s="14">
        <f t="shared" si="6"/>
        <v>0.94973269258682969</v>
      </c>
      <c r="K76" s="14">
        <f t="shared" si="6"/>
        <v>1.703974735847022E-3</v>
      </c>
      <c r="L76" s="14">
        <f t="shared" si="6"/>
        <v>4.8377492438579167E-2</v>
      </c>
      <c r="M76" s="14">
        <f t="shared" si="6"/>
        <v>1.8584023874409526E-4</v>
      </c>
      <c r="N76" s="14">
        <f t="shared" si="6"/>
        <v>0</v>
      </c>
      <c r="O76" s="14">
        <f t="shared" si="6"/>
        <v>0</v>
      </c>
    </row>
    <row r="77" spans="1:15" x14ac:dyDescent="0.2">
      <c r="A77" s="67"/>
      <c r="B77" s="64" t="s">
        <v>165</v>
      </c>
      <c r="C77" s="15">
        <f>SUM(C74:C76)</f>
        <v>35408747</v>
      </c>
      <c r="D77" s="15">
        <f t="shared" ref="D77:I77" si="7">SUM(D74:D76)</f>
        <v>32330</v>
      </c>
      <c r="E77" s="15">
        <f t="shared" si="7"/>
        <v>1084455</v>
      </c>
      <c r="F77" s="15">
        <f t="shared" si="7"/>
        <v>3070209</v>
      </c>
      <c r="G77" s="15">
        <f t="shared" si="7"/>
        <v>0</v>
      </c>
      <c r="H77" s="15">
        <f t="shared" si="7"/>
        <v>7210</v>
      </c>
      <c r="I77" s="16">
        <f t="shared" si="7"/>
        <v>39602951</v>
      </c>
      <c r="J77" s="17">
        <f t="shared" si="6"/>
        <v>0.89409364973837424</v>
      </c>
      <c r="K77" s="17">
        <f t="shared" si="6"/>
        <v>8.1635330660081366E-4</v>
      </c>
      <c r="L77" s="17">
        <f t="shared" si="6"/>
        <v>2.7383186672124509E-2</v>
      </c>
      <c r="M77" s="17">
        <f t="shared" si="6"/>
        <v>7.7524753142764538E-2</v>
      </c>
      <c r="N77" s="17">
        <f t="shared" si="6"/>
        <v>0</v>
      </c>
      <c r="O77" s="17">
        <f t="shared" si="6"/>
        <v>1.8205714013584494E-4</v>
      </c>
    </row>
    <row r="78" spans="1:15" x14ac:dyDescent="0.2">
      <c r="A78" s="65"/>
      <c r="B78" s="18"/>
      <c r="C78" s="19"/>
      <c r="D78" s="19"/>
      <c r="E78" s="19"/>
      <c r="F78" s="19"/>
      <c r="G78" s="19"/>
      <c r="H78" s="19"/>
      <c r="I78" s="20"/>
      <c r="J78" s="21"/>
      <c r="K78" s="22"/>
      <c r="L78" s="22"/>
      <c r="M78" s="22"/>
      <c r="N78" s="22"/>
      <c r="O78" s="23"/>
    </row>
    <row r="79" spans="1:15" x14ac:dyDescent="0.2">
      <c r="A79" s="27">
        <v>321001</v>
      </c>
      <c r="B79" s="28" t="s">
        <v>87</v>
      </c>
      <c r="C79" s="5">
        <v>3059600</v>
      </c>
      <c r="D79" s="5">
        <v>56420</v>
      </c>
      <c r="E79" s="5">
        <v>174991</v>
      </c>
      <c r="F79" s="5">
        <v>340866</v>
      </c>
      <c r="G79" s="5">
        <v>0</v>
      </c>
      <c r="H79" s="5">
        <v>0</v>
      </c>
      <c r="I79" s="6">
        <f t="shared" ref="I79:I118" si="8">SUM(C79:H79)</f>
        <v>3631877</v>
      </c>
      <c r="J79" s="7">
        <f>C79/$I79</f>
        <v>0.84242941046736985</v>
      </c>
      <c r="K79" s="7">
        <f>D79/$I79</f>
        <v>1.5534667060586028E-2</v>
      </c>
      <c r="L79" s="7">
        <f>E79/$I79</f>
        <v>4.818197312298847E-2</v>
      </c>
      <c r="M79" s="7">
        <f>F79/$I79</f>
        <v>9.3853949349055596E-2</v>
      </c>
      <c r="N79" s="7">
        <f>G79/$I79</f>
        <v>0</v>
      </c>
      <c r="O79" s="7">
        <f>H79/$I79</f>
        <v>0</v>
      </c>
    </row>
    <row r="80" spans="1:15" x14ac:dyDescent="0.2">
      <c r="A80" s="29">
        <v>329001</v>
      </c>
      <c r="B80" s="30" t="s">
        <v>88</v>
      </c>
      <c r="C80" s="8">
        <v>3286574</v>
      </c>
      <c r="D80" s="8">
        <v>153604</v>
      </c>
      <c r="E80" s="8">
        <v>161973</v>
      </c>
      <c r="F80" s="8">
        <v>249588</v>
      </c>
      <c r="G80" s="8">
        <v>0</v>
      </c>
      <c r="H80" s="8">
        <v>0</v>
      </c>
      <c r="I80" s="9">
        <f t="shared" si="8"/>
        <v>3851739</v>
      </c>
      <c r="J80" s="10">
        <f>C80/$I80</f>
        <v>0.85327017225206592</v>
      </c>
      <c r="K80" s="10">
        <f>D80/$I80</f>
        <v>3.9879129920277569E-2</v>
      </c>
      <c r="L80" s="10">
        <f>E80/$I80</f>
        <v>4.2051914732540288E-2</v>
      </c>
      <c r="M80" s="10">
        <f>F80/$I80</f>
        <v>6.4798783095116261E-2</v>
      </c>
      <c r="N80" s="10">
        <f>G80/$I80</f>
        <v>0</v>
      </c>
      <c r="O80" s="10">
        <f>H80/$I80</f>
        <v>0</v>
      </c>
    </row>
    <row r="81" spans="1:15" x14ac:dyDescent="0.2">
      <c r="A81" s="29">
        <v>331001</v>
      </c>
      <c r="B81" s="30" t="s">
        <v>89</v>
      </c>
      <c r="C81" s="8">
        <v>10423528</v>
      </c>
      <c r="D81" s="8">
        <v>87161</v>
      </c>
      <c r="E81" s="8">
        <v>299474</v>
      </c>
      <c r="F81" s="8">
        <v>437187</v>
      </c>
      <c r="G81" s="8">
        <v>0</v>
      </c>
      <c r="H81" s="8">
        <v>0</v>
      </c>
      <c r="I81" s="9">
        <f t="shared" si="8"/>
        <v>11247350</v>
      </c>
      <c r="J81" s="10">
        <f>C81/$I81</f>
        <v>0.92675412430483628</v>
      </c>
      <c r="K81" s="10">
        <f>D81/$I81</f>
        <v>7.749469875126141E-3</v>
      </c>
      <c r="L81" s="10">
        <f>E81/$I81</f>
        <v>2.6626183056453298E-2</v>
      </c>
      <c r="M81" s="10">
        <f>F81/$I81</f>
        <v>3.887022276358431E-2</v>
      </c>
      <c r="N81" s="10">
        <f>G81/$I81</f>
        <v>0</v>
      </c>
      <c r="O81" s="10">
        <f>H81/$I81</f>
        <v>0</v>
      </c>
    </row>
    <row r="82" spans="1:15" x14ac:dyDescent="0.2">
      <c r="A82" s="29">
        <v>333001</v>
      </c>
      <c r="B82" s="30" t="s">
        <v>90</v>
      </c>
      <c r="C82" s="8">
        <v>5963023</v>
      </c>
      <c r="D82" s="8">
        <v>110464</v>
      </c>
      <c r="E82" s="8">
        <v>185903</v>
      </c>
      <c r="F82" s="8">
        <v>191445</v>
      </c>
      <c r="G82" s="8">
        <v>0</v>
      </c>
      <c r="H82" s="8">
        <v>0</v>
      </c>
      <c r="I82" s="9">
        <f t="shared" si="8"/>
        <v>6450835</v>
      </c>
      <c r="J82" s="10">
        <f>C82/$I82</f>
        <v>0.92438002212116721</v>
      </c>
      <c r="K82" s="10">
        <f>D82/$I82</f>
        <v>1.7123984724458152E-2</v>
      </c>
      <c r="L82" s="10">
        <f>E82/$I82</f>
        <v>2.8818439783376882E-2</v>
      </c>
      <c r="M82" s="10">
        <f>F82/$I82</f>
        <v>2.9677553370997707E-2</v>
      </c>
      <c r="N82" s="10">
        <f>G82/$I82</f>
        <v>0</v>
      </c>
      <c r="O82" s="10">
        <f>H82/$I82</f>
        <v>0</v>
      </c>
    </row>
    <row r="83" spans="1:15" x14ac:dyDescent="0.2">
      <c r="A83" s="31">
        <v>336001</v>
      </c>
      <c r="B83" s="32" t="s">
        <v>91</v>
      </c>
      <c r="C83" s="12">
        <v>7661798</v>
      </c>
      <c r="D83" s="11">
        <v>131687</v>
      </c>
      <c r="E83" s="12">
        <v>257060</v>
      </c>
      <c r="F83" s="12">
        <v>398159</v>
      </c>
      <c r="G83" s="12">
        <v>0</v>
      </c>
      <c r="H83" s="12">
        <v>0</v>
      </c>
      <c r="I83" s="13">
        <f t="shared" si="8"/>
        <v>8448704</v>
      </c>
      <c r="J83" s="14">
        <f>C83/$I83</f>
        <v>0.90686074455916554</v>
      </c>
      <c r="K83" s="14">
        <f>D83/$I83</f>
        <v>1.5586650923029141E-2</v>
      </c>
      <c r="L83" s="14">
        <f>E83/$I83</f>
        <v>3.0425968290521244E-2</v>
      </c>
      <c r="M83" s="14">
        <f>F83/$I83</f>
        <v>4.7126636227284087E-2</v>
      </c>
      <c r="N83" s="14">
        <f>G83/$I83</f>
        <v>0</v>
      </c>
      <c r="O83" s="14">
        <f>H83/$I83</f>
        <v>0</v>
      </c>
    </row>
    <row r="84" spans="1:15" x14ac:dyDescent="0.2">
      <c r="A84" s="29">
        <v>337001</v>
      </c>
      <c r="B84" s="30" t="s">
        <v>92</v>
      </c>
      <c r="C84" s="5">
        <v>14693573</v>
      </c>
      <c r="D84" s="5">
        <v>162824</v>
      </c>
      <c r="E84" s="5">
        <v>580706</v>
      </c>
      <c r="F84" s="5">
        <v>546378</v>
      </c>
      <c r="G84" s="5">
        <v>0</v>
      </c>
      <c r="H84" s="5">
        <v>0</v>
      </c>
      <c r="I84" s="6">
        <f t="shared" si="8"/>
        <v>15983481</v>
      </c>
      <c r="J84" s="7">
        <f>C84/$I84</f>
        <v>0.91929742964001393</v>
      </c>
      <c r="K84" s="7">
        <f>D84/$I84</f>
        <v>1.0187017458837658E-2</v>
      </c>
      <c r="L84" s="7">
        <f>E84/$I84</f>
        <v>3.6331635142557495E-2</v>
      </c>
      <c r="M84" s="7">
        <f>F84/$I84</f>
        <v>3.4183917758590886E-2</v>
      </c>
      <c r="N84" s="7">
        <f>G84/$I84</f>
        <v>0</v>
      </c>
      <c r="O84" s="7">
        <f>H84/$I84</f>
        <v>0</v>
      </c>
    </row>
    <row r="85" spans="1:15" x14ac:dyDescent="0.2">
      <c r="A85" s="29">
        <v>339001</v>
      </c>
      <c r="B85" s="30" t="s">
        <v>93</v>
      </c>
      <c r="C85" s="8">
        <v>3977076</v>
      </c>
      <c r="D85" s="8">
        <v>59115</v>
      </c>
      <c r="E85" s="8">
        <v>234813</v>
      </c>
      <c r="F85" s="8">
        <v>8002</v>
      </c>
      <c r="G85" s="8">
        <v>0</v>
      </c>
      <c r="H85" s="8">
        <v>0</v>
      </c>
      <c r="I85" s="9">
        <f t="shared" si="8"/>
        <v>4279006</v>
      </c>
      <c r="J85" s="10">
        <f>C85/$I85</f>
        <v>0.92943922023011882</v>
      </c>
      <c r="K85" s="10">
        <f>D85/$I85</f>
        <v>1.3815124353646619E-2</v>
      </c>
      <c r="L85" s="10">
        <f>E85/$I85</f>
        <v>5.4875594939572413E-2</v>
      </c>
      <c r="M85" s="10">
        <f>F85/$I85</f>
        <v>1.8700604766621032E-3</v>
      </c>
      <c r="N85" s="10">
        <f>G85/$I85</f>
        <v>0</v>
      </c>
      <c r="O85" s="10">
        <f>H85/$I85</f>
        <v>0</v>
      </c>
    </row>
    <row r="86" spans="1:15" x14ac:dyDescent="0.2">
      <c r="A86" s="31">
        <v>340001</v>
      </c>
      <c r="B86" s="32" t="s">
        <v>94</v>
      </c>
      <c r="C86" s="8">
        <v>1373971</v>
      </c>
      <c r="D86" s="8">
        <v>31542</v>
      </c>
      <c r="E86" s="8">
        <v>24222</v>
      </c>
      <c r="F86" s="8">
        <v>717</v>
      </c>
      <c r="G86" s="8">
        <v>0</v>
      </c>
      <c r="H86" s="8">
        <v>0</v>
      </c>
      <c r="I86" s="9">
        <f t="shared" si="8"/>
        <v>1430452</v>
      </c>
      <c r="J86" s="10">
        <f>C86/$I86</f>
        <v>0.96051527768845091</v>
      </c>
      <c r="K86" s="10">
        <f>D86/$I86</f>
        <v>2.2050372889128752E-2</v>
      </c>
      <c r="L86" s="10">
        <f>E86/$I86</f>
        <v>1.693310925497675E-2</v>
      </c>
      <c r="M86" s="10">
        <f>F86/$I86</f>
        <v>5.0124016744357725E-4</v>
      </c>
      <c r="N86" s="10">
        <f>G86/$I86</f>
        <v>0</v>
      </c>
      <c r="O86" s="10">
        <f>H86/$I86</f>
        <v>0</v>
      </c>
    </row>
    <row r="87" spans="1:15" x14ac:dyDescent="0.2">
      <c r="A87" s="27">
        <v>341001</v>
      </c>
      <c r="B87" s="28" t="s">
        <v>95</v>
      </c>
      <c r="C87" s="5">
        <v>9517322</v>
      </c>
      <c r="D87" s="5">
        <v>126943</v>
      </c>
      <c r="E87" s="5">
        <v>251861</v>
      </c>
      <c r="F87" s="5">
        <v>221426</v>
      </c>
      <c r="G87" s="5">
        <v>22507</v>
      </c>
      <c r="H87" s="5">
        <v>1266</v>
      </c>
      <c r="I87" s="6">
        <f t="shared" si="8"/>
        <v>10141325</v>
      </c>
      <c r="J87" s="7">
        <f>C87/$I87</f>
        <v>0.93846928285998132</v>
      </c>
      <c r="K87" s="7">
        <f>D87/$I87</f>
        <v>1.2517397874538091E-2</v>
      </c>
      <c r="L87" s="7">
        <f>E87/$I87</f>
        <v>2.4835117699117226E-2</v>
      </c>
      <c r="M87" s="7">
        <f>F87/$I87</f>
        <v>2.1834030563067448E-2</v>
      </c>
      <c r="N87" s="7">
        <f>G87/$I87</f>
        <v>2.2193352446549146E-3</v>
      </c>
      <c r="O87" s="7">
        <f>H87/$I87</f>
        <v>1.2483575864100598E-4</v>
      </c>
    </row>
    <row r="88" spans="1:15" x14ac:dyDescent="0.2">
      <c r="A88" s="29">
        <v>343001</v>
      </c>
      <c r="B88" s="30" t="s">
        <v>96</v>
      </c>
      <c r="C88" s="8">
        <v>5767071</v>
      </c>
      <c r="D88" s="8">
        <v>65392</v>
      </c>
      <c r="E88" s="8">
        <v>248705</v>
      </c>
      <c r="F88" s="8">
        <v>4337</v>
      </c>
      <c r="G88" s="8">
        <v>0</v>
      </c>
      <c r="H88" s="8">
        <v>0</v>
      </c>
      <c r="I88" s="9">
        <f t="shared" si="8"/>
        <v>6085505</v>
      </c>
      <c r="J88" s="10">
        <f>C88/$I88</f>
        <v>0.94767336482346165</v>
      </c>
      <c r="K88" s="10">
        <f>D88/$I88</f>
        <v>1.074553385462669E-2</v>
      </c>
      <c r="L88" s="10">
        <f>E88/$I88</f>
        <v>4.0868424231021092E-2</v>
      </c>
      <c r="M88" s="10">
        <f>F88/$I88</f>
        <v>7.1267709089056698E-4</v>
      </c>
      <c r="N88" s="10">
        <f>G88/$I88</f>
        <v>0</v>
      </c>
      <c r="O88" s="10">
        <f>H88/$I88</f>
        <v>0</v>
      </c>
    </row>
    <row r="89" spans="1:15" x14ac:dyDescent="0.2">
      <c r="A89" s="29">
        <v>344001</v>
      </c>
      <c r="B89" s="30" t="s">
        <v>97</v>
      </c>
      <c r="C89" s="8">
        <v>5713861</v>
      </c>
      <c r="D89" s="8">
        <v>99492</v>
      </c>
      <c r="E89" s="8">
        <v>225782</v>
      </c>
      <c r="F89" s="8">
        <v>252478</v>
      </c>
      <c r="G89" s="8">
        <v>0</v>
      </c>
      <c r="H89" s="8">
        <v>0</v>
      </c>
      <c r="I89" s="9">
        <f t="shared" si="8"/>
        <v>6291613</v>
      </c>
      <c r="J89" s="10">
        <f>C89/$I89</f>
        <v>0.90817108426726179</v>
      </c>
      <c r="K89" s="10">
        <f>D89/$I89</f>
        <v>1.5813432898685916E-2</v>
      </c>
      <c r="L89" s="10">
        <f>E89/$I89</f>
        <v>3.5886186896746511E-2</v>
      </c>
      <c r="M89" s="10">
        <f>F89/$I89</f>
        <v>4.0129295937305742E-2</v>
      </c>
      <c r="N89" s="10">
        <f>G89/$I89</f>
        <v>0</v>
      </c>
      <c r="O89" s="10">
        <f>H89/$I89</f>
        <v>0</v>
      </c>
    </row>
    <row r="90" spans="1:15" x14ac:dyDescent="0.2">
      <c r="A90" s="29">
        <v>345001</v>
      </c>
      <c r="B90" s="30" t="s">
        <v>98</v>
      </c>
      <c r="C90" s="8">
        <v>20060924</v>
      </c>
      <c r="D90" s="8">
        <v>471091</v>
      </c>
      <c r="E90" s="8">
        <v>654977</v>
      </c>
      <c r="F90" s="8">
        <v>13575</v>
      </c>
      <c r="G90" s="8">
        <v>0</v>
      </c>
      <c r="H90" s="8">
        <v>0</v>
      </c>
      <c r="I90" s="9">
        <f t="shared" si="8"/>
        <v>21200567</v>
      </c>
      <c r="J90" s="10">
        <f>C90/$I90</f>
        <v>0.94624469241789622</v>
      </c>
      <c r="K90" s="10">
        <f>D90/$I90</f>
        <v>2.2220679286549271E-2</v>
      </c>
      <c r="L90" s="10">
        <f>E90/$I90</f>
        <v>3.0894315232229401E-2</v>
      </c>
      <c r="M90" s="10">
        <f>F90/$I90</f>
        <v>6.4031306332514601E-4</v>
      </c>
      <c r="N90" s="10">
        <f>G90/$I90</f>
        <v>0</v>
      </c>
      <c r="O90" s="10">
        <f>H90/$I90</f>
        <v>0</v>
      </c>
    </row>
    <row r="91" spans="1:15" x14ac:dyDescent="0.2">
      <c r="A91" s="31">
        <v>346001</v>
      </c>
      <c r="B91" s="32" t="s">
        <v>99</v>
      </c>
      <c r="C91" s="12">
        <v>9506392</v>
      </c>
      <c r="D91" s="11">
        <v>126626</v>
      </c>
      <c r="E91" s="12">
        <v>436994</v>
      </c>
      <c r="F91" s="12">
        <v>406584</v>
      </c>
      <c r="G91" s="12">
        <v>0</v>
      </c>
      <c r="H91" s="12">
        <v>0</v>
      </c>
      <c r="I91" s="13">
        <f t="shared" si="8"/>
        <v>10476596</v>
      </c>
      <c r="J91" s="14">
        <f>C91/$I91</f>
        <v>0.90739320290674563</v>
      </c>
      <c r="K91" s="14">
        <f>D91/$I91</f>
        <v>1.2086559413000176E-2</v>
      </c>
      <c r="L91" s="14">
        <f>E91/$I91</f>
        <v>4.1711449024091414E-2</v>
      </c>
      <c r="M91" s="14">
        <f>F91/$I91</f>
        <v>3.8808788656162746E-2</v>
      </c>
      <c r="N91" s="14">
        <f>G91/$I91</f>
        <v>0</v>
      </c>
      <c r="O91" s="14">
        <f>H91/$I91</f>
        <v>0</v>
      </c>
    </row>
    <row r="92" spans="1:15" x14ac:dyDescent="0.2">
      <c r="A92" s="27">
        <v>347001</v>
      </c>
      <c r="B92" s="28" t="s">
        <v>100</v>
      </c>
      <c r="C92" s="5">
        <v>8248275</v>
      </c>
      <c r="D92" s="5">
        <v>81662</v>
      </c>
      <c r="E92" s="5">
        <v>90456</v>
      </c>
      <c r="F92" s="5">
        <v>397873</v>
      </c>
      <c r="G92" s="5">
        <v>0</v>
      </c>
      <c r="H92" s="5">
        <v>0</v>
      </c>
      <c r="I92" s="6">
        <f t="shared" si="8"/>
        <v>8818266</v>
      </c>
      <c r="J92" s="7">
        <f>C92/$I92</f>
        <v>0.93536246241608045</v>
      </c>
      <c r="K92" s="7">
        <f>D92/$I92</f>
        <v>9.2605507704122333E-3</v>
      </c>
      <c r="L92" s="7">
        <f>E92/$I92</f>
        <v>1.0257798982248892E-2</v>
      </c>
      <c r="M92" s="7">
        <f>F92/$I92</f>
        <v>4.5119187831258435E-2</v>
      </c>
      <c r="N92" s="7">
        <f>G92/$I92</f>
        <v>0</v>
      </c>
      <c r="O92" s="7">
        <f>H92/$I92</f>
        <v>0</v>
      </c>
    </row>
    <row r="93" spans="1:15" x14ac:dyDescent="0.2">
      <c r="A93" s="29">
        <v>348001</v>
      </c>
      <c r="B93" s="30" t="s">
        <v>101</v>
      </c>
      <c r="C93" s="8">
        <v>8827396</v>
      </c>
      <c r="D93" s="8">
        <v>104356</v>
      </c>
      <c r="E93" s="8">
        <v>183160</v>
      </c>
      <c r="F93" s="8">
        <v>382682</v>
      </c>
      <c r="G93" s="8">
        <v>0</v>
      </c>
      <c r="H93" s="8">
        <v>0</v>
      </c>
      <c r="I93" s="9">
        <f t="shared" si="8"/>
        <v>9497594</v>
      </c>
      <c r="J93" s="10">
        <f t="shared" ref="J93:O108" si="9">C93/$I93</f>
        <v>0.92943497058307611</v>
      </c>
      <c r="K93" s="10">
        <f t="shared" si="9"/>
        <v>1.0987624865834442E-2</v>
      </c>
      <c r="L93" s="10">
        <f t="shared" si="9"/>
        <v>1.9284884150659629E-2</v>
      </c>
      <c r="M93" s="10">
        <f t="shared" si="9"/>
        <v>4.0292520400429833E-2</v>
      </c>
      <c r="N93" s="10">
        <f t="shared" si="9"/>
        <v>0</v>
      </c>
      <c r="O93" s="10">
        <f t="shared" si="9"/>
        <v>0</v>
      </c>
    </row>
    <row r="94" spans="1:15" x14ac:dyDescent="0.2">
      <c r="A94" s="29" t="s">
        <v>102</v>
      </c>
      <c r="B94" s="30" t="s">
        <v>103</v>
      </c>
      <c r="C94" s="8">
        <v>2604378</v>
      </c>
      <c r="D94" s="8">
        <v>151548</v>
      </c>
      <c r="E94" s="8">
        <v>71545</v>
      </c>
      <c r="F94" s="8">
        <v>5461</v>
      </c>
      <c r="G94" s="8">
        <v>0</v>
      </c>
      <c r="H94" s="8">
        <v>0</v>
      </c>
      <c r="I94" s="9">
        <f t="shared" si="8"/>
        <v>2832932</v>
      </c>
      <c r="J94" s="10">
        <f t="shared" si="9"/>
        <v>0.91932245461592443</v>
      </c>
      <c r="K94" s="10">
        <f t="shared" si="9"/>
        <v>5.3495106836309522E-2</v>
      </c>
      <c r="L94" s="10">
        <f t="shared" si="9"/>
        <v>2.525475373217571E-2</v>
      </c>
      <c r="M94" s="10">
        <f t="shared" si="9"/>
        <v>1.9276848155903494E-3</v>
      </c>
      <c r="N94" s="10">
        <f t="shared" si="9"/>
        <v>0</v>
      </c>
      <c r="O94" s="10">
        <f t="shared" si="9"/>
        <v>0</v>
      </c>
    </row>
    <row r="95" spans="1:15" x14ac:dyDescent="0.2">
      <c r="A95" s="29" t="s">
        <v>104</v>
      </c>
      <c r="B95" s="30" t="s">
        <v>105</v>
      </c>
      <c r="C95" s="8">
        <v>5881134</v>
      </c>
      <c r="D95" s="8">
        <v>88947</v>
      </c>
      <c r="E95" s="8">
        <v>304635</v>
      </c>
      <c r="F95" s="8">
        <v>427693</v>
      </c>
      <c r="G95" s="8">
        <v>0</v>
      </c>
      <c r="H95" s="8">
        <v>0</v>
      </c>
      <c r="I95" s="9">
        <f t="shared" si="8"/>
        <v>6702409</v>
      </c>
      <c r="J95" s="10">
        <f t="shared" si="9"/>
        <v>0.87746569927320162</v>
      </c>
      <c r="K95" s="10">
        <f t="shared" si="9"/>
        <v>1.3270900059963515E-2</v>
      </c>
      <c r="L95" s="10">
        <f t="shared" si="9"/>
        <v>4.5451568234645183E-2</v>
      </c>
      <c r="M95" s="10">
        <f t="shared" si="9"/>
        <v>6.3811832432189686E-2</v>
      </c>
      <c r="N95" s="10">
        <f t="shared" si="9"/>
        <v>0</v>
      </c>
      <c r="O95" s="10">
        <f t="shared" si="9"/>
        <v>0</v>
      </c>
    </row>
    <row r="96" spans="1:15" x14ac:dyDescent="0.2">
      <c r="A96" s="31" t="s">
        <v>106</v>
      </c>
      <c r="B96" s="32" t="s">
        <v>107</v>
      </c>
      <c r="C96" s="12">
        <v>3600114</v>
      </c>
      <c r="D96" s="11">
        <v>687812</v>
      </c>
      <c r="E96" s="12">
        <v>321595</v>
      </c>
      <c r="F96" s="12">
        <v>340863</v>
      </c>
      <c r="G96" s="12">
        <v>0</v>
      </c>
      <c r="H96" s="12">
        <v>0</v>
      </c>
      <c r="I96" s="13">
        <f t="shared" si="8"/>
        <v>4950384</v>
      </c>
      <c r="J96" s="14">
        <f t="shared" si="9"/>
        <v>0.72723934143290703</v>
      </c>
      <c r="K96" s="14">
        <f t="shared" si="9"/>
        <v>0.1389411407276688</v>
      </c>
      <c r="L96" s="14">
        <f t="shared" si="9"/>
        <v>6.4963647264535435E-2</v>
      </c>
      <c r="M96" s="14">
        <f t="shared" si="9"/>
        <v>6.8855870574888733E-2</v>
      </c>
      <c r="N96" s="14">
        <f t="shared" si="9"/>
        <v>0</v>
      </c>
      <c r="O96" s="14">
        <f t="shared" si="9"/>
        <v>0</v>
      </c>
    </row>
    <row r="97" spans="1:15" x14ac:dyDescent="0.2">
      <c r="A97" s="27" t="s">
        <v>108</v>
      </c>
      <c r="B97" s="28" t="s">
        <v>109</v>
      </c>
      <c r="C97" s="5">
        <v>5737259</v>
      </c>
      <c r="D97" s="5">
        <v>108920</v>
      </c>
      <c r="E97" s="5">
        <v>267859</v>
      </c>
      <c r="F97" s="5">
        <v>428785</v>
      </c>
      <c r="G97" s="5">
        <v>0</v>
      </c>
      <c r="H97" s="5">
        <v>0</v>
      </c>
      <c r="I97" s="6">
        <f t="shared" si="8"/>
        <v>6542823</v>
      </c>
      <c r="J97" s="7">
        <f t="shared" si="9"/>
        <v>0.87687822213744737</v>
      </c>
      <c r="K97" s="7">
        <f t="shared" si="9"/>
        <v>1.6647248443065019E-2</v>
      </c>
      <c r="L97" s="7">
        <f t="shared" si="9"/>
        <v>4.0939362107151607E-2</v>
      </c>
      <c r="M97" s="7">
        <f t="shared" si="9"/>
        <v>6.5535167312335968E-2</v>
      </c>
      <c r="N97" s="7">
        <f t="shared" si="9"/>
        <v>0</v>
      </c>
      <c r="O97" s="7">
        <f t="shared" si="9"/>
        <v>0</v>
      </c>
    </row>
    <row r="98" spans="1:15" x14ac:dyDescent="0.2">
      <c r="A98" s="29" t="s">
        <v>110</v>
      </c>
      <c r="B98" s="30" t="s">
        <v>111</v>
      </c>
      <c r="C98" s="8">
        <v>4335131</v>
      </c>
      <c r="D98" s="8">
        <v>84313</v>
      </c>
      <c r="E98" s="8">
        <v>181896</v>
      </c>
      <c r="F98" s="8">
        <v>160836</v>
      </c>
      <c r="G98" s="8">
        <v>0</v>
      </c>
      <c r="H98" s="8">
        <v>0</v>
      </c>
      <c r="I98" s="9">
        <f t="shared" si="8"/>
        <v>4762176</v>
      </c>
      <c r="J98" s="10">
        <f t="shared" si="9"/>
        <v>0.91032565785052888</v>
      </c>
      <c r="K98" s="10">
        <f t="shared" si="9"/>
        <v>1.7704721539061136E-2</v>
      </c>
      <c r="L98" s="10">
        <f t="shared" si="9"/>
        <v>3.8195984356731043E-2</v>
      </c>
      <c r="M98" s="10">
        <f t="shared" si="9"/>
        <v>3.377363625367899E-2</v>
      </c>
      <c r="N98" s="10">
        <f t="shared" si="9"/>
        <v>0</v>
      </c>
      <c r="O98" s="10">
        <f t="shared" si="9"/>
        <v>0</v>
      </c>
    </row>
    <row r="99" spans="1:15" x14ac:dyDescent="0.2">
      <c r="A99" s="29" t="s">
        <v>112</v>
      </c>
      <c r="B99" s="30" t="s">
        <v>113</v>
      </c>
      <c r="C99" s="8">
        <v>571445</v>
      </c>
      <c r="D99" s="8">
        <v>28847</v>
      </c>
      <c r="E99" s="8">
        <v>13125</v>
      </c>
      <c r="F99" s="8">
        <v>0</v>
      </c>
      <c r="G99" s="8">
        <v>0</v>
      </c>
      <c r="H99" s="8">
        <v>0</v>
      </c>
      <c r="I99" s="9">
        <f t="shared" si="8"/>
        <v>613417</v>
      </c>
      <c r="J99" s="10">
        <f t="shared" si="9"/>
        <v>0.93157672513151735</v>
      </c>
      <c r="K99" s="10">
        <f t="shared" si="9"/>
        <v>4.7026737113578528E-2</v>
      </c>
      <c r="L99" s="10">
        <f t="shared" si="9"/>
        <v>2.1396537754904087E-2</v>
      </c>
      <c r="M99" s="10">
        <f t="shared" si="9"/>
        <v>0</v>
      </c>
      <c r="N99" s="10">
        <f t="shared" si="9"/>
        <v>0</v>
      </c>
      <c r="O99" s="10">
        <f t="shared" si="9"/>
        <v>0</v>
      </c>
    </row>
    <row r="100" spans="1:15" x14ac:dyDescent="0.2">
      <c r="A100" s="29" t="s">
        <v>114</v>
      </c>
      <c r="B100" s="30" t="s">
        <v>115</v>
      </c>
      <c r="C100" s="8">
        <v>1142108</v>
      </c>
      <c r="D100" s="8">
        <v>0</v>
      </c>
      <c r="E100" s="8">
        <v>7733</v>
      </c>
      <c r="F100" s="8">
        <v>5400</v>
      </c>
      <c r="G100" s="8">
        <v>0</v>
      </c>
      <c r="H100" s="8">
        <v>0</v>
      </c>
      <c r="I100" s="9">
        <f t="shared" si="8"/>
        <v>1155241</v>
      </c>
      <c r="J100" s="10">
        <f t="shared" si="9"/>
        <v>0.98863180929347205</v>
      </c>
      <c r="K100" s="10">
        <f t="shared" si="9"/>
        <v>0</v>
      </c>
      <c r="L100" s="10">
        <f t="shared" si="9"/>
        <v>6.6938413716272193E-3</v>
      </c>
      <c r="M100" s="10">
        <f t="shared" si="9"/>
        <v>4.6743493349006831E-3</v>
      </c>
      <c r="N100" s="10">
        <f t="shared" si="9"/>
        <v>0</v>
      </c>
      <c r="O100" s="10">
        <f t="shared" si="9"/>
        <v>0</v>
      </c>
    </row>
    <row r="101" spans="1:15" s="35" customFormat="1" x14ac:dyDescent="0.2">
      <c r="A101" s="31" t="s">
        <v>116</v>
      </c>
      <c r="B101" s="32" t="s">
        <v>117</v>
      </c>
      <c r="C101" s="12">
        <v>3408067</v>
      </c>
      <c r="D101" s="11">
        <v>27471</v>
      </c>
      <c r="E101" s="12">
        <v>64478</v>
      </c>
      <c r="F101" s="12">
        <v>188843</v>
      </c>
      <c r="G101" s="12">
        <v>0</v>
      </c>
      <c r="H101" s="12">
        <v>0</v>
      </c>
      <c r="I101" s="13">
        <f t="shared" si="8"/>
        <v>3688859</v>
      </c>
      <c r="J101" s="14">
        <f t="shared" si="9"/>
        <v>0.92388107000023589</v>
      </c>
      <c r="K101" s="14">
        <f t="shared" si="9"/>
        <v>7.4470181701171015E-3</v>
      </c>
      <c r="L101" s="14">
        <f t="shared" si="9"/>
        <v>1.7479117526584778E-2</v>
      </c>
      <c r="M101" s="14">
        <f t="shared" si="9"/>
        <v>5.1192794303062276E-2</v>
      </c>
      <c r="N101" s="14">
        <f t="shared" si="9"/>
        <v>0</v>
      </c>
      <c r="O101" s="14">
        <f t="shared" si="9"/>
        <v>0</v>
      </c>
    </row>
    <row r="102" spans="1:15" s="35" customFormat="1" x14ac:dyDescent="0.2">
      <c r="A102" s="27" t="s">
        <v>118</v>
      </c>
      <c r="B102" s="28" t="s">
        <v>119</v>
      </c>
      <c r="C102" s="36">
        <v>1261162</v>
      </c>
      <c r="D102" s="37">
        <v>21003</v>
      </c>
      <c r="E102" s="36">
        <v>42037</v>
      </c>
      <c r="F102" s="36">
        <v>114725</v>
      </c>
      <c r="G102" s="36">
        <v>0</v>
      </c>
      <c r="H102" s="36">
        <v>0</v>
      </c>
      <c r="I102" s="38">
        <f t="shared" si="8"/>
        <v>1438927</v>
      </c>
      <c r="J102" s="39">
        <f t="shared" si="9"/>
        <v>0.87646002889653196</v>
      </c>
      <c r="K102" s="39">
        <f t="shared" si="9"/>
        <v>1.4596292932164035E-2</v>
      </c>
      <c r="L102" s="39">
        <f t="shared" si="9"/>
        <v>2.9214129695252087E-2</v>
      </c>
      <c r="M102" s="39">
        <f t="shared" si="9"/>
        <v>7.9729548476051945E-2</v>
      </c>
      <c r="N102" s="39">
        <f t="shared" si="9"/>
        <v>0</v>
      </c>
      <c r="O102" s="39">
        <f t="shared" si="9"/>
        <v>0</v>
      </c>
    </row>
    <row r="103" spans="1:15" s="35" customFormat="1" x14ac:dyDescent="0.2">
      <c r="A103" s="29" t="s">
        <v>120</v>
      </c>
      <c r="B103" s="30" t="s">
        <v>121</v>
      </c>
      <c r="C103" s="36">
        <v>7438810</v>
      </c>
      <c r="D103" s="37">
        <v>144593</v>
      </c>
      <c r="E103" s="36">
        <v>399404</v>
      </c>
      <c r="F103" s="36">
        <v>355145</v>
      </c>
      <c r="G103" s="36">
        <v>0</v>
      </c>
      <c r="H103" s="36">
        <v>0</v>
      </c>
      <c r="I103" s="38">
        <f t="shared" si="8"/>
        <v>8337952</v>
      </c>
      <c r="J103" s="39">
        <f t="shared" si="9"/>
        <v>0.892162727729783</v>
      </c>
      <c r="K103" s="39">
        <f t="shared" si="9"/>
        <v>1.7341548620092798E-2</v>
      </c>
      <c r="L103" s="39">
        <f t="shared" si="9"/>
        <v>4.7901930833854647E-2</v>
      </c>
      <c r="M103" s="39">
        <f t="shared" si="9"/>
        <v>4.2593792816269509E-2</v>
      </c>
      <c r="N103" s="39">
        <f t="shared" si="9"/>
        <v>0</v>
      </c>
      <c r="O103" s="39">
        <f t="shared" si="9"/>
        <v>0</v>
      </c>
    </row>
    <row r="104" spans="1:15" s="35" customFormat="1" x14ac:dyDescent="0.2">
      <c r="A104" s="29" t="s">
        <v>122</v>
      </c>
      <c r="B104" s="30" t="s">
        <v>123</v>
      </c>
      <c r="C104" s="36">
        <v>4126146</v>
      </c>
      <c r="D104" s="37">
        <v>53961</v>
      </c>
      <c r="E104" s="36">
        <v>181641</v>
      </c>
      <c r="F104" s="36">
        <v>161947</v>
      </c>
      <c r="G104" s="36">
        <v>0</v>
      </c>
      <c r="H104" s="36">
        <v>0</v>
      </c>
      <c r="I104" s="38">
        <f t="shared" si="8"/>
        <v>4523695</v>
      </c>
      <c r="J104" s="39">
        <f t="shared" si="9"/>
        <v>0.91211852257944004</v>
      </c>
      <c r="K104" s="39">
        <f t="shared" si="9"/>
        <v>1.1928523032609405E-2</v>
      </c>
      <c r="L104" s="39">
        <f t="shared" si="9"/>
        <v>4.0153237563540424E-2</v>
      </c>
      <c r="M104" s="39">
        <f t="shared" si="9"/>
        <v>3.5799716824410133E-2</v>
      </c>
      <c r="N104" s="39">
        <f t="shared" si="9"/>
        <v>0</v>
      </c>
      <c r="O104" s="39">
        <f t="shared" si="9"/>
        <v>0</v>
      </c>
    </row>
    <row r="105" spans="1:15" s="35" customFormat="1" x14ac:dyDescent="0.2">
      <c r="A105" s="29" t="s">
        <v>124</v>
      </c>
      <c r="B105" s="30" t="s">
        <v>125</v>
      </c>
      <c r="C105" s="36">
        <v>4366589</v>
      </c>
      <c r="D105" s="37">
        <v>85047</v>
      </c>
      <c r="E105" s="36">
        <v>110180</v>
      </c>
      <c r="F105" s="36">
        <v>201566</v>
      </c>
      <c r="G105" s="36">
        <v>0</v>
      </c>
      <c r="H105" s="36">
        <v>0</v>
      </c>
      <c r="I105" s="38">
        <f t="shared" si="8"/>
        <v>4763382</v>
      </c>
      <c r="J105" s="39">
        <f t="shared" si="9"/>
        <v>0.91669931153957418</v>
      </c>
      <c r="K105" s="39">
        <f t="shared" si="9"/>
        <v>1.7854331229366027E-2</v>
      </c>
      <c r="L105" s="39">
        <f t="shared" si="9"/>
        <v>2.3130624417693143E-2</v>
      </c>
      <c r="M105" s="39">
        <f t="shared" si="9"/>
        <v>4.231573281336664E-2</v>
      </c>
      <c r="N105" s="39">
        <f t="shared" si="9"/>
        <v>0</v>
      </c>
      <c r="O105" s="39">
        <f t="shared" si="9"/>
        <v>0</v>
      </c>
    </row>
    <row r="106" spans="1:15" s="35" customFormat="1" x14ac:dyDescent="0.2">
      <c r="A106" s="31" t="s">
        <v>126</v>
      </c>
      <c r="B106" s="32" t="s">
        <v>127</v>
      </c>
      <c r="C106" s="36">
        <v>4254846</v>
      </c>
      <c r="D106" s="37">
        <v>72388</v>
      </c>
      <c r="E106" s="36">
        <v>178236</v>
      </c>
      <c r="F106" s="36">
        <v>206524</v>
      </c>
      <c r="G106" s="36">
        <v>0</v>
      </c>
      <c r="H106" s="36">
        <v>0</v>
      </c>
      <c r="I106" s="38">
        <f t="shared" si="8"/>
        <v>4711994</v>
      </c>
      <c r="J106" s="39">
        <f t="shared" si="9"/>
        <v>0.90298204963758444</v>
      </c>
      <c r="K106" s="39">
        <f t="shared" si="9"/>
        <v>1.5362498339344235E-2</v>
      </c>
      <c r="L106" s="39">
        <f t="shared" si="9"/>
        <v>3.78260243964657E-2</v>
      </c>
      <c r="M106" s="39">
        <f t="shared" si="9"/>
        <v>4.382942762660564E-2</v>
      </c>
      <c r="N106" s="39">
        <f t="shared" si="9"/>
        <v>0</v>
      </c>
      <c r="O106" s="39">
        <f t="shared" si="9"/>
        <v>0</v>
      </c>
    </row>
    <row r="107" spans="1:15" x14ac:dyDescent="0.2">
      <c r="A107" s="27" t="s">
        <v>128</v>
      </c>
      <c r="B107" s="28" t="s">
        <v>129</v>
      </c>
      <c r="C107" s="5">
        <v>1643940</v>
      </c>
      <c r="D107" s="5">
        <v>29100</v>
      </c>
      <c r="E107" s="5">
        <v>54383</v>
      </c>
      <c r="F107" s="5">
        <v>1410</v>
      </c>
      <c r="G107" s="5">
        <v>0</v>
      </c>
      <c r="H107" s="5">
        <v>0</v>
      </c>
      <c r="I107" s="6">
        <f t="shared" si="8"/>
        <v>1728833</v>
      </c>
      <c r="J107" s="7">
        <f t="shared" si="9"/>
        <v>0.95089577767199029</v>
      </c>
      <c r="K107" s="7">
        <f t="shared" si="9"/>
        <v>1.6832163661845881E-2</v>
      </c>
      <c r="L107" s="7">
        <f t="shared" si="9"/>
        <v>3.1456479602136239E-2</v>
      </c>
      <c r="M107" s="7">
        <f t="shared" si="9"/>
        <v>8.1557906402758389E-4</v>
      </c>
      <c r="N107" s="7">
        <f t="shared" si="9"/>
        <v>0</v>
      </c>
      <c r="O107" s="7">
        <f t="shared" si="9"/>
        <v>0</v>
      </c>
    </row>
    <row r="108" spans="1:15" x14ac:dyDescent="0.2">
      <c r="A108" s="29" t="s">
        <v>130</v>
      </c>
      <c r="B108" s="30" t="s">
        <v>131</v>
      </c>
      <c r="C108" s="8">
        <v>6803671</v>
      </c>
      <c r="D108" s="8">
        <v>98200</v>
      </c>
      <c r="E108" s="8">
        <v>368136</v>
      </c>
      <c r="F108" s="8">
        <v>524468</v>
      </c>
      <c r="G108" s="8">
        <v>0</v>
      </c>
      <c r="H108" s="8">
        <v>0</v>
      </c>
      <c r="I108" s="9">
        <f t="shared" si="8"/>
        <v>7794475</v>
      </c>
      <c r="J108" s="10">
        <f t="shared" si="9"/>
        <v>0.87288380551608669</v>
      </c>
      <c r="K108" s="10">
        <f t="shared" si="9"/>
        <v>1.2598667645992835E-2</v>
      </c>
      <c r="L108" s="10">
        <f t="shared" si="9"/>
        <v>4.7230377927955376E-2</v>
      </c>
      <c r="M108" s="10">
        <f t="shared" si="9"/>
        <v>6.7287148909965067E-2</v>
      </c>
      <c r="N108" s="10">
        <f t="shared" si="9"/>
        <v>0</v>
      </c>
      <c r="O108" s="10">
        <f t="shared" si="9"/>
        <v>0</v>
      </c>
    </row>
    <row r="109" spans="1:15" x14ac:dyDescent="0.2">
      <c r="A109" s="29" t="s">
        <v>132</v>
      </c>
      <c r="B109" s="30" t="s">
        <v>133</v>
      </c>
      <c r="C109" s="8">
        <v>8418026</v>
      </c>
      <c r="D109" s="8">
        <v>125608</v>
      </c>
      <c r="E109" s="8">
        <v>155852</v>
      </c>
      <c r="F109" s="8">
        <v>240737</v>
      </c>
      <c r="G109" s="8">
        <v>0</v>
      </c>
      <c r="H109" s="8">
        <v>0</v>
      </c>
      <c r="I109" s="9">
        <f t="shared" si="8"/>
        <v>8940223</v>
      </c>
      <c r="J109" s="10">
        <f t="shared" ref="J109:O124" si="10">C109/$I109</f>
        <v>0.9415901594400945</v>
      </c>
      <c r="K109" s="10">
        <f t="shared" si="10"/>
        <v>1.404976139856914E-2</v>
      </c>
      <c r="L109" s="10">
        <f t="shared" si="10"/>
        <v>1.7432674777799168E-2</v>
      </c>
      <c r="M109" s="10">
        <f t="shared" si="10"/>
        <v>2.692740438353719E-2</v>
      </c>
      <c r="N109" s="10">
        <f t="shared" si="10"/>
        <v>0</v>
      </c>
      <c r="O109" s="10">
        <f t="shared" si="10"/>
        <v>0</v>
      </c>
    </row>
    <row r="110" spans="1:15" x14ac:dyDescent="0.2">
      <c r="A110" s="29" t="s">
        <v>134</v>
      </c>
      <c r="B110" s="30" t="s">
        <v>135</v>
      </c>
      <c r="C110" s="8">
        <v>4018553</v>
      </c>
      <c r="D110" s="8">
        <v>53803</v>
      </c>
      <c r="E110" s="8">
        <v>112980</v>
      </c>
      <c r="F110" s="8">
        <v>150584</v>
      </c>
      <c r="G110" s="8">
        <v>0</v>
      </c>
      <c r="H110" s="8">
        <v>0</v>
      </c>
      <c r="I110" s="9">
        <f t="shared" si="8"/>
        <v>4335920</v>
      </c>
      <c r="J110" s="10">
        <f t="shared" si="10"/>
        <v>0.92680515323160939</v>
      </c>
      <c r="K110" s="10">
        <f t="shared" si="10"/>
        <v>1.2408669901658701E-2</v>
      </c>
      <c r="L110" s="10">
        <f t="shared" si="10"/>
        <v>2.6056753814646026E-2</v>
      </c>
      <c r="M110" s="10">
        <f t="shared" si="10"/>
        <v>3.4729423052085831E-2</v>
      </c>
      <c r="N110" s="10">
        <f t="shared" si="10"/>
        <v>0</v>
      </c>
      <c r="O110" s="10">
        <f t="shared" si="10"/>
        <v>0</v>
      </c>
    </row>
    <row r="111" spans="1:15" x14ac:dyDescent="0.2">
      <c r="A111" s="31" t="s">
        <v>136</v>
      </c>
      <c r="B111" s="32" t="s">
        <v>137</v>
      </c>
      <c r="C111" s="12">
        <v>7270047</v>
      </c>
      <c r="D111" s="11">
        <v>74045</v>
      </c>
      <c r="E111" s="12">
        <v>236288</v>
      </c>
      <c r="F111" s="12">
        <v>303769</v>
      </c>
      <c r="G111" s="12">
        <v>0</v>
      </c>
      <c r="H111" s="12">
        <v>0</v>
      </c>
      <c r="I111" s="13">
        <f t="shared" si="8"/>
        <v>7884149</v>
      </c>
      <c r="J111" s="14">
        <f t="shared" si="10"/>
        <v>0.92210928535216674</v>
      </c>
      <c r="K111" s="14">
        <f t="shared" si="10"/>
        <v>9.3916286970223417E-3</v>
      </c>
      <c r="L111" s="14">
        <f t="shared" si="10"/>
        <v>2.9970006908798908E-2</v>
      </c>
      <c r="M111" s="14">
        <f t="shared" si="10"/>
        <v>3.852907904201202E-2</v>
      </c>
      <c r="N111" s="14">
        <f t="shared" si="10"/>
        <v>0</v>
      </c>
      <c r="O111" s="14">
        <f t="shared" si="10"/>
        <v>0</v>
      </c>
    </row>
    <row r="112" spans="1:15" x14ac:dyDescent="0.2">
      <c r="A112" s="27" t="s">
        <v>138</v>
      </c>
      <c r="B112" s="28" t="s">
        <v>139</v>
      </c>
      <c r="C112" s="8">
        <v>3363796</v>
      </c>
      <c r="D112" s="8">
        <v>46776</v>
      </c>
      <c r="E112" s="8">
        <v>202098</v>
      </c>
      <c r="F112" s="8">
        <v>393160</v>
      </c>
      <c r="G112" s="8">
        <v>0</v>
      </c>
      <c r="H112" s="8">
        <v>0</v>
      </c>
      <c r="I112" s="9">
        <f t="shared" si="8"/>
        <v>4005830</v>
      </c>
      <c r="J112" s="10">
        <f t="shared" si="10"/>
        <v>0.83972510066577966</v>
      </c>
      <c r="K112" s="10">
        <f t="shared" si="10"/>
        <v>1.1676980800483296E-2</v>
      </c>
      <c r="L112" s="10">
        <f t="shared" si="10"/>
        <v>5.0450967714556032E-2</v>
      </c>
      <c r="M112" s="10">
        <f t="shared" si="10"/>
        <v>9.8146950819181039E-2</v>
      </c>
      <c r="N112" s="10">
        <f t="shared" si="10"/>
        <v>0</v>
      </c>
      <c r="O112" s="10">
        <f t="shared" si="10"/>
        <v>0</v>
      </c>
    </row>
    <row r="113" spans="1:15" x14ac:dyDescent="0.2">
      <c r="A113" s="29" t="s">
        <v>140</v>
      </c>
      <c r="B113" s="30" t="s">
        <v>141</v>
      </c>
      <c r="C113" s="8">
        <v>1788715</v>
      </c>
      <c r="D113" s="8">
        <v>67782</v>
      </c>
      <c r="E113" s="8">
        <v>7635</v>
      </c>
      <c r="F113" s="8">
        <v>1920</v>
      </c>
      <c r="G113" s="8">
        <v>0</v>
      </c>
      <c r="H113" s="8">
        <v>0</v>
      </c>
      <c r="I113" s="9">
        <f t="shared" si="8"/>
        <v>1866052</v>
      </c>
      <c r="J113" s="10">
        <f t="shared" si="10"/>
        <v>0.95855581730841366</v>
      </c>
      <c r="K113" s="10">
        <f t="shared" si="10"/>
        <v>3.6323746605132115E-2</v>
      </c>
      <c r="L113" s="10">
        <f t="shared" si="10"/>
        <v>4.0915258524414112E-3</v>
      </c>
      <c r="M113" s="10">
        <f t="shared" si="10"/>
        <v>1.0289102340127713E-3</v>
      </c>
      <c r="N113" s="10">
        <f t="shared" si="10"/>
        <v>0</v>
      </c>
      <c r="O113" s="10">
        <f t="shared" si="10"/>
        <v>0</v>
      </c>
    </row>
    <row r="114" spans="1:15" x14ac:dyDescent="0.2">
      <c r="A114" s="29" t="s">
        <v>142</v>
      </c>
      <c r="B114" s="30" t="s">
        <v>143</v>
      </c>
      <c r="C114" s="24">
        <v>16576954</v>
      </c>
      <c r="D114" s="24">
        <v>280702</v>
      </c>
      <c r="E114" s="24">
        <v>634773</v>
      </c>
      <c r="F114" s="24">
        <v>48370</v>
      </c>
      <c r="G114" s="24">
        <v>0</v>
      </c>
      <c r="H114" s="24">
        <v>0</v>
      </c>
      <c r="I114" s="25">
        <f t="shared" si="8"/>
        <v>17540799</v>
      </c>
      <c r="J114" s="26">
        <f t="shared" si="10"/>
        <v>0.9450512488057129</v>
      </c>
      <c r="K114" s="26">
        <f t="shared" si="10"/>
        <v>1.6002805801491712E-2</v>
      </c>
      <c r="L114" s="26">
        <f t="shared" si="10"/>
        <v>3.618837431521791E-2</v>
      </c>
      <c r="M114" s="26">
        <f t="shared" si="10"/>
        <v>2.7575710775774808E-3</v>
      </c>
      <c r="N114" s="26">
        <f t="shared" si="10"/>
        <v>0</v>
      </c>
      <c r="O114" s="26">
        <f t="shared" si="10"/>
        <v>0</v>
      </c>
    </row>
    <row r="115" spans="1:15" x14ac:dyDescent="0.2">
      <c r="A115" s="29" t="s">
        <v>144</v>
      </c>
      <c r="B115" s="30" t="s">
        <v>145</v>
      </c>
      <c r="C115" s="24">
        <v>6827716</v>
      </c>
      <c r="D115" s="24">
        <v>196458</v>
      </c>
      <c r="E115" s="24">
        <v>471789</v>
      </c>
      <c r="F115" s="24">
        <v>296141</v>
      </c>
      <c r="G115" s="24">
        <v>0</v>
      </c>
      <c r="H115" s="24">
        <v>0</v>
      </c>
      <c r="I115" s="25">
        <f t="shared" si="8"/>
        <v>7792104</v>
      </c>
      <c r="J115" s="26">
        <f t="shared" si="10"/>
        <v>0.87623522478652749</v>
      </c>
      <c r="K115" s="26">
        <f t="shared" si="10"/>
        <v>2.5212445829778454E-2</v>
      </c>
      <c r="L115" s="26">
        <f t="shared" si="10"/>
        <v>6.0547061486859004E-2</v>
      </c>
      <c r="M115" s="26">
        <f t="shared" si="10"/>
        <v>3.8005267896835053E-2</v>
      </c>
      <c r="N115" s="26">
        <f t="shared" si="10"/>
        <v>0</v>
      </c>
      <c r="O115" s="26">
        <f t="shared" si="10"/>
        <v>0</v>
      </c>
    </row>
    <row r="116" spans="1:15" x14ac:dyDescent="0.2">
      <c r="A116" s="31" t="s">
        <v>146</v>
      </c>
      <c r="B116" s="32" t="s">
        <v>147</v>
      </c>
      <c r="C116" s="12">
        <v>2631257</v>
      </c>
      <c r="D116" s="11">
        <v>501257</v>
      </c>
      <c r="E116" s="12">
        <v>146549</v>
      </c>
      <c r="F116" s="12">
        <v>182330</v>
      </c>
      <c r="G116" s="12">
        <v>0</v>
      </c>
      <c r="H116" s="12">
        <v>0</v>
      </c>
      <c r="I116" s="13">
        <f t="shared" si="8"/>
        <v>3461393</v>
      </c>
      <c r="J116" s="14">
        <f t="shared" si="10"/>
        <v>0.76017285526376233</v>
      </c>
      <c r="K116" s="14">
        <f t="shared" si="10"/>
        <v>0.14481366316971231</v>
      </c>
      <c r="L116" s="14">
        <f t="shared" si="10"/>
        <v>4.2338156921216404E-2</v>
      </c>
      <c r="M116" s="14">
        <f t="shared" si="10"/>
        <v>5.2675324645308982E-2</v>
      </c>
      <c r="N116" s="14">
        <f t="shared" si="10"/>
        <v>0</v>
      </c>
      <c r="O116" s="14">
        <f t="shared" si="10"/>
        <v>0</v>
      </c>
    </row>
    <row r="117" spans="1:15" x14ac:dyDescent="0.2">
      <c r="A117" s="29" t="s">
        <v>148</v>
      </c>
      <c r="B117" s="30" t="s">
        <v>149</v>
      </c>
      <c r="C117" s="8">
        <v>2087496</v>
      </c>
      <c r="D117" s="8">
        <v>77955</v>
      </c>
      <c r="E117" s="8">
        <v>107341</v>
      </c>
      <c r="F117" s="8">
        <v>76675</v>
      </c>
      <c r="G117" s="8">
        <v>0</v>
      </c>
      <c r="H117" s="8">
        <v>0</v>
      </c>
      <c r="I117" s="25">
        <f t="shared" si="8"/>
        <v>2349467</v>
      </c>
      <c r="J117" s="26">
        <f t="shared" si="10"/>
        <v>0.888497689050325</v>
      </c>
      <c r="K117" s="26">
        <f t="shared" si="10"/>
        <v>3.3179865901500211E-2</v>
      </c>
      <c r="L117" s="26">
        <f t="shared" si="10"/>
        <v>4.5687383564016859E-2</v>
      </c>
      <c r="M117" s="26">
        <f t="shared" si="10"/>
        <v>3.2635061484157894E-2</v>
      </c>
      <c r="N117" s="26">
        <f t="shared" si="10"/>
        <v>0</v>
      </c>
      <c r="O117" s="26">
        <f t="shared" si="10"/>
        <v>0</v>
      </c>
    </row>
    <row r="118" spans="1:15" x14ac:dyDescent="0.2">
      <c r="A118" s="31" t="s">
        <v>150</v>
      </c>
      <c r="B118" s="32" t="s">
        <v>151</v>
      </c>
      <c r="C118" s="12">
        <v>2951385</v>
      </c>
      <c r="D118" s="11">
        <v>41017</v>
      </c>
      <c r="E118" s="12">
        <v>52574</v>
      </c>
      <c r="F118" s="12">
        <v>247496</v>
      </c>
      <c r="G118" s="12">
        <v>0</v>
      </c>
      <c r="H118" s="12">
        <v>0</v>
      </c>
      <c r="I118" s="13">
        <f t="shared" si="8"/>
        <v>3292472</v>
      </c>
      <c r="J118" s="14">
        <f t="shared" si="10"/>
        <v>0.89640397853041731</v>
      </c>
      <c r="K118" s="14">
        <f t="shared" si="10"/>
        <v>1.2457812853078173E-2</v>
      </c>
      <c r="L118" s="14">
        <f t="shared" si="10"/>
        <v>1.5967941413017332E-2</v>
      </c>
      <c r="M118" s="14">
        <f t="shared" si="10"/>
        <v>7.5170267203487226E-2</v>
      </c>
      <c r="N118" s="14">
        <f t="shared" si="10"/>
        <v>0</v>
      </c>
      <c r="O118" s="14">
        <f t="shared" si="10"/>
        <v>0</v>
      </c>
    </row>
    <row r="119" spans="1:15" s="45" customFormat="1" ht="13.5" thickBot="1" x14ac:dyDescent="0.25">
      <c r="A119" s="33"/>
      <c r="B119" s="34" t="s">
        <v>164</v>
      </c>
      <c r="C119" s="40">
        <f>SUM(C79:C118)</f>
        <v>231189129</v>
      </c>
      <c r="D119" s="40">
        <f t="shared" ref="D119:I119" si="11">SUM(D79:D118)</f>
        <v>5015932</v>
      </c>
      <c r="E119" s="40">
        <f t="shared" si="11"/>
        <v>8705839</v>
      </c>
      <c r="F119" s="40">
        <f t="shared" si="11"/>
        <v>8916145</v>
      </c>
      <c r="G119" s="40">
        <f t="shared" si="11"/>
        <v>22507</v>
      </c>
      <c r="H119" s="40">
        <f t="shared" si="11"/>
        <v>1266</v>
      </c>
      <c r="I119" s="41">
        <f t="shared" si="11"/>
        <v>253850818</v>
      </c>
      <c r="J119" s="42">
        <f t="shared" si="10"/>
        <v>0.91072831996940817</v>
      </c>
      <c r="K119" s="43">
        <f t="shared" si="10"/>
        <v>1.975936906376248E-2</v>
      </c>
      <c r="L119" s="43">
        <f t="shared" si="10"/>
        <v>3.4295099257864121E-2</v>
      </c>
      <c r="M119" s="43">
        <f t="shared" si="10"/>
        <v>3.512356221755409E-2</v>
      </c>
      <c r="N119" s="43">
        <f t="shared" si="10"/>
        <v>8.8662310318023081E-5</v>
      </c>
      <c r="O119" s="44">
        <f t="shared" si="10"/>
        <v>4.9871810931095758E-6</v>
      </c>
    </row>
    <row r="120" spans="1:15" s="45" customFormat="1" ht="13.5" thickTop="1" x14ac:dyDescent="0.2">
      <c r="A120" s="46"/>
      <c r="B120" s="47"/>
      <c r="C120" s="48"/>
      <c r="D120" s="48"/>
      <c r="E120" s="48"/>
      <c r="F120" s="48"/>
      <c r="G120" s="48"/>
      <c r="H120" s="48"/>
      <c r="I120" s="48"/>
      <c r="J120" s="47"/>
      <c r="K120" s="47"/>
      <c r="L120" s="47"/>
      <c r="M120" s="47"/>
      <c r="N120" s="47"/>
      <c r="O120" s="47"/>
    </row>
    <row r="121" spans="1:15" s="45" customFormat="1" x14ac:dyDescent="0.2">
      <c r="A121" s="27" t="s">
        <v>152</v>
      </c>
      <c r="B121" s="28" t="s">
        <v>153</v>
      </c>
      <c r="C121" s="49">
        <v>3612465</v>
      </c>
      <c r="D121" s="49">
        <v>151486</v>
      </c>
      <c r="E121" s="49">
        <v>284663</v>
      </c>
      <c r="F121" s="49">
        <v>318112</v>
      </c>
      <c r="G121" s="49">
        <v>0</v>
      </c>
      <c r="H121" s="49">
        <v>0</v>
      </c>
      <c r="I121" s="50">
        <f t="shared" ref="I121:I125" si="12">SUM(C121:H121)</f>
        <v>4366726</v>
      </c>
      <c r="J121" s="51">
        <f t="shared" si="10"/>
        <v>0.8272708202896174</v>
      </c>
      <c r="K121" s="51">
        <f t="shared" si="10"/>
        <v>3.4690979008071492E-2</v>
      </c>
      <c r="L121" s="51">
        <f t="shared" si="10"/>
        <v>6.5189114224249473E-2</v>
      </c>
      <c r="M121" s="51">
        <f t="shared" si="10"/>
        <v>7.2849086478061598E-2</v>
      </c>
      <c r="N121" s="51">
        <f t="shared" si="10"/>
        <v>0</v>
      </c>
      <c r="O121" s="51">
        <f t="shared" si="10"/>
        <v>0</v>
      </c>
    </row>
    <row r="122" spans="1:15" x14ac:dyDescent="0.2">
      <c r="A122" s="29" t="s">
        <v>154</v>
      </c>
      <c r="B122" s="30" t="s">
        <v>155</v>
      </c>
      <c r="C122" s="49">
        <v>7920840</v>
      </c>
      <c r="D122" s="49">
        <v>215871</v>
      </c>
      <c r="E122" s="49">
        <v>480378</v>
      </c>
      <c r="F122" s="49">
        <v>512576</v>
      </c>
      <c r="G122" s="49">
        <v>0</v>
      </c>
      <c r="H122" s="49">
        <v>0</v>
      </c>
      <c r="I122" s="50">
        <f t="shared" si="12"/>
        <v>9129665</v>
      </c>
      <c r="J122" s="51">
        <f t="shared" si="10"/>
        <v>0.86759371784178285</v>
      </c>
      <c r="K122" s="51">
        <f t="shared" si="10"/>
        <v>2.3645007785061116E-2</v>
      </c>
      <c r="L122" s="51">
        <f t="shared" si="10"/>
        <v>5.2617264707960257E-2</v>
      </c>
      <c r="M122" s="51">
        <f t="shared" si="10"/>
        <v>5.6144009665195824E-2</v>
      </c>
      <c r="N122" s="51">
        <f t="shared" si="10"/>
        <v>0</v>
      </c>
      <c r="O122" s="51">
        <f t="shared" si="10"/>
        <v>0</v>
      </c>
    </row>
    <row r="123" spans="1:15" x14ac:dyDescent="0.2">
      <c r="A123" s="29" t="s">
        <v>156</v>
      </c>
      <c r="B123" s="30" t="s">
        <v>157</v>
      </c>
      <c r="C123" s="8">
        <v>9221031</v>
      </c>
      <c r="D123" s="8">
        <v>423826</v>
      </c>
      <c r="E123" s="8">
        <v>623708</v>
      </c>
      <c r="F123" s="8">
        <v>781340</v>
      </c>
      <c r="G123" s="8">
        <v>0</v>
      </c>
      <c r="H123" s="8">
        <v>0</v>
      </c>
      <c r="I123" s="9">
        <f t="shared" si="12"/>
        <v>11049905</v>
      </c>
      <c r="J123" s="10">
        <f t="shared" si="10"/>
        <v>0.83448961778404429</v>
      </c>
      <c r="K123" s="10">
        <f t="shared" si="10"/>
        <v>3.8355623871879442E-2</v>
      </c>
      <c r="L123" s="10">
        <f t="shared" si="10"/>
        <v>5.6444648166658444E-2</v>
      </c>
      <c r="M123" s="10">
        <f t="shared" si="10"/>
        <v>7.0710110177417809E-2</v>
      </c>
      <c r="N123" s="10">
        <f t="shared" si="10"/>
        <v>0</v>
      </c>
      <c r="O123" s="10">
        <f t="shared" si="10"/>
        <v>0</v>
      </c>
    </row>
    <row r="124" spans="1:15" x14ac:dyDescent="0.2">
      <c r="A124" s="29" t="s">
        <v>158</v>
      </c>
      <c r="B124" s="30" t="s">
        <v>159</v>
      </c>
      <c r="C124" s="8">
        <v>5441837</v>
      </c>
      <c r="D124" s="8">
        <v>147215</v>
      </c>
      <c r="E124" s="8">
        <v>527565</v>
      </c>
      <c r="F124" s="8">
        <v>353587</v>
      </c>
      <c r="G124" s="8">
        <v>0</v>
      </c>
      <c r="H124" s="8">
        <v>0</v>
      </c>
      <c r="I124" s="9">
        <f t="shared" si="12"/>
        <v>6470204</v>
      </c>
      <c r="J124" s="10">
        <f t="shared" si="10"/>
        <v>0.84106111646557047</v>
      </c>
      <c r="K124" s="10">
        <f t="shared" si="10"/>
        <v>2.2752760191177897E-2</v>
      </c>
      <c r="L124" s="10">
        <f t="shared" si="10"/>
        <v>8.1537614579076642E-2</v>
      </c>
      <c r="M124" s="10">
        <f t="shared" si="10"/>
        <v>5.4648508764174979E-2</v>
      </c>
      <c r="N124" s="10">
        <f t="shared" si="10"/>
        <v>0</v>
      </c>
      <c r="O124" s="10">
        <f t="shared" si="10"/>
        <v>0</v>
      </c>
    </row>
    <row r="125" spans="1:15" x14ac:dyDescent="0.2">
      <c r="A125" s="31" t="s">
        <v>160</v>
      </c>
      <c r="B125" s="32" t="s">
        <v>161</v>
      </c>
      <c r="C125" s="24">
        <v>5622389</v>
      </c>
      <c r="D125" s="8">
        <v>151637</v>
      </c>
      <c r="E125" s="8">
        <v>489963</v>
      </c>
      <c r="F125" s="8">
        <v>356797</v>
      </c>
      <c r="G125" s="8">
        <v>0</v>
      </c>
      <c r="H125" s="8">
        <v>0</v>
      </c>
      <c r="I125" s="25">
        <f t="shared" si="12"/>
        <v>6620786</v>
      </c>
      <c r="J125" s="26">
        <f>C125/$I125</f>
        <v>0.84920264754063945</v>
      </c>
      <c r="K125" s="26">
        <f>D125/$I125</f>
        <v>2.2903171919466964E-2</v>
      </c>
      <c r="L125" s="26">
        <f>E125/$I125</f>
        <v>7.400375121624532E-2</v>
      </c>
      <c r="M125" s="26">
        <f>F125/$I125</f>
        <v>5.3890429323648278E-2</v>
      </c>
      <c r="N125" s="26">
        <f>G125/$I125</f>
        <v>0</v>
      </c>
      <c r="O125" s="26">
        <f>H125/$I125</f>
        <v>0</v>
      </c>
    </row>
    <row r="126" spans="1:15" x14ac:dyDescent="0.2">
      <c r="A126" s="68"/>
      <c r="B126" s="69" t="s">
        <v>170</v>
      </c>
      <c r="C126" s="52">
        <f>SUM(C121:C125)</f>
        <v>31818562</v>
      </c>
      <c r="D126" s="52">
        <f t="shared" ref="D126:H126" si="13">SUM(D121:D125)</f>
        <v>1090035</v>
      </c>
      <c r="E126" s="52">
        <f t="shared" si="13"/>
        <v>2406277</v>
      </c>
      <c r="F126" s="52">
        <f t="shared" si="13"/>
        <v>2322412</v>
      </c>
      <c r="G126" s="52">
        <f t="shared" si="13"/>
        <v>0</v>
      </c>
      <c r="H126" s="52">
        <f t="shared" si="13"/>
        <v>0</v>
      </c>
      <c r="I126" s="53">
        <f>SUM(C126:H126)</f>
        <v>37637286</v>
      </c>
      <c r="J126" s="54">
        <f>C126/$I126</f>
        <v>0.84540001104224149</v>
      </c>
      <c r="K126" s="54">
        <f>D126/$I126</f>
        <v>2.8961572840294596E-2</v>
      </c>
      <c r="L126" s="54">
        <f>E126/$I126</f>
        <v>6.393332930541272E-2</v>
      </c>
      <c r="M126" s="54">
        <f>F126/$I126</f>
        <v>6.1705086812051217E-2</v>
      </c>
      <c r="N126" s="54">
        <f>G126/$I126</f>
        <v>0</v>
      </c>
      <c r="O126" s="54">
        <f>H126/$I126</f>
        <v>0</v>
      </c>
    </row>
    <row r="127" spans="1:15" x14ac:dyDescent="0.2">
      <c r="A127" s="72"/>
      <c r="B127" s="73"/>
      <c r="C127" s="74"/>
      <c r="D127" s="74"/>
      <c r="E127" s="74"/>
      <c r="F127" s="74"/>
      <c r="G127" s="74"/>
      <c r="H127" s="74"/>
      <c r="I127" s="74"/>
      <c r="J127" s="73"/>
      <c r="K127" s="73"/>
      <c r="L127" s="73"/>
      <c r="M127" s="73"/>
      <c r="N127" s="73"/>
      <c r="O127" s="73"/>
    </row>
    <row r="128" spans="1:15" s="78" customFormat="1" ht="12.75" customHeight="1" thickBot="1" x14ac:dyDescent="0.25">
      <c r="A128" s="33"/>
      <c r="B128" s="34" t="s">
        <v>162</v>
      </c>
      <c r="C128" s="75">
        <f>SUM(C72,C77,C119,C126)</f>
        <v>6686171669.3000002</v>
      </c>
      <c r="D128" s="75">
        <f t="shared" ref="D128:I128" si="14">SUM(D72,D77,D119,D126)</f>
        <v>297860356</v>
      </c>
      <c r="E128" s="75">
        <f t="shared" si="14"/>
        <v>349364152</v>
      </c>
      <c r="F128" s="75">
        <f t="shared" si="14"/>
        <v>911968064</v>
      </c>
      <c r="G128" s="75">
        <f t="shared" si="14"/>
        <v>312150114</v>
      </c>
      <c r="H128" s="75">
        <f t="shared" si="14"/>
        <v>143042013</v>
      </c>
      <c r="I128" s="76">
        <f t="shared" si="14"/>
        <v>8700556368.3000011</v>
      </c>
      <c r="J128" s="77">
        <f t="shared" ref="J128" si="15">C128/$I128</f>
        <v>0.76847633487677858</v>
      </c>
      <c r="K128" s="77">
        <f>D128/$I128</f>
        <v>3.4234633210956239E-2</v>
      </c>
      <c r="L128" s="77">
        <f>E128/$I128</f>
        <v>4.0154231202143474E-2</v>
      </c>
      <c r="M128" s="77">
        <f t="shared" ref="M128:O128" si="16">F128/$I128</f>
        <v>0.10481721230181389</v>
      </c>
      <c r="N128" s="77">
        <f t="shared" si="16"/>
        <v>3.587702909865647E-2</v>
      </c>
      <c r="O128" s="77">
        <f t="shared" si="16"/>
        <v>1.6440559309651243E-2</v>
      </c>
    </row>
    <row r="129" spans="1:15" s="35" customFormat="1" ht="13.5" thickTop="1" x14ac:dyDescent="0.2">
      <c r="A129" s="35" t="s">
        <v>169</v>
      </c>
      <c r="C129" s="57"/>
      <c r="D129" s="57"/>
      <c r="E129" s="57"/>
      <c r="F129" s="57"/>
      <c r="G129" s="57"/>
      <c r="H129" s="58"/>
      <c r="I129" s="55"/>
      <c r="J129" s="57"/>
      <c r="K129" s="57"/>
      <c r="L129" s="57"/>
      <c r="M129" s="57"/>
      <c r="N129" s="57"/>
      <c r="O129" s="58"/>
    </row>
    <row r="130" spans="1:15" s="35" customFormat="1" x14ac:dyDescent="0.2">
      <c r="A130" s="59" t="s">
        <v>167</v>
      </c>
      <c r="B130" s="59"/>
      <c r="C130" s="70"/>
      <c r="D130" s="70"/>
      <c r="E130" s="70"/>
      <c r="F130" s="70"/>
      <c r="G130" s="70"/>
      <c r="H130" s="70"/>
      <c r="I130" s="71"/>
    </row>
    <row r="132" spans="1:15" x14ac:dyDescent="0.2">
      <c r="B132" s="61"/>
      <c r="C132" s="62"/>
      <c r="D132" s="62"/>
      <c r="E132" s="62"/>
      <c r="F132" s="62"/>
      <c r="G132" s="62"/>
      <c r="H132" s="62"/>
      <c r="I132" s="63"/>
    </row>
    <row r="133" spans="1:15" x14ac:dyDescent="0.2">
      <c r="B133" s="61"/>
      <c r="C133" s="62"/>
      <c r="D133" s="62"/>
      <c r="E133" s="62"/>
      <c r="F133" s="62"/>
      <c r="G133" s="62"/>
      <c r="H133" s="62"/>
      <c r="I133" s="63"/>
    </row>
    <row r="134" spans="1:15" x14ac:dyDescent="0.2">
      <c r="B134" s="61"/>
      <c r="C134" s="62"/>
      <c r="D134" s="62"/>
      <c r="E134" s="62"/>
      <c r="F134" s="62"/>
      <c r="G134" s="62"/>
      <c r="H134" s="62"/>
      <c r="I134" s="63"/>
    </row>
    <row r="135" spans="1:15" x14ac:dyDescent="0.2">
      <c r="C135" s="62"/>
      <c r="D135" s="62"/>
      <c r="E135" s="62"/>
      <c r="F135" s="62"/>
      <c r="G135" s="62"/>
      <c r="H135" s="62"/>
      <c r="I135" s="63"/>
    </row>
  </sheetData>
  <mergeCells count="3">
    <mergeCell ref="C129:H129"/>
    <mergeCell ref="J129:O129"/>
    <mergeCell ref="A130:B130"/>
  </mergeCells>
  <printOptions horizontalCentered="1"/>
  <pageMargins left="0.25" right="0.25" top="1" bottom="0.5" header="0.38" footer="0.5"/>
  <pageSetup paperSize="5" scale="70" orientation="portrait" r:id="rId1"/>
  <headerFooter alignWithMargins="0">
    <oddHeader>&amp;C&amp;"Arial,Bold"&amp;16Revenue by Fund Source - 2016-2017</oddHeader>
  </headerFooter>
  <rowBreaks count="1" manualBreakCount="1"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by Fund</vt:lpstr>
      <vt:lpstr>'Revenue by Fund'!Print_Area</vt:lpstr>
      <vt:lpstr>'Revenue by Fund'!Print_Titles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2019-06-05T19:35:13Z</cp:lastPrinted>
  <dcterms:created xsi:type="dcterms:W3CDTF">2019-06-05T18:48:40Z</dcterms:created>
  <dcterms:modified xsi:type="dcterms:W3CDTF">2019-06-05T19:36:53Z</dcterms:modified>
</cp:coreProperties>
</file>