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5375" windowHeight="8580" tabRatio="740"/>
  </bookViews>
  <sheets>
    <sheet name="FY15-16 Final Type 5" sheetId="45" r:id="rId1"/>
    <sheet name="Detail Calculation exclude debt" sheetId="12" r:id="rId2"/>
    <sheet name="Detail Calculation for debt" sheetId="22" r:id="rId3"/>
    <sheet name="Detail" sheetId="19" r:id="rId4"/>
    <sheet name="10.1.15 SIS" sheetId="41" r:id="rId5"/>
  </sheets>
  <externalReferences>
    <externalReference r:id="rId6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4">'10.1.15 SIS'!$A$1:$C$6</definedName>
    <definedName name="_xlnm.Print_Area" localSheetId="3">Detail!$A$1:$EH$10</definedName>
    <definedName name="_xlnm.Print_Area" localSheetId="1">'Detail Calculation exclude debt'!$A$1:$P$7</definedName>
    <definedName name="_xlnm.Print_Area" localSheetId="2">'Detail Calculation for debt'!$A$1:$N$6</definedName>
    <definedName name="_xlnm.Print_Area" localSheetId="0">'FY15-16 Final Type 5'!$A$1:$O$15</definedName>
    <definedName name="_xlnm.Print_Titles" localSheetId="4">'10.1.15 SIS'!$A:$B,'10.1.15 SIS'!$3:$3</definedName>
    <definedName name="_xlnm.Print_Titles" localSheetId="3">Detail!$A:$B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45621"/>
</workbook>
</file>

<file path=xl/calcChain.xml><?xml version="1.0" encoding="utf-8"?>
<calcChain xmlns="http://schemas.openxmlformats.org/spreadsheetml/2006/main">
  <c r="E5" i="12" l="1"/>
  <c r="F5" i="12" l="1"/>
  <c r="F4" i="12"/>
  <c r="F3" i="12"/>
  <c r="N10" i="45" l="1"/>
  <c r="N9" i="45"/>
  <c r="N8" i="45"/>
  <c r="G5" i="22" l="1"/>
  <c r="G4" i="22"/>
  <c r="G3" i="22"/>
  <c r="I5" i="22"/>
  <c r="I4" i="22"/>
  <c r="I3" i="22"/>
  <c r="H3" i="22"/>
  <c r="H4" i="22"/>
  <c r="H5" i="22"/>
  <c r="K4" i="12" l="1"/>
  <c r="K3" i="12"/>
  <c r="K5" i="12"/>
  <c r="J5" i="12"/>
  <c r="J4" i="12"/>
  <c r="J3" i="12"/>
  <c r="I4" i="12"/>
  <c r="I3" i="12"/>
  <c r="I5" i="12"/>
  <c r="J3" i="22" l="1"/>
  <c r="J4" i="22"/>
  <c r="J5" i="22"/>
  <c r="B6" i="22"/>
  <c r="D3" i="12"/>
  <c r="L4" i="12"/>
  <c r="C5" i="22" l="1"/>
  <c r="C4" i="22"/>
  <c r="C3" i="22"/>
  <c r="B5" i="22"/>
  <c r="B4" i="22"/>
  <c r="B3" i="22"/>
  <c r="L5" i="12"/>
  <c r="D4" i="22"/>
  <c r="F4" i="22"/>
  <c r="K4" i="22" s="1"/>
  <c r="C5" i="12"/>
  <c r="D5" i="22"/>
  <c r="D3" i="22"/>
  <c r="F3" i="22"/>
  <c r="F5" i="22"/>
  <c r="K5" i="22" s="1"/>
  <c r="C4" i="12"/>
  <c r="C3" i="12"/>
  <c r="L3" i="12"/>
  <c r="E3" i="22" l="1"/>
  <c r="B3" i="12"/>
  <c r="H5" i="12"/>
  <c r="M5" i="12" s="1"/>
  <c r="B5" i="12"/>
  <c r="B4" i="12"/>
  <c r="E5" i="22"/>
  <c r="L5" i="22" s="1"/>
  <c r="N5" i="22" s="1"/>
  <c r="K10" i="45" s="1"/>
  <c r="H3" i="12"/>
  <c r="M3" i="12" s="1"/>
  <c r="K3" i="22"/>
  <c r="H4" i="12"/>
  <c r="E4" i="22"/>
  <c r="L4" i="22" s="1"/>
  <c r="N4" i="22" s="1"/>
  <c r="K9" i="45" s="1"/>
  <c r="D4" i="12"/>
  <c r="D5" i="12"/>
  <c r="L3" i="22" l="1"/>
  <c r="N3" i="22" s="1"/>
  <c r="K8" i="45" s="1"/>
  <c r="M4" i="12"/>
  <c r="G3" i="12" l="1"/>
  <c r="N3" i="12" s="1"/>
  <c r="P3" i="12" s="1"/>
  <c r="G4" i="12"/>
  <c r="N4" i="12" s="1"/>
  <c r="P4" i="12" s="1"/>
  <c r="E8" i="45" l="1"/>
  <c r="E9" i="45"/>
  <c r="F9" i="45" s="1"/>
  <c r="H9" i="45" s="1"/>
  <c r="G5" i="12"/>
  <c r="N5" i="12" s="1"/>
  <c r="P5" i="12" s="1"/>
  <c r="J8" i="45" l="1"/>
  <c r="J9" i="45"/>
  <c r="L9" i="45" s="1"/>
  <c r="F8" i="45"/>
  <c r="H8" i="45" s="1"/>
  <c r="E10" i="45"/>
  <c r="J10" i="45" l="1"/>
  <c r="L10" i="45" s="1"/>
  <c r="M9" i="45"/>
  <c r="O9" i="45" s="1"/>
  <c r="L8" i="45"/>
  <c r="M8" i="45"/>
  <c r="O8" i="45" s="1"/>
  <c r="F10" i="45"/>
  <c r="H10" i="45" s="1"/>
  <c r="M10" i="45" l="1"/>
  <c r="O10" i="45" s="1"/>
</calcChain>
</file>

<file path=xl/sharedStrings.xml><?xml version="1.0" encoding="utf-8"?>
<sst xmlns="http://schemas.openxmlformats.org/spreadsheetml/2006/main" count="292" uniqueCount="112">
  <si>
    <t>District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</si>
  <si>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</si>
  <si>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</si>
  <si>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</si>
  <si>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</si>
  <si>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</si>
  <si>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</si>
  <si>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</si>
  <si>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</si>
  <si>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</si>
  <si>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</si>
  <si>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</si>
  <si>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Revenues</t>
  </si>
  <si>
    <t>Expenditures</t>
  </si>
  <si>
    <t>School System</t>
  </si>
  <si>
    <t>( C = A + B )</t>
  </si>
  <si>
    <t xml:space="preserve">    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</si>
  <si>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</si>
  <si>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</si>
  <si>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</si>
  <si>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</si>
  <si>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</si>
  <si>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</si>
  <si>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</si>
  <si>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</si>
  <si>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</si>
  <si>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</si>
  <si>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</si>
  <si>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</si>
  <si>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</si>
  <si>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Associated fees include Sheriff Fees, Assessor Fees, Election Fees, Pension Fund, and Sales Tax Collection</t>
  </si>
  <si>
    <t>( I = A + F + G )</t>
  </si>
  <si>
    <t>(J = D )</t>
  </si>
  <si>
    <t>(H = F + G))</t>
  </si>
  <si>
    <t>( K = I + J )</t>
  </si>
  <si>
    <t>(3A)</t>
  </si>
  <si>
    <t>(3B)</t>
  </si>
  <si>
    <t>009</t>
  </si>
  <si>
    <t>Caddo Parish</t>
  </si>
  <si>
    <t>017</t>
  </si>
  <si>
    <t>East Baton Rouge Parish</t>
  </si>
  <si>
    <t>036</t>
  </si>
  <si>
    <t>Orleans Parish</t>
  </si>
  <si>
    <t>KPC 300 - Ad Valorem: Constitutional Taxes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</si>
  <si>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</si>
  <si>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</si>
  <si>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</si>
  <si>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</si>
  <si>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</si>
  <si>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KCP 650 - Ad Valorem: Taxes Collected Due to Tax Incremental Financing (TIF)</t>
  </si>
  <si>
    <t>KPC 750 - Sales and Use Taxes (Gross)</t>
  </si>
  <si>
    <t>KPC 800 - Sales/Use Taxes- Court Settlement</t>
  </si>
  <si>
    <t>KPC 850 - Penalties/Interest on Sales/Use Taxes</t>
  </si>
  <si>
    <t>KPC 900 - Sales/Use Taxes Collected Due to Tax Incremental Financing (TIF)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</si>
  <si>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</si>
  <si>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</si>
  <si>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</si>
  <si>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</si>
  <si>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</si>
  <si>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KPC 36990 - Election Fees</t>
  </si>
  <si>
    <t>(4) = ( 1+ 2+ 3)</t>
  </si>
  <si>
    <t>School
System</t>
  </si>
  <si>
    <t>Total 
Revenues</t>
  </si>
  <si>
    <t>Total
Revenues
Minus
Total Fees
Collected</t>
  </si>
  <si>
    <t>Local
Revenue
Per Pupil</t>
  </si>
  <si>
    <t>* Continuation of prior year pay raises vary by LEA</t>
  </si>
  <si>
    <t xml:space="preserve">Minus 
Local
Revenue
Paid to OJJ
</t>
  </si>
  <si>
    <t>Type 5 Charter Schools Only</t>
  </si>
  <si>
    <t>Caddo</t>
  </si>
  <si>
    <t>East Baton Rouge</t>
  </si>
  <si>
    <t>Orleans*</t>
  </si>
  <si>
    <t>Continuation
of Prior Year 
Pay Raises
Per Pupil</t>
  </si>
  <si>
    <r>
      <t xml:space="preserve">FY2015-16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</si>
  <si>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Orleans</t>
  </si>
  <si>
    <r>
      <t xml:space="preserve">Final
Total Local
Revenue
Representation
</t>
    </r>
    <r>
      <rPr>
        <sz val="10"/>
        <rFont val="Arial"/>
        <family val="2"/>
      </rPr>
      <t>(With Debt
Svc. &amp; Capital
Project Amount)</t>
    </r>
  </si>
  <si>
    <r>
      <t xml:space="preserve">Final
Local Revenue
Representation
</t>
    </r>
    <r>
      <rPr>
        <sz val="10"/>
        <rFont val="Arial"/>
        <family val="2"/>
      </rPr>
      <t>(Based on
FY2014-15
Local Revenue)</t>
    </r>
  </si>
  <si>
    <r>
      <t xml:space="preserve">Final
Local Revenue
Representation
</t>
    </r>
    <r>
      <rPr>
        <sz val="10"/>
        <rFont val="Arial"/>
        <family val="2"/>
      </rPr>
      <t>(Based on
FY2014-15 Debt
Service &amp; Capital
Project Revenue)</t>
    </r>
  </si>
  <si>
    <t>Oct. 1, 2015
MFP
Membership
per SIS</t>
  </si>
  <si>
    <t>Final FY2014-15 Revenue and Expenditure Data</t>
  </si>
  <si>
    <t>FY2015-16 Final Charter School Per Pupil Funding (March 2016)</t>
  </si>
  <si>
    <t>(Based on FY2014-15 Local Revenue and October 1, 2015 Students)</t>
  </si>
  <si>
    <r>
      <t xml:space="preserve">Final
Per Pupil
Amount plus
Pay Raises
</t>
    </r>
    <r>
      <rPr>
        <sz val="10"/>
        <rFont val="Arial"/>
        <family val="2"/>
      </rPr>
      <t>(State Cost
Allocation with
Pay Raises plus
Local Revenue
Representation
with Debt
Svc. &amp; Capital
Project Amount)</t>
    </r>
  </si>
  <si>
    <r>
      <t xml:space="preserve">Final
Per Pupil
Amount plus
Pay Raises
</t>
    </r>
    <r>
      <rPr>
        <sz val="10"/>
        <rFont val="Arial"/>
        <family val="2"/>
      </rPr>
      <t>(State Cost
Allocation with
Pay Raises
Plus Local
Revenue
Representation)</t>
    </r>
  </si>
  <si>
    <r>
      <t xml:space="preserve">Final
Per Pupil
Amount
</t>
    </r>
    <r>
      <rPr>
        <sz val="10"/>
        <rFont val="Arial"/>
        <family val="2"/>
      </rPr>
      <t>(State Cost
Allocation
Plus Local
Revenue
Representation)</t>
    </r>
  </si>
  <si>
    <r>
      <t xml:space="preserve">Final
Per Pupil
Amount
</t>
    </r>
    <r>
      <rPr>
        <sz val="10"/>
        <rFont val="Arial"/>
        <family val="2"/>
      </rPr>
      <t>(State Cost
Allocation plus
Local Revenue
Representation
with Debt
Svc. &amp; Capital
Project Amount)</t>
    </r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</si>
  <si>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</si>
  <si>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</si>
  <si>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</si>
  <si>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</si>
  <si>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</si>
  <si>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</si>
  <si>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</si>
  <si>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</si>
  <si>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</si>
  <si>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Source: Initial (1.13.16) FY2014-15 Revenue and Expenditure Data</t>
  </si>
  <si>
    <r>
      <t xml:space="preserve">Minus
Amount
Excluded
</t>
    </r>
    <r>
      <rPr>
        <sz val="10"/>
        <rFont val="Arial"/>
        <family val="2"/>
      </rPr>
      <t>Per R.S. 1990
(C)(2)(a)(iii)</t>
    </r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</si>
  <si>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</si>
  <si>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</si>
  <si>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</si>
  <si>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</si>
  <si>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</si>
  <si>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</si>
  <si>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</si>
  <si>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</si>
  <si>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</si>
  <si>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</si>
  <si>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</si>
  <si>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</si>
  <si>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(4) = 1+2+3+3A+3B</t>
  </si>
  <si>
    <t>Source: FY2014-15 AFR Revenue and Expenditure Data</t>
  </si>
  <si>
    <t xml:space="preserve">October 2015 MFP &amp; Other Funded Membership </t>
  </si>
  <si>
    <t>TOTAL
City/Parish School Systems 
Plus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</si>
</sst>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9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9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2" fillId="0" borderId="0"/>
    <xf numFmtId="0" fontId="2" fillId="0" borderId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25" applyNumberFormat="0" applyAlignment="0" applyProtection="0"/>
    <xf numFmtId="0" fontId="28" fillId="49" borderId="2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35" borderId="25" applyNumberFormat="0" applyAlignment="0" applyProtection="0"/>
    <xf numFmtId="0" fontId="35" fillId="0" borderId="30" applyNumberFormat="0" applyFill="0" applyAlignment="0" applyProtection="0"/>
    <xf numFmtId="0" fontId="36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1" borderId="1" applyNumberFormat="0" applyFont="0" applyAlignment="0" applyProtection="0"/>
    <xf numFmtId="0" fontId="38" fillId="48" borderId="3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8" fillId="0" borderId="0" xfId="0" applyFont="1"/>
    <xf numFmtId="0" fontId="8" fillId="0" borderId="0" xfId="0" applyFont="1" applyBorder="1"/>
    <xf numFmtId="165" fontId="0" fillId="0" borderId="0" xfId="1" applyNumberFormat="1" applyFont="1"/>
    <xf numFmtId="0" fontId="8" fillId="5" borderId="2" xfId="0" applyFont="1" applyFill="1" applyBorder="1"/>
    <xf numFmtId="0" fontId="8" fillId="5" borderId="2" xfId="0" quotePrefix="1" applyFont="1" applyFill="1" applyBorder="1" applyAlignment="1">
      <alignment horizontal="center"/>
    </xf>
    <xf numFmtId="5" fontId="8" fillId="5" borderId="2" xfId="0" quotePrefix="1" applyNumberFormat="1" applyFont="1" applyFill="1" applyBorder="1" applyAlignment="1">
      <alignment horizontal="center"/>
    </xf>
    <xf numFmtId="165" fontId="11" fillId="0" borderId="0" xfId="0" applyNumberFormat="1" applyFont="1"/>
    <xf numFmtId="165" fontId="13" fillId="0" borderId="0" xfId="0" applyNumberFormat="1" applyFont="1"/>
    <xf numFmtId="0" fontId="0" fillId="7" borderId="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5" fontId="15" fillId="17" borderId="3" xfId="1" applyNumberFormat="1" applyFont="1" applyFill="1" applyBorder="1"/>
    <xf numFmtId="165" fontId="15" fillId="17" borderId="14" xfId="1" applyNumberFormat="1" applyFont="1" applyFill="1" applyBorder="1"/>
    <xf numFmtId="165" fontId="15" fillId="17" borderId="11" xfId="1" applyNumberFormat="1" applyFont="1" applyFill="1" applyBorder="1"/>
    <xf numFmtId="165" fontId="16" fillId="17" borderId="0" xfId="1" applyNumberFormat="1" applyFont="1" applyFill="1"/>
    <xf numFmtId="0" fontId="0" fillId="7" borderId="2" xfId="0" applyFill="1" applyBorder="1" applyAlignment="1">
      <alignment horizontal="center"/>
    </xf>
    <xf numFmtId="0" fontId="18" fillId="0" borderId="0" xfId="4" applyFont="1" applyAlignment="1">
      <alignment vertical="center"/>
    </xf>
    <xf numFmtId="0" fontId="17" fillId="29" borderId="2" xfId="9" applyFont="1" applyFill="1" applyBorder="1" applyAlignment="1">
      <alignment horizontal="center" wrapText="1"/>
    </xf>
    <xf numFmtId="0" fontId="41" fillId="0" borderId="0" xfId="4" applyFont="1" applyAlignment="1">
      <alignment vertical="center"/>
    </xf>
    <xf numFmtId="0" fontId="41" fillId="17" borderId="0" xfId="4" applyFont="1" applyFill="1" applyBorder="1" applyAlignment="1">
      <alignment vertical="center"/>
    </xf>
    <xf numFmtId="0" fontId="41" fillId="4" borderId="0" xfId="4" applyFont="1" applyFill="1" applyAlignment="1">
      <alignment vertical="center"/>
    </xf>
    <xf numFmtId="0" fontId="41" fillId="17" borderId="0" xfId="4" applyFont="1" applyFill="1" applyAlignment="1">
      <alignment vertical="center"/>
    </xf>
    <xf numFmtId="0" fontId="41" fillId="0" borderId="0" xfId="4" applyFont="1"/>
    <xf numFmtId="0" fontId="41" fillId="17" borderId="0" xfId="4" applyFont="1" applyFill="1" applyBorder="1"/>
    <xf numFmtId="0" fontId="0" fillId="0" borderId="0" xfId="0" applyAlignment="1">
      <alignment horizontal="left" vertical="top"/>
    </xf>
    <xf numFmtId="0" fontId="23" fillId="52" borderId="2" xfId="9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34" xfId="9" applyFont="1" applyBorder="1" applyAlignment="1" applyProtection="1">
      <alignment horizontal="left"/>
    </xf>
    <xf numFmtId="38" fontId="10" fillId="53" borderId="34" xfId="9" applyNumberFormat="1" applyFont="1" applyFill="1" applyBorder="1" applyProtection="1"/>
    <xf numFmtId="0" fontId="20" fillId="0" borderId="0" xfId="0" applyFont="1"/>
    <xf numFmtId="38" fontId="24" fillId="0" borderId="0" xfId="9" applyNumberFormat="1" applyFont="1" applyFill="1" applyBorder="1" applyAlignment="1">
      <alignment horizontal="left" vertical="top" wrapText="1"/>
    </xf>
    <xf numFmtId="38" fontId="21" fillId="0" borderId="0" xfId="0" applyNumberFormat="1" applyFont="1" applyAlignment="1">
      <alignment horizontal="center"/>
    </xf>
    <xf numFmtId="0" fontId="43" fillId="0" borderId="0" xfId="4" applyFont="1"/>
    <xf numFmtId="0" fontId="43" fillId="17" borderId="0" xfId="4" applyFont="1" applyFill="1" applyBorder="1"/>
    <xf numFmtId="0" fontId="44" fillId="0" borderId="0" xfId="4" applyFont="1" applyAlignment="1">
      <alignment vertical="center"/>
    </xf>
    <xf numFmtId="0" fontId="44" fillId="17" borderId="0" xfId="4" applyFont="1" applyFill="1" applyBorder="1" applyAlignment="1">
      <alignment vertical="center"/>
    </xf>
    <xf numFmtId="0" fontId="42" fillId="19" borderId="3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vertical="center"/>
    </xf>
    <xf numFmtId="0" fontId="11" fillId="19" borderId="11" xfId="4" applyFont="1" applyFill="1" applyBorder="1" applyAlignment="1">
      <alignment horizontal="center" vertical="center"/>
    </xf>
    <xf numFmtId="0" fontId="11" fillId="15" borderId="2" xfId="4" applyFont="1" applyFill="1" applyBorder="1" applyAlignment="1">
      <alignment horizontal="center" vertical="center" wrapText="1"/>
    </xf>
    <xf numFmtId="0" fontId="11" fillId="17" borderId="4" xfId="4" applyFont="1" applyFill="1" applyBorder="1" applyAlignment="1">
      <alignment horizontal="center" vertical="center" wrapText="1"/>
    </xf>
    <xf numFmtId="0" fontId="11" fillId="18" borderId="2" xfId="4" applyFont="1" applyFill="1" applyBorder="1" applyAlignment="1">
      <alignment horizontal="center" vertical="center" wrapText="1"/>
    </xf>
    <xf numFmtId="0" fontId="11" fillId="20" borderId="2" xfId="4" applyFont="1" applyFill="1" applyBorder="1" applyAlignment="1">
      <alignment horizontal="center" vertical="center" wrapText="1"/>
    </xf>
    <xf numFmtId="0" fontId="11" fillId="6" borderId="2" xfId="4" applyFont="1" applyFill="1" applyBorder="1" applyAlignment="1">
      <alignment horizontal="center" vertical="center" wrapText="1"/>
    </xf>
    <xf numFmtId="0" fontId="11" fillId="17" borderId="16" xfId="4" applyFont="1" applyFill="1" applyBorder="1" applyAlignment="1">
      <alignment horizontal="center" vertical="center" wrapText="1"/>
    </xf>
    <xf numFmtId="0" fontId="11" fillId="16" borderId="2" xfId="4" applyFont="1" applyFill="1" applyBorder="1" applyAlignment="1">
      <alignment horizontal="center" vertical="center" wrapText="1"/>
    </xf>
    <xf numFmtId="0" fontId="7" fillId="5" borderId="2" xfId="4" applyFont="1" applyFill="1" applyBorder="1" applyAlignment="1">
      <alignment vertical="center"/>
    </xf>
    <xf numFmtId="0" fontId="7" fillId="5" borderId="2" xfId="4" applyFont="1" applyFill="1" applyBorder="1" applyAlignment="1">
      <alignment horizontal="center" vertical="center"/>
    </xf>
    <xf numFmtId="0" fontId="7" fillId="17" borderId="16" xfId="4" applyFont="1" applyFill="1" applyBorder="1" applyAlignment="1">
      <alignment horizontal="center" vertical="center"/>
    </xf>
    <xf numFmtId="0" fontId="7" fillId="17" borderId="21" xfId="4" applyFont="1" applyFill="1" applyBorder="1" applyAlignment="1" applyProtection="1">
      <alignment vertical="center"/>
    </xf>
    <xf numFmtId="6" fontId="7" fillId="17" borderId="21" xfId="2" applyNumberFormat="1" applyFont="1" applyFill="1" applyBorder="1" applyAlignment="1">
      <alignment vertical="center"/>
    </xf>
    <xf numFmtId="6" fontId="7" fillId="17" borderId="16" xfId="2" applyNumberFormat="1" applyFont="1" applyFill="1" applyBorder="1" applyAlignment="1">
      <alignment vertical="center"/>
    </xf>
    <xf numFmtId="6" fontId="7" fillId="20" borderId="21" xfId="2" applyNumberFormat="1" applyFont="1" applyFill="1" applyBorder="1" applyAlignment="1">
      <alignment vertical="center"/>
    </xf>
    <xf numFmtId="6" fontId="7" fillId="16" borderId="21" xfId="2" applyNumberFormat="1" applyFont="1" applyFill="1" applyBorder="1" applyAlignment="1">
      <alignment vertical="center"/>
    </xf>
    <xf numFmtId="0" fontId="7" fillId="17" borderId="22" xfId="4" applyFont="1" applyFill="1" applyBorder="1" applyAlignment="1" applyProtection="1">
      <alignment vertical="center"/>
    </xf>
    <xf numFmtId="6" fontId="7" fillId="17" borderId="22" xfId="2" applyNumberFormat="1" applyFont="1" applyFill="1" applyBorder="1" applyAlignment="1">
      <alignment vertical="center"/>
    </xf>
    <xf numFmtId="6" fontId="7" fillId="20" borderId="22" xfId="2" applyNumberFormat="1" applyFont="1" applyFill="1" applyBorder="1" applyAlignment="1">
      <alignment vertical="center"/>
    </xf>
    <xf numFmtId="6" fontId="7" fillId="16" borderId="22" xfId="2" applyNumberFormat="1" applyFont="1" applyFill="1" applyBorder="1" applyAlignment="1">
      <alignment vertical="center"/>
    </xf>
    <xf numFmtId="0" fontId="7" fillId="17" borderId="23" xfId="4" applyFont="1" applyFill="1" applyBorder="1" applyAlignment="1" applyProtection="1">
      <alignment vertical="center"/>
    </xf>
    <xf numFmtId="6" fontId="7" fillId="17" borderId="23" xfId="2" applyNumberFormat="1" applyFont="1" applyFill="1" applyBorder="1" applyAlignment="1">
      <alignment vertical="center"/>
    </xf>
    <xf numFmtId="6" fontId="7" fillId="20" borderId="23" xfId="2" applyNumberFormat="1" applyFont="1" applyFill="1" applyBorder="1" applyAlignment="1">
      <alignment vertical="center"/>
    </xf>
    <xf numFmtId="6" fontId="7" fillId="16" borderId="23" xfId="2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Fill="1" applyAlignment="1">
      <alignment vertical="center"/>
    </xf>
    <xf numFmtId="0" fontId="7" fillId="17" borderId="0" xfId="4" applyFont="1" applyFill="1" applyBorder="1" applyAlignment="1" applyProtection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7" fillId="0" borderId="0" xfId="4" applyFont="1" applyFill="1" applyAlignment="1"/>
    <xf numFmtId="0" fontId="7" fillId="17" borderId="0" xfId="4" applyFont="1" applyFill="1" applyBorder="1" applyAlignment="1" applyProtection="1"/>
    <xf numFmtId="6" fontId="7" fillId="0" borderId="0" xfId="2" applyNumberFormat="1" applyFont="1" applyFill="1" applyBorder="1" applyAlignment="1"/>
    <xf numFmtId="0" fontId="8" fillId="0" borderId="0" xfId="4" applyFont="1" applyFill="1" applyAlignment="1"/>
    <xf numFmtId="0" fontId="8" fillId="0" borderId="0" xfId="4" applyFont="1" applyFill="1" applyAlignment="1">
      <alignment vertical="center"/>
    </xf>
    <xf numFmtId="0" fontId="11" fillId="18" borderId="41" xfId="4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10" fillId="2" borderId="7" xfId="6" applyFont="1" applyFill="1" applyBorder="1" applyAlignment="1">
      <alignment horizontal="center" wrapText="1"/>
    </xf>
    <xf numFmtId="0" fontId="10" fillId="2" borderId="6" xfId="6" applyFont="1" applyFill="1" applyBorder="1" applyAlignment="1">
      <alignment horizontal="center" wrapText="1"/>
    </xf>
    <xf numFmtId="0" fontId="10" fillId="11" borderId="6" xfId="6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25" borderId="14" xfId="0" applyFill="1" applyBorder="1" applyAlignment="1">
      <alignment horizontal="left"/>
    </xf>
    <xf numFmtId="0" fontId="0" fillId="23" borderId="11" xfId="0" applyFill="1" applyBorder="1" applyAlignment="1">
      <alignment horizontal="left"/>
    </xf>
    <xf numFmtId="0" fontId="0" fillId="26" borderId="11" xfId="0" applyFill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7" fillId="27" borderId="11" xfId="0" applyFont="1" applyFill="1" applyBorder="1" applyAlignment="1">
      <alignment horizontal="left"/>
    </xf>
    <xf numFmtId="0" fontId="0" fillId="28" borderId="11" xfId="0" applyFill="1" applyBorder="1" applyAlignment="1">
      <alignment horizontal="left"/>
    </xf>
    <xf numFmtId="0" fontId="0" fillId="14" borderId="1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21" borderId="14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0" borderId="0" xfId="0" applyAlignment="1">
      <alignment horizontal="left"/>
    </xf>
    <xf numFmtId="38" fontId="7" fillId="17" borderId="22" xfId="2" applyNumberFormat="1" applyFont="1" applyFill="1" applyBorder="1" applyAlignment="1">
      <alignment vertical="center"/>
    </xf>
    <xf numFmtId="38" fontId="7" fillId="55" borderId="22" xfId="2" applyNumberFormat="1" applyFont="1" applyFill="1" applyBorder="1" applyAlignment="1">
      <alignment vertical="center"/>
    </xf>
    <xf numFmtId="38" fontId="7" fillId="54" borderId="22" xfId="2" applyNumberFormat="1" applyFont="1" applyFill="1" applyBorder="1" applyAlignment="1">
      <alignment vertical="center"/>
    </xf>
    <xf numFmtId="0" fontId="10" fillId="0" borderId="43" xfId="7" applyFont="1" applyFill="1" applyBorder="1" applyAlignment="1">
      <alignment horizontal="left" wrapText="1"/>
    </xf>
    <xf numFmtId="0" fontId="10" fillId="0" borderId="43" xfId="7" applyFont="1" applyFill="1" applyBorder="1" applyAlignment="1">
      <alignment horizontal="right" wrapText="1"/>
    </xf>
    <xf numFmtId="0" fontId="11" fillId="16" borderId="18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20" borderId="9" xfId="0" applyFont="1" applyFill="1" applyBorder="1" applyAlignment="1">
      <alignment horizontal="center" vertical="center" wrapText="1"/>
    </xf>
    <xf numFmtId="0" fontId="11" fillId="5" borderId="10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5" borderId="2" xfId="0" applyFont="1" applyFill="1" applyBorder="1"/>
    <xf numFmtId="0" fontId="7" fillId="5" borderId="2" xfId="0" quotePrefix="1" applyFont="1" applyFill="1" applyBorder="1" applyAlignment="1">
      <alignment horizontal="center"/>
    </xf>
    <xf numFmtId="5" fontId="48" fillId="5" borderId="2" xfId="0" quotePrefix="1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33" xfId="0" applyFont="1" applyBorder="1" applyProtection="1"/>
    <xf numFmtId="5" fontId="7" fillId="0" borderId="34" xfId="0" applyNumberFormat="1" applyFont="1" applyBorder="1"/>
    <xf numFmtId="5" fontId="7" fillId="17" borderId="34" xfId="0" applyNumberFormat="1" applyFont="1" applyFill="1" applyBorder="1"/>
    <xf numFmtId="164" fontId="7" fillId="0" borderId="34" xfId="0" applyNumberFormat="1" applyFont="1" applyBorder="1"/>
    <xf numFmtId="164" fontId="7" fillId="0" borderId="35" xfId="0" applyNumberFormat="1" applyFont="1" applyBorder="1"/>
    <xf numFmtId="3" fontId="7" fillId="0" borderId="34" xfId="0" applyNumberFormat="1" applyFont="1" applyFill="1" applyBorder="1"/>
    <xf numFmtId="6" fontId="7" fillId="0" borderId="36" xfId="0" applyNumberFormat="1" applyFont="1" applyFill="1" applyBorder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9" fillId="0" borderId="0" xfId="3" applyFont="1" applyBorder="1"/>
    <xf numFmtId="0" fontId="49" fillId="0" borderId="5" xfId="3" applyFont="1" applyBorder="1"/>
    <xf numFmtId="0" fontId="11" fillId="12" borderId="18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5" borderId="20" xfId="0" quotePrefix="1" applyFont="1" applyFill="1" applyBorder="1" applyAlignment="1">
      <alignment horizontal="center" vertical="center" wrapText="1"/>
    </xf>
    <xf numFmtId="0" fontId="11" fillId="16" borderId="10" xfId="0" quotePrefix="1" applyFont="1" applyFill="1" applyBorder="1" applyAlignment="1">
      <alignment horizontal="center" vertical="center" wrapText="1"/>
    </xf>
    <xf numFmtId="0" fontId="7" fillId="5" borderId="17" xfId="0" quotePrefix="1" applyFont="1" applyFill="1" applyBorder="1" applyAlignment="1">
      <alignment horizontal="center"/>
    </xf>
    <xf numFmtId="5" fontId="7" fillId="5" borderId="17" xfId="0" quotePrefix="1" applyNumberFormat="1" applyFont="1" applyFill="1" applyBorder="1" applyAlignment="1">
      <alignment horizontal="center"/>
    </xf>
    <xf numFmtId="164" fontId="48" fillId="5" borderId="17" xfId="0" quotePrefix="1" applyNumberFormat="1" applyFont="1" applyFill="1" applyBorder="1" applyAlignment="1">
      <alignment horizontal="center"/>
    </xf>
    <xf numFmtId="0" fontId="48" fillId="5" borderId="11" xfId="0" quotePrefix="1" applyFont="1" applyFill="1" applyBorder="1" applyAlignment="1">
      <alignment horizontal="center"/>
    </xf>
    <xf numFmtId="0" fontId="10" fillId="17" borderId="0" xfId="4" quotePrefix="1" applyFont="1" applyFill="1" applyBorder="1" applyAlignment="1">
      <alignment horizontal="left"/>
    </xf>
    <xf numFmtId="0" fontId="7" fillId="0" borderId="34" xfId="0" applyFont="1" applyBorder="1" applyAlignment="1" applyProtection="1">
      <alignment vertical="center"/>
    </xf>
    <xf numFmtId="5" fontId="7" fillId="0" borderId="34" xfId="0" applyNumberFormat="1" applyFont="1" applyBorder="1" applyAlignment="1">
      <alignment vertical="center"/>
    </xf>
    <xf numFmtId="5" fontId="7" fillId="17" borderId="34" xfId="0" applyNumberFormat="1" applyFont="1" applyFill="1" applyBorder="1" applyAlignment="1">
      <alignment vertical="center"/>
    </xf>
    <xf numFmtId="164" fontId="7" fillId="0" borderId="34" xfId="0" applyNumberFormat="1" applyFont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38" fontId="7" fillId="0" borderId="34" xfId="0" applyNumberFormat="1" applyFont="1" applyBorder="1" applyAlignment="1">
      <alignment vertical="center"/>
    </xf>
    <xf numFmtId="164" fontId="8" fillId="5" borderId="2" xfId="0" quotePrefix="1" applyNumberFormat="1" applyFont="1" applyFill="1" applyBorder="1" applyAlignment="1">
      <alignment horizontal="center"/>
    </xf>
    <xf numFmtId="0" fontId="11" fillId="16" borderId="2" xfId="4" applyFont="1" applyFill="1" applyBorder="1" applyAlignment="1">
      <alignment horizontal="center" vertical="center"/>
    </xf>
    <xf numFmtId="0" fontId="46" fillId="0" borderId="0" xfId="4" applyFont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11" fillId="20" borderId="2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7" fillId="0" borderId="24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23" borderId="14" xfId="0" applyFill="1" applyBorder="1" applyAlignment="1">
      <alignment horizontal="left"/>
    </xf>
    <xf numFmtId="0" fontId="0" fillId="23" borderId="11" xfId="0" applyFill="1" applyBorder="1" applyAlignment="1">
      <alignment horizontal="left"/>
    </xf>
    <xf numFmtId="0" fontId="0" fillId="26" borderId="3" xfId="0" applyFill="1" applyBorder="1" applyAlignment="1">
      <alignment horizontal="left"/>
    </xf>
    <xf numFmtId="0" fontId="0" fillId="26" borderId="14" xfId="0" applyFill="1" applyBorder="1" applyAlignment="1">
      <alignment horizontal="left"/>
    </xf>
    <xf numFmtId="0" fontId="0" fillId="26" borderId="11" xfId="0" applyFill="1" applyBorder="1" applyAlignment="1">
      <alignment horizontal="left"/>
    </xf>
    <xf numFmtId="0" fontId="10" fillId="2" borderId="2" xfId="7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" fillId="9" borderId="40" xfId="0" applyFont="1" applyFill="1" applyBorder="1" applyAlignment="1">
      <alignment horizontal="left"/>
    </xf>
    <xf numFmtId="0" fontId="7" fillId="9" borderId="42" xfId="0" applyFont="1" applyFill="1" applyBorder="1" applyAlignment="1">
      <alignment horizontal="left"/>
    </xf>
    <xf numFmtId="0" fontId="7" fillId="9" borderId="39" xfId="0" applyFont="1" applyFill="1" applyBorder="1" applyAlignment="1">
      <alignment horizontal="left"/>
    </xf>
    <xf numFmtId="0" fontId="7" fillId="14" borderId="3" xfId="0" applyFont="1" applyFill="1" applyBorder="1" applyAlignment="1">
      <alignment horizontal="left"/>
    </xf>
    <xf numFmtId="0" fontId="0" fillId="14" borderId="14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7" fillId="13" borderId="3" xfId="0" applyFont="1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7" fillId="12" borderId="3" xfId="0" applyFont="1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5" borderId="3" xfId="0" applyFill="1" applyBorder="1" applyAlignment="1">
      <alignment horizontal="left"/>
    </xf>
    <xf numFmtId="0" fontId="0" fillId="25" borderId="14" xfId="0" applyFill="1" applyBorder="1" applyAlignment="1">
      <alignment horizontal="left"/>
    </xf>
    <xf numFmtId="0" fontId="0" fillId="25" borderId="11" xfId="0" applyFill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7" fillId="27" borderId="3" xfId="0" applyFont="1" applyFill="1" applyBorder="1" applyAlignment="1">
      <alignment horizontal="left"/>
    </xf>
    <xf numFmtId="0" fontId="7" fillId="27" borderId="14" xfId="0" applyFont="1" applyFill="1" applyBorder="1" applyAlignment="1">
      <alignment horizontal="left"/>
    </xf>
    <xf numFmtId="0" fontId="7" fillId="27" borderId="11" xfId="0" applyFont="1" applyFill="1" applyBorder="1" applyAlignment="1">
      <alignment horizontal="left"/>
    </xf>
    <xf numFmtId="0" fontId="7" fillId="28" borderId="3" xfId="0" applyFont="1" applyFill="1" applyBorder="1" applyAlignment="1">
      <alignment horizontal="left"/>
    </xf>
    <xf numFmtId="0" fontId="7" fillId="28" borderId="14" xfId="0" applyFont="1" applyFill="1" applyBorder="1" applyAlignment="1">
      <alignment horizontal="left"/>
    </xf>
    <xf numFmtId="0" fontId="7" fillId="28" borderId="11" xfId="0" applyFont="1" applyFill="1" applyBorder="1" applyAlignment="1">
      <alignment horizontal="left"/>
    </xf>
    <xf numFmtId="0" fontId="7" fillId="24" borderId="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8" borderId="14" xfId="0" applyFill="1" applyBorder="1" applyAlignment="1">
      <alignment horizontal="center"/>
    </xf>
    <xf numFmtId="0" fontId="0" fillId="22" borderId="14" xfId="0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21" borderId="3" xfId="0" applyFill="1" applyBorder="1" applyAlignment="1">
      <alignment horizontal="left"/>
    </xf>
    <xf numFmtId="0" fontId="0" fillId="21" borderId="14" xfId="0" applyFill="1" applyBorder="1" applyAlignment="1">
      <alignment horizontal="left"/>
    </xf>
    <xf numFmtId="0" fontId="0" fillId="21" borderId="11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44" xfId="0" applyFont="1" applyBorder="1" applyProtection="1"/>
    <xf numFmtId="5" fontId="7" fillId="0" borderId="2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3" fontId="7" fillId="0" borderId="2" xfId="0" applyNumberFormat="1" applyFont="1" applyFill="1" applyBorder="1"/>
    <xf numFmtId="6" fontId="7" fillId="0" borderId="12" xfId="0" applyNumberFormat="1" applyFont="1" applyFill="1" applyBorder="1"/>
    <xf numFmtId="5" fontId="7" fillId="17" borderId="2" xfId="0" applyNumberFormat="1" applyFont="1" applyFill="1" applyBorder="1"/>
    <xf numFmtId="0" fontId="7" fillId="0" borderId="13" xfId="0" applyFont="1" applyBorder="1" applyAlignment="1" applyProtection="1">
      <alignment vertical="center"/>
    </xf>
    <xf numFmtId="5" fontId="7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45" xfId="0" applyNumberFormat="1" applyFont="1" applyBorder="1" applyAlignment="1">
      <alignment vertical="center"/>
    </xf>
    <xf numFmtId="38" fontId="7" fillId="0" borderId="13" xfId="0" applyNumberFormat="1" applyFont="1" applyBorder="1" applyAlignment="1">
      <alignment vertical="center"/>
    </xf>
    <xf numFmtId="0" fontId="10" fillId="0" borderId="13" xfId="7" applyFont="1" applyFill="1" applyBorder="1" applyAlignment="1">
      <alignment horizontal="right" wrapText="1"/>
    </xf>
    <xf numFmtId="0" fontId="10" fillId="0" borderId="13" xfId="7" applyFont="1" applyFill="1" applyBorder="1" applyAlignment="1">
      <alignment horizontal="left" wrapText="1"/>
    </xf>
    <xf numFmtId="38" fontId="7" fillId="17" borderId="13" xfId="2" applyNumberFormat="1" applyFont="1" applyFill="1" applyBorder="1" applyAlignment="1">
      <alignment vertical="center"/>
    </xf>
    <xf numFmtId="38" fontId="7" fillId="55" borderId="13" xfId="2" applyNumberFormat="1" applyFont="1" applyFill="1" applyBorder="1" applyAlignment="1">
      <alignment vertical="center"/>
    </xf>
    <xf numFmtId="38" fontId="7" fillId="54" borderId="13" xfId="2" applyNumberFormat="1" applyFont="1" applyFill="1" applyBorder="1" applyAlignment="1">
      <alignment vertical="center"/>
    </xf>
    <xf numFmtId="0" fontId="10" fillId="0" borderId="13" xfId="9" applyFont="1" applyBorder="1" applyAlignment="1" applyProtection="1">
      <alignment horizontal="left"/>
    </xf>
    <xf numFmtId="38" fontId="10" fillId="53" borderId="13" xfId="9" applyNumberFormat="1" applyFont="1" applyFill="1" applyBorder="1" applyProtection="1"/>
  </cellXfs>
  <cellStyles count="99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5-2016/Budget%20Letter/March%202016/FY2015-16%20MFP%20Budget%20Letter_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MLK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2-LAVCA"/>
      <sheetName val="Table 5C3-LA Conn"/>
      <sheetName val="Table 6 Local Deduct Calc."/>
      <sheetName val="Table 7 Local Revenue"/>
      <sheetName val="Table 8 2.1.15"/>
      <sheetName val="Table 8A 2.1.15_Type 5"/>
      <sheetName val="Per Pupil_Weighted Funding"/>
    </sheetNames>
    <sheetDataSet>
      <sheetData sheetId="0" refreshError="1"/>
      <sheetData sheetId="1">
        <row r="45">
          <cell r="E45">
            <v>2344741.7298336858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T6">
            <v>4356</v>
          </cell>
        </row>
        <row r="14">
          <cell r="T14">
            <v>136878</v>
          </cell>
        </row>
        <row r="22">
          <cell r="T22">
            <v>110355</v>
          </cell>
        </row>
        <row r="41">
          <cell r="T41">
            <v>130088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view="pageBreakPreview" zoomScale="70" zoomScaleNormal="60" zoomScaleSheetLayoutView="7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G24" sqref="G24"/>
    </sheetView>
  </sheetViews>
  <sheetFormatPr defaultColWidth="9.140625" defaultRowHeight="18" x14ac:dyDescent="0.25"/>
  <cols>
    <col min="1" max="1" width="4.5703125" style="24" customWidth="1"/>
    <col min="2" max="2" width="18.7109375" style="24" customWidth="1"/>
    <col min="3" max="3" width="17" style="24" customWidth="1"/>
    <col min="4" max="4" width="2.42578125" style="25" customWidth="1"/>
    <col min="5" max="8" width="17" style="24" customWidth="1"/>
    <col min="9" max="9" width="2.42578125" style="24" customWidth="1"/>
    <col min="10" max="15" width="17" style="24" customWidth="1"/>
    <col min="16" max="16384" width="9.140625" style="24"/>
  </cols>
  <sheetData>
    <row r="1" spans="1:66" ht="30" customHeight="1" x14ac:dyDescent="0.25">
      <c r="A1" s="150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66" ht="30" customHeight="1" x14ac:dyDescent="0.25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66" ht="22.9" customHeight="1" x14ac:dyDescent="0.25">
      <c r="A3" s="151" t="s">
        <v>80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66" ht="25.9" customHeight="1" x14ac:dyDescent="0.25">
      <c r="A4" s="34"/>
      <c r="B4" s="34"/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6" s="18" customFormat="1" ht="25.15" customHeight="1" x14ac:dyDescent="0.2">
      <c r="A5" s="36"/>
      <c r="B5" s="36"/>
      <c r="C5" s="36"/>
      <c r="D5" s="37"/>
      <c r="E5" s="152" t="s">
        <v>17</v>
      </c>
      <c r="F5" s="152"/>
      <c r="G5" s="152"/>
      <c r="H5" s="152"/>
      <c r="I5" s="64"/>
      <c r="J5" s="149" t="s">
        <v>18</v>
      </c>
      <c r="K5" s="149"/>
      <c r="L5" s="149"/>
      <c r="M5" s="149"/>
      <c r="N5" s="149"/>
      <c r="O5" s="149"/>
    </row>
    <row r="6" spans="1:66" s="22" customFormat="1" ht="180.6" customHeight="1" x14ac:dyDescent="0.2">
      <c r="A6" s="38"/>
      <c r="B6" s="40" t="s">
        <v>0</v>
      </c>
      <c r="C6" s="41" t="s">
        <v>72</v>
      </c>
      <c r="D6" s="42"/>
      <c r="E6" s="75" t="s">
        <v>75</v>
      </c>
      <c r="F6" s="44" t="s">
        <v>83</v>
      </c>
      <c r="G6" s="45" t="s">
        <v>71</v>
      </c>
      <c r="H6" s="44" t="s">
        <v>82</v>
      </c>
      <c r="I6" s="46"/>
      <c r="J6" s="75" t="s">
        <v>75</v>
      </c>
      <c r="K6" s="43" t="s">
        <v>76</v>
      </c>
      <c r="L6" s="43" t="s">
        <v>74</v>
      </c>
      <c r="M6" s="47" t="s">
        <v>84</v>
      </c>
      <c r="N6" s="45" t="s">
        <v>71</v>
      </c>
      <c r="O6" s="47" t="s">
        <v>81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s="20" customFormat="1" ht="15" customHeight="1" x14ac:dyDescent="0.2">
      <c r="A7" s="39"/>
      <c r="B7" s="48"/>
      <c r="C7" s="49" t="s">
        <v>24</v>
      </c>
      <c r="D7" s="50"/>
      <c r="E7" s="49" t="s">
        <v>25</v>
      </c>
      <c r="F7" s="49" t="s">
        <v>15</v>
      </c>
      <c r="G7" s="49" t="s">
        <v>26</v>
      </c>
      <c r="H7" s="49" t="s">
        <v>23</v>
      </c>
      <c r="I7" s="50"/>
      <c r="J7" s="49" t="s">
        <v>27</v>
      </c>
      <c r="K7" s="49" t="s">
        <v>28</v>
      </c>
      <c r="L7" s="49" t="s">
        <v>33</v>
      </c>
      <c r="M7" s="49" t="s">
        <v>31</v>
      </c>
      <c r="N7" s="49" t="s">
        <v>32</v>
      </c>
      <c r="O7" s="49" t="s">
        <v>34</v>
      </c>
    </row>
    <row r="8" spans="1:66" s="23" customFormat="1" ht="24" customHeight="1" x14ac:dyDescent="0.2">
      <c r="A8" s="51" t="s">
        <v>37</v>
      </c>
      <c r="B8" s="51" t="s">
        <v>68</v>
      </c>
      <c r="C8" s="52">
        <v>4595.5155481774264</v>
      </c>
      <c r="D8" s="53"/>
      <c r="E8" s="52">
        <f>'Detail Calculation exclude debt'!P3</f>
        <v>4336</v>
      </c>
      <c r="F8" s="54">
        <f t="shared" ref="F8:F10" si="0">+E8+C8</f>
        <v>8931.5155481774273</v>
      </c>
      <c r="G8" s="52">
        <v>744.76</v>
      </c>
      <c r="H8" s="54">
        <f t="shared" ref="H8:H10" si="1">F8+G8</f>
        <v>9676.2755481774275</v>
      </c>
      <c r="I8" s="53"/>
      <c r="J8" s="52">
        <f t="shared" ref="J8:J10" si="2">E8</f>
        <v>4336</v>
      </c>
      <c r="K8" s="52">
        <f>'Detail Calculation for debt'!N3</f>
        <v>726</v>
      </c>
      <c r="L8" s="52">
        <f t="shared" ref="L8:L10" si="3">J8+K8</f>
        <v>5062</v>
      </c>
      <c r="M8" s="55">
        <f t="shared" ref="M8:M10" si="4">C8+J8+K8</f>
        <v>9657.5155481774273</v>
      </c>
      <c r="N8" s="52">
        <f t="shared" ref="N8:N10" si="5">G8</f>
        <v>744.76</v>
      </c>
      <c r="O8" s="55">
        <f t="shared" ref="O8:O10" si="6">M8+N8</f>
        <v>10402.275548177427</v>
      </c>
    </row>
    <row r="9" spans="1:66" s="20" customFormat="1" ht="24" customHeight="1" x14ac:dyDescent="0.2">
      <c r="A9" s="56" t="s">
        <v>39</v>
      </c>
      <c r="B9" s="56" t="s">
        <v>69</v>
      </c>
      <c r="C9" s="57">
        <v>3446.3871289277076</v>
      </c>
      <c r="D9" s="53"/>
      <c r="E9" s="57">
        <f>'Detail Calculation exclude debt'!P4</f>
        <v>6201</v>
      </c>
      <c r="F9" s="58">
        <f t="shared" si="0"/>
        <v>9647.3871289277085</v>
      </c>
      <c r="G9" s="57">
        <v>801.47762416806802</v>
      </c>
      <c r="H9" s="58">
        <f t="shared" si="1"/>
        <v>10448.864753095777</v>
      </c>
      <c r="I9" s="53"/>
      <c r="J9" s="57">
        <f t="shared" si="2"/>
        <v>6201</v>
      </c>
      <c r="K9" s="57">
        <f>'Detail Calculation for debt'!N4</f>
        <v>912</v>
      </c>
      <c r="L9" s="57">
        <f t="shared" si="3"/>
        <v>7113</v>
      </c>
      <c r="M9" s="59">
        <f t="shared" si="4"/>
        <v>10559.387128927709</v>
      </c>
      <c r="N9" s="57">
        <f t="shared" si="5"/>
        <v>801.47762416806802</v>
      </c>
      <c r="O9" s="59">
        <f t="shared" si="6"/>
        <v>11360.864753095777</v>
      </c>
    </row>
    <row r="10" spans="1:66" s="20" customFormat="1" ht="24" customHeight="1" x14ac:dyDescent="0.2">
      <c r="A10" s="60" t="s">
        <v>41</v>
      </c>
      <c r="B10" s="60" t="s">
        <v>70</v>
      </c>
      <c r="C10" s="61">
        <v>3662.5277784026312</v>
      </c>
      <c r="D10" s="53"/>
      <c r="E10" s="61">
        <f>'Detail Calculation exclude debt'!P5</f>
        <v>5052</v>
      </c>
      <c r="F10" s="62">
        <f t="shared" si="0"/>
        <v>8714.5277784026312</v>
      </c>
      <c r="G10" s="61">
        <v>746.0335616438357</v>
      </c>
      <c r="H10" s="62">
        <f t="shared" si="1"/>
        <v>9460.5613400464663</v>
      </c>
      <c r="I10" s="53"/>
      <c r="J10" s="61">
        <f t="shared" si="2"/>
        <v>5052</v>
      </c>
      <c r="K10" s="61">
        <f>'Detail Calculation for debt'!N5</f>
        <v>767</v>
      </c>
      <c r="L10" s="61">
        <f t="shared" si="3"/>
        <v>5819</v>
      </c>
      <c r="M10" s="63">
        <f t="shared" si="4"/>
        <v>9481.5277784026312</v>
      </c>
      <c r="N10" s="61">
        <f t="shared" si="5"/>
        <v>746.0335616438357</v>
      </c>
      <c r="O10" s="63">
        <f t="shared" si="6"/>
        <v>10227.561340046466</v>
      </c>
    </row>
    <row r="11" spans="1:66" s="73" customFormat="1" ht="27.6" customHeight="1" x14ac:dyDescent="0.2">
      <c r="A11" s="70"/>
      <c r="B11" s="71" t="s">
        <v>65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66" s="74" customFormat="1" ht="12.75" x14ac:dyDescent="0.2">
      <c r="A12" s="65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66" s="74" customFormat="1" ht="18" customHeight="1" x14ac:dyDescent="0.2">
      <c r="A13" s="65"/>
      <c r="B13" s="68" t="s">
        <v>29</v>
      </c>
      <c r="C13" s="65"/>
      <c r="D13" s="68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66" s="74" customFormat="1" ht="18" customHeight="1" x14ac:dyDescent="0.2">
      <c r="A14" s="65"/>
      <c r="B14" s="68" t="s">
        <v>30</v>
      </c>
      <c r="C14" s="65"/>
      <c r="D14" s="68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66" s="74" customFormat="1" ht="18" customHeight="1" x14ac:dyDescent="0.2">
      <c r="A15" s="65"/>
      <c r="B15" s="69" t="s">
        <v>109</v>
      </c>
      <c r="C15" s="65"/>
      <c r="D15" s="68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66" s="20" customFormat="1" x14ac:dyDescent="0.2">
      <c r="D16" s="21"/>
    </row>
    <row r="17" spans="4:4" s="20" customFormat="1" x14ac:dyDescent="0.2">
      <c r="D17" s="21"/>
    </row>
    <row r="18" spans="4:4" s="20" customFormat="1" x14ac:dyDescent="0.2">
      <c r="D18" s="21"/>
    </row>
    <row r="19" spans="4:4" s="20" customFormat="1" x14ac:dyDescent="0.2">
      <c r="D19" s="21"/>
    </row>
    <row r="20" spans="4:4" s="20" customFormat="1" x14ac:dyDescent="0.2">
      <c r="D20" s="21"/>
    </row>
    <row r="21" spans="4:4" s="20" customFormat="1" x14ac:dyDescent="0.2">
      <c r="D21" s="21"/>
    </row>
    <row r="22" spans="4:4" s="20" customFormat="1" x14ac:dyDescent="0.2">
      <c r="D22" s="21"/>
    </row>
    <row r="23" spans="4:4" s="20" customFormat="1" x14ac:dyDescent="0.2">
      <c r="D23" s="21"/>
    </row>
    <row r="24" spans="4:4" s="20" customFormat="1" x14ac:dyDescent="0.2">
      <c r="D24" s="21"/>
    </row>
    <row r="25" spans="4:4" s="20" customFormat="1" x14ac:dyDescent="0.2">
      <c r="D25" s="21"/>
    </row>
    <row r="26" spans="4:4" s="20" customFormat="1" x14ac:dyDescent="0.2">
      <c r="D26" s="21"/>
    </row>
    <row r="27" spans="4:4" s="20" customFormat="1" x14ac:dyDescent="0.2">
      <c r="D27" s="21"/>
    </row>
    <row r="28" spans="4:4" s="20" customFormat="1" x14ac:dyDescent="0.2">
      <c r="D28" s="21"/>
    </row>
  </sheetData>
  <mergeCells count="5">
    <mergeCell ref="A1:O1"/>
    <mergeCell ref="A3:O3"/>
    <mergeCell ref="E5:H5"/>
    <mergeCell ref="J5:O5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1"/>
  <sheetViews>
    <sheetView view="pageBreakPreview" zoomScale="80" zoomScaleNormal="80" zoomScaleSheetLayoutView="80" workbookViewId="0">
      <pane xSplit="1" ySplit="1" topLeftCell="B2" activePane="bottomRight" state="frozen"/>
      <selection activeCell="F73" sqref="F73"/>
      <selection pane="topRight" activeCell="F73" sqref="F73"/>
      <selection pane="bottomLeft" activeCell="F73" sqref="F73"/>
      <selection pane="bottomRight" activeCell="G13" sqref="G13"/>
    </sheetView>
  </sheetViews>
  <sheetFormatPr defaultColWidth="9.140625" defaultRowHeight="12.75" x14ac:dyDescent="0.2"/>
  <cols>
    <col min="1" max="1" width="18.7109375" style="119" customWidth="1"/>
    <col min="2" max="7" width="14.28515625" style="119" customWidth="1"/>
    <col min="8" max="8" width="11.85546875" style="130" customWidth="1"/>
    <col min="9" max="9" width="12" style="119" customWidth="1"/>
    <col min="10" max="10" width="13.7109375" style="119" customWidth="1"/>
    <col min="11" max="11" width="11.42578125" style="119" customWidth="1"/>
    <col min="12" max="13" width="11" style="119" customWidth="1"/>
    <col min="14" max="14" width="14" style="119" customWidth="1"/>
    <col min="15" max="15" width="12.85546875" style="119" customWidth="1"/>
    <col min="16" max="16" width="10.7109375" style="119" customWidth="1"/>
    <col min="17" max="16384" width="9.140625" style="119"/>
  </cols>
  <sheetData>
    <row r="1" spans="1:19" s="114" customFormat="1" ht="108" customHeight="1" x14ac:dyDescent="0.2">
      <c r="A1" s="103" t="s">
        <v>0</v>
      </c>
      <c r="B1" s="104" t="s">
        <v>96</v>
      </c>
      <c r="C1" s="105" t="s">
        <v>97</v>
      </c>
      <c r="D1" s="106" t="s">
        <v>98</v>
      </c>
      <c r="E1" s="107" t="s">
        <v>95</v>
      </c>
      <c r="F1" s="107" t="s">
        <v>66</v>
      </c>
      <c r="G1" s="108" t="s">
        <v>62</v>
      </c>
      <c r="H1" s="105" t="s">
        <v>99</v>
      </c>
      <c r="I1" s="106" t="s">
        <v>104</v>
      </c>
      <c r="J1" s="106" t="s">
        <v>101</v>
      </c>
      <c r="K1" s="106" t="s">
        <v>102</v>
      </c>
      <c r="L1" s="106" t="s">
        <v>103</v>
      </c>
      <c r="M1" s="109" t="s">
        <v>93</v>
      </c>
      <c r="N1" s="110" t="s">
        <v>63</v>
      </c>
      <c r="O1" s="111" t="s">
        <v>77</v>
      </c>
      <c r="P1" s="112" t="s">
        <v>64</v>
      </c>
      <c r="Q1" s="113"/>
      <c r="R1" s="113"/>
      <c r="S1" s="113"/>
    </row>
    <row r="2" spans="1:19" s="1" customFormat="1" x14ac:dyDescent="0.2">
      <c r="A2" s="4"/>
      <c r="B2" s="5" t="s">
        <v>2</v>
      </c>
      <c r="C2" s="5" t="s">
        <v>3</v>
      </c>
      <c r="D2" s="5" t="s">
        <v>4</v>
      </c>
      <c r="E2" s="12" t="s">
        <v>35</v>
      </c>
      <c r="F2" s="12" t="s">
        <v>36</v>
      </c>
      <c r="G2" s="6" t="s">
        <v>108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148" t="s">
        <v>107</v>
      </c>
      <c r="N2" s="6" t="s">
        <v>106</v>
      </c>
      <c r="O2" s="5" t="s">
        <v>21</v>
      </c>
      <c r="P2" s="5" t="s">
        <v>105</v>
      </c>
      <c r="Q2" s="2"/>
      <c r="R2" s="2"/>
      <c r="S2" s="2"/>
    </row>
    <row r="3" spans="1:19" ht="14.45" customHeight="1" x14ac:dyDescent="0.2">
      <c r="A3" s="120" t="s">
        <v>68</v>
      </c>
      <c r="B3" s="121">
        <f>Detail!G5+Detail!O5+Detail!AE5+Detail!AM5+Detail!AU5+Detail!BC5</f>
        <v>99111363</v>
      </c>
      <c r="C3" s="121">
        <f>Detail!BK5+Detail!BS5+Detail!CA5+Detail!CI5</f>
        <v>79272950</v>
      </c>
      <c r="D3" s="121">
        <f>Detail!CQ5</f>
        <v>215559</v>
      </c>
      <c r="E3" s="121"/>
      <c r="F3" s="122">
        <f>-'[1]Table 5A3_OJJ'!T14</f>
        <v>-136878</v>
      </c>
      <c r="G3" s="121">
        <f t="shared" ref="G3:G4" si="0">SUM(B3:F3)</f>
        <v>178462994</v>
      </c>
      <c r="H3" s="123">
        <f>Detail!CY5</f>
        <v>0</v>
      </c>
      <c r="I3" s="124">
        <f>Detail!DG5</f>
        <v>11019</v>
      </c>
      <c r="J3" s="123">
        <f>Detail!DO5</f>
        <v>2900069</v>
      </c>
      <c r="K3" s="123">
        <f>Detail!DW5</f>
        <v>230037</v>
      </c>
      <c r="L3" s="123">
        <f>Detail!EE5</f>
        <v>100430</v>
      </c>
      <c r="M3" s="123">
        <f t="shared" ref="M3:M5" si="1">SUM(H3:L3)</f>
        <v>3241555</v>
      </c>
      <c r="N3" s="121">
        <f t="shared" ref="N3:N5" si="2">G3-M3</f>
        <v>175221439</v>
      </c>
      <c r="O3" s="125">
        <v>40415</v>
      </c>
      <c r="P3" s="126">
        <f t="shared" ref="P3:P5" si="3">ROUND(N3/O3,0)</f>
        <v>4336</v>
      </c>
      <c r="Q3" s="118"/>
      <c r="R3" s="118"/>
      <c r="S3" s="118"/>
    </row>
    <row r="4" spans="1:19" ht="14.45" customHeight="1" x14ac:dyDescent="0.2">
      <c r="A4" s="120" t="s">
        <v>69</v>
      </c>
      <c r="B4" s="121">
        <f>Detail!G6+Detail!O6+Detail!AE6+Detail!AM6+Detail!AU6+Detail!BC6</f>
        <v>150966345</v>
      </c>
      <c r="C4" s="121">
        <f>Detail!BK6+Detail!BS6+Detail!CA6+Detail!CI6</f>
        <v>131304273</v>
      </c>
      <c r="D4" s="121">
        <f>Detail!CQ6</f>
        <v>15364</v>
      </c>
      <c r="E4" s="121"/>
      <c r="F4" s="122">
        <f>-'[1]Table 5A3_OJJ'!T22</f>
        <v>-110355</v>
      </c>
      <c r="G4" s="121">
        <f t="shared" si="0"/>
        <v>282175627</v>
      </c>
      <c r="H4" s="123">
        <f>Detail!CY6</f>
        <v>0</v>
      </c>
      <c r="I4" s="124">
        <f>Detail!DG6</f>
        <v>0</v>
      </c>
      <c r="J4" s="123">
        <f>Detail!DO6</f>
        <v>4162896</v>
      </c>
      <c r="K4" s="123">
        <f>Detail!DW6</f>
        <v>1295254</v>
      </c>
      <c r="L4" s="123">
        <f>Detail!EE6</f>
        <v>25971</v>
      </c>
      <c r="M4" s="123">
        <f t="shared" si="1"/>
        <v>5484121</v>
      </c>
      <c r="N4" s="121">
        <f t="shared" si="2"/>
        <v>276691506</v>
      </c>
      <c r="O4" s="125">
        <v>44622</v>
      </c>
      <c r="P4" s="126">
        <f t="shared" si="3"/>
        <v>6201</v>
      </c>
      <c r="Q4" s="118"/>
      <c r="R4" s="118"/>
      <c r="S4" s="118"/>
    </row>
    <row r="5" spans="1:19" ht="14.45" customHeight="1" x14ac:dyDescent="0.2">
      <c r="A5" s="211" t="s">
        <v>73</v>
      </c>
      <c r="B5" s="212">
        <f>Detail!G7+Detail!O7+Detail!AE7+Detail!AM7+Detail!AU7+Detail!BC7</f>
        <v>132174222</v>
      </c>
      <c r="C5" s="212">
        <f>Detail!BK7+Detail!BS7+Detail!CA7+Detail!CI7</f>
        <v>104436335</v>
      </c>
      <c r="D5" s="212">
        <f>Detail!CQ7</f>
        <v>0</v>
      </c>
      <c r="E5" s="217">
        <f>ROUND(-3481884*250/365,0)</f>
        <v>-2384852</v>
      </c>
      <c r="F5" s="212">
        <f>-'[1]Table 5A3_OJJ'!T41</f>
        <v>-130088</v>
      </c>
      <c r="G5" s="212">
        <f t="shared" ref="G5" si="4">SUM(B5:F5)</f>
        <v>234095617</v>
      </c>
      <c r="H5" s="213">
        <f>Detail!CY7</f>
        <v>2688605</v>
      </c>
      <c r="I5" s="214">
        <f>Detail!DG7</f>
        <v>2355046</v>
      </c>
      <c r="J5" s="213">
        <f>Detail!DO7</f>
        <v>1495120</v>
      </c>
      <c r="K5" s="213">
        <f>Detail!DW7</f>
        <v>1552310</v>
      </c>
      <c r="L5" s="213">
        <f>Detail!EE7</f>
        <v>54859</v>
      </c>
      <c r="M5" s="213">
        <f t="shared" si="1"/>
        <v>8145940</v>
      </c>
      <c r="N5" s="212">
        <f t="shared" si="2"/>
        <v>225949677</v>
      </c>
      <c r="O5" s="215">
        <v>44726</v>
      </c>
      <c r="P5" s="216">
        <f t="shared" si="3"/>
        <v>5052</v>
      </c>
      <c r="Q5" s="118"/>
      <c r="R5" s="118"/>
      <c r="S5" s="118"/>
    </row>
    <row r="6" spans="1:19" ht="25.5" customHeight="1" x14ac:dyDescent="0.2">
      <c r="B6" s="118" t="s">
        <v>94</v>
      </c>
      <c r="C6" s="118"/>
      <c r="D6" s="118"/>
      <c r="E6" s="118"/>
      <c r="F6" s="118"/>
      <c r="G6" s="118"/>
      <c r="H6" s="118"/>
      <c r="I6" s="118"/>
      <c r="J6" s="210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25.5" customHeight="1" x14ac:dyDescent="0.2">
      <c r="B7" s="127" t="s">
        <v>11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53"/>
      <c r="P7" s="153"/>
      <c r="Q7" s="118"/>
      <c r="R7" s="118"/>
      <c r="S7" s="118"/>
    </row>
    <row r="8" spans="1:19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28"/>
      <c r="P8" s="118"/>
      <c r="Q8" s="118"/>
      <c r="R8" s="118"/>
      <c r="S8" s="118"/>
    </row>
    <row r="9" spans="1:19" x14ac:dyDescent="0.2">
      <c r="A9" s="118"/>
      <c r="B9" s="118"/>
      <c r="C9" s="118"/>
      <c r="D9" s="118"/>
      <c r="E9" s="118"/>
      <c r="F9" s="118"/>
      <c r="G9" s="118"/>
      <c r="H9" s="129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x14ac:dyDescent="0.2">
      <c r="A10" s="118"/>
      <c r="B10" s="118"/>
      <c r="C10" s="118"/>
      <c r="D10" s="118"/>
      <c r="E10" s="118"/>
      <c r="F10" s="118"/>
      <c r="G10" s="118"/>
      <c r="H10" s="129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x14ac:dyDescent="0.2">
      <c r="H11" s="118"/>
    </row>
    <row r="12" spans="1:19" x14ac:dyDescent="0.2">
      <c r="H12" s="118"/>
    </row>
    <row r="13" spans="1:19" x14ac:dyDescent="0.2">
      <c r="H13" s="118"/>
    </row>
    <row r="14" spans="1:19" x14ac:dyDescent="0.2">
      <c r="H14" s="118"/>
    </row>
    <row r="15" spans="1:19" x14ac:dyDescent="0.2">
      <c r="H15" s="118"/>
    </row>
    <row r="16" spans="1:19" x14ac:dyDescent="0.2">
      <c r="H16" s="118"/>
    </row>
    <row r="17" spans="8:8" x14ac:dyDescent="0.2">
      <c r="H17" s="118"/>
    </row>
    <row r="18" spans="8:8" x14ac:dyDescent="0.2">
      <c r="H18" s="118"/>
    </row>
    <row r="19" spans="8:8" x14ac:dyDescent="0.2">
      <c r="H19" s="118"/>
    </row>
    <row r="20" spans="8:8" x14ac:dyDescent="0.2">
      <c r="H20" s="118"/>
    </row>
    <row r="21" spans="8:8" x14ac:dyDescent="0.2">
      <c r="H21" s="118"/>
    </row>
    <row r="22" spans="8:8" x14ac:dyDescent="0.2">
      <c r="H22" s="118"/>
    </row>
    <row r="23" spans="8:8" x14ac:dyDescent="0.2">
      <c r="H23" s="118"/>
    </row>
    <row r="24" spans="8:8" x14ac:dyDescent="0.2">
      <c r="H24" s="118"/>
    </row>
    <row r="25" spans="8:8" x14ac:dyDescent="0.2">
      <c r="H25" s="118"/>
    </row>
    <row r="26" spans="8:8" x14ac:dyDescent="0.2">
      <c r="H26" s="118"/>
    </row>
    <row r="27" spans="8:8" x14ac:dyDescent="0.2">
      <c r="H27" s="118"/>
    </row>
    <row r="28" spans="8:8" x14ac:dyDescent="0.2">
      <c r="H28" s="118"/>
    </row>
    <row r="29" spans="8:8" x14ac:dyDescent="0.2">
      <c r="H29" s="118"/>
    </row>
    <row r="30" spans="8:8" x14ac:dyDescent="0.2">
      <c r="H30" s="118"/>
    </row>
    <row r="31" spans="8:8" x14ac:dyDescent="0.2">
      <c r="H31" s="118"/>
    </row>
    <row r="32" spans="8:8" x14ac:dyDescent="0.2">
      <c r="H32" s="118"/>
    </row>
    <row r="33" spans="8:8" x14ac:dyDescent="0.2">
      <c r="H33" s="118"/>
    </row>
    <row r="34" spans="8:8" x14ac:dyDescent="0.2">
      <c r="H34" s="118"/>
    </row>
    <row r="35" spans="8:8" x14ac:dyDescent="0.2">
      <c r="H35" s="118"/>
    </row>
    <row r="36" spans="8:8" x14ac:dyDescent="0.2">
      <c r="H36" s="118"/>
    </row>
    <row r="37" spans="8:8" x14ac:dyDescent="0.2">
      <c r="H37" s="118"/>
    </row>
    <row r="38" spans="8:8" x14ac:dyDescent="0.2">
      <c r="H38" s="118"/>
    </row>
    <row r="39" spans="8:8" x14ac:dyDescent="0.2">
      <c r="H39" s="118"/>
    </row>
    <row r="40" spans="8:8" x14ac:dyDescent="0.2">
      <c r="H40" s="118"/>
    </row>
    <row r="41" spans="8:8" x14ac:dyDescent="0.2">
      <c r="H41" s="118"/>
    </row>
    <row r="42" spans="8:8" x14ac:dyDescent="0.2">
      <c r="H42" s="118"/>
    </row>
    <row r="43" spans="8:8" x14ac:dyDescent="0.2">
      <c r="H43" s="118"/>
    </row>
    <row r="44" spans="8:8" x14ac:dyDescent="0.2">
      <c r="H44" s="118"/>
    </row>
    <row r="45" spans="8:8" x14ac:dyDescent="0.2">
      <c r="H45" s="118"/>
    </row>
    <row r="46" spans="8:8" x14ac:dyDescent="0.2">
      <c r="H46" s="118"/>
    </row>
    <row r="47" spans="8:8" x14ac:dyDescent="0.2">
      <c r="H47" s="118"/>
    </row>
    <row r="48" spans="8:8" x14ac:dyDescent="0.2">
      <c r="H48" s="118"/>
    </row>
    <row r="49" spans="8:8" x14ac:dyDescent="0.2">
      <c r="H49" s="118"/>
    </row>
    <row r="50" spans="8:8" x14ac:dyDescent="0.2">
      <c r="H50" s="118"/>
    </row>
    <row r="51" spans="8:8" x14ac:dyDescent="0.2">
      <c r="H51" s="118"/>
    </row>
    <row r="52" spans="8:8" x14ac:dyDescent="0.2">
      <c r="H52" s="118"/>
    </row>
    <row r="53" spans="8:8" x14ac:dyDescent="0.2">
      <c r="H53" s="118"/>
    </row>
    <row r="54" spans="8:8" x14ac:dyDescent="0.2">
      <c r="H54" s="118"/>
    </row>
    <row r="55" spans="8:8" x14ac:dyDescent="0.2">
      <c r="H55" s="118"/>
    </row>
    <row r="56" spans="8:8" x14ac:dyDescent="0.2">
      <c r="H56" s="118"/>
    </row>
    <row r="57" spans="8:8" x14ac:dyDescent="0.2">
      <c r="H57" s="118"/>
    </row>
    <row r="58" spans="8:8" x14ac:dyDescent="0.2">
      <c r="H58" s="118"/>
    </row>
    <row r="59" spans="8:8" x14ac:dyDescent="0.2">
      <c r="H59" s="118"/>
    </row>
    <row r="60" spans="8:8" x14ac:dyDescent="0.2">
      <c r="H60" s="118"/>
    </row>
    <row r="61" spans="8:8" x14ac:dyDescent="0.2">
      <c r="H61" s="118"/>
    </row>
    <row r="62" spans="8:8" x14ac:dyDescent="0.2">
      <c r="H62" s="118"/>
    </row>
    <row r="63" spans="8:8" x14ac:dyDescent="0.2">
      <c r="H63" s="118"/>
    </row>
    <row r="64" spans="8:8" x14ac:dyDescent="0.2">
      <c r="H64" s="118"/>
    </row>
    <row r="65" spans="8:8" x14ac:dyDescent="0.2">
      <c r="H65" s="118"/>
    </row>
    <row r="66" spans="8:8" x14ac:dyDescent="0.2">
      <c r="H66" s="118"/>
    </row>
    <row r="67" spans="8:8" x14ac:dyDescent="0.2">
      <c r="H67" s="118"/>
    </row>
    <row r="68" spans="8:8" x14ac:dyDescent="0.2">
      <c r="H68" s="118"/>
    </row>
    <row r="69" spans="8:8" x14ac:dyDescent="0.2">
      <c r="H69" s="118"/>
    </row>
    <row r="70" spans="8:8" x14ac:dyDescent="0.2">
      <c r="H70" s="118"/>
    </row>
    <row r="71" spans="8:8" x14ac:dyDescent="0.2">
      <c r="H71" s="118"/>
    </row>
    <row r="72" spans="8:8" x14ac:dyDescent="0.2">
      <c r="H72" s="118"/>
    </row>
    <row r="73" spans="8:8" x14ac:dyDescent="0.2">
      <c r="H73" s="118"/>
    </row>
    <row r="74" spans="8:8" x14ac:dyDescent="0.2">
      <c r="H74" s="118"/>
    </row>
    <row r="75" spans="8:8" x14ac:dyDescent="0.2">
      <c r="H75" s="118"/>
    </row>
    <row r="76" spans="8:8" x14ac:dyDescent="0.2">
      <c r="H76" s="118"/>
    </row>
    <row r="77" spans="8:8" x14ac:dyDescent="0.2">
      <c r="H77" s="118"/>
    </row>
    <row r="78" spans="8:8" x14ac:dyDescent="0.2">
      <c r="H78" s="118"/>
    </row>
    <row r="79" spans="8:8" x14ac:dyDescent="0.2">
      <c r="H79" s="118"/>
    </row>
    <row r="80" spans="8:8" x14ac:dyDescent="0.2">
      <c r="H80" s="118"/>
    </row>
    <row r="81" spans="8:8" x14ac:dyDescent="0.2">
      <c r="H81" s="118"/>
    </row>
    <row r="82" spans="8:8" x14ac:dyDescent="0.2">
      <c r="H82" s="118"/>
    </row>
    <row r="83" spans="8:8" x14ac:dyDescent="0.2">
      <c r="H83" s="118"/>
    </row>
    <row r="84" spans="8:8" x14ac:dyDescent="0.2">
      <c r="H84" s="118"/>
    </row>
    <row r="85" spans="8:8" x14ac:dyDescent="0.2">
      <c r="H85" s="118"/>
    </row>
    <row r="86" spans="8:8" x14ac:dyDescent="0.2">
      <c r="H86" s="118"/>
    </row>
    <row r="87" spans="8:8" x14ac:dyDescent="0.2">
      <c r="H87" s="118"/>
    </row>
    <row r="88" spans="8:8" x14ac:dyDescent="0.2">
      <c r="H88" s="118"/>
    </row>
    <row r="89" spans="8:8" x14ac:dyDescent="0.2">
      <c r="H89" s="118"/>
    </row>
    <row r="90" spans="8:8" x14ac:dyDescent="0.2">
      <c r="H90" s="118"/>
    </row>
    <row r="91" spans="8:8" x14ac:dyDescent="0.2">
      <c r="H91" s="118"/>
    </row>
    <row r="92" spans="8:8" x14ac:dyDescent="0.2">
      <c r="H92" s="118"/>
    </row>
    <row r="93" spans="8:8" x14ac:dyDescent="0.2">
      <c r="H93" s="118"/>
    </row>
    <row r="94" spans="8:8" x14ac:dyDescent="0.2">
      <c r="H94" s="118"/>
    </row>
    <row r="95" spans="8:8" x14ac:dyDescent="0.2">
      <c r="H95" s="118"/>
    </row>
    <row r="96" spans="8:8" x14ac:dyDescent="0.2">
      <c r="H96" s="118"/>
    </row>
    <row r="97" spans="8:8" x14ac:dyDescent="0.2">
      <c r="H97" s="118"/>
    </row>
    <row r="98" spans="8:8" x14ac:dyDescent="0.2">
      <c r="H98" s="118"/>
    </row>
    <row r="99" spans="8:8" x14ac:dyDescent="0.2">
      <c r="H99" s="118"/>
    </row>
    <row r="100" spans="8:8" x14ac:dyDescent="0.2">
      <c r="H100" s="118"/>
    </row>
    <row r="101" spans="8:8" x14ac:dyDescent="0.2">
      <c r="H101" s="118"/>
    </row>
    <row r="102" spans="8:8" x14ac:dyDescent="0.2">
      <c r="H102" s="118"/>
    </row>
    <row r="103" spans="8:8" x14ac:dyDescent="0.2">
      <c r="H103" s="118"/>
    </row>
    <row r="104" spans="8:8" x14ac:dyDescent="0.2">
      <c r="H104" s="118"/>
    </row>
    <row r="105" spans="8:8" x14ac:dyDescent="0.2">
      <c r="H105" s="118"/>
    </row>
    <row r="106" spans="8:8" x14ac:dyDescent="0.2">
      <c r="H106" s="118"/>
    </row>
    <row r="107" spans="8:8" x14ac:dyDescent="0.2">
      <c r="H107" s="118"/>
    </row>
    <row r="108" spans="8:8" x14ac:dyDescent="0.2">
      <c r="H108" s="118"/>
    </row>
    <row r="109" spans="8:8" x14ac:dyDescent="0.2">
      <c r="H109" s="118"/>
    </row>
    <row r="110" spans="8:8" x14ac:dyDescent="0.2">
      <c r="H110" s="118"/>
    </row>
    <row r="111" spans="8:8" x14ac:dyDescent="0.2">
      <c r="H111" s="118"/>
    </row>
    <row r="112" spans="8:8" x14ac:dyDescent="0.2">
      <c r="H112" s="118"/>
    </row>
    <row r="113" spans="8:8" x14ac:dyDescent="0.2">
      <c r="H113" s="118"/>
    </row>
    <row r="114" spans="8:8" x14ac:dyDescent="0.2">
      <c r="H114" s="118"/>
    </row>
    <row r="115" spans="8:8" x14ac:dyDescent="0.2">
      <c r="H115" s="118"/>
    </row>
    <row r="116" spans="8:8" x14ac:dyDescent="0.2">
      <c r="H116" s="118"/>
    </row>
    <row r="117" spans="8:8" x14ac:dyDescent="0.2">
      <c r="H117" s="118"/>
    </row>
    <row r="118" spans="8:8" x14ac:dyDescent="0.2">
      <c r="H118" s="118"/>
    </row>
    <row r="119" spans="8:8" x14ac:dyDescent="0.2">
      <c r="H119" s="118"/>
    </row>
    <row r="120" spans="8:8" x14ac:dyDescent="0.2">
      <c r="H120" s="118"/>
    </row>
    <row r="121" spans="8:8" x14ac:dyDescent="0.2">
      <c r="H121" s="118"/>
    </row>
    <row r="122" spans="8:8" x14ac:dyDescent="0.2">
      <c r="H122" s="118"/>
    </row>
    <row r="123" spans="8:8" x14ac:dyDescent="0.2">
      <c r="H123" s="118"/>
    </row>
    <row r="124" spans="8:8" x14ac:dyDescent="0.2">
      <c r="H124" s="118"/>
    </row>
    <row r="125" spans="8:8" x14ac:dyDescent="0.2">
      <c r="H125" s="118"/>
    </row>
    <row r="126" spans="8:8" x14ac:dyDescent="0.2">
      <c r="H126" s="118"/>
    </row>
    <row r="127" spans="8:8" x14ac:dyDescent="0.2">
      <c r="H127" s="118"/>
    </row>
    <row r="128" spans="8:8" x14ac:dyDescent="0.2">
      <c r="H128" s="118"/>
    </row>
    <row r="129" spans="8:8" x14ac:dyDescent="0.2">
      <c r="H129" s="118"/>
    </row>
    <row r="130" spans="8:8" x14ac:dyDescent="0.2">
      <c r="H130" s="118"/>
    </row>
    <row r="131" spans="8:8" x14ac:dyDescent="0.2">
      <c r="H131" s="118"/>
    </row>
    <row r="132" spans="8:8" x14ac:dyDescent="0.2">
      <c r="H132" s="118"/>
    </row>
    <row r="133" spans="8:8" x14ac:dyDescent="0.2">
      <c r="H133" s="118"/>
    </row>
    <row r="134" spans="8:8" x14ac:dyDescent="0.2">
      <c r="H134" s="118"/>
    </row>
    <row r="135" spans="8:8" x14ac:dyDescent="0.2">
      <c r="H135" s="118"/>
    </row>
    <row r="136" spans="8:8" x14ac:dyDescent="0.2">
      <c r="H136" s="118"/>
    </row>
    <row r="137" spans="8:8" x14ac:dyDescent="0.2">
      <c r="H137" s="118"/>
    </row>
    <row r="138" spans="8:8" x14ac:dyDescent="0.2">
      <c r="H138" s="118"/>
    </row>
    <row r="139" spans="8:8" x14ac:dyDescent="0.2">
      <c r="H139" s="118"/>
    </row>
    <row r="140" spans="8:8" x14ac:dyDescent="0.2">
      <c r="H140" s="118"/>
    </row>
    <row r="141" spans="8:8" x14ac:dyDescent="0.2">
      <c r="H141" s="118"/>
    </row>
    <row r="142" spans="8:8" x14ac:dyDescent="0.2">
      <c r="H142" s="118"/>
    </row>
    <row r="143" spans="8:8" x14ac:dyDescent="0.2">
      <c r="H143" s="118"/>
    </row>
    <row r="144" spans="8:8" x14ac:dyDescent="0.2">
      <c r="H144" s="118"/>
    </row>
    <row r="145" spans="8:8" x14ac:dyDescent="0.2">
      <c r="H145" s="118"/>
    </row>
    <row r="146" spans="8:8" x14ac:dyDescent="0.2">
      <c r="H146" s="118"/>
    </row>
    <row r="147" spans="8:8" x14ac:dyDescent="0.2">
      <c r="H147" s="118"/>
    </row>
    <row r="148" spans="8:8" x14ac:dyDescent="0.2">
      <c r="H148" s="118"/>
    </row>
    <row r="149" spans="8:8" x14ac:dyDescent="0.2">
      <c r="H149" s="118"/>
    </row>
    <row r="150" spans="8:8" x14ac:dyDescent="0.2">
      <c r="H150" s="118"/>
    </row>
    <row r="151" spans="8:8" x14ac:dyDescent="0.2">
      <c r="H151" s="118"/>
    </row>
    <row r="152" spans="8:8" x14ac:dyDescent="0.2">
      <c r="H152" s="118"/>
    </row>
    <row r="153" spans="8:8" x14ac:dyDescent="0.2">
      <c r="H153" s="118"/>
    </row>
    <row r="154" spans="8:8" x14ac:dyDescent="0.2">
      <c r="H154" s="118"/>
    </row>
    <row r="155" spans="8:8" x14ac:dyDescent="0.2">
      <c r="H155" s="118"/>
    </row>
    <row r="156" spans="8:8" x14ac:dyDescent="0.2">
      <c r="H156" s="118"/>
    </row>
    <row r="157" spans="8:8" x14ac:dyDescent="0.2">
      <c r="H157" s="118"/>
    </row>
    <row r="158" spans="8:8" x14ac:dyDescent="0.2">
      <c r="H158" s="118"/>
    </row>
    <row r="159" spans="8:8" x14ac:dyDescent="0.2">
      <c r="H159" s="118"/>
    </row>
    <row r="160" spans="8:8" x14ac:dyDescent="0.2">
      <c r="H160" s="118"/>
    </row>
    <row r="161" spans="8:8" x14ac:dyDescent="0.2">
      <c r="H161" s="118"/>
    </row>
    <row r="162" spans="8:8" x14ac:dyDescent="0.2">
      <c r="H162" s="118"/>
    </row>
    <row r="163" spans="8:8" x14ac:dyDescent="0.2">
      <c r="H163" s="118"/>
    </row>
    <row r="164" spans="8:8" x14ac:dyDescent="0.2">
      <c r="H164" s="118"/>
    </row>
    <row r="165" spans="8:8" x14ac:dyDescent="0.2">
      <c r="H165" s="118"/>
    </row>
    <row r="166" spans="8:8" x14ac:dyDescent="0.2">
      <c r="H166" s="118"/>
    </row>
    <row r="167" spans="8:8" x14ac:dyDescent="0.2">
      <c r="H167" s="118"/>
    </row>
    <row r="168" spans="8:8" x14ac:dyDescent="0.2">
      <c r="H168" s="118"/>
    </row>
    <row r="169" spans="8:8" x14ac:dyDescent="0.2">
      <c r="H169" s="118"/>
    </row>
    <row r="170" spans="8:8" x14ac:dyDescent="0.2">
      <c r="H170" s="118"/>
    </row>
    <row r="171" spans="8:8" x14ac:dyDescent="0.2">
      <c r="H171" s="118"/>
    </row>
    <row r="172" spans="8:8" x14ac:dyDescent="0.2">
      <c r="H172" s="118"/>
    </row>
    <row r="173" spans="8:8" x14ac:dyDescent="0.2">
      <c r="H173" s="118"/>
    </row>
    <row r="174" spans="8:8" x14ac:dyDescent="0.2">
      <c r="H174" s="118"/>
    </row>
    <row r="175" spans="8:8" x14ac:dyDescent="0.2">
      <c r="H175" s="118"/>
    </row>
    <row r="176" spans="8:8" x14ac:dyDescent="0.2">
      <c r="H176" s="118"/>
    </row>
    <row r="177" spans="8:8" x14ac:dyDescent="0.2">
      <c r="H177" s="118"/>
    </row>
    <row r="178" spans="8:8" x14ac:dyDescent="0.2">
      <c r="H178" s="118"/>
    </row>
    <row r="179" spans="8:8" x14ac:dyDescent="0.2">
      <c r="H179" s="118"/>
    </row>
    <row r="180" spans="8:8" x14ac:dyDescent="0.2">
      <c r="H180" s="118"/>
    </row>
    <row r="181" spans="8:8" x14ac:dyDescent="0.2">
      <c r="H181" s="118"/>
    </row>
    <row r="182" spans="8:8" x14ac:dyDescent="0.2">
      <c r="H182" s="118"/>
    </row>
    <row r="183" spans="8:8" x14ac:dyDescent="0.2">
      <c r="H183" s="118"/>
    </row>
    <row r="184" spans="8:8" x14ac:dyDescent="0.2">
      <c r="H184" s="118"/>
    </row>
    <row r="185" spans="8:8" x14ac:dyDescent="0.2">
      <c r="H185" s="118"/>
    </row>
    <row r="186" spans="8:8" x14ac:dyDescent="0.2">
      <c r="H186" s="118"/>
    </row>
    <row r="187" spans="8:8" x14ac:dyDescent="0.2">
      <c r="H187" s="118"/>
    </row>
    <row r="188" spans="8:8" x14ac:dyDescent="0.2">
      <c r="H188" s="118"/>
    </row>
    <row r="189" spans="8:8" x14ac:dyDescent="0.2">
      <c r="H189" s="118"/>
    </row>
    <row r="190" spans="8:8" x14ac:dyDescent="0.2">
      <c r="H190" s="118"/>
    </row>
    <row r="191" spans="8:8" x14ac:dyDescent="0.2">
      <c r="H191" s="118"/>
    </row>
    <row r="192" spans="8:8" x14ac:dyDescent="0.2">
      <c r="H192" s="118"/>
    </row>
    <row r="193" spans="8:8" x14ac:dyDescent="0.2">
      <c r="H193" s="118"/>
    </row>
    <row r="194" spans="8:8" x14ac:dyDescent="0.2">
      <c r="H194" s="118"/>
    </row>
    <row r="195" spans="8:8" x14ac:dyDescent="0.2">
      <c r="H195" s="118"/>
    </row>
    <row r="196" spans="8:8" x14ac:dyDescent="0.2">
      <c r="H196" s="118"/>
    </row>
    <row r="197" spans="8:8" x14ac:dyDescent="0.2">
      <c r="H197" s="118"/>
    </row>
    <row r="198" spans="8:8" x14ac:dyDescent="0.2">
      <c r="H198" s="118"/>
    </row>
    <row r="199" spans="8:8" x14ac:dyDescent="0.2">
      <c r="H199" s="118"/>
    </row>
    <row r="200" spans="8:8" x14ac:dyDescent="0.2">
      <c r="H200" s="118"/>
    </row>
    <row r="201" spans="8:8" x14ac:dyDescent="0.2">
      <c r="H201" s="118"/>
    </row>
    <row r="202" spans="8:8" x14ac:dyDescent="0.2">
      <c r="H202" s="118"/>
    </row>
    <row r="203" spans="8:8" x14ac:dyDescent="0.2">
      <c r="H203" s="118"/>
    </row>
    <row r="204" spans="8:8" x14ac:dyDescent="0.2">
      <c r="H204" s="118"/>
    </row>
    <row r="205" spans="8:8" x14ac:dyDescent="0.2">
      <c r="H205" s="118"/>
    </row>
    <row r="206" spans="8:8" x14ac:dyDescent="0.2">
      <c r="H206" s="118"/>
    </row>
    <row r="207" spans="8:8" x14ac:dyDescent="0.2">
      <c r="H207" s="118"/>
    </row>
    <row r="208" spans="8:8" x14ac:dyDescent="0.2">
      <c r="H208" s="118"/>
    </row>
    <row r="209" spans="8:8" x14ac:dyDescent="0.2">
      <c r="H209" s="118"/>
    </row>
    <row r="210" spans="8:8" x14ac:dyDescent="0.2">
      <c r="H210" s="118"/>
    </row>
    <row r="211" spans="8:8" x14ac:dyDescent="0.2">
      <c r="H211" s="118"/>
    </row>
    <row r="212" spans="8:8" x14ac:dyDescent="0.2">
      <c r="H212" s="118"/>
    </row>
    <row r="213" spans="8:8" x14ac:dyDescent="0.2">
      <c r="H213" s="118"/>
    </row>
    <row r="214" spans="8:8" x14ac:dyDescent="0.2">
      <c r="H214" s="118"/>
    </row>
    <row r="215" spans="8:8" x14ac:dyDescent="0.2">
      <c r="H215" s="118"/>
    </row>
    <row r="216" spans="8:8" x14ac:dyDescent="0.2">
      <c r="H216" s="118"/>
    </row>
    <row r="217" spans="8:8" x14ac:dyDescent="0.2">
      <c r="H217" s="118"/>
    </row>
    <row r="218" spans="8:8" x14ac:dyDescent="0.2">
      <c r="H218" s="118"/>
    </row>
    <row r="219" spans="8:8" x14ac:dyDescent="0.2">
      <c r="H219" s="118"/>
    </row>
    <row r="220" spans="8:8" x14ac:dyDescent="0.2">
      <c r="H220" s="118"/>
    </row>
    <row r="221" spans="8:8" x14ac:dyDescent="0.2">
      <c r="H221" s="118"/>
    </row>
    <row r="222" spans="8:8" x14ac:dyDescent="0.2">
      <c r="H222" s="118"/>
    </row>
    <row r="223" spans="8:8" x14ac:dyDescent="0.2">
      <c r="H223" s="118"/>
    </row>
    <row r="224" spans="8:8" x14ac:dyDescent="0.2">
      <c r="H224" s="118"/>
    </row>
    <row r="225" spans="8:8" x14ac:dyDescent="0.2">
      <c r="H225" s="118"/>
    </row>
    <row r="226" spans="8:8" x14ac:dyDescent="0.2">
      <c r="H226" s="118"/>
    </row>
    <row r="227" spans="8:8" x14ac:dyDescent="0.2">
      <c r="H227" s="118"/>
    </row>
    <row r="228" spans="8:8" x14ac:dyDescent="0.2">
      <c r="H228" s="118"/>
    </row>
    <row r="229" spans="8:8" x14ac:dyDescent="0.2">
      <c r="H229" s="118"/>
    </row>
    <row r="230" spans="8:8" x14ac:dyDescent="0.2">
      <c r="H230" s="118"/>
    </row>
    <row r="231" spans="8:8" x14ac:dyDescent="0.2">
      <c r="H231" s="118"/>
    </row>
    <row r="232" spans="8:8" x14ac:dyDescent="0.2">
      <c r="H232" s="118"/>
    </row>
    <row r="233" spans="8:8" x14ac:dyDescent="0.2">
      <c r="H233" s="118"/>
    </row>
    <row r="234" spans="8:8" x14ac:dyDescent="0.2">
      <c r="H234" s="118"/>
    </row>
    <row r="235" spans="8:8" x14ac:dyDescent="0.2">
      <c r="H235" s="118"/>
    </row>
    <row r="236" spans="8:8" x14ac:dyDescent="0.2">
      <c r="H236" s="118"/>
    </row>
    <row r="237" spans="8:8" x14ac:dyDescent="0.2">
      <c r="H237" s="118"/>
    </row>
    <row r="238" spans="8:8" x14ac:dyDescent="0.2">
      <c r="H238" s="118"/>
    </row>
    <row r="239" spans="8:8" x14ac:dyDescent="0.2">
      <c r="H239" s="118"/>
    </row>
    <row r="240" spans="8:8" x14ac:dyDescent="0.2">
      <c r="H240" s="118"/>
    </row>
    <row r="241" spans="8:8" x14ac:dyDescent="0.2">
      <c r="H241" s="118"/>
    </row>
    <row r="242" spans="8:8" x14ac:dyDescent="0.2">
      <c r="H242" s="118"/>
    </row>
    <row r="243" spans="8:8" x14ac:dyDescent="0.2">
      <c r="H243" s="118"/>
    </row>
    <row r="244" spans="8:8" x14ac:dyDescent="0.2">
      <c r="H244" s="118"/>
    </row>
    <row r="245" spans="8:8" x14ac:dyDescent="0.2">
      <c r="H245" s="118"/>
    </row>
    <row r="246" spans="8:8" x14ac:dyDescent="0.2">
      <c r="H246" s="118"/>
    </row>
    <row r="247" spans="8:8" x14ac:dyDescent="0.2">
      <c r="H247" s="118"/>
    </row>
    <row r="248" spans="8:8" x14ac:dyDescent="0.2">
      <c r="H248" s="118"/>
    </row>
    <row r="249" spans="8:8" x14ac:dyDescent="0.2">
      <c r="H249" s="118"/>
    </row>
    <row r="250" spans="8:8" x14ac:dyDescent="0.2">
      <c r="H250" s="118"/>
    </row>
    <row r="251" spans="8:8" x14ac:dyDescent="0.2">
      <c r="H251" s="118"/>
    </row>
    <row r="252" spans="8:8" x14ac:dyDescent="0.2">
      <c r="H252" s="118"/>
    </row>
    <row r="253" spans="8:8" x14ac:dyDescent="0.2">
      <c r="H253" s="118"/>
    </row>
    <row r="254" spans="8:8" x14ac:dyDescent="0.2">
      <c r="H254" s="118"/>
    </row>
    <row r="255" spans="8:8" x14ac:dyDescent="0.2">
      <c r="H255" s="118"/>
    </row>
    <row r="256" spans="8:8" x14ac:dyDescent="0.2">
      <c r="H256" s="118"/>
    </row>
    <row r="257" spans="8:8" x14ac:dyDescent="0.2">
      <c r="H257" s="118"/>
    </row>
    <row r="258" spans="8:8" x14ac:dyDescent="0.2">
      <c r="H258" s="118"/>
    </row>
    <row r="259" spans="8:8" x14ac:dyDescent="0.2">
      <c r="H259" s="118"/>
    </row>
    <row r="260" spans="8:8" x14ac:dyDescent="0.2">
      <c r="H260" s="118"/>
    </row>
    <row r="261" spans="8:8" x14ac:dyDescent="0.2">
      <c r="H261" s="118"/>
    </row>
    <row r="262" spans="8:8" x14ac:dyDescent="0.2">
      <c r="H262" s="118"/>
    </row>
    <row r="263" spans="8:8" x14ac:dyDescent="0.2">
      <c r="H263" s="118"/>
    </row>
    <row r="264" spans="8:8" x14ac:dyDescent="0.2">
      <c r="H264" s="118"/>
    </row>
    <row r="265" spans="8:8" x14ac:dyDescent="0.2">
      <c r="H265" s="118"/>
    </row>
    <row r="266" spans="8:8" x14ac:dyDescent="0.2">
      <c r="H266" s="118"/>
    </row>
    <row r="267" spans="8:8" x14ac:dyDescent="0.2">
      <c r="H267" s="118"/>
    </row>
    <row r="268" spans="8:8" x14ac:dyDescent="0.2">
      <c r="H268" s="118"/>
    </row>
    <row r="269" spans="8:8" x14ac:dyDescent="0.2">
      <c r="H269" s="118"/>
    </row>
    <row r="270" spans="8:8" x14ac:dyDescent="0.2">
      <c r="H270" s="118"/>
    </row>
    <row r="271" spans="8:8" x14ac:dyDescent="0.2">
      <c r="H271" s="118"/>
    </row>
    <row r="272" spans="8:8" x14ac:dyDescent="0.2">
      <c r="H272" s="118"/>
    </row>
    <row r="273" spans="8:8" x14ac:dyDescent="0.2">
      <c r="H273" s="118"/>
    </row>
    <row r="274" spans="8:8" x14ac:dyDescent="0.2">
      <c r="H274" s="118"/>
    </row>
    <row r="275" spans="8:8" x14ac:dyDescent="0.2">
      <c r="H275" s="118"/>
    </row>
    <row r="276" spans="8:8" x14ac:dyDescent="0.2">
      <c r="H276" s="118"/>
    </row>
    <row r="277" spans="8:8" x14ac:dyDescent="0.2">
      <c r="H277" s="118"/>
    </row>
    <row r="278" spans="8:8" x14ac:dyDescent="0.2">
      <c r="H278" s="118"/>
    </row>
    <row r="279" spans="8:8" x14ac:dyDescent="0.2">
      <c r="H279" s="118"/>
    </row>
    <row r="280" spans="8:8" x14ac:dyDescent="0.2">
      <c r="H280" s="118"/>
    </row>
    <row r="281" spans="8:8" x14ac:dyDescent="0.2">
      <c r="H281" s="118"/>
    </row>
    <row r="282" spans="8:8" x14ac:dyDescent="0.2">
      <c r="H282" s="118"/>
    </row>
    <row r="283" spans="8:8" x14ac:dyDescent="0.2">
      <c r="H283" s="118"/>
    </row>
    <row r="284" spans="8:8" x14ac:dyDescent="0.2">
      <c r="H284" s="118"/>
    </row>
    <row r="285" spans="8:8" x14ac:dyDescent="0.2">
      <c r="H285" s="118"/>
    </row>
    <row r="286" spans="8:8" x14ac:dyDescent="0.2">
      <c r="H286" s="118"/>
    </row>
    <row r="287" spans="8:8" x14ac:dyDescent="0.2">
      <c r="H287" s="118"/>
    </row>
    <row r="288" spans="8:8" x14ac:dyDescent="0.2">
      <c r="H288" s="118"/>
    </row>
    <row r="289" spans="8:8" x14ac:dyDescent="0.2">
      <c r="H289" s="118"/>
    </row>
    <row r="290" spans="8:8" x14ac:dyDescent="0.2">
      <c r="H290" s="118"/>
    </row>
    <row r="291" spans="8:8" x14ac:dyDescent="0.2">
      <c r="H291" s="118"/>
    </row>
    <row r="292" spans="8:8" x14ac:dyDescent="0.2">
      <c r="H292" s="118"/>
    </row>
    <row r="293" spans="8:8" x14ac:dyDescent="0.2">
      <c r="H293" s="118"/>
    </row>
    <row r="294" spans="8:8" x14ac:dyDescent="0.2">
      <c r="H294" s="118"/>
    </row>
    <row r="295" spans="8:8" x14ac:dyDescent="0.2">
      <c r="H295" s="118"/>
    </row>
    <row r="296" spans="8:8" x14ac:dyDescent="0.2">
      <c r="H296" s="118"/>
    </row>
    <row r="297" spans="8:8" x14ac:dyDescent="0.2">
      <c r="H297" s="118"/>
    </row>
    <row r="298" spans="8:8" x14ac:dyDescent="0.2">
      <c r="H298" s="118"/>
    </row>
    <row r="299" spans="8:8" x14ac:dyDescent="0.2">
      <c r="H299" s="118"/>
    </row>
    <row r="300" spans="8:8" x14ac:dyDescent="0.2">
      <c r="H300" s="118"/>
    </row>
    <row r="301" spans="8:8" x14ac:dyDescent="0.2">
      <c r="H301" s="118"/>
    </row>
    <row r="302" spans="8:8" x14ac:dyDescent="0.2">
      <c r="H302" s="118"/>
    </row>
    <row r="303" spans="8:8" x14ac:dyDescent="0.2">
      <c r="H303" s="118"/>
    </row>
    <row r="304" spans="8:8" x14ac:dyDescent="0.2">
      <c r="H304" s="118"/>
    </row>
    <row r="305" spans="8:8" x14ac:dyDescent="0.2">
      <c r="H305" s="118"/>
    </row>
    <row r="306" spans="8:8" x14ac:dyDescent="0.2">
      <c r="H306" s="118"/>
    </row>
    <row r="307" spans="8:8" x14ac:dyDescent="0.2">
      <c r="H307" s="118"/>
    </row>
    <row r="308" spans="8:8" x14ac:dyDescent="0.2">
      <c r="H308" s="118"/>
    </row>
    <row r="309" spans="8:8" x14ac:dyDescent="0.2">
      <c r="H309" s="118"/>
    </row>
    <row r="310" spans="8:8" x14ac:dyDescent="0.2">
      <c r="H310" s="118"/>
    </row>
    <row r="311" spans="8:8" x14ac:dyDescent="0.2">
      <c r="H311" s="118"/>
    </row>
    <row r="312" spans="8:8" x14ac:dyDescent="0.2">
      <c r="H312" s="118"/>
    </row>
    <row r="313" spans="8:8" x14ac:dyDescent="0.2">
      <c r="H313" s="118"/>
    </row>
    <row r="314" spans="8:8" x14ac:dyDescent="0.2">
      <c r="H314" s="118"/>
    </row>
    <row r="315" spans="8:8" x14ac:dyDescent="0.2">
      <c r="H315" s="118"/>
    </row>
    <row r="316" spans="8:8" x14ac:dyDescent="0.2">
      <c r="H316" s="118"/>
    </row>
    <row r="317" spans="8:8" x14ac:dyDescent="0.2">
      <c r="H317" s="118"/>
    </row>
    <row r="318" spans="8:8" x14ac:dyDescent="0.2">
      <c r="H318" s="118"/>
    </row>
    <row r="319" spans="8:8" x14ac:dyDescent="0.2">
      <c r="H319" s="118"/>
    </row>
    <row r="320" spans="8:8" x14ac:dyDescent="0.2">
      <c r="H320" s="118"/>
    </row>
    <row r="321" spans="8:8" x14ac:dyDescent="0.2">
      <c r="H321" s="118"/>
    </row>
    <row r="322" spans="8:8" x14ac:dyDescent="0.2">
      <c r="H322" s="118"/>
    </row>
    <row r="323" spans="8:8" x14ac:dyDescent="0.2">
      <c r="H323" s="118"/>
    </row>
    <row r="324" spans="8:8" x14ac:dyDescent="0.2">
      <c r="H324" s="118"/>
    </row>
    <row r="325" spans="8:8" x14ac:dyDescent="0.2">
      <c r="H325" s="118"/>
    </row>
    <row r="326" spans="8:8" x14ac:dyDescent="0.2">
      <c r="H326" s="118"/>
    </row>
    <row r="327" spans="8:8" x14ac:dyDescent="0.2">
      <c r="H327" s="118"/>
    </row>
    <row r="328" spans="8:8" x14ac:dyDescent="0.2">
      <c r="H328" s="118"/>
    </row>
    <row r="329" spans="8:8" x14ac:dyDescent="0.2">
      <c r="H329" s="118"/>
    </row>
    <row r="330" spans="8:8" x14ac:dyDescent="0.2">
      <c r="H330" s="118"/>
    </row>
    <row r="331" spans="8:8" x14ac:dyDescent="0.2">
      <c r="H331" s="118"/>
    </row>
    <row r="332" spans="8:8" x14ac:dyDescent="0.2">
      <c r="H332" s="118"/>
    </row>
    <row r="333" spans="8:8" x14ac:dyDescent="0.2">
      <c r="H333" s="118"/>
    </row>
    <row r="334" spans="8:8" x14ac:dyDescent="0.2">
      <c r="H334" s="118"/>
    </row>
    <row r="335" spans="8:8" x14ac:dyDescent="0.2">
      <c r="H335" s="118"/>
    </row>
    <row r="336" spans="8:8" x14ac:dyDescent="0.2">
      <c r="H336" s="118"/>
    </row>
    <row r="337" spans="8:8" x14ac:dyDescent="0.2">
      <c r="H337" s="118"/>
    </row>
    <row r="338" spans="8:8" x14ac:dyDescent="0.2">
      <c r="H338" s="118"/>
    </row>
    <row r="339" spans="8:8" x14ac:dyDescent="0.2">
      <c r="H339" s="118"/>
    </row>
    <row r="340" spans="8:8" x14ac:dyDescent="0.2">
      <c r="H340" s="118"/>
    </row>
    <row r="341" spans="8:8" x14ac:dyDescent="0.2">
      <c r="H341" s="118"/>
    </row>
    <row r="342" spans="8:8" x14ac:dyDescent="0.2">
      <c r="H342" s="118"/>
    </row>
    <row r="343" spans="8:8" x14ac:dyDescent="0.2">
      <c r="H343" s="118"/>
    </row>
    <row r="344" spans="8:8" x14ac:dyDescent="0.2">
      <c r="H344" s="118"/>
    </row>
    <row r="345" spans="8:8" x14ac:dyDescent="0.2">
      <c r="H345" s="118"/>
    </row>
    <row r="346" spans="8:8" x14ac:dyDescent="0.2">
      <c r="H346" s="118"/>
    </row>
    <row r="347" spans="8:8" x14ac:dyDescent="0.2">
      <c r="H347" s="118"/>
    </row>
    <row r="348" spans="8:8" x14ac:dyDescent="0.2">
      <c r="H348" s="118"/>
    </row>
    <row r="349" spans="8:8" x14ac:dyDescent="0.2">
      <c r="H349" s="118"/>
    </row>
    <row r="350" spans="8:8" x14ac:dyDescent="0.2">
      <c r="H350" s="118"/>
    </row>
    <row r="351" spans="8:8" x14ac:dyDescent="0.2">
      <c r="H351" s="118"/>
    </row>
    <row r="352" spans="8:8" x14ac:dyDescent="0.2">
      <c r="H352" s="118"/>
    </row>
    <row r="353" spans="8:8" x14ac:dyDescent="0.2">
      <c r="H353" s="118"/>
    </row>
    <row r="354" spans="8:8" x14ac:dyDescent="0.2">
      <c r="H354" s="118"/>
    </row>
    <row r="355" spans="8:8" x14ac:dyDescent="0.2">
      <c r="H355" s="118"/>
    </row>
    <row r="356" spans="8:8" x14ac:dyDescent="0.2">
      <c r="H356" s="118"/>
    </row>
    <row r="357" spans="8:8" x14ac:dyDescent="0.2">
      <c r="H357" s="118"/>
    </row>
    <row r="358" spans="8:8" x14ac:dyDescent="0.2">
      <c r="H358" s="118"/>
    </row>
    <row r="359" spans="8:8" x14ac:dyDescent="0.2">
      <c r="H359" s="118"/>
    </row>
    <row r="360" spans="8:8" x14ac:dyDescent="0.2">
      <c r="H360" s="118"/>
    </row>
    <row r="361" spans="8:8" x14ac:dyDescent="0.2">
      <c r="H361" s="118"/>
    </row>
    <row r="362" spans="8:8" x14ac:dyDescent="0.2">
      <c r="H362" s="118"/>
    </row>
    <row r="363" spans="8:8" x14ac:dyDescent="0.2">
      <c r="H363" s="118"/>
    </row>
    <row r="364" spans="8:8" x14ac:dyDescent="0.2">
      <c r="H364" s="118"/>
    </row>
    <row r="365" spans="8:8" x14ac:dyDescent="0.2">
      <c r="H365" s="118"/>
    </row>
    <row r="366" spans="8:8" x14ac:dyDescent="0.2">
      <c r="H366" s="118"/>
    </row>
    <row r="367" spans="8:8" x14ac:dyDescent="0.2">
      <c r="H367" s="118"/>
    </row>
    <row r="368" spans="8:8" x14ac:dyDescent="0.2">
      <c r="H368" s="118"/>
    </row>
    <row r="369" spans="8:8" x14ac:dyDescent="0.2">
      <c r="H369" s="118"/>
    </row>
    <row r="370" spans="8:8" x14ac:dyDescent="0.2">
      <c r="H370" s="118"/>
    </row>
    <row r="371" spans="8:8" x14ac:dyDescent="0.2">
      <c r="H371" s="118"/>
    </row>
    <row r="372" spans="8:8" x14ac:dyDescent="0.2">
      <c r="H372" s="118"/>
    </row>
    <row r="373" spans="8:8" x14ac:dyDescent="0.2">
      <c r="H373" s="118"/>
    </row>
    <row r="374" spans="8:8" x14ac:dyDescent="0.2">
      <c r="H374" s="118"/>
    </row>
    <row r="375" spans="8:8" x14ac:dyDescent="0.2">
      <c r="H375" s="118"/>
    </row>
    <row r="376" spans="8:8" x14ac:dyDescent="0.2">
      <c r="H376" s="118"/>
    </row>
    <row r="377" spans="8:8" x14ac:dyDescent="0.2">
      <c r="H377" s="118"/>
    </row>
    <row r="378" spans="8:8" x14ac:dyDescent="0.2">
      <c r="H378" s="118"/>
    </row>
    <row r="379" spans="8:8" x14ac:dyDescent="0.2">
      <c r="H379" s="118"/>
    </row>
    <row r="380" spans="8:8" x14ac:dyDescent="0.2">
      <c r="H380" s="118"/>
    </row>
    <row r="381" spans="8:8" x14ac:dyDescent="0.2">
      <c r="H381" s="118"/>
    </row>
    <row r="382" spans="8:8" x14ac:dyDescent="0.2">
      <c r="H382" s="118"/>
    </row>
    <row r="383" spans="8:8" x14ac:dyDescent="0.2">
      <c r="H383" s="118"/>
    </row>
    <row r="384" spans="8:8" x14ac:dyDescent="0.2">
      <c r="H384" s="118"/>
    </row>
    <row r="385" spans="8:8" x14ac:dyDescent="0.2">
      <c r="H385" s="118"/>
    </row>
    <row r="386" spans="8:8" x14ac:dyDescent="0.2">
      <c r="H386" s="118"/>
    </row>
    <row r="387" spans="8:8" x14ac:dyDescent="0.2">
      <c r="H387" s="118"/>
    </row>
    <row r="388" spans="8:8" x14ac:dyDescent="0.2">
      <c r="H388" s="118"/>
    </row>
    <row r="389" spans="8:8" x14ac:dyDescent="0.2">
      <c r="H389" s="118"/>
    </row>
    <row r="390" spans="8:8" x14ac:dyDescent="0.2">
      <c r="H390" s="118"/>
    </row>
    <row r="391" spans="8:8" x14ac:dyDescent="0.2">
      <c r="H391" s="118"/>
    </row>
    <row r="392" spans="8:8" x14ac:dyDescent="0.2">
      <c r="H392" s="118"/>
    </row>
    <row r="393" spans="8:8" x14ac:dyDescent="0.2">
      <c r="H393" s="118"/>
    </row>
    <row r="394" spans="8:8" x14ac:dyDescent="0.2">
      <c r="H394" s="118"/>
    </row>
    <row r="395" spans="8:8" x14ac:dyDescent="0.2">
      <c r="H395" s="118"/>
    </row>
    <row r="396" spans="8:8" x14ac:dyDescent="0.2">
      <c r="H396" s="118"/>
    </row>
    <row r="397" spans="8:8" x14ac:dyDescent="0.2">
      <c r="H397" s="118"/>
    </row>
    <row r="398" spans="8:8" x14ac:dyDescent="0.2">
      <c r="H398" s="118"/>
    </row>
    <row r="399" spans="8:8" x14ac:dyDescent="0.2">
      <c r="H399" s="118"/>
    </row>
    <row r="400" spans="8:8" x14ac:dyDescent="0.2">
      <c r="H400" s="118"/>
    </row>
    <row r="401" spans="8:8" x14ac:dyDescent="0.2">
      <c r="H401" s="118"/>
    </row>
    <row r="402" spans="8:8" x14ac:dyDescent="0.2">
      <c r="H402" s="118"/>
    </row>
    <row r="403" spans="8:8" x14ac:dyDescent="0.2">
      <c r="H403" s="118"/>
    </row>
    <row r="404" spans="8:8" x14ac:dyDescent="0.2">
      <c r="H404" s="118"/>
    </row>
    <row r="405" spans="8:8" x14ac:dyDescent="0.2">
      <c r="H405" s="118"/>
    </row>
    <row r="406" spans="8:8" x14ac:dyDescent="0.2">
      <c r="H406" s="118"/>
    </row>
    <row r="407" spans="8:8" x14ac:dyDescent="0.2">
      <c r="H407" s="118"/>
    </row>
    <row r="408" spans="8:8" x14ac:dyDescent="0.2">
      <c r="H408" s="118"/>
    </row>
    <row r="409" spans="8:8" x14ac:dyDescent="0.2">
      <c r="H409" s="118"/>
    </row>
    <row r="410" spans="8:8" x14ac:dyDescent="0.2">
      <c r="H410" s="118"/>
    </row>
    <row r="411" spans="8:8" x14ac:dyDescent="0.2">
      <c r="H411" s="118"/>
    </row>
    <row r="412" spans="8:8" x14ac:dyDescent="0.2">
      <c r="H412" s="118"/>
    </row>
    <row r="413" spans="8:8" x14ac:dyDescent="0.2">
      <c r="H413" s="118"/>
    </row>
    <row r="414" spans="8:8" x14ac:dyDescent="0.2">
      <c r="H414" s="118"/>
    </row>
    <row r="415" spans="8:8" x14ac:dyDescent="0.2">
      <c r="H415" s="118"/>
    </row>
    <row r="416" spans="8:8" x14ac:dyDescent="0.2">
      <c r="H416" s="118"/>
    </row>
    <row r="417" spans="8:8" x14ac:dyDescent="0.2">
      <c r="H417" s="118"/>
    </row>
    <row r="418" spans="8:8" x14ac:dyDescent="0.2">
      <c r="H418" s="118"/>
    </row>
    <row r="419" spans="8:8" x14ac:dyDescent="0.2">
      <c r="H419" s="118"/>
    </row>
    <row r="420" spans="8:8" x14ac:dyDescent="0.2">
      <c r="H420" s="118"/>
    </row>
    <row r="421" spans="8:8" x14ac:dyDescent="0.2">
      <c r="H421" s="118"/>
    </row>
    <row r="422" spans="8:8" x14ac:dyDescent="0.2">
      <c r="H422" s="118"/>
    </row>
    <row r="423" spans="8:8" x14ac:dyDescent="0.2">
      <c r="H423" s="118"/>
    </row>
    <row r="424" spans="8:8" x14ac:dyDescent="0.2">
      <c r="H424" s="118"/>
    </row>
    <row r="425" spans="8:8" x14ac:dyDescent="0.2">
      <c r="H425" s="118"/>
    </row>
    <row r="426" spans="8:8" x14ac:dyDescent="0.2">
      <c r="H426" s="118"/>
    </row>
    <row r="427" spans="8:8" x14ac:dyDescent="0.2">
      <c r="H427" s="118"/>
    </row>
    <row r="428" spans="8:8" x14ac:dyDescent="0.2">
      <c r="H428" s="118"/>
    </row>
    <row r="429" spans="8:8" x14ac:dyDescent="0.2">
      <c r="H429" s="118"/>
    </row>
    <row r="430" spans="8:8" x14ac:dyDescent="0.2">
      <c r="H430" s="118"/>
    </row>
    <row r="431" spans="8:8" x14ac:dyDescent="0.2">
      <c r="H431" s="118"/>
    </row>
    <row r="432" spans="8:8" x14ac:dyDescent="0.2">
      <c r="H432" s="118"/>
    </row>
    <row r="433" spans="8:8" x14ac:dyDescent="0.2">
      <c r="H433" s="118"/>
    </row>
    <row r="434" spans="8:8" x14ac:dyDescent="0.2">
      <c r="H434" s="118"/>
    </row>
    <row r="435" spans="8:8" x14ac:dyDescent="0.2">
      <c r="H435" s="118"/>
    </row>
    <row r="436" spans="8:8" x14ac:dyDescent="0.2">
      <c r="H436" s="118"/>
    </row>
    <row r="437" spans="8:8" x14ac:dyDescent="0.2">
      <c r="H437" s="118"/>
    </row>
    <row r="438" spans="8:8" x14ac:dyDescent="0.2">
      <c r="H438" s="118"/>
    </row>
    <row r="439" spans="8:8" x14ac:dyDescent="0.2">
      <c r="H439" s="118"/>
    </row>
    <row r="440" spans="8:8" x14ac:dyDescent="0.2">
      <c r="H440" s="118"/>
    </row>
    <row r="441" spans="8:8" x14ac:dyDescent="0.2">
      <c r="H441" s="118"/>
    </row>
    <row r="442" spans="8:8" x14ac:dyDescent="0.2">
      <c r="H442" s="118"/>
    </row>
    <row r="443" spans="8:8" x14ac:dyDescent="0.2">
      <c r="H443" s="118"/>
    </row>
    <row r="444" spans="8:8" x14ac:dyDescent="0.2">
      <c r="H444" s="118"/>
    </row>
    <row r="445" spans="8:8" x14ac:dyDescent="0.2">
      <c r="H445" s="118"/>
    </row>
    <row r="446" spans="8:8" x14ac:dyDescent="0.2">
      <c r="H446" s="118"/>
    </row>
    <row r="447" spans="8:8" x14ac:dyDescent="0.2">
      <c r="H447" s="118"/>
    </row>
    <row r="448" spans="8:8" x14ac:dyDescent="0.2">
      <c r="H448" s="118"/>
    </row>
    <row r="449" spans="8:8" x14ac:dyDescent="0.2">
      <c r="H449" s="118"/>
    </row>
    <row r="450" spans="8:8" x14ac:dyDescent="0.2">
      <c r="H450" s="118"/>
    </row>
    <row r="451" spans="8:8" x14ac:dyDescent="0.2">
      <c r="H451" s="118"/>
    </row>
    <row r="452" spans="8:8" x14ac:dyDescent="0.2">
      <c r="H452" s="118"/>
    </row>
    <row r="453" spans="8:8" x14ac:dyDescent="0.2">
      <c r="H453" s="118"/>
    </row>
    <row r="454" spans="8:8" x14ac:dyDescent="0.2">
      <c r="H454" s="118"/>
    </row>
    <row r="455" spans="8:8" x14ac:dyDescent="0.2">
      <c r="H455" s="118"/>
    </row>
    <row r="456" spans="8:8" x14ac:dyDescent="0.2">
      <c r="H456" s="118"/>
    </row>
    <row r="457" spans="8:8" x14ac:dyDescent="0.2">
      <c r="H457" s="118"/>
    </row>
    <row r="458" spans="8:8" x14ac:dyDescent="0.2">
      <c r="H458" s="118"/>
    </row>
    <row r="459" spans="8:8" x14ac:dyDescent="0.2">
      <c r="H459" s="118"/>
    </row>
    <row r="460" spans="8:8" x14ac:dyDescent="0.2">
      <c r="H460" s="118"/>
    </row>
    <row r="461" spans="8:8" x14ac:dyDescent="0.2">
      <c r="H461" s="118"/>
    </row>
    <row r="462" spans="8:8" x14ac:dyDescent="0.2">
      <c r="H462" s="118"/>
    </row>
    <row r="463" spans="8:8" x14ac:dyDescent="0.2">
      <c r="H463" s="118"/>
    </row>
    <row r="464" spans="8:8" x14ac:dyDescent="0.2">
      <c r="H464" s="118"/>
    </row>
    <row r="465" spans="8:8" x14ac:dyDescent="0.2">
      <c r="H465" s="118"/>
    </row>
    <row r="466" spans="8:8" x14ac:dyDescent="0.2">
      <c r="H466" s="118"/>
    </row>
    <row r="467" spans="8:8" x14ac:dyDescent="0.2">
      <c r="H467" s="118"/>
    </row>
    <row r="468" spans="8:8" x14ac:dyDescent="0.2">
      <c r="H468" s="118"/>
    </row>
    <row r="469" spans="8:8" x14ac:dyDescent="0.2">
      <c r="H469" s="118"/>
    </row>
    <row r="470" spans="8:8" x14ac:dyDescent="0.2">
      <c r="H470" s="118"/>
    </row>
    <row r="471" spans="8:8" x14ac:dyDescent="0.2">
      <c r="H471" s="118"/>
    </row>
    <row r="472" spans="8:8" x14ac:dyDescent="0.2">
      <c r="H472" s="118"/>
    </row>
    <row r="473" spans="8:8" x14ac:dyDescent="0.2">
      <c r="H473" s="118"/>
    </row>
    <row r="474" spans="8:8" x14ac:dyDescent="0.2">
      <c r="H474" s="118"/>
    </row>
    <row r="475" spans="8:8" x14ac:dyDescent="0.2">
      <c r="H475" s="118"/>
    </row>
    <row r="476" spans="8:8" x14ac:dyDescent="0.2">
      <c r="H476" s="118"/>
    </row>
    <row r="477" spans="8:8" x14ac:dyDescent="0.2">
      <c r="H477" s="118"/>
    </row>
    <row r="478" spans="8:8" x14ac:dyDescent="0.2">
      <c r="H478" s="118"/>
    </row>
    <row r="479" spans="8:8" x14ac:dyDescent="0.2">
      <c r="H479" s="118"/>
    </row>
    <row r="480" spans="8:8" x14ac:dyDescent="0.2">
      <c r="H480" s="118"/>
    </row>
    <row r="481" spans="8:8" x14ac:dyDescent="0.2">
      <c r="H481" s="118"/>
    </row>
    <row r="482" spans="8:8" x14ac:dyDescent="0.2">
      <c r="H482" s="118"/>
    </row>
    <row r="483" spans="8:8" x14ac:dyDescent="0.2">
      <c r="H483" s="118"/>
    </row>
    <row r="484" spans="8:8" x14ac:dyDescent="0.2">
      <c r="H484" s="118"/>
    </row>
    <row r="485" spans="8:8" x14ac:dyDescent="0.2">
      <c r="H485" s="118"/>
    </row>
    <row r="486" spans="8:8" x14ac:dyDescent="0.2">
      <c r="H486" s="118"/>
    </row>
    <row r="487" spans="8:8" x14ac:dyDescent="0.2">
      <c r="H487" s="118"/>
    </row>
    <row r="488" spans="8:8" x14ac:dyDescent="0.2">
      <c r="H488" s="118"/>
    </row>
    <row r="489" spans="8:8" x14ac:dyDescent="0.2">
      <c r="H489" s="118"/>
    </row>
    <row r="490" spans="8:8" x14ac:dyDescent="0.2">
      <c r="H490" s="118"/>
    </row>
    <row r="491" spans="8:8" x14ac:dyDescent="0.2">
      <c r="H491" s="118"/>
    </row>
    <row r="492" spans="8:8" x14ac:dyDescent="0.2">
      <c r="H492" s="118"/>
    </row>
    <row r="493" spans="8:8" x14ac:dyDescent="0.2">
      <c r="H493" s="118"/>
    </row>
    <row r="494" spans="8:8" x14ac:dyDescent="0.2">
      <c r="H494" s="118"/>
    </row>
    <row r="495" spans="8:8" x14ac:dyDescent="0.2">
      <c r="H495" s="118"/>
    </row>
    <row r="496" spans="8:8" x14ac:dyDescent="0.2">
      <c r="H496" s="118"/>
    </row>
    <row r="497" spans="8:8" x14ac:dyDescent="0.2">
      <c r="H497" s="118"/>
    </row>
    <row r="498" spans="8:8" x14ac:dyDescent="0.2">
      <c r="H498" s="118"/>
    </row>
    <row r="499" spans="8:8" x14ac:dyDescent="0.2">
      <c r="H499" s="118"/>
    </row>
    <row r="500" spans="8:8" x14ac:dyDescent="0.2">
      <c r="H500" s="118"/>
    </row>
    <row r="501" spans="8:8" x14ac:dyDescent="0.2">
      <c r="H501" s="118"/>
    </row>
    <row r="502" spans="8:8" x14ac:dyDescent="0.2">
      <c r="H502" s="118"/>
    </row>
    <row r="503" spans="8:8" x14ac:dyDescent="0.2">
      <c r="H503" s="118"/>
    </row>
    <row r="504" spans="8:8" x14ac:dyDescent="0.2">
      <c r="H504" s="118"/>
    </row>
    <row r="505" spans="8:8" x14ac:dyDescent="0.2">
      <c r="H505" s="118"/>
    </row>
    <row r="506" spans="8:8" x14ac:dyDescent="0.2">
      <c r="H506" s="118"/>
    </row>
    <row r="507" spans="8:8" x14ac:dyDescent="0.2">
      <c r="H507" s="118"/>
    </row>
    <row r="508" spans="8:8" x14ac:dyDescent="0.2">
      <c r="H508" s="118"/>
    </row>
    <row r="509" spans="8:8" x14ac:dyDescent="0.2">
      <c r="H509" s="118"/>
    </row>
    <row r="510" spans="8:8" x14ac:dyDescent="0.2">
      <c r="H510" s="118"/>
    </row>
    <row r="511" spans="8:8" x14ac:dyDescent="0.2">
      <c r="H511" s="118"/>
    </row>
    <row r="512" spans="8:8" x14ac:dyDescent="0.2">
      <c r="H512" s="118"/>
    </row>
    <row r="513" spans="8:8" x14ac:dyDescent="0.2">
      <c r="H513" s="118"/>
    </row>
    <row r="514" spans="8:8" x14ac:dyDescent="0.2">
      <c r="H514" s="118"/>
    </row>
    <row r="515" spans="8:8" x14ac:dyDescent="0.2">
      <c r="H515" s="118"/>
    </row>
    <row r="516" spans="8:8" x14ac:dyDescent="0.2">
      <c r="H516" s="118"/>
    </row>
    <row r="517" spans="8:8" x14ac:dyDescent="0.2">
      <c r="H517" s="118"/>
    </row>
    <row r="518" spans="8:8" x14ac:dyDescent="0.2">
      <c r="H518" s="118"/>
    </row>
    <row r="519" spans="8:8" x14ac:dyDescent="0.2">
      <c r="H519" s="118"/>
    </row>
    <row r="520" spans="8:8" x14ac:dyDescent="0.2">
      <c r="H520" s="118"/>
    </row>
    <row r="521" spans="8:8" x14ac:dyDescent="0.2">
      <c r="H521" s="118"/>
    </row>
    <row r="522" spans="8:8" x14ac:dyDescent="0.2">
      <c r="H522" s="118"/>
    </row>
    <row r="523" spans="8:8" x14ac:dyDescent="0.2">
      <c r="H523" s="118"/>
    </row>
    <row r="524" spans="8:8" x14ac:dyDescent="0.2">
      <c r="H524" s="118"/>
    </row>
    <row r="525" spans="8:8" x14ac:dyDescent="0.2">
      <c r="H525" s="118"/>
    </row>
    <row r="526" spans="8:8" x14ac:dyDescent="0.2">
      <c r="H526" s="118"/>
    </row>
    <row r="527" spans="8:8" x14ac:dyDescent="0.2">
      <c r="H527" s="118"/>
    </row>
    <row r="528" spans="8:8" x14ac:dyDescent="0.2">
      <c r="H528" s="118"/>
    </row>
    <row r="529" spans="8:8" x14ac:dyDescent="0.2">
      <c r="H529" s="118"/>
    </row>
    <row r="530" spans="8:8" x14ac:dyDescent="0.2">
      <c r="H530" s="118"/>
    </row>
    <row r="531" spans="8:8" x14ac:dyDescent="0.2">
      <c r="H531" s="118"/>
    </row>
    <row r="532" spans="8:8" x14ac:dyDescent="0.2">
      <c r="H532" s="118"/>
    </row>
    <row r="533" spans="8:8" x14ac:dyDescent="0.2">
      <c r="H533" s="118"/>
    </row>
    <row r="534" spans="8:8" x14ac:dyDescent="0.2">
      <c r="H534" s="118"/>
    </row>
    <row r="535" spans="8:8" x14ac:dyDescent="0.2">
      <c r="H535" s="118"/>
    </row>
    <row r="536" spans="8:8" x14ac:dyDescent="0.2">
      <c r="H536" s="118"/>
    </row>
    <row r="537" spans="8:8" x14ac:dyDescent="0.2">
      <c r="H537" s="118"/>
    </row>
    <row r="538" spans="8:8" x14ac:dyDescent="0.2">
      <c r="H538" s="118"/>
    </row>
    <row r="539" spans="8:8" x14ac:dyDescent="0.2">
      <c r="H539" s="118"/>
    </row>
    <row r="540" spans="8:8" x14ac:dyDescent="0.2">
      <c r="H540" s="118"/>
    </row>
    <row r="541" spans="8:8" x14ac:dyDescent="0.2">
      <c r="H541" s="118"/>
    </row>
    <row r="542" spans="8:8" x14ac:dyDescent="0.2">
      <c r="H542" s="118"/>
    </row>
    <row r="543" spans="8:8" x14ac:dyDescent="0.2">
      <c r="H543" s="118"/>
    </row>
    <row r="544" spans="8:8" x14ac:dyDescent="0.2">
      <c r="H544" s="118"/>
    </row>
    <row r="545" spans="8:8" x14ac:dyDescent="0.2">
      <c r="H545" s="118"/>
    </row>
    <row r="546" spans="8:8" x14ac:dyDescent="0.2">
      <c r="H546" s="118"/>
    </row>
    <row r="547" spans="8:8" x14ac:dyDescent="0.2">
      <c r="H547" s="118"/>
    </row>
    <row r="548" spans="8:8" x14ac:dyDescent="0.2">
      <c r="H548" s="118"/>
    </row>
    <row r="549" spans="8:8" x14ac:dyDescent="0.2">
      <c r="H549" s="118"/>
    </row>
    <row r="550" spans="8:8" x14ac:dyDescent="0.2">
      <c r="H550" s="118"/>
    </row>
    <row r="551" spans="8:8" x14ac:dyDescent="0.2">
      <c r="H551" s="118"/>
    </row>
    <row r="552" spans="8:8" x14ac:dyDescent="0.2">
      <c r="H552" s="118"/>
    </row>
    <row r="553" spans="8:8" x14ac:dyDescent="0.2">
      <c r="H553" s="118"/>
    </row>
    <row r="554" spans="8:8" x14ac:dyDescent="0.2">
      <c r="H554" s="118"/>
    </row>
    <row r="555" spans="8:8" x14ac:dyDescent="0.2">
      <c r="H555" s="118"/>
    </row>
    <row r="556" spans="8:8" x14ac:dyDescent="0.2">
      <c r="H556" s="118"/>
    </row>
    <row r="557" spans="8:8" x14ac:dyDescent="0.2">
      <c r="H557" s="118"/>
    </row>
    <row r="558" spans="8:8" x14ac:dyDescent="0.2">
      <c r="H558" s="118"/>
    </row>
    <row r="559" spans="8:8" x14ac:dyDescent="0.2">
      <c r="H559" s="118"/>
    </row>
    <row r="560" spans="8:8" x14ac:dyDescent="0.2">
      <c r="H560" s="118"/>
    </row>
    <row r="561" spans="8:8" x14ac:dyDescent="0.2">
      <c r="H561" s="118"/>
    </row>
    <row r="562" spans="8:8" x14ac:dyDescent="0.2">
      <c r="H562" s="118"/>
    </row>
    <row r="563" spans="8:8" x14ac:dyDescent="0.2">
      <c r="H563" s="118"/>
    </row>
    <row r="564" spans="8:8" x14ac:dyDescent="0.2">
      <c r="H564" s="118"/>
    </row>
    <row r="565" spans="8:8" x14ac:dyDescent="0.2">
      <c r="H565" s="118"/>
    </row>
    <row r="566" spans="8:8" x14ac:dyDescent="0.2">
      <c r="H566" s="118"/>
    </row>
    <row r="567" spans="8:8" x14ac:dyDescent="0.2">
      <c r="H567" s="118"/>
    </row>
    <row r="568" spans="8:8" x14ac:dyDescent="0.2">
      <c r="H568" s="118"/>
    </row>
    <row r="569" spans="8:8" x14ac:dyDescent="0.2">
      <c r="H569" s="118"/>
    </row>
    <row r="570" spans="8:8" x14ac:dyDescent="0.2">
      <c r="H570" s="118"/>
    </row>
    <row r="571" spans="8:8" x14ac:dyDescent="0.2">
      <c r="H571" s="118"/>
    </row>
    <row r="572" spans="8:8" x14ac:dyDescent="0.2">
      <c r="H572" s="118"/>
    </row>
    <row r="573" spans="8:8" x14ac:dyDescent="0.2">
      <c r="H573" s="118"/>
    </row>
    <row r="574" spans="8:8" x14ac:dyDescent="0.2">
      <c r="H574" s="118"/>
    </row>
    <row r="575" spans="8:8" x14ac:dyDescent="0.2">
      <c r="H575" s="118"/>
    </row>
    <row r="576" spans="8:8" x14ac:dyDescent="0.2">
      <c r="H576" s="118"/>
    </row>
    <row r="577" spans="8:8" x14ac:dyDescent="0.2">
      <c r="H577" s="118"/>
    </row>
    <row r="578" spans="8:8" x14ac:dyDescent="0.2">
      <c r="H578" s="118"/>
    </row>
    <row r="579" spans="8:8" x14ac:dyDescent="0.2">
      <c r="H579" s="118"/>
    </row>
    <row r="580" spans="8:8" x14ac:dyDescent="0.2">
      <c r="H580" s="118"/>
    </row>
    <row r="581" spans="8:8" x14ac:dyDescent="0.2">
      <c r="H581" s="118"/>
    </row>
    <row r="582" spans="8:8" x14ac:dyDescent="0.2">
      <c r="H582" s="118"/>
    </row>
    <row r="583" spans="8:8" x14ac:dyDescent="0.2">
      <c r="H583" s="118"/>
    </row>
    <row r="584" spans="8:8" x14ac:dyDescent="0.2">
      <c r="H584" s="118"/>
    </row>
    <row r="585" spans="8:8" x14ac:dyDescent="0.2">
      <c r="H585" s="118"/>
    </row>
    <row r="586" spans="8:8" x14ac:dyDescent="0.2">
      <c r="H586" s="118"/>
    </row>
    <row r="587" spans="8:8" x14ac:dyDescent="0.2">
      <c r="H587" s="118"/>
    </row>
    <row r="588" spans="8:8" x14ac:dyDescent="0.2">
      <c r="H588" s="118"/>
    </row>
    <row r="589" spans="8:8" x14ac:dyDescent="0.2">
      <c r="H589" s="118"/>
    </row>
    <row r="590" spans="8:8" x14ac:dyDescent="0.2">
      <c r="H590" s="118"/>
    </row>
    <row r="591" spans="8:8" x14ac:dyDescent="0.2">
      <c r="H591" s="118"/>
    </row>
    <row r="592" spans="8:8" x14ac:dyDescent="0.2">
      <c r="H592" s="118"/>
    </row>
    <row r="593" spans="8:8" x14ac:dyDescent="0.2">
      <c r="H593" s="118"/>
    </row>
    <row r="594" spans="8:8" x14ac:dyDescent="0.2">
      <c r="H594" s="118"/>
    </row>
    <row r="595" spans="8:8" x14ac:dyDescent="0.2">
      <c r="H595" s="118"/>
    </row>
    <row r="596" spans="8:8" x14ac:dyDescent="0.2">
      <c r="H596" s="118"/>
    </row>
    <row r="597" spans="8:8" x14ac:dyDescent="0.2">
      <c r="H597" s="118"/>
    </row>
    <row r="598" spans="8:8" x14ac:dyDescent="0.2">
      <c r="H598" s="118"/>
    </row>
    <row r="599" spans="8:8" x14ac:dyDescent="0.2">
      <c r="H599" s="118"/>
    </row>
    <row r="600" spans="8:8" x14ac:dyDescent="0.2">
      <c r="H600" s="118"/>
    </row>
    <row r="601" spans="8:8" x14ac:dyDescent="0.2">
      <c r="H601" s="118"/>
    </row>
    <row r="602" spans="8:8" x14ac:dyDescent="0.2">
      <c r="H602" s="118"/>
    </row>
    <row r="603" spans="8:8" x14ac:dyDescent="0.2">
      <c r="H603" s="118"/>
    </row>
    <row r="604" spans="8:8" x14ac:dyDescent="0.2">
      <c r="H604" s="118"/>
    </row>
    <row r="605" spans="8:8" x14ac:dyDescent="0.2">
      <c r="H605" s="118"/>
    </row>
    <row r="606" spans="8:8" x14ac:dyDescent="0.2">
      <c r="H606" s="118"/>
    </row>
    <row r="607" spans="8:8" x14ac:dyDescent="0.2">
      <c r="H607" s="118"/>
    </row>
    <row r="608" spans="8:8" x14ac:dyDescent="0.2">
      <c r="H608" s="118"/>
    </row>
    <row r="609" spans="8:8" x14ac:dyDescent="0.2">
      <c r="H609" s="118"/>
    </row>
    <row r="610" spans="8:8" x14ac:dyDescent="0.2">
      <c r="H610" s="118"/>
    </row>
    <row r="611" spans="8:8" x14ac:dyDescent="0.2">
      <c r="H611" s="118"/>
    </row>
    <row r="612" spans="8:8" x14ac:dyDescent="0.2">
      <c r="H612" s="118"/>
    </row>
    <row r="613" spans="8:8" x14ac:dyDescent="0.2">
      <c r="H613" s="118"/>
    </row>
    <row r="614" spans="8:8" x14ac:dyDescent="0.2">
      <c r="H614" s="118"/>
    </row>
    <row r="615" spans="8:8" x14ac:dyDescent="0.2">
      <c r="H615" s="118"/>
    </row>
    <row r="616" spans="8:8" x14ac:dyDescent="0.2">
      <c r="H616" s="118"/>
    </row>
    <row r="617" spans="8:8" x14ac:dyDescent="0.2">
      <c r="H617" s="118"/>
    </row>
    <row r="618" spans="8:8" x14ac:dyDescent="0.2">
      <c r="H618" s="118"/>
    </row>
    <row r="619" spans="8:8" x14ac:dyDescent="0.2">
      <c r="H619" s="118"/>
    </row>
    <row r="620" spans="8:8" x14ac:dyDescent="0.2">
      <c r="H620" s="118"/>
    </row>
    <row r="621" spans="8:8" x14ac:dyDescent="0.2">
      <c r="H621" s="118"/>
    </row>
    <row r="622" spans="8:8" x14ac:dyDescent="0.2">
      <c r="H622" s="118"/>
    </row>
    <row r="623" spans="8:8" x14ac:dyDescent="0.2">
      <c r="H623" s="118"/>
    </row>
    <row r="624" spans="8:8" x14ac:dyDescent="0.2">
      <c r="H624" s="118"/>
    </row>
    <row r="625" spans="8:8" x14ac:dyDescent="0.2">
      <c r="H625" s="118"/>
    </row>
    <row r="626" spans="8:8" x14ac:dyDescent="0.2">
      <c r="H626" s="118"/>
    </row>
    <row r="627" spans="8:8" x14ac:dyDescent="0.2">
      <c r="H627" s="118"/>
    </row>
    <row r="628" spans="8:8" x14ac:dyDescent="0.2">
      <c r="H628" s="118"/>
    </row>
    <row r="629" spans="8:8" x14ac:dyDescent="0.2">
      <c r="H629" s="118"/>
    </row>
    <row r="630" spans="8:8" x14ac:dyDescent="0.2">
      <c r="H630" s="118"/>
    </row>
    <row r="631" spans="8:8" x14ac:dyDescent="0.2">
      <c r="H631" s="118"/>
    </row>
    <row r="632" spans="8:8" x14ac:dyDescent="0.2">
      <c r="H632" s="118"/>
    </row>
    <row r="633" spans="8:8" x14ac:dyDescent="0.2">
      <c r="H633" s="118"/>
    </row>
    <row r="634" spans="8:8" x14ac:dyDescent="0.2">
      <c r="H634" s="118"/>
    </row>
    <row r="635" spans="8:8" x14ac:dyDescent="0.2">
      <c r="H635" s="118"/>
    </row>
    <row r="636" spans="8:8" x14ac:dyDescent="0.2">
      <c r="H636" s="118"/>
    </row>
    <row r="637" spans="8:8" x14ac:dyDescent="0.2">
      <c r="H637" s="118"/>
    </row>
    <row r="638" spans="8:8" x14ac:dyDescent="0.2">
      <c r="H638" s="118"/>
    </row>
    <row r="639" spans="8:8" x14ac:dyDescent="0.2">
      <c r="H639" s="118"/>
    </row>
    <row r="640" spans="8:8" x14ac:dyDescent="0.2">
      <c r="H640" s="118"/>
    </row>
    <row r="641" spans="8:8" x14ac:dyDescent="0.2">
      <c r="H641" s="118"/>
    </row>
    <row r="642" spans="8:8" x14ac:dyDescent="0.2">
      <c r="H642" s="118"/>
    </row>
    <row r="643" spans="8:8" x14ac:dyDescent="0.2">
      <c r="H643" s="118"/>
    </row>
    <row r="644" spans="8:8" x14ac:dyDescent="0.2">
      <c r="H644" s="118"/>
    </row>
    <row r="645" spans="8:8" x14ac:dyDescent="0.2">
      <c r="H645" s="118"/>
    </row>
    <row r="646" spans="8:8" x14ac:dyDescent="0.2">
      <c r="H646" s="118"/>
    </row>
    <row r="647" spans="8:8" x14ac:dyDescent="0.2">
      <c r="H647" s="118"/>
    </row>
    <row r="648" spans="8:8" x14ac:dyDescent="0.2">
      <c r="H648" s="118"/>
    </row>
    <row r="649" spans="8:8" x14ac:dyDescent="0.2">
      <c r="H649" s="118"/>
    </row>
    <row r="650" spans="8:8" x14ac:dyDescent="0.2">
      <c r="H650" s="118"/>
    </row>
    <row r="651" spans="8:8" x14ac:dyDescent="0.2">
      <c r="H651" s="118"/>
    </row>
    <row r="652" spans="8:8" x14ac:dyDescent="0.2">
      <c r="H652" s="118"/>
    </row>
    <row r="653" spans="8:8" x14ac:dyDescent="0.2">
      <c r="H653" s="118"/>
    </row>
    <row r="654" spans="8:8" x14ac:dyDescent="0.2">
      <c r="H654" s="118"/>
    </row>
    <row r="655" spans="8:8" x14ac:dyDescent="0.2">
      <c r="H655" s="118"/>
    </row>
    <row r="656" spans="8:8" x14ac:dyDescent="0.2">
      <c r="H656" s="118"/>
    </row>
    <row r="657" spans="8:8" x14ac:dyDescent="0.2">
      <c r="H657" s="118"/>
    </row>
    <row r="658" spans="8:8" x14ac:dyDescent="0.2">
      <c r="H658" s="118"/>
    </row>
    <row r="659" spans="8:8" x14ac:dyDescent="0.2">
      <c r="H659" s="118"/>
    </row>
    <row r="660" spans="8:8" x14ac:dyDescent="0.2">
      <c r="H660" s="118"/>
    </row>
    <row r="661" spans="8:8" x14ac:dyDescent="0.2">
      <c r="H661" s="118"/>
    </row>
    <row r="662" spans="8:8" x14ac:dyDescent="0.2">
      <c r="H662" s="118"/>
    </row>
    <row r="663" spans="8:8" x14ac:dyDescent="0.2">
      <c r="H663" s="118"/>
    </row>
    <row r="664" spans="8:8" x14ac:dyDescent="0.2">
      <c r="H664" s="118"/>
    </row>
    <row r="665" spans="8:8" x14ac:dyDescent="0.2">
      <c r="H665" s="118"/>
    </row>
    <row r="666" spans="8:8" x14ac:dyDescent="0.2">
      <c r="H666" s="118"/>
    </row>
    <row r="667" spans="8:8" x14ac:dyDescent="0.2">
      <c r="H667" s="118"/>
    </row>
    <row r="668" spans="8:8" x14ac:dyDescent="0.2">
      <c r="H668" s="118"/>
    </row>
    <row r="669" spans="8:8" x14ac:dyDescent="0.2">
      <c r="H669" s="118"/>
    </row>
    <row r="670" spans="8:8" x14ac:dyDescent="0.2">
      <c r="H670" s="118"/>
    </row>
    <row r="671" spans="8:8" x14ac:dyDescent="0.2">
      <c r="H671" s="118"/>
    </row>
    <row r="672" spans="8:8" x14ac:dyDescent="0.2">
      <c r="H672" s="118"/>
    </row>
    <row r="673" spans="8:8" x14ac:dyDescent="0.2">
      <c r="H673" s="118"/>
    </row>
    <row r="674" spans="8:8" x14ac:dyDescent="0.2">
      <c r="H674" s="118"/>
    </row>
    <row r="675" spans="8:8" x14ac:dyDescent="0.2">
      <c r="H675" s="118"/>
    </row>
    <row r="676" spans="8:8" x14ac:dyDescent="0.2">
      <c r="H676" s="118"/>
    </row>
    <row r="677" spans="8:8" x14ac:dyDescent="0.2">
      <c r="H677" s="118"/>
    </row>
    <row r="678" spans="8:8" x14ac:dyDescent="0.2">
      <c r="H678" s="118"/>
    </row>
    <row r="679" spans="8:8" x14ac:dyDescent="0.2">
      <c r="H679" s="118"/>
    </row>
    <row r="680" spans="8:8" x14ac:dyDescent="0.2">
      <c r="H680" s="118"/>
    </row>
    <row r="681" spans="8:8" x14ac:dyDescent="0.2">
      <c r="H681" s="118"/>
    </row>
    <row r="682" spans="8:8" x14ac:dyDescent="0.2">
      <c r="H682" s="118"/>
    </row>
    <row r="683" spans="8:8" x14ac:dyDescent="0.2">
      <c r="H683" s="118"/>
    </row>
    <row r="684" spans="8:8" x14ac:dyDescent="0.2">
      <c r="H684" s="118"/>
    </row>
    <row r="685" spans="8:8" x14ac:dyDescent="0.2">
      <c r="H685" s="118"/>
    </row>
    <row r="686" spans="8:8" x14ac:dyDescent="0.2">
      <c r="H686" s="118"/>
    </row>
    <row r="687" spans="8:8" x14ac:dyDescent="0.2">
      <c r="H687" s="118"/>
    </row>
    <row r="688" spans="8:8" x14ac:dyDescent="0.2">
      <c r="H688" s="118"/>
    </row>
    <row r="689" spans="8:8" x14ac:dyDescent="0.2">
      <c r="H689" s="118"/>
    </row>
    <row r="690" spans="8:8" x14ac:dyDescent="0.2">
      <c r="H690" s="118"/>
    </row>
    <row r="691" spans="8:8" x14ac:dyDescent="0.2">
      <c r="H691" s="118"/>
    </row>
    <row r="692" spans="8:8" x14ac:dyDescent="0.2">
      <c r="H692" s="118"/>
    </row>
    <row r="693" spans="8:8" x14ac:dyDescent="0.2">
      <c r="H693" s="118"/>
    </row>
    <row r="694" spans="8:8" x14ac:dyDescent="0.2">
      <c r="H694" s="118"/>
    </row>
    <row r="695" spans="8:8" x14ac:dyDescent="0.2">
      <c r="H695" s="118"/>
    </row>
    <row r="696" spans="8:8" x14ac:dyDescent="0.2">
      <c r="H696" s="118"/>
    </row>
    <row r="697" spans="8:8" x14ac:dyDescent="0.2">
      <c r="H697" s="118"/>
    </row>
    <row r="698" spans="8:8" x14ac:dyDescent="0.2">
      <c r="H698" s="118"/>
    </row>
    <row r="699" spans="8:8" x14ac:dyDescent="0.2">
      <c r="H699" s="118"/>
    </row>
    <row r="700" spans="8:8" x14ac:dyDescent="0.2">
      <c r="H700" s="118"/>
    </row>
    <row r="701" spans="8:8" x14ac:dyDescent="0.2">
      <c r="H701" s="118"/>
    </row>
    <row r="702" spans="8:8" x14ac:dyDescent="0.2">
      <c r="H702" s="118"/>
    </row>
    <row r="703" spans="8:8" x14ac:dyDescent="0.2">
      <c r="H703" s="118"/>
    </row>
    <row r="704" spans="8:8" x14ac:dyDescent="0.2">
      <c r="H704" s="118"/>
    </row>
    <row r="705" spans="8:8" x14ac:dyDescent="0.2">
      <c r="H705" s="118"/>
    </row>
    <row r="706" spans="8:8" x14ac:dyDescent="0.2">
      <c r="H706" s="118"/>
    </row>
    <row r="707" spans="8:8" x14ac:dyDescent="0.2">
      <c r="H707" s="118"/>
    </row>
    <row r="708" spans="8:8" x14ac:dyDescent="0.2">
      <c r="H708" s="118"/>
    </row>
    <row r="709" spans="8:8" x14ac:dyDescent="0.2">
      <c r="H709" s="118"/>
    </row>
    <row r="710" spans="8:8" x14ac:dyDescent="0.2">
      <c r="H710" s="118"/>
    </row>
    <row r="711" spans="8:8" x14ac:dyDescent="0.2">
      <c r="H711" s="118"/>
    </row>
    <row r="712" spans="8:8" x14ac:dyDescent="0.2">
      <c r="H712" s="118"/>
    </row>
    <row r="713" spans="8:8" x14ac:dyDescent="0.2">
      <c r="H713" s="118"/>
    </row>
    <row r="714" spans="8:8" x14ac:dyDescent="0.2">
      <c r="H714" s="118"/>
    </row>
    <row r="715" spans="8:8" x14ac:dyDescent="0.2">
      <c r="H715" s="118"/>
    </row>
    <row r="716" spans="8:8" x14ac:dyDescent="0.2">
      <c r="H716" s="118"/>
    </row>
    <row r="717" spans="8:8" x14ac:dyDescent="0.2">
      <c r="H717" s="118"/>
    </row>
    <row r="718" spans="8:8" x14ac:dyDescent="0.2">
      <c r="H718" s="118"/>
    </row>
    <row r="719" spans="8:8" x14ac:dyDescent="0.2">
      <c r="H719" s="118"/>
    </row>
    <row r="720" spans="8:8" x14ac:dyDescent="0.2">
      <c r="H720" s="118"/>
    </row>
    <row r="721" spans="8:8" x14ac:dyDescent="0.2">
      <c r="H721" s="118"/>
    </row>
    <row r="722" spans="8:8" x14ac:dyDescent="0.2">
      <c r="H722" s="118"/>
    </row>
    <row r="723" spans="8:8" x14ac:dyDescent="0.2">
      <c r="H723" s="118"/>
    </row>
    <row r="724" spans="8:8" x14ac:dyDescent="0.2">
      <c r="H724" s="118"/>
    </row>
    <row r="725" spans="8:8" x14ac:dyDescent="0.2">
      <c r="H725" s="118"/>
    </row>
    <row r="726" spans="8:8" x14ac:dyDescent="0.2">
      <c r="H726" s="118"/>
    </row>
    <row r="727" spans="8:8" x14ac:dyDescent="0.2">
      <c r="H727" s="118"/>
    </row>
    <row r="728" spans="8:8" x14ac:dyDescent="0.2">
      <c r="H728" s="118"/>
    </row>
    <row r="729" spans="8:8" x14ac:dyDescent="0.2">
      <c r="H729" s="118"/>
    </row>
    <row r="730" spans="8:8" x14ac:dyDescent="0.2">
      <c r="H730" s="118"/>
    </row>
    <row r="731" spans="8:8" x14ac:dyDescent="0.2">
      <c r="H731" s="118"/>
    </row>
  </sheetData>
  <mergeCells count="1">
    <mergeCell ref="O7:P7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&amp;C&amp;20FY2015-16 Charter School Funding (General &amp; Special Revenue Funds)
Determining Local Revenue per Pupil</oddHeader>
  </headerFooter>
  <colBreaks count="1" manualBreakCount="1">
    <brk id="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0"/>
  <sheetViews>
    <sheetView view="pageBreakPreview" zoomScale="80" zoomScaleNormal="70" zoomScaleSheetLayoutView="80" workbookViewId="0">
      <pane xSplit="1" ySplit="1" topLeftCell="B2" activePane="bottomRight" state="frozen"/>
      <selection activeCell="E38" sqref="E38"/>
      <selection pane="topRight" activeCell="E38" sqref="E38"/>
      <selection pane="bottomLeft" activeCell="E38" sqref="E38"/>
      <selection pane="bottomRight" activeCell="D21" sqref="D21"/>
    </sheetView>
  </sheetViews>
  <sheetFormatPr defaultColWidth="9.140625" defaultRowHeight="12.75" x14ac:dyDescent="0.2"/>
  <cols>
    <col min="1" max="1" width="18.140625" style="119" customWidth="1"/>
    <col min="2" max="2" width="14.5703125" style="119" customWidth="1"/>
    <col min="3" max="3" width="14.42578125" style="119" customWidth="1"/>
    <col min="4" max="4" width="10.85546875" style="119" bestFit="1" customWidth="1"/>
    <col min="5" max="5" width="15.28515625" style="119" customWidth="1"/>
    <col min="6" max="6" width="11.140625" style="130" bestFit="1" customWidth="1"/>
    <col min="7" max="7" width="13.7109375" style="119" customWidth="1"/>
    <col min="8" max="8" width="15.42578125" style="119" customWidth="1"/>
    <col min="9" max="9" width="13.28515625" style="119" customWidth="1"/>
    <col min="10" max="10" width="12.85546875" style="119" customWidth="1"/>
    <col min="11" max="11" width="19.140625" style="119" bestFit="1" customWidth="1"/>
    <col min="12" max="12" width="17.5703125" style="119" customWidth="1"/>
    <col min="13" max="13" width="14" style="119" customWidth="1"/>
    <col min="14" max="14" width="12.42578125" style="119" customWidth="1"/>
    <col min="15" max="16384" width="9.140625" style="119"/>
  </cols>
  <sheetData>
    <row r="1" spans="1:17" s="114" customFormat="1" ht="96.6" customHeight="1" thickBot="1" x14ac:dyDescent="0.25">
      <c r="A1" s="131" t="s">
        <v>0</v>
      </c>
      <c r="B1" s="132" t="s">
        <v>96</v>
      </c>
      <c r="C1" s="133" t="s">
        <v>97</v>
      </c>
      <c r="D1" s="134" t="s">
        <v>98</v>
      </c>
      <c r="E1" s="135" t="s">
        <v>1</v>
      </c>
      <c r="F1" s="132" t="s">
        <v>99</v>
      </c>
      <c r="G1" s="134" t="s">
        <v>100</v>
      </c>
      <c r="H1" s="134" t="s">
        <v>101</v>
      </c>
      <c r="I1" s="134" t="s">
        <v>102</v>
      </c>
      <c r="J1" s="134" t="s">
        <v>103</v>
      </c>
      <c r="K1" s="135" t="s">
        <v>1</v>
      </c>
      <c r="L1" s="110" t="s">
        <v>63</v>
      </c>
      <c r="M1" s="111" t="s">
        <v>77</v>
      </c>
      <c r="N1" s="136" t="s">
        <v>64</v>
      </c>
      <c r="O1" s="113"/>
      <c r="P1" s="113"/>
      <c r="Q1" s="113"/>
    </row>
    <row r="2" spans="1:17" x14ac:dyDescent="0.2">
      <c r="A2" s="115"/>
      <c r="B2" s="137" t="s">
        <v>2</v>
      </c>
      <c r="C2" s="137" t="s">
        <v>3</v>
      </c>
      <c r="D2" s="137" t="s">
        <v>4</v>
      </c>
      <c r="E2" s="138" t="s">
        <v>60</v>
      </c>
      <c r="F2" s="137" t="s">
        <v>5</v>
      </c>
      <c r="G2" s="137" t="s">
        <v>6</v>
      </c>
      <c r="H2" s="137" t="s">
        <v>7</v>
      </c>
      <c r="I2" s="137" t="s">
        <v>8</v>
      </c>
      <c r="J2" s="137" t="s">
        <v>9</v>
      </c>
      <c r="K2" s="139" t="s">
        <v>19</v>
      </c>
      <c r="L2" s="117" t="s">
        <v>20</v>
      </c>
      <c r="M2" s="116" t="s">
        <v>21</v>
      </c>
      <c r="N2" s="140" t="s">
        <v>22</v>
      </c>
      <c r="O2" s="118"/>
      <c r="P2" s="118"/>
      <c r="Q2" s="118"/>
    </row>
    <row r="3" spans="1:17" s="114" customFormat="1" ht="15" customHeight="1" x14ac:dyDescent="0.2">
      <c r="A3" s="142" t="s">
        <v>68</v>
      </c>
      <c r="B3" s="143">
        <f>Detail!H5+Detail!I5+Detail!P5+Detail!Q5+Detail!X5+Detail!Y5+Detail!AF5+Detail!AG5+Detail!AN5+Detail!AO5+Detail!AV5+Detail!AW5+Detail!BD5+Detail!BE5</f>
        <v>30238799</v>
      </c>
      <c r="C3" s="143">
        <f>Detail!BL5+Detail!BM5+Detail!BT5+Detail!BU5+Detail!CB5+Detail!CC5+Detail!CJ5+Detail!CK5</f>
        <v>0</v>
      </c>
      <c r="D3" s="143">
        <f>Detail!CR5+Detail!CS5</f>
        <v>0</v>
      </c>
      <c r="E3" s="143">
        <f t="shared" ref="E3:E4" si="0">SUM(B3:D3)</f>
        <v>30238799</v>
      </c>
      <c r="F3" s="144">
        <f>Detail!CZ5+Detail!DA5</f>
        <v>0</v>
      </c>
      <c r="G3" s="143">
        <f>Detail!DH5+Detail!DI5</f>
        <v>3441</v>
      </c>
      <c r="H3" s="145">
        <f>Detail!DP5+Detail!DQ5</f>
        <v>905988</v>
      </c>
      <c r="I3" s="146">
        <f>Detail!DX5+Detail!DY5</f>
        <v>0</v>
      </c>
      <c r="J3" s="145">
        <f>Detail!EF5+Detail!EG5</f>
        <v>0</v>
      </c>
      <c r="K3" s="145">
        <f t="shared" ref="K3:K5" si="1">SUM(F3:J3)</f>
        <v>909429</v>
      </c>
      <c r="L3" s="145">
        <f t="shared" ref="L3:L5" si="2">E3-K3</f>
        <v>29329370</v>
      </c>
      <c r="M3" s="147">
        <v>40415</v>
      </c>
      <c r="N3" s="143">
        <f t="shared" ref="N3:N5" si="3">ROUND(L3/M3,0)</f>
        <v>726</v>
      </c>
      <c r="O3" s="113"/>
      <c r="P3" s="113"/>
      <c r="Q3" s="113"/>
    </row>
    <row r="4" spans="1:17" s="114" customFormat="1" ht="15" customHeight="1" x14ac:dyDescent="0.2">
      <c r="A4" s="142" t="s">
        <v>69</v>
      </c>
      <c r="B4" s="143">
        <f>Detail!H6+Detail!I6+Detail!P6+Detail!Q6+Detail!X6+Detail!Y6+Detail!AF6+Detail!AG6+Detail!AN6+Detail!AO6+Detail!AV6+Detail!AW6+Detail!BD6+Detail!BE6</f>
        <v>0</v>
      </c>
      <c r="C4" s="143">
        <f>Detail!BL6+Detail!BM6+Detail!BT6+Detail!BU6+Detail!CB6+Detail!CC6+Detail!CJ6+Detail!CK6</f>
        <v>41098394</v>
      </c>
      <c r="D4" s="143">
        <f>Detail!CR6+Detail!CS6</f>
        <v>0</v>
      </c>
      <c r="E4" s="143">
        <f t="shared" si="0"/>
        <v>41098394</v>
      </c>
      <c r="F4" s="144">
        <f>Detail!CZ6+Detail!DA6</f>
        <v>0</v>
      </c>
      <c r="G4" s="143">
        <f>Detail!DH6+Detail!DI6</f>
        <v>0</v>
      </c>
      <c r="H4" s="145">
        <f>Detail!DP6+Detail!DQ6</f>
        <v>0</v>
      </c>
      <c r="I4" s="146">
        <f>Detail!DX6+Detail!DY6</f>
        <v>405591</v>
      </c>
      <c r="J4" s="145">
        <f>Detail!EF6+Detail!EG6</f>
        <v>0</v>
      </c>
      <c r="K4" s="145">
        <f t="shared" si="1"/>
        <v>405591</v>
      </c>
      <c r="L4" s="145">
        <f t="shared" si="2"/>
        <v>40692803</v>
      </c>
      <c r="M4" s="147">
        <v>44622</v>
      </c>
      <c r="N4" s="143">
        <f t="shared" si="3"/>
        <v>912</v>
      </c>
      <c r="O4" s="113"/>
      <c r="P4" s="113"/>
      <c r="Q4" s="113"/>
    </row>
    <row r="5" spans="1:17" s="114" customFormat="1" ht="15" customHeight="1" thickBot="1" x14ac:dyDescent="0.25">
      <c r="A5" s="218" t="s">
        <v>73</v>
      </c>
      <c r="B5" s="219">
        <f>Detail!H7+Detail!I7+Detail!P7+Detail!Q7+Detail!X7+Detail!Y7+Detail!AF7+Detail!AG7+Detail!AN7+Detail!AO7+Detail!AV7+Detail!AW7+Detail!BD7+Detail!BE7</f>
        <v>16124323</v>
      </c>
      <c r="C5" s="219">
        <f>Detail!BL7+Detail!BM7+Detail!BT7+Detail!BU7+Detail!CB7+Detail!CC7+Detail!CJ7+Detail!CK7</f>
        <v>19120929</v>
      </c>
      <c r="D5" s="219">
        <f>Detail!CR7+Detail!CS7</f>
        <v>0</v>
      </c>
      <c r="E5" s="219">
        <f t="shared" ref="E5" si="4">SUM(B5:D5)</f>
        <v>35245252</v>
      </c>
      <c r="F5" s="219">
        <f>Detail!CZ7+Detail!DA7</f>
        <v>331244</v>
      </c>
      <c r="G5" s="219">
        <f>Detail!DH7+Detail!DI7</f>
        <v>290148</v>
      </c>
      <c r="H5" s="220">
        <f>Detail!DP7+Detail!DQ7</f>
        <v>0</v>
      </c>
      <c r="I5" s="221">
        <f>Detail!DX7+Detail!DY7</f>
        <v>305935</v>
      </c>
      <c r="J5" s="220">
        <f>Detail!EF7+Detail!EG7</f>
        <v>0</v>
      </c>
      <c r="K5" s="220">
        <f t="shared" si="1"/>
        <v>927327</v>
      </c>
      <c r="L5" s="220">
        <f t="shared" si="2"/>
        <v>34317925</v>
      </c>
      <c r="M5" s="222">
        <v>44726</v>
      </c>
      <c r="N5" s="219">
        <f t="shared" si="3"/>
        <v>767</v>
      </c>
      <c r="O5" s="113"/>
      <c r="P5" s="113"/>
      <c r="Q5" s="113"/>
    </row>
    <row r="6" spans="1:17" ht="15.6" customHeight="1" x14ac:dyDescent="0.2">
      <c r="B6" s="141" t="str">
        <f>'Detail Calculation exclude debt'!B6</f>
        <v>Source: Initial (1.13.16) FY2014-15 Revenue and Expenditure Data</v>
      </c>
      <c r="C6" s="118"/>
      <c r="D6" s="118"/>
      <c r="E6" s="118"/>
      <c r="F6" s="118"/>
      <c r="G6" s="118"/>
      <c r="H6" s="210"/>
      <c r="I6" s="118"/>
      <c r="J6" s="118"/>
      <c r="K6" s="118"/>
      <c r="L6" s="118"/>
      <c r="M6" s="118"/>
      <c r="N6" s="118"/>
      <c r="O6" s="118"/>
      <c r="P6" s="118"/>
      <c r="Q6" s="118"/>
    </row>
    <row r="7" spans="1:17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28"/>
      <c r="N7" s="118"/>
      <c r="O7" s="118"/>
      <c r="P7" s="118"/>
      <c r="Q7" s="118"/>
    </row>
    <row r="8" spans="1:17" x14ac:dyDescent="0.2">
      <c r="A8" s="118"/>
      <c r="B8" s="118"/>
      <c r="C8" s="118"/>
      <c r="D8" s="118"/>
      <c r="E8" s="118"/>
      <c r="F8" s="129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x14ac:dyDescent="0.2">
      <c r="A9" s="118"/>
      <c r="B9" s="118"/>
      <c r="C9" s="118"/>
      <c r="D9" s="118"/>
      <c r="E9" s="118"/>
      <c r="F9" s="129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x14ac:dyDescent="0.2">
      <c r="F10" s="118"/>
    </row>
    <row r="11" spans="1:17" x14ac:dyDescent="0.2">
      <c r="F11" s="118"/>
    </row>
    <row r="12" spans="1:17" x14ac:dyDescent="0.2">
      <c r="F12" s="118"/>
    </row>
    <row r="13" spans="1:17" x14ac:dyDescent="0.2">
      <c r="F13" s="118"/>
    </row>
    <row r="14" spans="1:17" x14ac:dyDescent="0.2">
      <c r="F14" s="118"/>
    </row>
    <row r="15" spans="1:17" x14ac:dyDescent="0.2">
      <c r="F15" s="118"/>
    </row>
    <row r="16" spans="1:17" x14ac:dyDescent="0.2">
      <c r="F16" s="118"/>
    </row>
    <row r="17" spans="6:6" x14ac:dyDescent="0.2">
      <c r="F17" s="118"/>
    </row>
    <row r="18" spans="6:6" x14ac:dyDescent="0.2">
      <c r="F18" s="118"/>
    </row>
    <row r="19" spans="6:6" x14ac:dyDescent="0.2">
      <c r="F19" s="118"/>
    </row>
    <row r="20" spans="6:6" x14ac:dyDescent="0.2">
      <c r="F20" s="118"/>
    </row>
    <row r="21" spans="6:6" x14ac:dyDescent="0.2">
      <c r="F21" s="118"/>
    </row>
    <row r="22" spans="6:6" x14ac:dyDescent="0.2">
      <c r="F22" s="118"/>
    </row>
    <row r="23" spans="6:6" x14ac:dyDescent="0.2">
      <c r="F23" s="118"/>
    </row>
    <row r="24" spans="6:6" x14ac:dyDescent="0.2">
      <c r="F24" s="118"/>
    </row>
    <row r="25" spans="6:6" x14ac:dyDescent="0.2">
      <c r="F25" s="118"/>
    </row>
    <row r="26" spans="6:6" x14ac:dyDescent="0.2">
      <c r="F26" s="118"/>
    </row>
    <row r="27" spans="6:6" x14ac:dyDescent="0.2">
      <c r="F27" s="118"/>
    </row>
    <row r="28" spans="6:6" x14ac:dyDescent="0.2">
      <c r="F28" s="118"/>
    </row>
    <row r="29" spans="6:6" x14ac:dyDescent="0.2">
      <c r="F29" s="118"/>
    </row>
    <row r="30" spans="6:6" x14ac:dyDescent="0.2">
      <c r="F30" s="118"/>
    </row>
    <row r="31" spans="6:6" x14ac:dyDescent="0.2">
      <c r="F31" s="118"/>
    </row>
    <row r="32" spans="6:6" x14ac:dyDescent="0.2">
      <c r="F32" s="118"/>
    </row>
    <row r="33" spans="6:6" x14ac:dyDescent="0.2">
      <c r="F33" s="118"/>
    </row>
    <row r="34" spans="6:6" x14ac:dyDescent="0.2">
      <c r="F34" s="118"/>
    </row>
    <row r="35" spans="6:6" x14ac:dyDescent="0.2">
      <c r="F35" s="118"/>
    </row>
    <row r="36" spans="6:6" x14ac:dyDescent="0.2">
      <c r="F36" s="118"/>
    </row>
    <row r="37" spans="6:6" x14ac:dyDescent="0.2">
      <c r="F37" s="118"/>
    </row>
    <row r="38" spans="6:6" x14ac:dyDescent="0.2">
      <c r="F38" s="118"/>
    </row>
    <row r="39" spans="6:6" x14ac:dyDescent="0.2">
      <c r="F39" s="118"/>
    </row>
    <row r="40" spans="6:6" x14ac:dyDescent="0.2">
      <c r="F40" s="118"/>
    </row>
    <row r="41" spans="6:6" x14ac:dyDescent="0.2">
      <c r="F41" s="118"/>
    </row>
    <row r="42" spans="6:6" x14ac:dyDescent="0.2">
      <c r="F42" s="118"/>
    </row>
    <row r="43" spans="6:6" x14ac:dyDescent="0.2">
      <c r="F43" s="118"/>
    </row>
    <row r="44" spans="6:6" x14ac:dyDescent="0.2">
      <c r="F44" s="118"/>
    </row>
    <row r="45" spans="6:6" x14ac:dyDescent="0.2">
      <c r="F45" s="118"/>
    </row>
    <row r="46" spans="6:6" x14ac:dyDescent="0.2">
      <c r="F46" s="118"/>
    </row>
    <row r="47" spans="6:6" x14ac:dyDescent="0.2">
      <c r="F47" s="118"/>
    </row>
    <row r="48" spans="6:6" x14ac:dyDescent="0.2">
      <c r="F48" s="118"/>
    </row>
    <row r="49" spans="6:6" x14ac:dyDescent="0.2">
      <c r="F49" s="118"/>
    </row>
    <row r="50" spans="6:6" x14ac:dyDescent="0.2">
      <c r="F50" s="118"/>
    </row>
    <row r="51" spans="6:6" x14ac:dyDescent="0.2">
      <c r="F51" s="118"/>
    </row>
    <row r="52" spans="6:6" x14ac:dyDescent="0.2">
      <c r="F52" s="118"/>
    </row>
    <row r="53" spans="6:6" x14ac:dyDescent="0.2">
      <c r="F53" s="118"/>
    </row>
    <row r="54" spans="6:6" x14ac:dyDescent="0.2">
      <c r="F54" s="118"/>
    </row>
    <row r="55" spans="6:6" x14ac:dyDescent="0.2">
      <c r="F55" s="118"/>
    </row>
    <row r="56" spans="6:6" x14ac:dyDescent="0.2">
      <c r="F56" s="118"/>
    </row>
    <row r="57" spans="6:6" x14ac:dyDescent="0.2">
      <c r="F57" s="118"/>
    </row>
    <row r="58" spans="6:6" x14ac:dyDescent="0.2">
      <c r="F58" s="118"/>
    </row>
    <row r="59" spans="6:6" x14ac:dyDescent="0.2">
      <c r="F59" s="118"/>
    </row>
    <row r="60" spans="6:6" x14ac:dyDescent="0.2">
      <c r="F60" s="118"/>
    </row>
    <row r="61" spans="6:6" x14ac:dyDescent="0.2">
      <c r="F61" s="118"/>
    </row>
    <row r="62" spans="6:6" x14ac:dyDescent="0.2">
      <c r="F62" s="118"/>
    </row>
    <row r="63" spans="6:6" x14ac:dyDescent="0.2">
      <c r="F63" s="118"/>
    </row>
    <row r="64" spans="6:6" x14ac:dyDescent="0.2">
      <c r="F64" s="118"/>
    </row>
    <row r="65" spans="6:6" x14ac:dyDescent="0.2">
      <c r="F65" s="118"/>
    </row>
    <row r="66" spans="6:6" x14ac:dyDescent="0.2">
      <c r="F66" s="118"/>
    </row>
    <row r="67" spans="6:6" x14ac:dyDescent="0.2">
      <c r="F67" s="118"/>
    </row>
    <row r="68" spans="6:6" x14ac:dyDescent="0.2">
      <c r="F68" s="118"/>
    </row>
    <row r="69" spans="6:6" x14ac:dyDescent="0.2">
      <c r="F69" s="118"/>
    </row>
    <row r="70" spans="6:6" x14ac:dyDescent="0.2">
      <c r="F70" s="118"/>
    </row>
    <row r="71" spans="6:6" x14ac:dyDescent="0.2">
      <c r="F71" s="118"/>
    </row>
    <row r="72" spans="6:6" x14ac:dyDescent="0.2">
      <c r="F72" s="118"/>
    </row>
    <row r="73" spans="6:6" x14ac:dyDescent="0.2">
      <c r="F73" s="118"/>
    </row>
    <row r="74" spans="6:6" x14ac:dyDescent="0.2">
      <c r="F74" s="118"/>
    </row>
    <row r="75" spans="6:6" x14ac:dyDescent="0.2">
      <c r="F75" s="118"/>
    </row>
    <row r="76" spans="6:6" x14ac:dyDescent="0.2">
      <c r="F76" s="118"/>
    </row>
    <row r="77" spans="6:6" x14ac:dyDescent="0.2">
      <c r="F77" s="118"/>
    </row>
    <row r="78" spans="6:6" x14ac:dyDescent="0.2">
      <c r="F78" s="118"/>
    </row>
    <row r="79" spans="6:6" x14ac:dyDescent="0.2">
      <c r="F79" s="118"/>
    </row>
    <row r="80" spans="6:6" x14ac:dyDescent="0.2">
      <c r="F80" s="118"/>
    </row>
    <row r="81" spans="6:6" x14ac:dyDescent="0.2">
      <c r="F81" s="118"/>
    </row>
    <row r="82" spans="6:6" x14ac:dyDescent="0.2">
      <c r="F82" s="118"/>
    </row>
    <row r="83" spans="6:6" x14ac:dyDescent="0.2">
      <c r="F83" s="118"/>
    </row>
    <row r="84" spans="6:6" x14ac:dyDescent="0.2">
      <c r="F84" s="118"/>
    </row>
    <row r="85" spans="6:6" x14ac:dyDescent="0.2">
      <c r="F85" s="118"/>
    </row>
    <row r="86" spans="6:6" x14ac:dyDescent="0.2">
      <c r="F86" s="118"/>
    </row>
    <row r="87" spans="6:6" x14ac:dyDescent="0.2">
      <c r="F87" s="118"/>
    </row>
    <row r="88" spans="6:6" x14ac:dyDescent="0.2">
      <c r="F88" s="118"/>
    </row>
    <row r="89" spans="6:6" x14ac:dyDescent="0.2">
      <c r="F89" s="118"/>
    </row>
    <row r="90" spans="6:6" x14ac:dyDescent="0.2">
      <c r="F90" s="118"/>
    </row>
    <row r="91" spans="6:6" x14ac:dyDescent="0.2">
      <c r="F91" s="118"/>
    </row>
    <row r="92" spans="6:6" x14ac:dyDescent="0.2">
      <c r="F92" s="118"/>
    </row>
    <row r="93" spans="6:6" x14ac:dyDescent="0.2">
      <c r="F93" s="118"/>
    </row>
    <row r="94" spans="6:6" x14ac:dyDescent="0.2">
      <c r="F94" s="118"/>
    </row>
    <row r="95" spans="6:6" x14ac:dyDescent="0.2">
      <c r="F95" s="118"/>
    </row>
    <row r="96" spans="6:6" x14ac:dyDescent="0.2">
      <c r="F96" s="118"/>
    </row>
    <row r="97" spans="6:6" x14ac:dyDescent="0.2">
      <c r="F97" s="118"/>
    </row>
    <row r="98" spans="6:6" x14ac:dyDescent="0.2">
      <c r="F98" s="118"/>
    </row>
    <row r="99" spans="6:6" x14ac:dyDescent="0.2">
      <c r="F99" s="118"/>
    </row>
    <row r="100" spans="6:6" x14ac:dyDescent="0.2">
      <c r="F100" s="118"/>
    </row>
    <row r="101" spans="6:6" x14ac:dyDescent="0.2">
      <c r="F101" s="118"/>
    </row>
    <row r="102" spans="6:6" x14ac:dyDescent="0.2">
      <c r="F102" s="118"/>
    </row>
    <row r="103" spans="6:6" x14ac:dyDescent="0.2">
      <c r="F103" s="118"/>
    </row>
    <row r="104" spans="6:6" x14ac:dyDescent="0.2">
      <c r="F104" s="118"/>
    </row>
    <row r="105" spans="6:6" x14ac:dyDescent="0.2">
      <c r="F105" s="118"/>
    </row>
    <row r="106" spans="6:6" x14ac:dyDescent="0.2">
      <c r="F106" s="118"/>
    </row>
    <row r="107" spans="6:6" x14ac:dyDescent="0.2">
      <c r="F107" s="118"/>
    </row>
    <row r="108" spans="6:6" x14ac:dyDescent="0.2">
      <c r="F108" s="118"/>
    </row>
    <row r="109" spans="6:6" x14ac:dyDescent="0.2">
      <c r="F109" s="118"/>
    </row>
    <row r="110" spans="6:6" x14ac:dyDescent="0.2">
      <c r="F110" s="118"/>
    </row>
    <row r="111" spans="6:6" x14ac:dyDescent="0.2">
      <c r="F111" s="118"/>
    </row>
    <row r="112" spans="6:6" x14ac:dyDescent="0.2">
      <c r="F112" s="118"/>
    </row>
    <row r="113" spans="6:6" x14ac:dyDescent="0.2">
      <c r="F113" s="118"/>
    </row>
    <row r="114" spans="6:6" x14ac:dyDescent="0.2">
      <c r="F114" s="118"/>
    </row>
    <row r="115" spans="6:6" x14ac:dyDescent="0.2">
      <c r="F115" s="118"/>
    </row>
    <row r="116" spans="6:6" x14ac:dyDescent="0.2">
      <c r="F116" s="118"/>
    </row>
    <row r="117" spans="6:6" x14ac:dyDescent="0.2">
      <c r="F117" s="118"/>
    </row>
    <row r="118" spans="6:6" x14ac:dyDescent="0.2">
      <c r="F118" s="118"/>
    </row>
    <row r="119" spans="6:6" x14ac:dyDescent="0.2">
      <c r="F119" s="118"/>
    </row>
    <row r="120" spans="6:6" x14ac:dyDescent="0.2">
      <c r="F120" s="118"/>
    </row>
    <row r="121" spans="6:6" x14ac:dyDescent="0.2">
      <c r="F121" s="118"/>
    </row>
    <row r="122" spans="6:6" x14ac:dyDescent="0.2">
      <c r="F122" s="118"/>
    </row>
    <row r="123" spans="6:6" x14ac:dyDescent="0.2">
      <c r="F123" s="118"/>
    </row>
    <row r="124" spans="6:6" x14ac:dyDescent="0.2">
      <c r="F124" s="118"/>
    </row>
    <row r="125" spans="6:6" x14ac:dyDescent="0.2">
      <c r="F125" s="118"/>
    </row>
    <row r="126" spans="6:6" x14ac:dyDescent="0.2">
      <c r="F126" s="118"/>
    </row>
    <row r="127" spans="6:6" x14ac:dyDescent="0.2">
      <c r="F127" s="118"/>
    </row>
    <row r="128" spans="6:6" x14ac:dyDescent="0.2">
      <c r="F128" s="118"/>
    </row>
    <row r="129" spans="6:6" x14ac:dyDescent="0.2">
      <c r="F129" s="118"/>
    </row>
    <row r="130" spans="6:6" x14ac:dyDescent="0.2">
      <c r="F130" s="118"/>
    </row>
    <row r="131" spans="6:6" x14ac:dyDescent="0.2">
      <c r="F131" s="118"/>
    </row>
    <row r="132" spans="6:6" x14ac:dyDescent="0.2">
      <c r="F132" s="118"/>
    </row>
    <row r="133" spans="6:6" x14ac:dyDescent="0.2">
      <c r="F133" s="118"/>
    </row>
    <row r="134" spans="6:6" x14ac:dyDescent="0.2">
      <c r="F134" s="118"/>
    </row>
    <row r="135" spans="6:6" x14ac:dyDescent="0.2">
      <c r="F135" s="118"/>
    </row>
    <row r="136" spans="6:6" x14ac:dyDescent="0.2">
      <c r="F136" s="118"/>
    </row>
    <row r="137" spans="6:6" x14ac:dyDescent="0.2">
      <c r="F137" s="118"/>
    </row>
    <row r="138" spans="6:6" x14ac:dyDescent="0.2">
      <c r="F138" s="118"/>
    </row>
    <row r="139" spans="6:6" x14ac:dyDescent="0.2">
      <c r="F139" s="118"/>
    </row>
    <row r="140" spans="6:6" x14ac:dyDescent="0.2">
      <c r="F140" s="118"/>
    </row>
    <row r="141" spans="6:6" x14ac:dyDescent="0.2">
      <c r="F141" s="118"/>
    </row>
    <row r="142" spans="6:6" x14ac:dyDescent="0.2">
      <c r="F142" s="118"/>
    </row>
    <row r="143" spans="6:6" x14ac:dyDescent="0.2">
      <c r="F143" s="118"/>
    </row>
    <row r="144" spans="6:6" x14ac:dyDescent="0.2">
      <c r="F144" s="118"/>
    </row>
    <row r="145" spans="6:6" x14ac:dyDescent="0.2">
      <c r="F145" s="118"/>
    </row>
    <row r="146" spans="6:6" x14ac:dyDescent="0.2">
      <c r="F146" s="118"/>
    </row>
    <row r="147" spans="6:6" x14ac:dyDescent="0.2">
      <c r="F147" s="118"/>
    </row>
    <row r="148" spans="6:6" x14ac:dyDescent="0.2">
      <c r="F148" s="118"/>
    </row>
    <row r="149" spans="6:6" x14ac:dyDescent="0.2">
      <c r="F149" s="118"/>
    </row>
    <row r="150" spans="6:6" x14ac:dyDescent="0.2">
      <c r="F150" s="118"/>
    </row>
    <row r="151" spans="6:6" x14ac:dyDescent="0.2">
      <c r="F151" s="118"/>
    </row>
    <row r="152" spans="6:6" x14ac:dyDescent="0.2">
      <c r="F152" s="118"/>
    </row>
    <row r="153" spans="6:6" x14ac:dyDescent="0.2">
      <c r="F153" s="118"/>
    </row>
    <row r="154" spans="6:6" x14ac:dyDescent="0.2">
      <c r="F154" s="118"/>
    </row>
    <row r="155" spans="6:6" x14ac:dyDescent="0.2">
      <c r="F155" s="118"/>
    </row>
    <row r="156" spans="6:6" x14ac:dyDescent="0.2">
      <c r="F156" s="118"/>
    </row>
    <row r="157" spans="6:6" x14ac:dyDescent="0.2">
      <c r="F157" s="118"/>
    </row>
    <row r="158" spans="6:6" x14ac:dyDescent="0.2">
      <c r="F158" s="118"/>
    </row>
    <row r="159" spans="6:6" x14ac:dyDescent="0.2">
      <c r="F159" s="118"/>
    </row>
    <row r="160" spans="6:6" x14ac:dyDescent="0.2">
      <c r="F160" s="118"/>
    </row>
    <row r="161" spans="6:6" x14ac:dyDescent="0.2">
      <c r="F161" s="118"/>
    </row>
    <row r="162" spans="6:6" x14ac:dyDescent="0.2">
      <c r="F162" s="118"/>
    </row>
    <row r="163" spans="6:6" x14ac:dyDescent="0.2">
      <c r="F163" s="118"/>
    </row>
    <row r="164" spans="6:6" x14ac:dyDescent="0.2">
      <c r="F164" s="118"/>
    </row>
    <row r="165" spans="6:6" x14ac:dyDescent="0.2">
      <c r="F165" s="118"/>
    </row>
    <row r="166" spans="6:6" x14ac:dyDescent="0.2">
      <c r="F166" s="118"/>
    </row>
    <row r="167" spans="6:6" x14ac:dyDescent="0.2">
      <c r="F167" s="118"/>
    </row>
    <row r="168" spans="6:6" x14ac:dyDescent="0.2">
      <c r="F168" s="118"/>
    </row>
    <row r="169" spans="6:6" x14ac:dyDescent="0.2">
      <c r="F169" s="118"/>
    </row>
    <row r="170" spans="6:6" x14ac:dyDescent="0.2">
      <c r="F170" s="118"/>
    </row>
    <row r="171" spans="6:6" x14ac:dyDescent="0.2">
      <c r="F171" s="118"/>
    </row>
    <row r="172" spans="6:6" x14ac:dyDescent="0.2">
      <c r="F172" s="118"/>
    </row>
    <row r="173" spans="6:6" x14ac:dyDescent="0.2">
      <c r="F173" s="118"/>
    </row>
    <row r="174" spans="6:6" x14ac:dyDescent="0.2">
      <c r="F174" s="118"/>
    </row>
    <row r="175" spans="6:6" x14ac:dyDescent="0.2">
      <c r="F175" s="118"/>
    </row>
    <row r="176" spans="6:6" x14ac:dyDescent="0.2">
      <c r="F176" s="118"/>
    </row>
    <row r="177" spans="6:6" x14ac:dyDescent="0.2">
      <c r="F177" s="118"/>
    </row>
    <row r="178" spans="6:6" x14ac:dyDescent="0.2">
      <c r="F178" s="118"/>
    </row>
    <row r="179" spans="6:6" x14ac:dyDescent="0.2">
      <c r="F179" s="118"/>
    </row>
    <row r="180" spans="6:6" x14ac:dyDescent="0.2">
      <c r="F180" s="118"/>
    </row>
    <row r="181" spans="6:6" x14ac:dyDescent="0.2">
      <c r="F181" s="118"/>
    </row>
    <row r="182" spans="6:6" x14ac:dyDescent="0.2">
      <c r="F182" s="118"/>
    </row>
    <row r="183" spans="6:6" x14ac:dyDescent="0.2">
      <c r="F183" s="118"/>
    </row>
    <row r="184" spans="6:6" x14ac:dyDescent="0.2">
      <c r="F184" s="118"/>
    </row>
    <row r="185" spans="6:6" x14ac:dyDescent="0.2">
      <c r="F185" s="118"/>
    </row>
    <row r="186" spans="6:6" x14ac:dyDescent="0.2">
      <c r="F186" s="118"/>
    </row>
    <row r="187" spans="6:6" x14ac:dyDescent="0.2">
      <c r="F187" s="118"/>
    </row>
    <row r="188" spans="6:6" x14ac:dyDescent="0.2">
      <c r="F188" s="118"/>
    </row>
    <row r="189" spans="6:6" x14ac:dyDescent="0.2">
      <c r="F189" s="118"/>
    </row>
    <row r="190" spans="6:6" x14ac:dyDescent="0.2">
      <c r="F190" s="118"/>
    </row>
    <row r="191" spans="6:6" x14ac:dyDescent="0.2">
      <c r="F191" s="118"/>
    </row>
    <row r="192" spans="6:6" x14ac:dyDescent="0.2">
      <c r="F192" s="118"/>
    </row>
    <row r="193" spans="6:6" x14ac:dyDescent="0.2">
      <c r="F193" s="118"/>
    </row>
    <row r="194" spans="6:6" x14ac:dyDescent="0.2">
      <c r="F194" s="118"/>
    </row>
    <row r="195" spans="6:6" x14ac:dyDescent="0.2">
      <c r="F195" s="118"/>
    </row>
    <row r="196" spans="6:6" x14ac:dyDescent="0.2">
      <c r="F196" s="118"/>
    </row>
    <row r="197" spans="6:6" x14ac:dyDescent="0.2">
      <c r="F197" s="118"/>
    </row>
    <row r="198" spans="6:6" x14ac:dyDescent="0.2">
      <c r="F198" s="118"/>
    </row>
    <row r="199" spans="6:6" x14ac:dyDescent="0.2">
      <c r="F199" s="118"/>
    </row>
    <row r="200" spans="6:6" x14ac:dyDescent="0.2">
      <c r="F200" s="118"/>
    </row>
    <row r="201" spans="6:6" x14ac:dyDescent="0.2">
      <c r="F201" s="118"/>
    </row>
    <row r="202" spans="6:6" x14ac:dyDescent="0.2">
      <c r="F202" s="118"/>
    </row>
    <row r="203" spans="6:6" x14ac:dyDescent="0.2">
      <c r="F203" s="118"/>
    </row>
    <row r="204" spans="6:6" x14ac:dyDescent="0.2">
      <c r="F204" s="118"/>
    </row>
    <row r="205" spans="6:6" x14ac:dyDescent="0.2">
      <c r="F205" s="118"/>
    </row>
    <row r="206" spans="6:6" x14ac:dyDescent="0.2">
      <c r="F206" s="118"/>
    </row>
    <row r="207" spans="6:6" x14ac:dyDescent="0.2">
      <c r="F207" s="118"/>
    </row>
    <row r="208" spans="6:6" x14ac:dyDescent="0.2">
      <c r="F208" s="118"/>
    </row>
    <row r="209" spans="6:6" x14ac:dyDescent="0.2">
      <c r="F209" s="118"/>
    </row>
    <row r="210" spans="6:6" x14ac:dyDescent="0.2">
      <c r="F210" s="118"/>
    </row>
    <row r="211" spans="6:6" x14ac:dyDescent="0.2">
      <c r="F211" s="118"/>
    </row>
    <row r="212" spans="6:6" x14ac:dyDescent="0.2">
      <c r="F212" s="118"/>
    </row>
    <row r="213" spans="6:6" x14ac:dyDescent="0.2">
      <c r="F213" s="118"/>
    </row>
    <row r="214" spans="6:6" x14ac:dyDescent="0.2">
      <c r="F214" s="118"/>
    </row>
    <row r="215" spans="6:6" x14ac:dyDescent="0.2">
      <c r="F215" s="118"/>
    </row>
    <row r="216" spans="6:6" x14ac:dyDescent="0.2">
      <c r="F216" s="118"/>
    </row>
    <row r="217" spans="6:6" x14ac:dyDescent="0.2">
      <c r="F217" s="118"/>
    </row>
    <row r="218" spans="6:6" x14ac:dyDescent="0.2">
      <c r="F218" s="118"/>
    </row>
    <row r="219" spans="6:6" x14ac:dyDescent="0.2">
      <c r="F219" s="118"/>
    </row>
    <row r="220" spans="6:6" x14ac:dyDescent="0.2">
      <c r="F220" s="118"/>
    </row>
    <row r="221" spans="6:6" x14ac:dyDescent="0.2">
      <c r="F221" s="118"/>
    </row>
    <row r="222" spans="6:6" x14ac:dyDescent="0.2">
      <c r="F222" s="118"/>
    </row>
    <row r="223" spans="6:6" x14ac:dyDescent="0.2">
      <c r="F223" s="118"/>
    </row>
    <row r="224" spans="6:6" x14ac:dyDescent="0.2">
      <c r="F224" s="118"/>
    </row>
    <row r="225" spans="6:6" x14ac:dyDescent="0.2">
      <c r="F225" s="118"/>
    </row>
    <row r="226" spans="6:6" x14ac:dyDescent="0.2">
      <c r="F226" s="118"/>
    </row>
    <row r="227" spans="6:6" x14ac:dyDescent="0.2">
      <c r="F227" s="118"/>
    </row>
    <row r="228" spans="6:6" x14ac:dyDescent="0.2">
      <c r="F228" s="118"/>
    </row>
    <row r="229" spans="6:6" x14ac:dyDescent="0.2">
      <c r="F229" s="118"/>
    </row>
    <row r="230" spans="6:6" x14ac:dyDescent="0.2">
      <c r="F230" s="118"/>
    </row>
    <row r="231" spans="6:6" x14ac:dyDescent="0.2">
      <c r="F231" s="118"/>
    </row>
    <row r="232" spans="6:6" x14ac:dyDescent="0.2">
      <c r="F232" s="118"/>
    </row>
    <row r="233" spans="6:6" x14ac:dyDescent="0.2">
      <c r="F233" s="118"/>
    </row>
    <row r="234" spans="6:6" x14ac:dyDescent="0.2">
      <c r="F234" s="118"/>
    </row>
    <row r="235" spans="6:6" x14ac:dyDescent="0.2">
      <c r="F235" s="118"/>
    </row>
    <row r="236" spans="6:6" x14ac:dyDescent="0.2">
      <c r="F236" s="118"/>
    </row>
    <row r="237" spans="6:6" x14ac:dyDescent="0.2">
      <c r="F237" s="118"/>
    </row>
    <row r="238" spans="6:6" x14ac:dyDescent="0.2">
      <c r="F238" s="118"/>
    </row>
    <row r="239" spans="6:6" x14ac:dyDescent="0.2">
      <c r="F239" s="118"/>
    </row>
    <row r="240" spans="6:6" x14ac:dyDescent="0.2">
      <c r="F240" s="118"/>
    </row>
    <row r="241" spans="6:6" x14ac:dyDescent="0.2">
      <c r="F241" s="118"/>
    </row>
    <row r="242" spans="6:6" x14ac:dyDescent="0.2">
      <c r="F242" s="118"/>
    </row>
    <row r="243" spans="6:6" x14ac:dyDescent="0.2">
      <c r="F243" s="118"/>
    </row>
    <row r="244" spans="6:6" x14ac:dyDescent="0.2">
      <c r="F244" s="118"/>
    </row>
    <row r="245" spans="6:6" x14ac:dyDescent="0.2">
      <c r="F245" s="118"/>
    </row>
    <row r="246" spans="6:6" x14ac:dyDescent="0.2">
      <c r="F246" s="118"/>
    </row>
    <row r="247" spans="6:6" x14ac:dyDescent="0.2">
      <c r="F247" s="118"/>
    </row>
    <row r="248" spans="6:6" x14ac:dyDescent="0.2">
      <c r="F248" s="118"/>
    </row>
    <row r="249" spans="6:6" x14ac:dyDescent="0.2">
      <c r="F249" s="118"/>
    </row>
    <row r="250" spans="6:6" x14ac:dyDescent="0.2">
      <c r="F250" s="118"/>
    </row>
    <row r="251" spans="6:6" x14ac:dyDescent="0.2">
      <c r="F251" s="118"/>
    </row>
    <row r="252" spans="6:6" x14ac:dyDescent="0.2">
      <c r="F252" s="118"/>
    </row>
    <row r="253" spans="6:6" x14ac:dyDescent="0.2">
      <c r="F253" s="118"/>
    </row>
    <row r="254" spans="6:6" x14ac:dyDescent="0.2">
      <c r="F254" s="118"/>
    </row>
    <row r="255" spans="6:6" x14ac:dyDescent="0.2">
      <c r="F255" s="118"/>
    </row>
    <row r="256" spans="6:6" x14ac:dyDescent="0.2">
      <c r="F256" s="118"/>
    </row>
    <row r="257" spans="6:6" x14ac:dyDescent="0.2">
      <c r="F257" s="118"/>
    </row>
    <row r="258" spans="6:6" x14ac:dyDescent="0.2">
      <c r="F258" s="118"/>
    </row>
    <row r="259" spans="6:6" x14ac:dyDescent="0.2">
      <c r="F259" s="118"/>
    </row>
    <row r="260" spans="6:6" x14ac:dyDescent="0.2">
      <c r="F260" s="118"/>
    </row>
    <row r="261" spans="6:6" x14ac:dyDescent="0.2">
      <c r="F261" s="118"/>
    </row>
    <row r="262" spans="6:6" x14ac:dyDescent="0.2">
      <c r="F262" s="118"/>
    </row>
    <row r="263" spans="6:6" x14ac:dyDescent="0.2">
      <c r="F263" s="118"/>
    </row>
    <row r="264" spans="6:6" x14ac:dyDescent="0.2">
      <c r="F264" s="118"/>
    </row>
    <row r="265" spans="6:6" x14ac:dyDescent="0.2">
      <c r="F265" s="118"/>
    </row>
    <row r="266" spans="6:6" x14ac:dyDescent="0.2">
      <c r="F266" s="118"/>
    </row>
    <row r="267" spans="6:6" x14ac:dyDescent="0.2">
      <c r="F267" s="118"/>
    </row>
    <row r="268" spans="6:6" x14ac:dyDescent="0.2">
      <c r="F268" s="118"/>
    </row>
    <row r="269" spans="6:6" x14ac:dyDescent="0.2">
      <c r="F269" s="118"/>
    </row>
    <row r="270" spans="6:6" x14ac:dyDescent="0.2">
      <c r="F270" s="118"/>
    </row>
    <row r="271" spans="6:6" x14ac:dyDescent="0.2">
      <c r="F271" s="118"/>
    </row>
    <row r="272" spans="6:6" x14ac:dyDescent="0.2">
      <c r="F272" s="118"/>
    </row>
    <row r="273" spans="6:6" x14ac:dyDescent="0.2">
      <c r="F273" s="118"/>
    </row>
    <row r="274" spans="6:6" x14ac:dyDescent="0.2">
      <c r="F274" s="118"/>
    </row>
    <row r="275" spans="6:6" x14ac:dyDescent="0.2">
      <c r="F275" s="118"/>
    </row>
    <row r="276" spans="6:6" x14ac:dyDescent="0.2">
      <c r="F276" s="118"/>
    </row>
    <row r="277" spans="6:6" x14ac:dyDescent="0.2">
      <c r="F277" s="118"/>
    </row>
    <row r="278" spans="6:6" x14ac:dyDescent="0.2">
      <c r="F278" s="118"/>
    </row>
    <row r="279" spans="6:6" x14ac:dyDescent="0.2">
      <c r="F279" s="118"/>
    </row>
    <row r="280" spans="6:6" x14ac:dyDescent="0.2">
      <c r="F280" s="118"/>
    </row>
    <row r="281" spans="6:6" x14ac:dyDescent="0.2">
      <c r="F281" s="118"/>
    </row>
    <row r="282" spans="6:6" x14ac:dyDescent="0.2">
      <c r="F282" s="118"/>
    </row>
    <row r="283" spans="6:6" x14ac:dyDescent="0.2">
      <c r="F283" s="118"/>
    </row>
    <row r="284" spans="6:6" x14ac:dyDescent="0.2">
      <c r="F284" s="118"/>
    </row>
    <row r="285" spans="6:6" x14ac:dyDescent="0.2">
      <c r="F285" s="118"/>
    </row>
    <row r="286" spans="6:6" x14ac:dyDescent="0.2">
      <c r="F286" s="118"/>
    </row>
    <row r="287" spans="6:6" x14ac:dyDescent="0.2">
      <c r="F287" s="118"/>
    </row>
    <row r="288" spans="6:6" x14ac:dyDescent="0.2">
      <c r="F288" s="118"/>
    </row>
    <row r="289" spans="6:6" x14ac:dyDescent="0.2">
      <c r="F289" s="118"/>
    </row>
    <row r="290" spans="6:6" x14ac:dyDescent="0.2">
      <c r="F290" s="118"/>
    </row>
    <row r="291" spans="6:6" x14ac:dyDescent="0.2">
      <c r="F291" s="118"/>
    </row>
    <row r="292" spans="6:6" x14ac:dyDescent="0.2">
      <c r="F292" s="118"/>
    </row>
    <row r="293" spans="6:6" x14ac:dyDescent="0.2">
      <c r="F293" s="118"/>
    </row>
    <row r="294" spans="6:6" x14ac:dyDescent="0.2">
      <c r="F294" s="118"/>
    </row>
    <row r="295" spans="6:6" x14ac:dyDescent="0.2">
      <c r="F295" s="118"/>
    </row>
    <row r="296" spans="6:6" x14ac:dyDescent="0.2">
      <c r="F296" s="118"/>
    </row>
    <row r="297" spans="6:6" x14ac:dyDescent="0.2">
      <c r="F297" s="118"/>
    </row>
    <row r="298" spans="6:6" x14ac:dyDescent="0.2">
      <c r="F298" s="118"/>
    </row>
    <row r="299" spans="6:6" x14ac:dyDescent="0.2">
      <c r="F299" s="118"/>
    </row>
    <row r="300" spans="6:6" x14ac:dyDescent="0.2">
      <c r="F300" s="118"/>
    </row>
    <row r="301" spans="6:6" x14ac:dyDescent="0.2">
      <c r="F301" s="118"/>
    </row>
    <row r="302" spans="6:6" x14ac:dyDescent="0.2">
      <c r="F302" s="118"/>
    </row>
    <row r="303" spans="6:6" x14ac:dyDescent="0.2">
      <c r="F303" s="118"/>
    </row>
    <row r="304" spans="6:6" x14ac:dyDescent="0.2">
      <c r="F304" s="118"/>
    </row>
    <row r="305" spans="6:6" x14ac:dyDescent="0.2">
      <c r="F305" s="118"/>
    </row>
    <row r="306" spans="6:6" x14ac:dyDescent="0.2">
      <c r="F306" s="118"/>
    </row>
    <row r="307" spans="6:6" x14ac:dyDescent="0.2">
      <c r="F307" s="118"/>
    </row>
    <row r="308" spans="6:6" x14ac:dyDescent="0.2">
      <c r="F308" s="118"/>
    </row>
    <row r="309" spans="6:6" x14ac:dyDescent="0.2">
      <c r="F309" s="118"/>
    </row>
    <row r="310" spans="6:6" x14ac:dyDescent="0.2">
      <c r="F310" s="118"/>
    </row>
    <row r="311" spans="6:6" x14ac:dyDescent="0.2">
      <c r="F311" s="118"/>
    </row>
    <row r="312" spans="6:6" x14ac:dyDescent="0.2">
      <c r="F312" s="118"/>
    </row>
    <row r="313" spans="6:6" x14ac:dyDescent="0.2">
      <c r="F313" s="118"/>
    </row>
    <row r="314" spans="6:6" x14ac:dyDescent="0.2">
      <c r="F314" s="118"/>
    </row>
    <row r="315" spans="6:6" x14ac:dyDescent="0.2">
      <c r="F315" s="118"/>
    </row>
    <row r="316" spans="6:6" x14ac:dyDescent="0.2">
      <c r="F316" s="118"/>
    </row>
    <row r="317" spans="6:6" x14ac:dyDescent="0.2">
      <c r="F317" s="118"/>
    </row>
    <row r="318" spans="6:6" x14ac:dyDescent="0.2">
      <c r="F318" s="118"/>
    </row>
    <row r="319" spans="6:6" x14ac:dyDescent="0.2">
      <c r="F319" s="118"/>
    </row>
    <row r="320" spans="6:6" x14ac:dyDescent="0.2">
      <c r="F320" s="118"/>
    </row>
    <row r="321" spans="6:6" x14ac:dyDescent="0.2">
      <c r="F321" s="118"/>
    </row>
    <row r="322" spans="6:6" x14ac:dyDescent="0.2">
      <c r="F322" s="118"/>
    </row>
    <row r="323" spans="6:6" x14ac:dyDescent="0.2">
      <c r="F323" s="118"/>
    </row>
    <row r="324" spans="6:6" x14ac:dyDescent="0.2">
      <c r="F324" s="118"/>
    </row>
    <row r="325" spans="6:6" x14ac:dyDescent="0.2">
      <c r="F325" s="118"/>
    </row>
    <row r="326" spans="6:6" x14ac:dyDescent="0.2">
      <c r="F326" s="118"/>
    </row>
    <row r="327" spans="6:6" x14ac:dyDescent="0.2">
      <c r="F327" s="118"/>
    </row>
    <row r="328" spans="6:6" x14ac:dyDescent="0.2">
      <c r="F328" s="118"/>
    </row>
    <row r="329" spans="6:6" x14ac:dyDescent="0.2">
      <c r="F329" s="118"/>
    </row>
    <row r="330" spans="6:6" x14ac:dyDescent="0.2">
      <c r="F330" s="118"/>
    </row>
    <row r="331" spans="6:6" x14ac:dyDescent="0.2">
      <c r="F331" s="118"/>
    </row>
    <row r="332" spans="6:6" x14ac:dyDescent="0.2">
      <c r="F332" s="118"/>
    </row>
    <row r="333" spans="6:6" x14ac:dyDescent="0.2">
      <c r="F333" s="118"/>
    </row>
    <row r="334" spans="6:6" x14ac:dyDescent="0.2">
      <c r="F334" s="118"/>
    </row>
    <row r="335" spans="6:6" x14ac:dyDescent="0.2">
      <c r="F335" s="118"/>
    </row>
    <row r="336" spans="6:6" x14ac:dyDescent="0.2">
      <c r="F336" s="118"/>
    </row>
    <row r="337" spans="6:6" x14ac:dyDescent="0.2">
      <c r="F337" s="118"/>
    </row>
    <row r="338" spans="6:6" x14ac:dyDescent="0.2">
      <c r="F338" s="118"/>
    </row>
    <row r="339" spans="6:6" x14ac:dyDescent="0.2">
      <c r="F339" s="118"/>
    </row>
    <row r="340" spans="6:6" x14ac:dyDescent="0.2">
      <c r="F340" s="118"/>
    </row>
    <row r="341" spans="6:6" x14ac:dyDescent="0.2">
      <c r="F341" s="118"/>
    </row>
    <row r="342" spans="6:6" x14ac:dyDescent="0.2">
      <c r="F342" s="118"/>
    </row>
    <row r="343" spans="6:6" x14ac:dyDescent="0.2">
      <c r="F343" s="118"/>
    </row>
    <row r="344" spans="6:6" x14ac:dyDescent="0.2">
      <c r="F344" s="118"/>
    </row>
    <row r="345" spans="6:6" x14ac:dyDescent="0.2">
      <c r="F345" s="118"/>
    </row>
    <row r="346" spans="6:6" x14ac:dyDescent="0.2">
      <c r="F346" s="118"/>
    </row>
    <row r="347" spans="6:6" x14ac:dyDescent="0.2">
      <c r="F347" s="118"/>
    </row>
    <row r="348" spans="6:6" x14ac:dyDescent="0.2">
      <c r="F348" s="118"/>
    </row>
    <row r="349" spans="6:6" x14ac:dyDescent="0.2">
      <c r="F349" s="118"/>
    </row>
    <row r="350" spans="6:6" x14ac:dyDescent="0.2">
      <c r="F350" s="118"/>
    </row>
    <row r="351" spans="6:6" x14ac:dyDescent="0.2">
      <c r="F351" s="118"/>
    </row>
    <row r="352" spans="6:6" x14ac:dyDescent="0.2">
      <c r="F352" s="118"/>
    </row>
    <row r="353" spans="6:6" x14ac:dyDescent="0.2">
      <c r="F353" s="118"/>
    </row>
    <row r="354" spans="6:6" x14ac:dyDescent="0.2">
      <c r="F354" s="118"/>
    </row>
    <row r="355" spans="6:6" x14ac:dyDescent="0.2">
      <c r="F355" s="118"/>
    </row>
    <row r="356" spans="6:6" x14ac:dyDescent="0.2">
      <c r="F356" s="118"/>
    </row>
    <row r="357" spans="6:6" x14ac:dyDescent="0.2">
      <c r="F357" s="118"/>
    </row>
    <row r="358" spans="6:6" x14ac:dyDescent="0.2">
      <c r="F358" s="118"/>
    </row>
    <row r="359" spans="6:6" x14ac:dyDescent="0.2">
      <c r="F359" s="118"/>
    </row>
    <row r="360" spans="6:6" x14ac:dyDescent="0.2">
      <c r="F360" s="118"/>
    </row>
    <row r="361" spans="6:6" x14ac:dyDescent="0.2">
      <c r="F361" s="118"/>
    </row>
    <row r="362" spans="6:6" x14ac:dyDescent="0.2">
      <c r="F362" s="118"/>
    </row>
    <row r="363" spans="6:6" x14ac:dyDescent="0.2">
      <c r="F363" s="118"/>
    </row>
    <row r="364" spans="6:6" x14ac:dyDescent="0.2">
      <c r="F364" s="118"/>
    </row>
    <row r="365" spans="6:6" x14ac:dyDescent="0.2">
      <c r="F365" s="118"/>
    </row>
    <row r="366" spans="6:6" x14ac:dyDescent="0.2">
      <c r="F366" s="118"/>
    </row>
    <row r="367" spans="6:6" x14ac:dyDescent="0.2">
      <c r="F367" s="118"/>
    </row>
    <row r="368" spans="6:6" x14ac:dyDescent="0.2">
      <c r="F368" s="118"/>
    </row>
    <row r="369" spans="6:6" x14ac:dyDescent="0.2">
      <c r="F369" s="118"/>
    </row>
    <row r="370" spans="6:6" x14ac:dyDescent="0.2">
      <c r="F370" s="118"/>
    </row>
    <row r="371" spans="6:6" x14ac:dyDescent="0.2">
      <c r="F371" s="118"/>
    </row>
    <row r="372" spans="6:6" x14ac:dyDescent="0.2">
      <c r="F372" s="118"/>
    </row>
    <row r="373" spans="6:6" x14ac:dyDescent="0.2">
      <c r="F373" s="118"/>
    </row>
    <row r="374" spans="6:6" x14ac:dyDescent="0.2">
      <c r="F374" s="118"/>
    </row>
    <row r="375" spans="6:6" x14ac:dyDescent="0.2">
      <c r="F375" s="118"/>
    </row>
    <row r="376" spans="6:6" x14ac:dyDescent="0.2">
      <c r="F376" s="118"/>
    </row>
    <row r="377" spans="6:6" x14ac:dyDescent="0.2">
      <c r="F377" s="118"/>
    </row>
    <row r="378" spans="6:6" x14ac:dyDescent="0.2">
      <c r="F378" s="118"/>
    </row>
    <row r="379" spans="6:6" x14ac:dyDescent="0.2">
      <c r="F379" s="118"/>
    </row>
    <row r="380" spans="6:6" x14ac:dyDescent="0.2">
      <c r="F380" s="118"/>
    </row>
    <row r="381" spans="6:6" x14ac:dyDescent="0.2">
      <c r="F381" s="118"/>
    </row>
    <row r="382" spans="6:6" x14ac:dyDescent="0.2">
      <c r="F382" s="118"/>
    </row>
    <row r="383" spans="6:6" x14ac:dyDescent="0.2">
      <c r="F383" s="118"/>
    </row>
    <row r="384" spans="6:6" x14ac:dyDescent="0.2">
      <c r="F384" s="118"/>
    </row>
    <row r="385" spans="6:6" x14ac:dyDescent="0.2">
      <c r="F385" s="118"/>
    </row>
    <row r="386" spans="6:6" x14ac:dyDescent="0.2">
      <c r="F386" s="118"/>
    </row>
    <row r="387" spans="6:6" x14ac:dyDescent="0.2">
      <c r="F387" s="118"/>
    </row>
    <row r="388" spans="6:6" x14ac:dyDescent="0.2">
      <c r="F388" s="118"/>
    </row>
    <row r="389" spans="6:6" x14ac:dyDescent="0.2">
      <c r="F389" s="118"/>
    </row>
    <row r="390" spans="6:6" x14ac:dyDescent="0.2">
      <c r="F390" s="118"/>
    </row>
    <row r="391" spans="6:6" x14ac:dyDescent="0.2">
      <c r="F391" s="118"/>
    </row>
    <row r="392" spans="6:6" x14ac:dyDescent="0.2">
      <c r="F392" s="118"/>
    </row>
    <row r="393" spans="6:6" x14ac:dyDescent="0.2">
      <c r="F393" s="118"/>
    </row>
    <row r="394" spans="6:6" x14ac:dyDescent="0.2">
      <c r="F394" s="118"/>
    </row>
    <row r="395" spans="6:6" x14ac:dyDescent="0.2">
      <c r="F395" s="118"/>
    </row>
    <row r="396" spans="6:6" x14ac:dyDescent="0.2">
      <c r="F396" s="118"/>
    </row>
    <row r="397" spans="6:6" x14ac:dyDescent="0.2">
      <c r="F397" s="118"/>
    </row>
    <row r="398" spans="6:6" x14ac:dyDescent="0.2">
      <c r="F398" s="118"/>
    </row>
    <row r="399" spans="6:6" x14ac:dyDescent="0.2">
      <c r="F399" s="118"/>
    </row>
    <row r="400" spans="6:6" x14ac:dyDescent="0.2">
      <c r="F400" s="118"/>
    </row>
    <row r="401" spans="6:6" x14ac:dyDescent="0.2">
      <c r="F401" s="118"/>
    </row>
    <row r="402" spans="6:6" x14ac:dyDescent="0.2">
      <c r="F402" s="118"/>
    </row>
    <row r="403" spans="6:6" x14ac:dyDescent="0.2">
      <c r="F403" s="118"/>
    </row>
    <row r="404" spans="6:6" x14ac:dyDescent="0.2">
      <c r="F404" s="118"/>
    </row>
    <row r="405" spans="6:6" x14ac:dyDescent="0.2">
      <c r="F405" s="118"/>
    </row>
    <row r="406" spans="6:6" x14ac:dyDescent="0.2">
      <c r="F406" s="118"/>
    </row>
    <row r="407" spans="6:6" x14ac:dyDescent="0.2">
      <c r="F407" s="118"/>
    </row>
    <row r="408" spans="6:6" x14ac:dyDescent="0.2">
      <c r="F408" s="118"/>
    </row>
    <row r="409" spans="6:6" x14ac:dyDescent="0.2">
      <c r="F409" s="118"/>
    </row>
    <row r="410" spans="6:6" x14ac:dyDescent="0.2">
      <c r="F410" s="118"/>
    </row>
    <row r="411" spans="6:6" x14ac:dyDescent="0.2">
      <c r="F411" s="118"/>
    </row>
    <row r="412" spans="6:6" x14ac:dyDescent="0.2">
      <c r="F412" s="118"/>
    </row>
    <row r="413" spans="6:6" x14ac:dyDescent="0.2">
      <c r="F413" s="118"/>
    </row>
    <row r="414" spans="6:6" x14ac:dyDescent="0.2">
      <c r="F414" s="118"/>
    </row>
    <row r="415" spans="6:6" x14ac:dyDescent="0.2">
      <c r="F415" s="118"/>
    </row>
    <row r="416" spans="6:6" x14ac:dyDescent="0.2">
      <c r="F416" s="118"/>
    </row>
    <row r="417" spans="6:6" x14ac:dyDescent="0.2">
      <c r="F417" s="118"/>
    </row>
    <row r="418" spans="6:6" x14ac:dyDescent="0.2">
      <c r="F418" s="118"/>
    </row>
    <row r="419" spans="6:6" x14ac:dyDescent="0.2">
      <c r="F419" s="118"/>
    </row>
    <row r="420" spans="6:6" x14ac:dyDescent="0.2">
      <c r="F420" s="118"/>
    </row>
    <row r="421" spans="6:6" x14ac:dyDescent="0.2">
      <c r="F421" s="118"/>
    </row>
    <row r="422" spans="6:6" x14ac:dyDescent="0.2">
      <c r="F422" s="118"/>
    </row>
    <row r="423" spans="6:6" x14ac:dyDescent="0.2">
      <c r="F423" s="118"/>
    </row>
    <row r="424" spans="6:6" x14ac:dyDescent="0.2">
      <c r="F424" s="118"/>
    </row>
    <row r="425" spans="6:6" x14ac:dyDescent="0.2">
      <c r="F425" s="118"/>
    </row>
    <row r="426" spans="6:6" x14ac:dyDescent="0.2">
      <c r="F426" s="118"/>
    </row>
    <row r="427" spans="6:6" x14ac:dyDescent="0.2">
      <c r="F427" s="118"/>
    </row>
    <row r="428" spans="6:6" x14ac:dyDescent="0.2">
      <c r="F428" s="118"/>
    </row>
    <row r="429" spans="6:6" x14ac:dyDescent="0.2">
      <c r="F429" s="118"/>
    </row>
    <row r="430" spans="6:6" x14ac:dyDescent="0.2">
      <c r="F430" s="118"/>
    </row>
    <row r="431" spans="6:6" x14ac:dyDescent="0.2">
      <c r="F431" s="118"/>
    </row>
    <row r="432" spans="6:6" x14ac:dyDescent="0.2">
      <c r="F432" s="118"/>
    </row>
    <row r="433" spans="6:6" x14ac:dyDescent="0.2">
      <c r="F433" s="118"/>
    </row>
    <row r="434" spans="6:6" x14ac:dyDescent="0.2">
      <c r="F434" s="118"/>
    </row>
    <row r="435" spans="6:6" x14ac:dyDescent="0.2">
      <c r="F435" s="118"/>
    </row>
    <row r="436" spans="6:6" x14ac:dyDescent="0.2">
      <c r="F436" s="118"/>
    </row>
    <row r="437" spans="6:6" x14ac:dyDescent="0.2">
      <c r="F437" s="118"/>
    </row>
    <row r="438" spans="6:6" x14ac:dyDescent="0.2">
      <c r="F438" s="118"/>
    </row>
    <row r="439" spans="6:6" x14ac:dyDescent="0.2">
      <c r="F439" s="118"/>
    </row>
    <row r="440" spans="6:6" x14ac:dyDescent="0.2">
      <c r="F440" s="118"/>
    </row>
    <row r="441" spans="6:6" x14ac:dyDescent="0.2">
      <c r="F441" s="118"/>
    </row>
    <row r="442" spans="6:6" x14ac:dyDescent="0.2">
      <c r="F442" s="118"/>
    </row>
    <row r="443" spans="6:6" x14ac:dyDescent="0.2">
      <c r="F443" s="118"/>
    </row>
    <row r="444" spans="6:6" x14ac:dyDescent="0.2">
      <c r="F444" s="118"/>
    </row>
    <row r="445" spans="6:6" x14ac:dyDescent="0.2">
      <c r="F445" s="118"/>
    </row>
    <row r="446" spans="6:6" x14ac:dyDescent="0.2">
      <c r="F446" s="118"/>
    </row>
    <row r="447" spans="6:6" x14ac:dyDescent="0.2">
      <c r="F447" s="118"/>
    </row>
    <row r="448" spans="6:6" x14ac:dyDescent="0.2">
      <c r="F448" s="118"/>
    </row>
    <row r="449" spans="6:6" x14ac:dyDescent="0.2">
      <c r="F449" s="118"/>
    </row>
    <row r="450" spans="6:6" x14ac:dyDescent="0.2">
      <c r="F450" s="118"/>
    </row>
    <row r="451" spans="6:6" x14ac:dyDescent="0.2">
      <c r="F451" s="118"/>
    </row>
    <row r="452" spans="6:6" x14ac:dyDescent="0.2">
      <c r="F452" s="118"/>
    </row>
    <row r="453" spans="6:6" x14ac:dyDescent="0.2">
      <c r="F453" s="118"/>
    </row>
    <row r="454" spans="6:6" x14ac:dyDescent="0.2">
      <c r="F454" s="118"/>
    </row>
    <row r="455" spans="6:6" x14ac:dyDescent="0.2">
      <c r="F455" s="118"/>
    </row>
    <row r="456" spans="6:6" x14ac:dyDescent="0.2">
      <c r="F456" s="118"/>
    </row>
    <row r="457" spans="6:6" x14ac:dyDescent="0.2">
      <c r="F457" s="118"/>
    </row>
    <row r="458" spans="6:6" x14ac:dyDescent="0.2">
      <c r="F458" s="118"/>
    </row>
    <row r="459" spans="6:6" x14ac:dyDescent="0.2">
      <c r="F459" s="118"/>
    </row>
    <row r="460" spans="6:6" x14ac:dyDescent="0.2">
      <c r="F460" s="118"/>
    </row>
    <row r="461" spans="6:6" x14ac:dyDescent="0.2">
      <c r="F461" s="118"/>
    </row>
    <row r="462" spans="6:6" x14ac:dyDescent="0.2">
      <c r="F462" s="118"/>
    </row>
    <row r="463" spans="6:6" x14ac:dyDescent="0.2">
      <c r="F463" s="118"/>
    </row>
    <row r="464" spans="6:6" x14ac:dyDescent="0.2">
      <c r="F464" s="118"/>
    </row>
    <row r="465" spans="6:6" x14ac:dyDescent="0.2">
      <c r="F465" s="118"/>
    </row>
    <row r="466" spans="6:6" x14ac:dyDescent="0.2">
      <c r="F466" s="118"/>
    </row>
    <row r="467" spans="6:6" x14ac:dyDescent="0.2">
      <c r="F467" s="118"/>
    </row>
    <row r="468" spans="6:6" x14ac:dyDescent="0.2">
      <c r="F468" s="118"/>
    </row>
    <row r="469" spans="6:6" x14ac:dyDescent="0.2">
      <c r="F469" s="118"/>
    </row>
    <row r="470" spans="6:6" x14ac:dyDescent="0.2">
      <c r="F470" s="118"/>
    </row>
    <row r="471" spans="6:6" x14ac:dyDescent="0.2">
      <c r="F471" s="118"/>
    </row>
    <row r="472" spans="6:6" x14ac:dyDescent="0.2">
      <c r="F472" s="118"/>
    </row>
    <row r="473" spans="6:6" x14ac:dyDescent="0.2">
      <c r="F473" s="118"/>
    </row>
    <row r="474" spans="6:6" x14ac:dyDescent="0.2">
      <c r="F474" s="118"/>
    </row>
    <row r="475" spans="6:6" x14ac:dyDescent="0.2">
      <c r="F475" s="118"/>
    </row>
    <row r="476" spans="6:6" x14ac:dyDescent="0.2">
      <c r="F476" s="118"/>
    </row>
    <row r="477" spans="6:6" x14ac:dyDescent="0.2">
      <c r="F477" s="118"/>
    </row>
    <row r="478" spans="6:6" x14ac:dyDescent="0.2">
      <c r="F478" s="118"/>
    </row>
    <row r="479" spans="6:6" x14ac:dyDescent="0.2">
      <c r="F479" s="118"/>
    </row>
    <row r="480" spans="6:6" x14ac:dyDescent="0.2">
      <c r="F480" s="118"/>
    </row>
    <row r="481" spans="6:6" x14ac:dyDescent="0.2">
      <c r="F481" s="118"/>
    </row>
    <row r="482" spans="6:6" x14ac:dyDescent="0.2">
      <c r="F482" s="118"/>
    </row>
    <row r="483" spans="6:6" x14ac:dyDescent="0.2">
      <c r="F483" s="118"/>
    </row>
    <row r="484" spans="6:6" x14ac:dyDescent="0.2">
      <c r="F484" s="118"/>
    </row>
    <row r="485" spans="6:6" x14ac:dyDescent="0.2">
      <c r="F485" s="118"/>
    </row>
    <row r="486" spans="6:6" x14ac:dyDescent="0.2">
      <c r="F486" s="118"/>
    </row>
    <row r="487" spans="6:6" x14ac:dyDescent="0.2">
      <c r="F487" s="118"/>
    </row>
    <row r="488" spans="6:6" x14ac:dyDescent="0.2">
      <c r="F488" s="118"/>
    </row>
    <row r="489" spans="6:6" x14ac:dyDescent="0.2">
      <c r="F489" s="118"/>
    </row>
    <row r="490" spans="6:6" x14ac:dyDescent="0.2">
      <c r="F490" s="118"/>
    </row>
    <row r="491" spans="6:6" x14ac:dyDescent="0.2">
      <c r="F491" s="118"/>
    </row>
    <row r="492" spans="6:6" x14ac:dyDescent="0.2">
      <c r="F492" s="118"/>
    </row>
    <row r="493" spans="6:6" x14ac:dyDescent="0.2">
      <c r="F493" s="118"/>
    </row>
    <row r="494" spans="6:6" x14ac:dyDescent="0.2">
      <c r="F494" s="118"/>
    </row>
    <row r="495" spans="6:6" x14ac:dyDescent="0.2">
      <c r="F495" s="118"/>
    </row>
    <row r="496" spans="6:6" x14ac:dyDescent="0.2">
      <c r="F496" s="118"/>
    </row>
    <row r="497" spans="6:6" x14ac:dyDescent="0.2">
      <c r="F497" s="118"/>
    </row>
    <row r="498" spans="6:6" x14ac:dyDescent="0.2">
      <c r="F498" s="118"/>
    </row>
    <row r="499" spans="6:6" x14ac:dyDescent="0.2">
      <c r="F499" s="118"/>
    </row>
    <row r="500" spans="6:6" x14ac:dyDescent="0.2">
      <c r="F500" s="118"/>
    </row>
    <row r="501" spans="6:6" x14ac:dyDescent="0.2">
      <c r="F501" s="118"/>
    </row>
    <row r="502" spans="6:6" x14ac:dyDescent="0.2">
      <c r="F502" s="118"/>
    </row>
    <row r="503" spans="6:6" x14ac:dyDescent="0.2">
      <c r="F503" s="118"/>
    </row>
    <row r="504" spans="6:6" x14ac:dyDescent="0.2">
      <c r="F504" s="118"/>
    </row>
    <row r="505" spans="6:6" x14ac:dyDescent="0.2">
      <c r="F505" s="118"/>
    </row>
    <row r="506" spans="6:6" x14ac:dyDescent="0.2">
      <c r="F506" s="118"/>
    </row>
    <row r="507" spans="6:6" x14ac:dyDescent="0.2">
      <c r="F507" s="118"/>
    </row>
    <row r="508" spans="6:6" x14ac:dyDescent="0.2">
      <c r="F508" s="118"/>
    </row>
    <row r="509" spans="6:6" x14ac:dyDescent="0.2">
      <c r="F509" s="118"/>
    </row>
    <row r="510" spans="6:6" x14ac:dyDescent="0.2">
      <c r="F510" s="118"/>
    </row>
    <row r="511" spans="6:6" x14ac:dyDescent="0.2">
      <c r="F511" s="118"/>
    </row>
    <row r="512" spans="6:6" x14ac:dyDescent="0.2">
      <c r="F512" s="118"/>
    </row>
    <row r="513" spans="6:6" x14ac:dyDescent="0.2">
      <c r="F513" s="118"/>
    </row>
    <row r="514" spans="6:6" x14ac:dyDescent="0.2">
      <c r="F514" s="118"/>
    </row>
    <row r="515" spans="6:6" x14ac:dyDescent="0.2">
      <c r="F515" s="118"/>
    </row>
    <row r="516" spans="6:6" x14ac:dyDescent="0.2">
      <c r="F516" s="118"/>
    </row>
    <row r="517" spans="6:6" x14ac:dyDescent="0.2">
      <c r="F517" s="118"/>
    </row>
    <row r="518" spans="6:6" x14ac:dyDescent="0.2">
      <c r="F518" s="118"/>
    </row>
    <row r="519" spans="6:6" x14ac:dyDescent="0.2">
      <c r="F519" s="118"/>
    </row>
    <row r="520" spans="6:6" x14ac:dyDescent="0.2">
      <c r="F520" s="118"/>
    </row>
    <row r="521" spans="6:6" x14ac:dyDescent="0.2">
      <c r="F521" s="118"/>
    </row>
    <row r="522" spans="6:6" x14ac:dyDescent="0.2">
      <c r="F522" s="118"/>
    </row>
    <row r="523" spans="6:6" x14ac:dyDescent="0.2">
      <c r="F523" s="118"/>
    </row>
    <row r="524" spans="6:6" x14ac:dyDescent="0.2">
      <c r="F524" s="118"/>
    </row>
    <row r="525" spans="6:6" x14ac:dyDescent="0.2">
      <c r="F525" s="118"/>
    </row>
    <row r="526" spans="6:6" x14ac:dyDescent="0.2">
      <c r="F526" s="118"/>
    </row>
    <row r="527" spans="6:6" x14ac:dyDescent="0.2">
      <c r="F527" s="118"/>
    </row>
    <row r="528" spans="6:6" x14ac:dyDescent="0.2">
      <c r="F528" s="118"/>
    </row>
    <row r="529" spans="6:6" x14ac:dyDescent="0.2">
      <c r="F529" s="118"/>
    </row>
    <row r="530" spans="6:6" x14ac:dyDescent="0.2">
      <c r="F530" s="118"/>
    </row>
    <row r="531" spans="6:6" x14ac:dyDescent="0.2">
      <c r="F531" s="118"/>
    </row>
    <row r="532" spans="6:6" x14ac:dyDescent="0.2">
      <c r="F532" s="118"/>
    </row>
    <row r="533" spans="6:6" x14ac:dyDescent="0.2">
      <c r="F533" s="118"/>
    </row>
    <row r="534" spans="6:6" x14ac:dyDescent="0.2">
      <c r="F534" s="118"/>
    </row>
    <row r="535" spans="6:6" x14ac:dyDescent="0.2">
      <c r="F535" s="118"/>
    </row>
    <row r="536" spans="6:6" x14ac:dyDescent="0.2">
      <c r="F536" s="118"/>
    </row>
    <row r="537" spans="6:6" x14ac:dyDescent="0.2">
      <c r="F537" s="118"/>
    </row>
    <row r="538" spans="6:6" x14ac:dyDescent="0.2">
      <c r="F538" s="118"/>
    </row>
    <row r="539" spans="6:6" x14ac:dyDescent="0.2">
      <c r="F539" s="118"/>
    </row>
    <row r="540" spans="6:6" x14ac:dyDescent="0.2">
      <c r="F540" s="118"/>
    </row>
    <row r="541" spans="6:6" x14ac:dyDescent="0.2">
      <c r="F541" s="118"/>
    </row>
    <row r="542" spans="6:6" x14ac:dyDescent="0.2">
      <c r="F542" s="118"/>
    </row>
    <row r="543" spans="6:6" x14ac:dyDescent="0.2">
      <c r="F543" s="118"/>
    </row>
    <row r="544" spans="6:6" x14ac:dyDescent="0.2">
      <c r="F544" s="118"/>
    </row>
    <row r="545" spans="6:6" x14ac:dyDescent="0.2">
      <c r="F545" s="118"/>
    </row>
    <row r="546" spans="6:6" x14ac:dyDescent="0.2">
      <c r="F546" s="118"/>
    </row>
    <row r="547" spans="6:6" x14ac:dyDescent="0.2">
      <c r="F547" s="118"/>
    </row>
    <row r="548" spans="6:6" x14ac:dyDescent="0.2">
      <c r="F548" s="118"/>
    </row>
    <row r="549" spans="6:6" x14ac:dyDescent="0.2">
      <c r="F549" s="118"/>
    </row>
    <row r="550" spans="6:6" x14ac:dyDescent="0.2">
      <c r="F550" s="118"/>
    </row>
    <row r="551" spans="6:6" x14ac:dyDescent="0.2">
      <c r="F551" s="118"/>
    </row>
    <row r="552" spans="6:6" x14ac:dyDescent="0.2">
      <c r="F552" s="118"/>
    </row>
    <row r="553" spans="6:6" x14ac:dyDescent="0.2">
      <c r="F553" s="118"/>
    </row>
    <row r="554" spans="6:6" x14ac:dyDescent="0.2">
      <c r="F554" s="118"/>
    </row>
    <row r="555" spans="6:6" x14ac:dyDescent="0.2">
      <c r="F555" s="118"/>
    </row>
    <row r="556" spans="6:6" x14ac:dyDescent="0.2">
      <c r="F556" s="118"/>
    </row>
    <row r="557" spans="6:6" x14ac:dyDescent="0.2">
      <c r="F557" s="118"/>
    </row>
    <row r="558" spans="6:6" x14ac:dyDescent="0.2">
      <c r="F558" s="118"/>
    </row>
    <row r="559" spans="6:6" x14ac:dyDescent="0.2">
      <c r="F559" s="118"/>
    </row>
    <row r="560" spans="6:6" x14ac:dyDescent="0.2">
      <c r="F560" s="118"/>
    </row>
    <row r="561" spans="6:6" x14ac:dyDescent="0.2">
      <c r="F561" s="118"/>
    </row>
    <row r="562" spans="6:6" x14ac:dyDescent="0.2">
      <c r="F562" s="118"/>
    </row>
    <row r="563" spans="6:6" x14ac:dyDescent="0.2">
      <c r="F563" s="118"/>
    </row>
    <row r="564" spans="6:6" x14ac:dyDescent="0.2">
      <c r="F564" s="118"/>
    </row>
    <row r="565" spans="6:6" x14ac:dyDescent="0.2">
      <c r="F565" s="118"/>
    </row>
    <row r="566" spans="6:6" x14ac:dyDescent="0.2">
      <c r="F566" s="118"/>
    </row>
    <row r="567" spans="6:6" x14ac:dyDescent="0.2">
      <c r="F567" s="118"/>
    </row>
    <row r="568" spans="6:6" x14ac:dyDescent="0.2">
      <c r="F568" s="118"/>
    </row>
    <row r="569" spans="6:6" x14ac:dyDescent="0.2">
      <c r="F569" s="118"/>
    </row>
    <row r="570" spans="6:6" x14ac:dyDescent="0.2">
      <c r="F570" s="118"/>
    </row>
    <row r="571" spans="6:6" x14ac:dyDescent="0.2">
      <c r="F571" s="118"/>
    </row>
    <row r="572" spans="6:6" x14ac:dyDescent="0.2">
      <c r="F572" s="118"/>
    </row>
    <row r="573" spans="6:6" x14ac:dyDescent="0.2">
      <c r="F573" s="118"/>
    </row>
    <row r="574" spans="6:6" x14ac:dyDescent="0.2">
      <c r="F574" s="118"/>
    </row>
    <row r="575" spans="6:6" x14ac:dyDescent="0.2">
      <c r="F575" s="118"/>
    </row>
    <row r="576" spans="6:6" x14ac:dyDescent="0.2">
      <c r="F576" s="118"/>
    </row>
    <row r="577" spans="6:6" x14ac:dyDescent="0.2">
      <c r="F577" s="118"/>
    </row>
    <row r="578" spans="6:6" x14ac:dyDescent="0.2">
      <c r="F578" s="118"/>
    </row>
    <row r="579" spans="6:6" x14ac:dyDescent="0.2">
      <c r="F579" s="118"/>
    </row>
    <row r="580" spans="6:6" x14ac:dyDescent="0.2">
      <c r="F580" s="118"/>
    </row>
    <row r="581" spans="6:6" x14ac:dyDescent="0.2">
      <c r="F581" s="118"/>
    </row>
    <row r="582" spans="6:6" x14ac:dyDescent="0.2">
      <c r="F582" s="118"/>
    </row>
    <row r="583" spans="6:6" x14ac:dyDescent="0.2">
      <c r="F583" s="118"/>
    </row>
    <row r="584" spans="6:6" x14ac:dyDescent="0.2">
      <c r="F584" s="118"/>
    </row>
    <row r="585" spans="6:6" x14ac:dyDescent="0.2">
      <c r="F585" s="118"/>
    </row>
    <row r="586" spans="6:6" x14ac:dyDescent="0.2">
      <c r="F586" s="118"/>
    </row>
    <row r="587" spans="6:6" x14ac:dyDescent="0.2">
      <c r="F587" s="118"/>
    </row>
    <row r="588" spans="6:6" x14ac:dyDescent="0.2">
      <c r="F588" s="118"/>
    </row>
    <row r="589" spans="6:6" x14ac:dyDescent="0.2">
      <c r="F589" s="118"/>
    </row>
    <row r="590" spans="6:6" x14ac:dyDescent="0.2">
      <c r="F590" s="118"/>
    </row>
    <row r="591" spans="6:6" x14ac:dyDescent="0.2">
      <c r="F591" s="118"/>
    </row>
    <row r="592" spans="6:6" x14ac:dyDescent="0.2">
      <c r="F592" s="118"/>
    </row>
    <row r="593" spans="6:6" x14ac:dyDescent="0.2">
      <c r="F593" s="118"/>
    </row>
    <row r="594" spans="6:6" x14ac:dyDescent="0.2">
      <c r="F594" s="118"/>
    </row>
    <row r="595" spans="6:6" x14ac:dyDescent="0.2">
      <c r="F595" s="118"/>
    </row>
    <row r="596" spans="6:6" x14ac:dyDescent="0.2">
      <c r="F596" s="118"/>
    </row>
    <row r="597" spans="6:6" x14ac:dyDescent="0.2">
      <c r="F597" s="118"/>
    </row>
    <row r="598" spans="6:6" x14ac:dyDescent="0.2">
      <c r="F598" s="118"/>
    </row>
    <row r="599" spans="6:6" x14ac:dyDescent="0.2">
      <c r="F599" s="118"/>
    </row>
    <row r="600" spans="6:6" x14ac:dyDescent="0.2">
      <c r="F600" s="118"/>
    </row>
    <row r="601" spans="6:6" x14ac:dyDescent="0.2">
      <c r="F601" s="118"/>
    </row>
    <row r="602" spans="6:6" x14ac:dyDescent="0.2">
      <c r="F602" s="118"/>
    </row>
    <row r="603" spans="6:6" x14ac:dyDescent="0.2">
      <c r="F603" s="118"/>
    </row>
    <row r="604" spans="6:6" x14ac:dyDescent="0.2">
      <c r="F604" s="118"/>
    </row>
    <row r="605" spans="6:6" x14ac:dyDescent="0.2">
      <c r="F605" s="118"/>
    </row>
    <row r="606" spans="6:6" x14ac:dyDescent="0.2">
      <c r="F606" s="118"/>
    </row>
    <row r="607" spans="6:6" x14ac:dyDescent="0.2">
      <c r="F607" s="118"/>
    </row>
    <row r="608" spans="6:6" x14ac:dyDescent="0.2">
      <c r="F608" s="118"/>
    </row>
    <row r="609" spans="6:6" x14ac:dyDescent="0.2">
      <c r="F609" s="118"/>
    </row>
    <row r="610" spans="6:6" x14ac:dyDescent="0.2">
      <c r="F610" s="118"/>
    </row>
    <row r="611" spans="6:6" x14ac:dyDescent="0.2">
      <c r="F611" s="118"/>
    </row>
    <row r="612" spans="6:6" x14ac:dyDescent="0.2">
      <c r="F612" s="118"/>
    </row>
    <row r="613" spans="6:6" x14ac:dyDescent="0.2">
      <c r="F613" s="118"/>
    </row>
    <row r="614" spans="6:6" x14ac:dyDescent="0.2">
      <c r="F614" s="118"/>
    </row>
    <row r="615" spans="6:6" x14ac:dyDescent="0.2">
      <c r="F615" s="118"/>
    </row>
    <row r="616" spans="6:6" x14ac:dyDescent="0.2">
      <c r="F616" s="118"/>
    </row>
    <row r="617" spans="6:6" x14ac:dyDescent="0.2">
      <c r="F617" s="118"/>
    </row>
    <row r="618" spans="6:6" x14ac:dyDescent="0.2">
      <c r="F618" s="118"/>
    </row>
    <row r="619" spans="6:6" x14ac:dyDescent="0.2">
      <c r="F619" s="118"/>
    </row>
    <row r="620" spans="6:6" x14ac:dyDescent="0.2">
      <c r="F620" s="118"/>
    </row>
    <row r="621" spans="6:6" x14ac:dyDescent="0.2">
      <c r="F621" s="118"/>
    </row>
    <row r="622" spans="6:6" x14ac:dyDescent="0.2">
      <c r="F622" s="118"/>
    </row>
    <row r="623" spans="6:6" x14ac:dyDescent="0.2">
      <c r="F623" s="118"/>
    </row>
    <row r="624" spans="6:6" x14ac:dyDescent="0.2">
      <c r="F624" s="118"/>
    </row>
    <row r="625" spans="6:6" x14ac:dyDescent="0.2">
      <c r="F625" s="118"/>
    </row>
    <row r="626" spans="6:6" x14ac:dyDescent="0.2">
      <c r="F626" s="118"/>
    </row>
    <row r="627" spans="6:6" x14ac:dyDescent="0.2">
      <c r="F627" s="118"/>
    </row>
    <row r="628" spans="6:6" x14ac:dyDescent="0.2">
      <c r="F628" s="118"/>
    </row>
    <row r="629" spans="6:6" x14ac:dyDescent="0.2">
      <c r="F629" s="118"/>
    </row>
    <row r="630" spans="6:6" x14ac:dyDescent="0.2">
      <c r="F630" s="118"/>
    </row>
    <row r="631" spans="6:6" x14ac:dyDescent="0.2">
      <c r="F631" s="118"/>
    </row>
    <row r="632" spans="6:6" x14ac:dyDescent="0.2">
      <c r="F632" s="118"/>
    </row>
    <row r="633" spans="6:6" x14ac:dyDescent="0.2">
      <c r="F633" s="118"/>
    </row>
    <row r="634" spans="6:6" x14ac:dyDescent="0.2">
      <c r="F634" s="118"/>
    </row>
    <row r="635" spans="6:6" x14ac:dyDescent="0.2">
      <c r="F635" s="118"/>
    </row>
    <row r="636" spans="6:6" x14ac:dyDescent="0.2">
      <c r="F636" s="118"/>
    </row>
    <row r="637" spans="6:6" x14ac:dyDescent="0.2">
      <c r="F637" s="118"/>
    </row>
    <row r="638" spans="6:6" x14ac:dyDescent="0.2">
      <c r="F638" s="118"/>
    </row>
    <row r="639" spans="6:6" x14ac:dyDescent="0.2">
      <c r="F639" s="118"/>
    </row>
    <row r="640" spans="6:6" x14ac:dyDescent="0.2">
      <c r="F640" s="118"/>
    </row>
    <row r="641" spans="6:6" x14ac:dyDescent="0.2">
      <c r="F641" s="118"/>
    </row>
    <row r="642" spans="6:6" x14ac:dyDescent="0.2">
      <c r="F642" s="118"/>
    </row>
    <row r="643" spans="6:6" x14ac:dyDescent="0.2">
      <c r="F643" s="118"/>
    </row>
    <row r="644" spans="6:6" x14ac:dyDescent="0.2">
      <c r="F644" s="118"/>
    </row>
    <row r="645" spans="6:6" x14ac:dyDescent="0.2">
      <c r="F645" s="118"/>
    </row>
    <row r="646" spans="6:6" x14ac:dyDescent="0.2">
      <c r="F646" s="118"/>
    </row>
    <row r="647" spans="6:6" x14ac:dyDescent="0.2">
      <c r="F647" s="118"/>
    </row>
    <row r="648" spans="6:6" x14ac:dyDescent="0.2">
      <c r="F648" s="118"/>
    </row>
    <row r="649" spans="6:6" x14ac:dyDescent="0.2">
      <c r="F649" s="118"/>
    </row>
    <row r="650" spans="6:6" x14ac:dyDescent="0.2">
      <c r="F650" s="118"/>
    </row>
    <row r="651" spans="6:6" x14ac:dyDescent="0.2">
      <c r="F651" s="118"/>
    </row>
    <row r="652" spans="6:6" x14ac:dyDescent="0.2">
      <c r="F652" s="118"/>
    </row>
    <row r="653" spans="6:6" x14ac:dyDescent="0.2">
      <c r="F653" s="118"/>
    </row>
    <row r="654" spans="6:6" x14ac:dyDescent="0.2">
      <c r="F654" s="118"/>
    </row>
    <row r="655" spans="6:6" x14ac:dyDescent="0.2">
      <c r="F655" s="118"/>
    </row>
    <row r="656" spans="6:6" x14ac:dyDescent="0.2">
      <c r="F656" s="118"/>
    </row>
    <row r="657" spans="6:6" x14ac:dyDescent="0.2">
      <c r="F657" s="118"/>
    </row>
    <row r="658" spans="6:6" x14ac:dyDescent="0.2">
      <c r="F658" s="118"/>
    </row>
    <row r="659" spans="6:6" x14ac:dyDescent="0.2">
      <c r="F659" s="118"/>
    </row>
    <row r="660" spans="6:6" x14ac:dyDescent="0.2">
      <c r="F660" s="118"/>
    </row>
    <row r="661" spans="6:6" x14ac:dyDescent="0.2">
      <c r="F661" s="118"/>
    </row>
    <row r="662" spans="6:6" x14ac:dyDescent="0.2">
      <c r="F662" s="118"/>
    </row>
    <row r="663" spans="6:6" x14ac:dyDescent="0.2">
      <c r="F663" s="118"/>
    </row>
    <row r="664" spans="6:6" x14ac:dyDescent="0.2">
      <c r="F664" s="118"/>
    </row>
    <row r="665" spans="6:6" x14ac:dyDescent="0.2">
      <c r="F665" s="118"/>
    </row>
    <row r="666" spans="6:6" x14ac:dyDescent="0.2">
      <c r="F666" s="118"/>
    </row>
    <row r="667" spans="6:6" x14ac:dyDescent="0.2">
      <c r="F667" s="118"/>
    </row>
    <row r="668" spans="6:6" x14ac:dyDescent="0.2">
      <c r="F668" s="118"/>
    </row>
    <row r="669" spans="6:6" x14ac:dyDescent="0.2">
      <c r="F669" s="118"/>
    </row>
    <row r="670" spans="6:6" x14ac:dyDescent="0.2">
      <c r="F670" s="118"/>
    </row>
    <row r="671" spans="6:6" x14ac:dyDescent="0.2">
      <c r="F671" s="118"/>
    </row>
    <row r="672" spans="6:6" x14ac:dyDescent="0.2">
      <c r="F672" s="118"/>
    </row>
    <row r="673" spans="6:6" x14ac:dyDescent="0.2">
      <c r="F673" s="118"/>
    </row>
    <row r="674" spans="6:6" x14ac:dyDescent="0.2">
      <c r="F674" s="118"/>
    </row>
    <row r="675" spans="6:6" x14ac:dyDescent="0.2">
      <c r="F675" s="118"/>
    </row>
    <row r="676" spans="6:6" x14ac:dyDescent="0.2">
      <c r="F676" s="118"/>
    </row>
    <row r="677" spans="6:6" x14ac:dyDescent="0.2">
      <c r="F677" s="118"/>
    </row>
    <row r="678" spans="6:6" x14ac:dyDescent="0.2">
      <c r="F678" s="118"/>
    </row>
    <row r="679" spans="6:6" x14ac:dyDescent="0.2">
      <c r="F679" s="118"/>
    </row>
    <row r="680" spans="6:6" x14ac:dyDescent="0.2">
      <c r="F680" s="118"/>
    </row>
    <row r="681" spans="6:6" x14ac:dyDescent="0.2">
      <c r="F681" s="118"/>
    </row>
    <row r="682" spans="6:6" x14ac:dyDescent="0.2">
      <c r="F682" s="118"/>
    </row>
    <row r="683" spans="6:6" x14ac:dyDescent="0.2">
      <c r="F683" s="118"/>
    </row>
    <row r="684" spans="6:6" x14ac:dyDescent="0.2">
      <c r="F684" s="118"/>
    </row>
    <row r="685" spans="6:6" x14ac:dyDescent="0.2">
      <c r="F685" s="118"/>
    </row>
    <row r="686" spans="6:6" x14ac:dyDescent="0.2">
      <c r="F686" s="118"/>
    </row>
    <row r="687" spans="6:6" x14ac:dyDescent="0.2">
      <c r="F687" s="118"/>
    </row>
    <row r="688" spans="6:6" x14ac:dyDescent="0.2">
      <c r="F688" s="118"/>
    </row>
    <row r="689" spans="6:6" x14ac:dyDescent="0.2">
      <c r="F689" s="118"/>
    </row>
    <row r="690" spans="6:6" x14ac:dyDescent="0.2">
      <c r="F690" s="118"/>
    </row>
    <row r="691" spans="6:6" x14ac:dyDescent="0.2">
      <c r="F691" s="118"/>
    </row>
    <row r="692" spans="6:6" x14ac:dyDescent="0.2">
      <c r="F692" s="118"/>
    </row>
    <row r="693" spans="6:6" x14ac:dyDescent="0.2">
      <c r="F693" s="118"/>
    </row>
    <row r="694" spans="6:6" x14ac:dyDescent="0.2">
      <c r="F694" s="118"/>
    </row>
    <row r="695" spans="6:6" x14ac:dyDescent="0.2">
      <c r="F695" s="118"/>
    </row>
    <row r="696" spans="6:6" x14ac:dyDescent="0.2">
      <c r="F696" s="118"/>
    </row>
    <row r="697" spans="6:6" x14ac:dyDescent="0.2">
      <c r="F697" s="118"/>
    </row>
    <row r="698" spans="6:6" x14ac:dyDescent="0.2">
      <c r="F698" s="118"/>
    </row>
    <row r="699" spans="6:6" x14ac:dyDescent="0.2">
      <c r="F699" s="118"/>
    </row>
    <row r="700" spans="6:6" x14ac:dyDescent="0.2">
      <c r="F700" s="118"/>
    </row>
    <row r="701" spans="6:6" x14ac:dyDescent="0.2">
      <c r="F701" s="118"/>
    </row>
    <row r="702" spans="6:6" x14ac:dyDescent="0.2">
      <c r="F702" s="118"/>
    </row>
    <row r="703" spans="6:6" x14ac:dyDescent="0.2">
      <c r="F703" s="118"/>
    </row>
    <row r="704" spans="6:6" x14ac:dyDescent="0.2">
      <c r="F704" s="118"/>
    </row>
    <row r="705" spans="6:6" x14ac:dyDescent="0.2">
      <c r="F705" s="118"/>
    </row>
    <row r="706" spans="6:6" x14ac:dyDescent="0.2">
      <c r="F706" s="118"/>
    </row>
    <row r="707" spans="6:6" x14ac:dyDescent="0.2">
      <c r="F707" s="118"/>
    </row>
    <row r="708" spans="6:6" x14ac:dyDescent="0.2">
      <c r="F708" s="118"/>
    </row>
    <row r="709" spans="6:6" x14ac:dyDescent="0.2">
      <c r="F709" s="118"/>
    </row>
    <row r="710" spans="6:6" x14ac:dyDescent="0.2">
      <c r="F710" s="118"/>
    </row>
    <row r="711" spans="6:6" x14ac:dyDescent="0.2">
      <c r="F711" s="118"/>
    </row>
    <row r="712" spans="6:6" x14ac:dyDescent="0.2">
      <c r="F712" s="118"/>
    </row>
    <row r="713" spans="6:6" x14ac:dyDescent="0.2">
      <c r="F713" s="118"/>
    </row>
    <row r="714" spans="6:6" x14ac:dyDescent="0.2">
      <c r="F714" s="118"/>
    </row>
    <row r="715" spans="6:6" x14ac:dyDescent="0.2">
      <c r="F715" s="118"/>
    </row>
    <row r="716" spans="6:6" x14ac:dyDescent="0.2">
      <c r="F716" s="118"/>
    </row>
    <row r="717" spans="6:6" x14ac:dyDescent="0.2">
      <c r="F717" s="118"/>
    </row>
    <row r="718" spans="6:6" x14ac:dyDescent="0.2">
      <c r="F718" s="118"/>
    </row>
    <row r="719" spans="6:6" x14ac:dyDescent="0.2">
      <c r="F719" s="118"/>
    </row>
    <row r="720" spans="6:6" x14ac:dyDescent="0.2">
      <c r="F720" s="118"/>
    </row>
    <row r="721" spans="6:6" x14ac:dyDescent="0.2">
      <c r="F721" s="118"/>
    </row>
    <row r="722" spans="6:6" x14ac:dyDescent="0.2">
      <c r="F722" s="118"/>
    </row>
    <row r="723" spans="6:6" x14ac:dyDescent="0.2">
      <c r="F723" s="118"/>
    </row>
    <row r="724" spans="6:6" x14ac:dyDescent="0.2">
      <c r="F724" s="118"/>
    </row>
    <row r="725" spans="6:6" x14ac:dyDescent="0.2">
      <c r="F725" s="118"/>
    </row>
    <row r="726" spans="6:6" x14ac:dyDescent="0.2">
      <c r="F726" s="118"/>
    </row>
    <row r="727" spans="6:6" x14ac:dyDescent="0.2">
      <c r="F727" s="118"/>
    </row>
    <row r="728" spans="6:6" x14ac:dyDescent="0.2">
      <c r="F728" s="118"/>
    </row>
    <row r="729" spans="6:6" x14ac:dyDescent="0.2">
      <c r="F729" s="118"/>
    </row>
    <row r="730" spans="6:6" x14ac:dyDescent="0.2">
      <c r="F730" s="118"/>
    </row>
  </sheetData>
  <printOptions horizontalCentered="1"/>
  <pageMargins left="0.5" right="0.5" top="0.9" bottom="0.25" header="0.3" footer="0.25"/>
  <pageSetup paperSize="5" scale="80" orientation="portrait" r:id="rId1"/>
  <headerFooter alignWithMargins="0">
    <oddHeader>&amp;C&amp;20FY2015-16Charter School Funding (Debt Service &amp; Cap. Outlay)
Determining Local Revenue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0"/>
  <sheetViews>
    <sheetView view="pageBreakPreview" zoomScale="80" zoomScaleNormal="100" zoomScaleSheetLayoutView="80" workbookViewId="0">
      <pane xSplit="2" ySplit="4" topLeftCell="C5" activePane="bottomRight" state="frozen"/>
      <selection activeCell="A3" sqref="A1:EH4"/>
      <selection pane="topRight" activeCell="A3" sqref="A1:EH4"/>
      <selection pane="bottomLeft" activeCell="A3" sqref="A1:EH4"/>
      <selection pane="bottomRight" activeCell="A7" sqref="A7:EH7"/>
    </sheetView>
  </sheetViews>
  <sheetFormatPr defaultRowHeight="12.75" x14ac:dyDescent="0.2"/>
  <cols>
    <col min="1" max="1" width="5.140625" customWidth="1"/>
    <col min="2" max="2" width="21.28515625" bestFit="1" customWidth="1"/>
    <col min="3" max="3" width="12.28515625" style="3" bestFit="1" customWidth="1"/>
    <col min="4" max="4" width="7" style="3" bestFit="1" customWidth="1"/>
    <col min="5" max="5" width="7.140625" style="3" bestFit="1" customWidth="1"/>
    <col min="6" max="6" width="7" style="3" bestFit="1" customWidth="1"/>
    <col min="7" max="7" width="12.28515625" style="3" bestFit="1" customWidth="1"/>
    <col min="8" max="8" width="8" style="3" bestFit="1" customWidth="1"/>
    <col min="9" max="9" width="6.7109375" style="3" bestFit="1" customWidth="1"/>
    <col min="10" max="10" width="12.28515625" style="3" bestFit="1" customWidth="1"/>
    <col min="11" max="11" width="12.42578125" bestFit="1" customWidth="1"/>
    <col min="12" max="12" width="7" bestFit="1" customWidth="1"/>
    <col min="13" max="13" width="7.140625" bestFit="1" customWidth="1"/>
    <col min="14" max="14" width="12.28515625" bestFit="1" customWidth="1"/>
    <col min="15" max="15" width="13.85546875" bestFit="1" customWidth="1"/>
    <col min="16" max="16" width="8" bestFit="1" customWidth="1"/>
    <col min="17" max="17" width="11.42578125" bestFit="1" customWidth="1"/>
    <col min="18" max="18" width="13.85546875" bestFit="1" customWidth="1"/>
    <col min="19" max="19" width="7.28515625" bestFit="1" customWidth="1"/>
    <col min="20" max="20" width="7" bestFit="1" customWidth="1"/>
    <col min="21" max="21" width="7.140625" bestFit="1" customWidth="1"/>
    <col min="22" max="22" width="7" bestFit="1" customWidth="1"/>
    <col min="23" max="23" width="7.42578125" bestFit="1" customWidth="1"/>
    <col min="24" max="24" width="12.28515625" bestFit="1" customWidth="1"/>
    <col min="25" max="25" width="6.7109375" bestFit="1" customWidth="1"/>
    <col min="26" max="26" width="12.28515625" bestFit="1" customWidth="1"/>
    <col min="27" max="27" width="11.28515625" bestFit="1" customWidth="1"/>
    <col min="28" max="28" width="7" bestFit="1" customWidth="1"/>
    <col min="29" max="29" width="7.140625" bestFit="1" customWidth="1"/>
    <col min="30" max="30" width="7" bestFit="1" customWidth="1"/>
    <col min="31" max="31" width="11.28515625" bestFit="1" customWidth="1"/>
    <col min="32" max="32" width="8" bestFit="1" customWidth="1"/>
    <col min="33" max="33" width="6.7109375" bestFit="1" customWidth="1"/>
    <col min="34" max="34" width="11.28515625" bestFit="1" customWidth="1"/>
    <col min="35" max="35" width="7.85546875" bestFit="1" customWidth="1"/>
    <col min="36" max="36" width="7" bestFit="1" customWidth="1"/>
    <col min="37" max="37" width="7.140625" bestFit="1" customWidth="1"/>
    <col min="38" max="38" width="7" bestFit="1" customWidth="1"/>
    <col min="39" max="39" width="7.85546875" bestFit="1" customWidth="1"/>
    <col min="40" max="40" width="8" bestFit="1" customWidth="1"/>
    <col min="41" max="41" width="6.7109375" bestFit="1" customWidth="1"/>
    <col min="42" max="42" width="7.85546875" bestFit="1" customWidth="1"/>
    <col min="43" max="43" width="10.28515625" bestFit="1" customWidth="1"/>
    <col min="44" max="44" width="7" bestFit="1" customWidth="1"/>
    <col min="45" max="45" width="7.140625" bestFit="1" customWidth="1"/>
    <col min="46" max="46" width="7.85546875" bestFit="1" customWidth="1"/>
    <col min="47" max="47" width="10.28515625" bestFit="1" customWidth="1"/>
    <col min="48" max="48" width="8.7109375" bestFit="1" customWidth="1"/>
    <col min="49" max="49" width="6.85546875" bestFit="1" customWidth="1"/>
    <col min="50" max="50" width="10.28515625" bestFit="1" customWidth="1"/>
    <col min="51" max="51" width="7.28515625" bestFit="1" customWidth="1"/>
    <col min="52" max="52" width="7" bestFit="1" customWidth="1"/>
    <col min="53" max="53" width="7.140625" bestFit="1" customWidth="1"/>
    <col min="54" max="54" width="7" bestFit="1" customWidth="1"/>
    <col min="55" max="55" width="7.42578125" bestFit="1" customWidth="1"/>
    <col min="56" max="56" width="8" bestFit="1" customWidth="1"/>
    <col min="57" max="57" width="6.7109375" bestFit="1" customWidth="1"/>
    <col min="58" max="58" width="6.5703125" bestFit="1" customWidth="1"/>
    <col min="59" max="59" width="13.85546875" bestFit="1" customWidth="1"/>
    <col min="60" max="60" width="7" bestFit="1" customWidth="1"/>
    <col min="61" max="61" width="7.140625" bestFit="1" customWidth="1"/>
    <col min="62" max="62" width="12.28515625" bestFit="1" customWidth="1"/>
    <col min="63" max="63" width="13.85546875" bestFit="1" customWidth="1"/>
    <col min="64" max="65" width="11.42578125" bestFit="1" customWidth="1"/>
    <col min="66" max="66" width="13.85546875" bestFit="1" customWidth="1"/>
    <col min="67" max="67" width="7.28515625" bestFit="1" customWidth="1"/>
    <col min="68" max="68" width="7" bestFit="1" customWidth="1"/>
    <col min="69" max="69" width="7.140625" bestFit="1" customWidth="1"/>
    <col min="70" max="70" width="7" bestFit="1" customWidth="1"/>
    <col min="71" max="71" width="7.42578125" bestFit="1" customWidth="1"/>
    <col min="72" max="72" width="8" bestFit="1" customWidth="1"/>
    <col min="73" max="73" width="6.7109375" bestFit="1" customWidth="1"/>
    <col min="74" max="74" width="6.5703125" bestFit="1" customWidth="1"/>
    <col min="75" max="75" width="10.42578125" bestFit="1" customWidth="1"/>
    <col min="76" max="76" width="7" bestFit="1" customWidth="1"/>
    <col min="77" max="77" width="7.140625" bestFit="1" customWidth="1"/>
    <col min="78" max="78" width="8.85546875" bestFit="1" customWidth="1"/>
    <col min="79" max="79" width="10.42578125" bestFit="1" customWidth="1"/>
    <col min="80" max="80" width="8" bestFit="1" customWidth="1"/>
    <col min="81" max="81" width="8.85546875" bestFit="1" customWidth="1"/>
    <col min="82" max="83" width="10.42578125" bestFit="1" customWidth="1"/>
    <col min="84" max="84" width="7" bestFit="1" customWidth="1"/>
    <col min="85" max="85" width="7.140625" bestFit="1" customWidth="1"/>
    <col min="86" max="86" width="7" bestFit="1" customWidth="1"/>
    <col min="87" max="87" width="10.42578125" bestFit="1" customWidth="1"/>
    <col min="88" max="88" width="8" bestFit="1" customWidth="1"/>
    <col min="89" max="89" width="6.7109375" bestFit="1" customWidth="1"/>
    <col min="90" max="90" width="10.42578125" bestFit="1" customWidth="1"/>
    <col min="91" max="91" width="11.28515625" bestFit="1" customWidth="1"/>
    <col min="92" max="92" width="7" bestFit="1" customWidth="1"/>
    <col min="93" max="93" width="7.140625" bestFit="1" customWidth="1"/>
    <col min="94" max="94" width="7" bestFit="1" customWidth="1"/>
    <col min="95" max="95" width="11.28515625" bestFit="1" customWidth="1"/>
    <col min="96" max="96" width="8" bestFit="1" customWidth="1"/>
    <col min="97" max="97" width="6.7109375" bestFit="1" customWidth="1"/>
    <col min="98" max="98" width="11.28515625" bestFit="1" customWidth="1"/>
    <col min="99" max="99" width="10.42578125" bestFit="1" customWidth="1"/>
    <col min="100" max="100" width="7" bestFit="1" customWidth="1"/>
    <col min="101" max="101" width="7.140625" bestFit="1" customWidth="1"/>
    <col min="102" max="102" width="7" bestFit="1" customWidth="1"/>
    <col min="103" max="103" width="10.42578125" bestFit="1" customWidth="1"/>
    <col min="104" max="104" width="8.85546875" bestFit="1" customWidth="1"/>
    <col min="105" max="105" width="7.85546875" bestFit="1" customWidth="1"/>
    <col min="106" max="107" width="10.42578125" bestFit="1" customWidth="1"/>
    <col min="108" max="108" width="7" bestFit="1" customWidth="1"/>
    <col min="109" max="109" width="7.140625" bestFit="1" customWidth="1"/>
    <col min="110" max="110" width="7.85546875" bestFit="1" customWidth="1"/>
    <col min="111" max="111" width="10.42578125" bestFit="1" customWidth="1"/>
    <col min="112" max="112" width="8.85546875" bestFit="1" customWidth="1"/>
    <col min="113" max="113" width="7.85546875" bestFit="1" customWidth="1"/>
    <col min="114" max="114" width="10.42578125" bestFit="1" customWidth="1"/>
    <col min="115" max="115" width="11.28515625" bestFit="1" customWidth="1"/>
    <col min="116" max="116" width="7" bestFit="1" customWidth="1"/>
    <col min="117" max="117" width="7.140625" bestFit="1" customWidth="1"/>
    <col min="118" max="118" width="10.28515625" bestFit="1" customWidth="1"/>
    <col min="119" max="119" width="11.28515625" bestFit="1" customWidth="1"/>
    <col min="120" max="120" width="10.42578125" bestFit="1" customWidth="1"/>
    <col min="121" max="121" width="10.28515625" bestFit="1" customWidth="1"/>
    <col min="122" max="122" width="11.28515625" bestFit="1" customWidth="1"/>
    <col min="123" max="123" width="11.42578125" bestFit="1" customWidth="1"/>
    <col min="124" max="124" width="7" bestFit="1" customWidth="1"/>
    <col min="125" max="125" width="7.140625" bestFit="1" customWidth="1"/>
    <col min="126" max="126" width="10.28515625" bestFit="1" customWidth="1"/>
    <col min="127" max="127" width="11.42578125" bestFit="1" customWidth="1"/>
    <col min="128" max="129" width="8.85546875" bestFit="1" customWidth="1"/>
    <col min="130" max="130" width="11.42578125" bestFit="1" customWidth="1"/>
    <col min="131" max="131" width="8.85546875" bestFit="1" customWidth="1"/>
    <col min="132" max="132" width="7" bestFit="1" customWidth="1"/>
    <col min="133" max="133" width="7.140625" bestFit="1" customWidth="1"/>
    <col min="134" max="134" width="8.7109375" bestFit="1" customWidth="1"/>
    <col min="135" max="135" width="8.85546875" bestFit="1" customWidth="1"/>
    <col min="136" max="136" width="8" bestFit="1" customWidth="1"/>
    <col min="137" max="137" width="6.7109375" bestFit="1" customWidth="1"/>
    <col min="138" max="138" width="8.85546875" bestFit="1" customWidth="1"/>
  </cols>
  <sheetData>
    <row r="1" spans="1:138" ht="33.6" customHeight="1" x14ac:dyDescent="0.2">
      <c r="A1" s="154" t="s">
        <v>78</v>
      </c>
      <c r="B1" s="154"/>
    </row>
    <row r="2" spans="1:138" x14ac:dyDescent="0.2">
      <c r="A2" s="162" t="s">
        <v>10</v>
      </c>
      <c r="B2" s="163" t="s">
        <v>14</v>
      </c>
      <c r="C2" s="156" t="s">
        <v>12</v>
      </c>
      <c r="D2" s="156"/>
      <c r="E2" s="156"/>
      <c r="F2" s="156"/>
      <c r="G2" s="156"/>
      <c r="H2" s="156"/>
      <c r="I2" s="156"/>
      <c r="J2" s="9"/>
      <c r="K2" s="156" t="s">
        <v>12</v>
      </c>
      <c r="L2" s="156"/>
      <c r="M2" s="156"/>
      <c r="N2" s="156"/>
      <c r="O2" s="156"/>
      <c r="P2" s="156"/>
      <c r="Q2" s="156"/>
      <c r="R2" s="9"/>
      <c r="S2" s="76"/>
      <c r="T2" s="76"/>
      <c r="U2" s="76"/>
      <c r="V2" s="76"/>
      <c r="W2" s="76"/>
      <c r="X2" s="155" t="s">
        <v>12</v>
      </c>
      <c r="Y2" s="156"/>
      <c r="Z2" s="9"/>
      <c r="AA2" s="156" t="s">
        <v>12</v>
      </c>
      <c r="AB2" s="156"/>
      <c r="AC2" s="156"/>
      <c r="AD2" s="156"/>
      <c r="AE2" s="156"/>
      <c r="AF2" s="156"/>
      <c r="AG2" s="156"/>
      <c r="AH2" s="9"/>
      <c r="AI2" s="180" t="s">
        <v>12</v>
      </c>
      <c r="AJ2" s="181"/>
      <c r="AK2" s="181"/>
      <c r="AL2" s="181"/>
      <c r="AM2" s="181"/>
      <c r="AN2" s="181"/>
      <c r="AO2" s="182"/>
      <c r="AP2" s="17"/>
      <c r="AQ2" s="180" t="s">
        <v>12</v>
      </c>
      <c r="AR2" s="181"/>
      <c r="AS2" s="181"/>
      <c r="AT2" s="181"/>
      <c r="AU2" s="181"/>
      <c r="AV2" s="181"/>
      <c r="AW2" s="181"/>
      <c r="AX2" s="182"/>
      <c r="AY2" s="180" t="s">
        <v>12</v>
      </c>
      <c r="AZ2" s="181"/>
      <c r="BA2" s="181"/>
      <c r="BB2" s="181"/>
      <c r="BC2" s="181"/>
      <c r="BD2" s="181"/>
      <c r="BE2" s="181"/>
      <c r="BF2" s="182"/>
      <c r="BG2" s="156" t="s">
        <v>12</v>
      </c>
      <c r="BH2" s="156"/>
      <c r="BI2" s="156"/>
      <c r="BJ2" s="156"/>
      <c r="BK2" s="156"/>
      <c r="BL2" s="156"/>
      <c r="BM2" s="156"/>
      <c r="BN2" s="9"/>
      <c r="BO2" s="186" t="s">
        <v>12</v>
      </c>
      <c r="BP2" s="181"/>
      <c r="BQ2" s="181"/>
      <c r="BR2" s="181"/>
      <c r="BS2" s="181"/>
      <c r="BT2" s="181"/>
      <c r="BU2" s="182"/>
      <c r="BV2" s="17"/>
      <c r="BW2" s="186" t="s">
        <v>12</v>
      </c>
      <c r="BX2" s="181"/>
      <c r="BY2" s="181"/>
      <c r="BZ2" s="181"/>
      <c r="CA2" s="181"/>
      <c r="CB2" s="181"/>
      <c r="CC2" s="181"/>
      <c r="CD2" s="182"/>
      <c r="CE2" s="186" t="s">
        <v>12</v>
      </c>
      <c r="CF2" s="181"/>
      <c r="CG2" s="181"/>
      <c r="CH2" s="181"/>
      <c r="CI2" s="181"/>
      <c r="CJ2" s="181"/>
      <c r="CK2" s="181"/>
      <c r="CL2" s="182"/>
      <c r="CM2" s="156" t="s">
        <v>12</v>
      </c>
      <c r="CN2" s="156"/>
      <c r="CO2" s="156"/>
      <c r="CP2" s="156"/>
      <c r="CQ2" s="156"/>
      <c r="CR2" s="156"/>
      <c r="CS2" s="156"/>
      <c r="CT2" s="11"/>
      <c r="CU2" s="196" t="s">
        <v>13</v>
      </c>
      <c r="CV2" s="197"/>
      <c r="CW2" s="197"/>
      <c r="CX2" s="197"/>
      <c r="CY2" s="197"/>
      <c r="CZ2" s="197"/>
      <c r="DA2" s="197"/>
      <c r="DB2" s="10"/>
      <c r="DC2" s="196" t="s">
        <v>13</v>
      </c>
      <c r="DD2" s="201"/>
      <c r="DE2" s="201"/>
      <c r="DF2" s="201"/>
      <c r="DG2" s="201"/>
      <c r="DH2" s="201"/>
      <c r="DI2" s="201"/>
      <c r="DJ2" s="10"/>
      <c r="DK2" s="196" t="s">
        <v>13</v>
      </c>
      <c r="DL2" s="201"/>
      <c r="DM2" s="201"/>
      <c r="DN2" s="201"/>
      <c r="DO2" s="201"/>
      <c r="DP2" s="201"/>
      <c r="DQ2" s="201"/>
      <c r="DR2" s="10"/>
      <c r="DS2" s="196" t="s">
        <v>13</v>
      </c>
      <c r="DT2" s="201"/>
      <c r="DU2" s="201"/>
      <c r="DV2" s="201"/>
      <c r="DW2" s="201"/>
      <c r="DX2" s="201"/>
      <c r="DY2" s="201"/>
      <c r="DZ2" s="10"/>
      <c r="EA2" s="196" t="s">
        <v>13</v>
      </c>
      <c r="EB2" s="197"/>
      <c r="EC2" s="197"/>
      <c r="ED2" s="197"/>
      <c r="EE2" s="197"/>
      <c r="EF2" s="197"/>
      <c r="EG2" s="197"/>
      <c r="EH2" s="10"/>
    </row>
    <row r="3" spans="1:138" s="97" customFormat="1" x14ac:dyDescent="0.2">
      <c r="A3" s="162"/>
      <c r="B3" s="163"/>
      <c r="C3" s="166" t="s">
        <v>43</v>
      </c>
      <c r="D3" s="167"/>
      <c r="E3" s="167"/>
      <c r="F3" s="167"/>
      <c r="G3" s="167"/>
      <c r="H3" s="167"/>
      <c r="I3" s="167"/>
      <c r="J3" s="81"/>
      <c r="K3" s="164" t="s">
        <v>44</v>
      </c>
      <c r="L3" s="165"/>
      <c r="M3" s="165"/>
      <c r="N3" s="165"/>
      <c r="O3" s="165"/>
      <c r="P3" s="165"/>
      <c r="Q3" s="165"/>
      <c r="R3" s="82"/>
      <c r="S3" s="168" t="s">
        <v>45</v>
      </c>
      <c r="T3" s="169"/>
      <c r="U3" s="169"/>
      <c r="V3" s="169"/>
      <c r="W3" s="169"/>
      <c r="X3" s="169"/>
      <c r="Y3" s="169"/>
      <c r="Z3" s="170"/>
      <c r="AA3" s="177" t="s">
        <v>46</v>
      </c>
      <c r="AB3" s="178"/>
      <c r="AC3" s="178"/>
      <c r="AD3" s="178"/>
      <c r="AE3" s="178"/>
      <c r="AF3" s="178"/>
      <c r="AG3" s="179"/>
      <c r="AH3" s="83"/>
      <c r="AI3" s="183" t="s">
        <v>47</v>
      </c>
      <c r="AJ3" s="184"/>
      <c r="AK3" s="184"/>
      <c r="AL3" s="184"/>
      <c r="AM3" s="184"/>
      <c r="AN3" s="184"/>
      <c r="AO3" s="185"/>
      <c r="AP3" s="84"/>
      <c r="AQ3" s="157" t="s">
        <v>48</v>
      </c>
      <c r="AR3" s="157"/>
      <c r="AS3" s="157"/>
      <c r="AT3" s="157"/>
      <c r="AU3" s="157"/>
      <c r="AV3" s="157"/>
      <c r="AW3" s="158"/>
      <c r="AX3" s="85"/>
      <c r="AY3" s="159" t="s">
        <v>49</v>
      </c>
      <c r="AZ3" s="160"/>
      <c r="BA3" s="160"/>
      <c r="BB3" s="160"/>
      <c r="BC3" s="160"/>
      <c r="BD3" s="160"/>
      <c r="BE3" s="161"/>
      <c r="BF3" s="86"/>
      <c r="BG3" s="174" t="s">
        <v>50</v>
      </c>
      <c r="BH3" s="175"/>
      <c r="BI3" s="175"/>
      <c r="BJ3" s="175"/>
      <c r="BK3" s="175"/>
      <c r="BL3" s="175"/>
      <c r="BM3" s="176"/>
      <c r="BN3" s="87"/>
      <c r="BO3" s="193" t="s">
        <v>51</v>
      </c>
      <c r="BP3" s="194"/>
      <c r="BQ3" s="194"/>
      <c r="BR3" s="194"/>
      <c r="BS3" s="194"/>
      <c r="BT3" s="194"/>
      <c r="BU3" s="195"/>
      <c r="BV3" s="88"/>
      <c r="BW3" s="187" t="s">
        <v>52</v>
      </c>
      <c r="BX3" s="188"/>
      <c r="BY3" s="188"/>
      <c r="BZ3" s="188"/>
      <c r="CA3" s="188"/>
      <c r="CB3" s="188"/>
      <c r="CC3" s="189"/>
      <c r="CD3" s="89"/>
      <c r="CE3" s="190" t="s">
        <v>53</v>
      </c>
      <c r="CF3" s="191"/>
      <c r="CG3" s="191"/>
      <c r="CH3" s="191"/>
      <c r="CI3" s="191"/>
      <c r="CJ3" s="191"/>
      <c r="CK3" s="192"/>
      <c r="CL3" s="90"/>
      <c r="CM3" s="171" t="s">
        <v>54</v>
      </c>
      <c r="CN3" s="172"/>
      <c r="CO3" s="172"/>
      <c r="CP3" s="172"/>
      <c r="CQ3" s="172"/>
      <c r="CR3" s="172"/>
      <c r="CS3" s="173"/>
      <c r="CT3" s="91"/>
      <c r="CU3" s="166" t="s">
        <v>55</v>
      </c>
      <c r="CV3" s="167"/>
      <c r="CW3" s="167"/>
      <c r="CX3" s="167"/>
      <c r="CY3" s="167"/>
      <c r="CZ3" s="167"/>
      <c r="DA3" s="167"/>
      <c r="DB3" s="92"/>
      <c r="DC3" s="202" t="s">
        <v>56</v>
      </c>
      <c r="DD3" s="202"/>
      <c r="DE3" s="202"/>
      <c r="DF3" s="202"/>
      <c r="DG3" s="202"/>
      <c r="DH3" s="202"/>
      <c r="DI3" s="203"/>
      <c r="DJ3" s="93"/>
      <c r="DK3" s="204" t="s">
        <v>57</v>
      </c>
      <c r="DL3" s="205"/>
      <c r="DM3" s="205"/>
      <c r="DN3" s="205"/>
      <c r="DO3" s="205"/>
      <c r="DP3" s="205"/>
      <c r="DQ3" s="206"/>
      <c r="DR3" s="94"/>
      <c r="DS3" s="207" t="s">
        <v>58</v>
      </c>
      <c r="DT3" s="207"/>
      <c r="DU3" s="207"/>
      <c r="DV3" s="207"/>
      <c r="DW3" s="207"/>
      <c r="DX3" s="207"/>
      <c r="DY3" s="208"/>
      <c r="DZ3" s="95"/>
      <c r="EA3" s="198" t="s">
        <v>59</v>
      </c>
      <c r="EB3" s="199"/>
      <c r="EC3" s="199"/>
      <c r="ED3" s="199"/>
      <c r="EE3" s="199"/>
      <c r="EF3" s="199"/>
      <c r="EG3" s="200"/>
      <c r="EH3" s="96"/>
    </row>
    <row r="4" spans="1:138" s="80" customFormat="1" ht="25.15" customHeight="1" x14ac:dyDescent="0.2">
      <c r="A4" s="162"/>
      <c r="B4" s="163"/>
      <c r="C4" s="77" t="s">
        <v>85</v>
      </c>
      <c r="D4" s="78" t="s">
        <v>86</v>
      </c>
      <c r="E4" s="78" t="s">
        <v>87</v>
      </c>
      <c r="F4" s="78" t="s">
        <v>88</v>
      </c>
      <c r="G4" s="79" t="s">
        <v>89</v>
      </c>
      <c r="H4" s="78" t="s">
        <v>90</v>
      </c>
      <c r="I4" s="78" t="s">
        <v>91</v>
      </c>
      <c r="J4" s="79" t="s">
        <v>92</v>
      </c>
      <c r="K4" s="77" t="s">
        <v>85</v>
      </c>
      <c r="L4" s="78" t="s">
        <v>86</v>
      </c>
      <c r="M4" s="78" t="s">
        <v>87</v>
      </c>
      <c r="N4" s="78" t="s">
        <v>88</v>
      </c>
      <c r="O4" s="79" t="s">
        <v>89</v>
      </c>
      <c r="P4" s="78" t="s">
        <v>90</v>
      </c>
      <c r="Q4" s="78" t="s">
        <v>91</v>
      </c>
      <c r="R4" s="79" t="s">
        <v>92</v>
      </c>
      <c r="S4" s="77" t="s">
        <v>85</v>
      </c>
      <c r="T4" s="78" t="s">
        <v>86</v>
      </c>
      <c r="U4" s="78" t="s">
        <v>87</v>
      </c>
      <c r="V4" s="78" t="s">
        <v>88</v>
      </c>
      <c r="W4" s="79" t="s">
        <v>89</v>
      </c>
      <c r="X4" s="78" t="s">
        <v>90</v>
      </c>
      <c r="Y4" s="78" t="s">
        <v>91</v>
      </c>
      <c r="Z4" s="79" t="s">
        <v>92</v>
      </c>
      <c r="AA4" s="77" t="s">
        <v>85</v>
      </c>
      <c r="AB4" s="78" t="s">
        <v>86</v>
      </c>
      <c r="AC4" s="78" t="s">
        <v>87</v>
      </c>
      <c r="AD4" s="78" t="s">
        <v>88</v>
      </c>
      <c r="AE4" s="79" t="s">
        <v>89</v>
      </c>
      <c r="AF4" s="78" t="s">
        <v>90</v>
      </c>
      <c r="AG4" s="78" t="s">
        <v>91</v>
      </c>
      <c r="AH4" s="79" t="s">
        <v>92</v>
      </c>
      <c r="AI4" s="77" t="s">
        <v>85</v>
      </c>
      <c r="AJ4" s="78" t="s">
        <v>86</v>
      </c>
      <c r="AK4" s="78" t="s">
        <v>87</v>
      </c>
      <c r="AL4" s="78" t="s">
        <v>88</v>
      </c>
      <c r="AM4" s="79" t="s">
        <v>89</v>
      </c>
      <c r="AN4" s="78" t="s">
        <v>90</v>
      </c>
      <c r="AO4" s="78" t="s">
        <v>91</v>
      </c>
      <c r="AP4" s="79" t="s">
        <v>92</v>
      </c>
      <c r="AQ4" s="77" t="s">
        <v>85</v>
      </c>
      <c r="AR4" s="78" t="s">
        <v>86</v>
      </c>
      <c r="AS4" s="78" t="s">
        <v>87</v>
      </c>
      <c r="AT4" s="78" t="s">
        <v>88</v>
      </c>
      <c r="AU4" s="79" t="s">
        <v>89</v>
      </c>
      <c r="AV4" s="78" t="s">
        <v>90</v>
      </c>
      <c r="AW4" s="78" t="s">
        <v>91</v>
      </c>
      <c r="AX4" s="79" t="s">
        <v>92</v>
      </c>
      <c r="AY4" s="77" t="s">
        <v>85</v>
      </c>
      <c r="AZ4" s="78" t="s">
        <v>86</v>
      </c>
      <c r="BA4" s="78" t="s">
        <v>87</v>
      </c>
      <c r="BB4" s="78" t="s">
        <v>88</v>
      </c>
      <c r="BC4" s="79" t="s">
        <v>89</v>
      </c>
      <c r="BD4" s="78" t="s">
        <v>90</v>
      </c>
      <c r="BE4" s="78" t="s">
        <v>91</v>
      </c>
      <c r="BF4" s="79" t="s">
        <v>92</v>
      </c>
      <c r="BG4" s="77" t="s">
        <v>85</v>
      </c>
      <c r="BH4" s="78" t="s">
        <v>86</v>
      </c>
      <c r="BI4" s="78" t="s">
        <v>87</v>
      </c>
      <c r="BJ4" s="78" t="s">
        <v>88</v>
      </c>
      <c r="BK4" s="79" t="s">
        <v>89</v>
      </c>
      <c r="BL4" s="78" t="s">
        <v>90</v>
      </c>
      <c r="BM4" s="78" t="s">
        <v>91</v>
      </c>
      <c r="BN4" s="79" t="s">
        <v>92</v>
      </c>
      <c r="BO4" s="77" t="s">
        <v>85</v>
      </c>
      <c r="BP4" s="78" t="s">
        <v>86</v>
      </c>
      <c r="BQ4" s="78" t="s">
        <v>87</v>
      </c>
      <c r="BR4" s="78" t="s">
        <v>88</v>
      </c>
      <c r="BS4" s="79" t="s">
        <v>89</v>
      </c>
      <c r="BT4" s="78" t="s">
        <v>90</v>
      </c>
      <c r="BU4" s="78" t="s">
        <v>91</v>
      </c>
      <c r="BV4" s="79" t="s">
        <v>92</v>
      </c>
      <c r="BW4" s="77" t="s">
        <v>85</v>
      </c>
      <c r="BX4" s="78" t="s">
        <v>86</v>
      </c>
      <c r="BY4" s="78" t="s">
        <v>87</v>
      </c>
      <c r="BZ4" s="78" t="s">
        <v>88</v>
      </c>
      <c r="CA4" s="79" t="s">
        <v>89</v>
      </c>
      <c r="CB4" s="78" t="s">
        <v>90</v>
      </c>
      <c r="CC4" s="78" t="s">
        <v>91</v>
      </c>
      <c r="CD4" s="79" t="s">
        <v>92</v>
      </c>
      <c r="CE4" s="77" t="s">
        <v>85</v>
      </c>
      <c r="CF4" s="78" t="s">
        <v>86</v>
      </c>
      <c r="CG4" s="78" t="s">
        <v>87</v>
      </c>
      <c r="CH4" s="78" t="s">
        <v>88</v>
      </c>
      <c r="CI4" s="79" t="s">
        <v>89</v>
      </c>
      <c r="CJ4" s="78" t="s">
        <v>90</v>
      </c>
      <c r="CK4" s="78" t="s">
        <v>91</v>
      </c>
      <c r="CL4" s="79" t="s">
        <v>92</v>
      </c>
      <c r="CM4" s="77" t="s">
        <v>85</v>
      </c>
      <c r="CN4" s="78" t="s">
        <v>86</v>
      </c>
      <c r="CO4" s="78" t="s">
        <v>87</v>
      </c>
      <c r="CP4" s="78" t="s">
        <v>88</v>
      </c>
      <c r="CQ4" s="79" t="s">
        <v>89</v>
      </c>
      <c r="CR4" s="78" t="s">
        <v>90</v>
      </c>
      <c r="CS4" s="78" t="s">
        <v>91</v>
      </c>
      <c r="CT4" s="79" t="s">
        <v>92</v>
      </c>
      <c r="CU4" s="77" t="s">
        <v>85</v>
      </c>
      <c r="CV4" s="78" t="s">
        <v>86</v>
      </c>
      <c r="CW4" s="78" t="s">
        <v>87</v>
      </c>
      <c r="CX4" s="78" t="s">
        <v>88</v>
      </c>
      <c r="CY4" s="79" t="s">
        <v>89</v>
      </c>
      <c r="CZ4" s="78" t="s">
        <v>90</v>
      </c>
      <c r="DA4" s="78" t="s">
        <v>91</v>
      </c>
      <c r="DB4" s="79" t="s">
        <v>92</v>
      </c>
      <c r="DC4" s="77" t="s">
        <v>85</v>
      </c>
      <c r="DD4" s="78" t="s">
        <v>86</v>
      </c>
      <c r="DE4" s="78" t="s">
        <v>87</v>
      </c>
      <c r="DF4" s="78" t="s">
        <v>88</v>
      </c>
      <c r="DG4" s="79" t="s">
        <v>89</v>
      </c>
      <c r="DH4" s="78" t="s">
        <v>90</v>
      </c>
      <c r="DI4" s="78" t="s">
        <v>91</v>
      </c>
      <c r="DJ4" s="79" t="s">
        <v>92</v>
      </c>
      <c r="DK4" s="77" t="s">
        <v>85</v>
      </c>
      <c r="DL4" s="78" t="s">
        <v>86</v>
      </c>
      <c r="DM4" s="78" t="s">
        <v>87</v>
      </c>
      <c r="DN4" s="78" t="s">
        <v>88</v>
      </c>
      <c r="DO4" s="79" t="s">
        <v>89</v>
      </c>
      <c r="DP4" s="78" t="s">
        <v>90</v>
      </c>
      <c r="DQ4" s="78" t="s">
        <v>91</v>
      </c>
      <c r="DR4" s="79" t="s">
        <v>92</v>
      </c>
      <c r="DS4" s="77" t="s">
        <v>85</v>
      </c>
      <c r="DT4" s="78" t="s">
        <v>86</v>
      </c>
      <c r="DU4" s="78" t="s">
        <v>87</v>
      </c>
      <c r="DV4" s="78" t="s">
        <v>88</v>
      </c>
      <c r="DW4" s="79" t="s">
        <v>89</v>
      </c>
      <c r="DX4" s="78" t="s">
        <v>90</v>
      </c>
      <c r="DY4" s="78" t="s">
        <v>91</v>
      </c>
      <c r="DZ4" s="79" t="s">
        <v>92</v>
      </c>
      <c r="EA4" s="77" t="s">
        <v>85</v>
      </c>
      <c r="EB4" s="78" t="s">
        <v>86</v>
      </c>
      <c r="EC4" s="78" t="s">
        <v>87</v>
      </c>
      <c r="ED4" s="78" t="s">
        <v>88</v>
      </c>
      <c r="EE4" s="79" t="s">
        <v>89</v>
      </c>
      <c r="EF4" s="78" t="s">
        <v>90</v>
      </c>
      <c r="EG4" s="78" t="s">
        <v>91</v>
      </c>
      <c r="EH4" s="79" t="s">
        <v>92</v>
      </c>
    </row>
    <row r="5" spans="1:138" x14ac:dyDescent="0.2">
      <c r="A5" s="102">
        <v>9</v>
      </c>
      <c r="B5" s="101" t="s">
        <v>68</v>
      </c>
      <c r="C5" s="98">
        <v>13180417</v>
      </c>
      <c r="D5" s="98">
        <v>0</v>
      </c>
      <c r="E5" s="98">
        <v>0</v>
      </c>
      <c r="F5" s="98">
        <v>0</v>
      </c>
      <c r="G5" s="99">
        <v>13180417</v>
      </c>
      <c r="H5" s="98">
        <v>0</v>
      </c>
      <c r="I5" s="98">
        <v>0</v>
      </c>
      <c r="J5" s="100">
        <v>13180417</v>
      </c>
      <c r="K5" s="98">
        <v>83615893</v>
      </c>
      <c r="L5" s="98">
        <v>0</v>
      </c>
      <c r="M5" s="98">
        <v>0</v>
      </c>
      <c r="N5" s="98">
        <v>0</v>
      </c>
      <c r="O5" s="99">
        <v>83615893</v>
      </c>
      <c r="P5" s="98">
        <v>0</v>
      </c>
      <c r="Q5" s="98">
        <v>20165200</v>
      </c>
      <c r="R5" s="100">
        <v>103781093</v>
      </c>
      <c r="S5" s="98">
        <v>0</v>
      </c>
      <c r="T5" s="98">
        <v>0</v>
      </c>
      <c r="U5" s="98">
        <v>0</v>
      </c>
      <c r="V5" s="98">
        <v>0</v>
      </c>
      <c r="W5" s="99">
        <v>0</v>
      </c>
      <c r="X5" s="98">
        <v>10073599</v>
      </c>
      <c r="Y5" s="98">
        <v>0</v>
      </c>
      <c r="Z5" s="100">
        <v>10073599</v>
      </c>
      <c r="AA5" s="98">
        <v>2315053</v>
      </c>
      <c r="AB5" s="98">
        <v>0</v>
      </c>
      <c r="AC5" s="98">
        <v>0</v>
      </c>
      <c r="AD5" s="98">
        <v>0</v>
      </c>
      <c r="AE5" s="99">
        <v>2315053</v>
      </c>
      <c r="AF5" s="98">
        <v>0</v>
      </c>
      <c r="AG5" s="98">
        <v>0</v>
      </c>
      <c r="AH5" s="100">
        <v>2315053</v>
      </c>
      <c r="AI5" s="98">
        <v>0</v>
      </c>
      <c r="AJ5" s="98">
        <v>0</v>
      </c>
      <c r="AK5" s="98">
        <v>0</v>
      </c>
      <c r="AL5" s="98">
        <v>0</v>
      </c>
      <c r="AM5" s="99">
        <v>0</v>
      </c>
      <c r="AN5" s="98">
        <v>0</v>
      </c>
      <c r="AO5" s="98">
        <v>0</v>
      </c>
      <c r="AP5" s="100">
        <v>0</v>
      </c>
      <c r="AQ5" s="98">
        <v>0</v>
      </c>
      <c r="AR5" s="98">
        <v>0</v>
      </c>
      <c r="AS5" s="98">
        <v>0</v>
      </c>
      <c r="AT5" s="98">
        <v>0</v>
      </c>
      <c r="AU5" s="99">
        <v>0</v>
      </c>
      <c r="AV5" s="98">
        <v>0</v>
      </c>
      <c r="AW5" s="98">
        <v>0</v>
      </c>
      <c r="AX5" s="100">
        <v>0</v>
      </c>
      <c r="AY5" s="98">
        <v>0</v>
      </c>
      <c r="AZ5" s="98">
        <v>0</v>
      </c>
      <c r="BA5" s="98">
        <v>0</v>
      </c>
      <c r="BB5" s="98">
        <v>0</v>
      </c>
      <c r="BC5" s="99">
        <v>0</v>
      </c>
      <c r="BD5" s="98">
        <v>0</v>
      </c>
      <c r="BE5" s="98">
        <v>0</v>
      </c>
      <c r="BF5" s="100">
        <v>0</v>
      </c>
      <c r="BG5" s="98">
        <v>79272950</v>
      </c>
      <c r="BH5" s="98">
        <v>0</v>
      </c>
      <c r="BI5" s="98">
        <v>0</v>
      </c>
      <c r="BJ5" s="98">
        <v>0</v>
      </c>
      <c r="BK5" s="99">
        <v>79272950</v>
      </c>
      <c r="BL5" s="98">
        <v>0</v>
      </c>
      <c r="BM5" s="98">
        <v>0</v>
      </c>
      <c r="BN5" s="100">
        <v>79272950</v>
      </c>
      <c r="BO5" s="98">
        <v>0</v>
      </c>
      <c r="BP5" s="98">
        <v>0</v>
      </c>
      <c r="BQ5" s="98">
        <v>0</v>
      </c>
      <c r="BR5" s="98">
        <v>0</v>
      </c>
      <c r="BS5" s="99">
        <v>0</v>
      </c>
      <c r="BT5" s="98">
        <v>0</v>
      </c>
      <c r="BU5" s="98">
        <v>0</v>
      </c>
      <c r="BV5" s="100">
        <v>0</v>
      </c>
      <c r="BW5" s="98">
        <v>0</v>
      </c>
      <c r="BX5" s="98">
        <v>0</v>
      </c>
      <c r="BY5" s="98">
        <v>0</v>
      </c>
      <c r="BZ5" s="98">
        <v>0</v>
      </c>
      <c r="CA5" s="99">
        <v>0</v>
      </c>
      <c r="CB5" s="98">
        <v>0</v>
      </c>
      <c r="CC5" s="98">
        <v>0</v>
      </c>
      <c r="CD5" s="100">
        <v>0</v>
      </c>
      <c r="CE5" s="98">
        <v>0</v>
      </c>
      <c r="CF5" s="98">
        <v>0</v>
      </c>
      <c r="CG5" s="98">
        <v>0</v>
      </c>
      <c r="CH5" s="98">
        <v>0</v>
      </c>
      <c r="CI5" s="99">
        <v>0</v>
      </c>
      <c r="CJ5" s="98">
        <v>0</v>
      </c>
      <c r="CK5" s="98">
        <v>0</v>
      </c>
      <c r="CL5" s="100">
        <v>0</v>
      </c>
      <c r="CM5" s="98">
        <v>215559</v>
      </c>
      <c r="CN5" s="98">
        <v>0</v>
      </c>
      <c r="CO5" s="98">
        <v>0</v>
      </c>
      <c r="CP5" s="98">
        <v>0</v>
      </c>
      <c r="CQ5" s="99">
        <v>215559</v>
      </c>
      <c r="CR5" s="98">
        <v>0</v>
      </c>
      <c r="CS5" s="98">
        <v>0</v>
      </c>
      <c r="CT5" s="100">
        <v>215559</v>
      </c>
      <c r="CU5" s="98">
        <v>0</v>
      </c>
      <c r="CV5" s="98">
        <v>0</v>
      </c>
      <c r="CW5" s="98">
        <v>0</v>
      </c>
      <c r="CX5" s="98">
        <v>0</v>
      </c>
      <c r="CY5" s="99">
        <v>0</v>
      </c>
      <c r="CZ5" s="98">
        <v>0</v>
      </c>
      <c r="DA5" s="98">
        <v>0</v>
      </c>
      <c r="DB5" s="100">
        <v>0</v>
      </c>
      <c r="DC5" s="98">
        <v>11019</v>
      </c>
      <c r="DD5" s="98">
        <v>0</v>
      </c>
      <c r="DE5" s="98">
        <v>0</v>
      </c>
      <c r="DF5" s="98">
        <v>0</v>
      </c>
      <c r="DG5" s="99">
        <v>11019</v>
      </c>
      <c r="DH5" s="98">
        <v>1142</v>
      </c>
      <c r="DI5" s="98">
        <v>2299</v>
      </c>
      <c r="DJ5" s="100">
        <v>14460</v>
      </c>
      <c r="DK5" s="98">
        <v>2900069</v>
      </c>
      <c r="DL5" s="98">
        <v>0</v>
      </c>
      <c r="DM5" s="98">
        <v>0</v>
      </c>
      <c r="DN5" s="98">
        <v>0</v>
      </c>
      <c r="DO5" s="99">
        <v>2900069</v>
      </c>
      <c r="DP5" s="98">
        <v>301828</v>
      </c>
      <c r="DQ5" s="98">
        <v>604160</v>
      </c>
      <c r="DR5" s="100">
        <v>3806057</v>
      </c>
      <c r="DS5" s="98">
        <v>230037</v>
      </c>
      <c r="DT5" s="98">
        <v>0</v>
      </c>
      <c r="DU5" s="98">
        <v>0</v>
      </c>
      <c r="DV5" s="98">
        <v>0</v>
      </c>
      <c r="DW5" s="99">
        <v>230037</v>
      </c>
      <c r="DX5" s="98">
        <v>0</v>
      </c>
      <c r="DY5" s="98">
        <v>0</v>
      </c>
      <c r="DZ5" s="100">
        <v>230037</v>
      </c>
      <c r="EA5" s="98">
        <v>100430</v>
      </c>
      <c r="EB5" s="98">
        <v>0</v>
      </c>
      <c r="EC5" s="98">
        <v>0</v>
      </c>
      <c r="ED5" s="98">
        <v>0</v>
      </c>
      <c r="EE5" s="99">
        <v>100430</v>
      </c>
      <c r="EF5" s="98">
        <v>0</v>
      </c>
      <c r="EG5" s="98">
        <v>0</v>
      </c>
      <c r="EH5" s="100">
        <v>100430</v>
      </c>
    </row>
    <row r="6" spans="1:138" x14ac:dyDescent="0.2">
      <c r="A6" s="102">
        <v>17</v>
      </c>
      <c r="B6" s="101" t="s">
        <v>69</v>
      </c>
      <c r="C6" s="98">
        <v>17773344</v>
      </c>
      <c r="D6" s="98">
        <v>0</v>
      </c>
      <c r="E6" s="98">
        <v>0</v>
      </c>
      <c r="F6" s="98">
        <v>0</v>
      </c>
      <c r="G6" s="99">
        <v>17773344</v>
      </c>
      <c r="H6" s="98">
        <v>0</v>
      </c>
      <c r="I6" s="98">
        <v>0</v>
      </c>
      <c r="J6" s="100">
        <v>17773344</v>
      </c>
      <c r="K6" s="98">
        <v>126883990</v>
      </c>
      <c r="L6" s="98">
        <v>0</v>
      </c>
      <c r="M6" s="98">
        <v>0</v>
      </c>
      <c r="N6" s="98">
        <v>2437747</v>
      </c>
      <c r="O6" s="99">
        <v>129321737</v>
      </c>
      <c r="P6" s="98">
        <v>0</v>
      </c>
      <c r="Q6" s="98">
        <v>0</v>
      </c>
      <c r="R6" s="100">
        <v>129321737</v>
      </c>
      <c r="S6" s="98">
        <v>0</v>
      </c>
      <c r="T6" s="98">
        <v>0</v>
      </c>
      <c r="U6" s="98">
        <v>0</v>
      </c>
      <c r="V6" s="98">
        <v>0</v>
      </c>
      <c r="W6" s="99">
        <v>0</v>
      </c>
      <c r="X6" s="98">
        <v>0</v>
      </c>
      <c r="Y6" s="98">
        <v>0</v>
      </c>
      <c r="Z6" s="100">
        <v>0</v>
      </c>
      <c r="AA6" s="98">
        <v>3516020</v>
      </c>
      <c r="AB6" s="98">
        <v>0</v>
      </c>
      <c r="AC6" s="98">
        <v>0</v>
      </c>
      <c r="AD6" s="98">
        <v>0</v>
      </c>
      <c r="AE6" s="99">
        <v>3516020</v>
      </c>
      <c r="AF6" s="98">
        <v>0</v>
      </c>
      <c r="AG6" s="98">
        <v>0</v>
      </c>
      <c r="AH6" s="100">
        <v>3516020</v>
      </c>
      <c r="AI6" s="98">
        <v>0</v>
      </c>
      <c r="AJ6" s="98">
        <v>0</v>
      </c>
      <c r="AK6" s="98">
        <v>0</v>
      </c>
      <c r="AL6" s="98">
        <v>0</v>
      </c>
      <c r="AM6" s="99">
        <v>0</v>
      </c>
      <c r="AN6" s="98">
        <v>0</v>
      </c>
      <c r="AO6" s="98">
        <v>0</v>
      </c>
      <c r="AP6" s="100">
        <v>0</v>
      </c>
      <c r="AQ6" s="98">
        <v>349645</v>
      </c>
      <c r="AR6" s="98">
        <v>0</v>
      </c>
      <c r="AS6" s="98">
        <v>0</v>
      </c>
      <c r="AT6" s="98">
        <v>5599</v>
      </c>
      <c r="AU6" s="99">
        <v>355244</v>
      </c>
      <c r="AV6" s="98">
        <v>0</v>
      </c>
      <c r="AW6" s="98">
        <v>0</v>
      </c>
      <c r="AX6" s="100">
        <v>355244</v>
      </c>
      <c r="AY6" s="98">
        <v>0</v>
      </c>
      <c r="AZ6" s="98">
        <v>0</v>
      </c>
      <c r="BA6" s="98">
        <v>0</v>
      </c>
      <c r="BB6" s="98">
        <v>0</v>
      </c>
      <c r="BC6" s="99">
        <v>0</v>
      </c>
      <c r="BD6" s="98">
        <v>0</v>
      </c>
      <c r="BE6" s="98">
        <v>0</v>
      </c>
      <c r="BF6" s="100">
        <v>0</v>
      </c>
      <c r="BG6" s="98">
        <v>91237223</v>
      </c>
      <c r="BH6" s="98">
        <v>0</v>
      </c>
      <c r="BI6" s="98">
        <v>0</v>
      </c>
      <c r="BJ6" s="98">
        <v>39243147</v>
      </c>
      <c r="BK6" s="99">
        <v>130480370</v>
      </c>
      <c r="BL6" s="98">
        <v>0</v>
      </c>
      <c r="BM6" s="98">
        <v>40844868</v>
      </c>
      <c r="BN6" s="100">
        <v>171325238</v>
      </c>
      <c r="BO6" s="98">
        <v>0</v>
      </c>
      <c r="BP6" s="98">
        <v>0</v>
      </c>
      <c r="BQ6" s="98">
        <v>0</v>
      </c>
      <c r="BR6" s="98">
        <v>0</v>
      </c>
      <c r="BS6" s="99">
        <v>0</v>
      </c>
      <c r="BT6" s="98">
        <v>0</v>
      </c>
      <c r="BU6" s="98">
        <v>0</v>
      </c>
      <c r="BV6" s="100">
        <v>0</v>
      </c>
      <c r="BW6" s="98">
        <v>580288</v>
      </c>
      <c r="BX6" s="98">
        <v>0</v>
      </c>
      <c r="BY6" s="98">
        <v>0</v>
      </c>
      <c r="BZ6" s="98">
        <v>243615</v>
      </c>
      <c r="CA6" s="99">
        <v>823903</v>
      </c>
      <c r="CB6" s="98">
        <v>0</v>
      </c>
      <c r="CC6" s="98">
        <v>253526</v>
      </c>
      <c r="CD6" s="100">
        <v>1077429</v>
      </c>
      <c r="CE6" s="98">
        <v>0</v>
      </c>
      <c r="CF6" s="98">
        <v>0</v>
      </c>
      <c r="CG6" s="98">
        <v>0</v>
      </c>
      <c r="CH6" s="98">
        <v>0</v>
      </c>
      <c r="CI6" s="99">
        <v>0</v>
      </c>
      <c r="CJ6" s="98">
        <v>0</v>
      </c>
      <c r="CK6" s="98">
        <v>0</v>
      </c>
      <c r="CL6" s="100">
        <v>0</v>
      </c>
      <c r="CM6" s="98">
        <v>15364</v>
      </c>
      <c r="CN6" s="98">
        <v>0</v>
      </c>
      <c r="CO6" s="98">
        <v>0</v>
      </c>
      <c r="CP6" s="98">
        <v>0</v>
      </c>
      <c r="CQ6" s="99">
        <v>15364</v>
      </c>
      <c r="CR6" s="98">
        <v>0</v>
      </c>
      <c r="CS6" s="98">
        <v>0</v>
      </c>
      <c r="CT6" s="100">
        <v>15364</v>
      </c>
      <c r="CU6" s="98">
        <v>0</v>
      </c>
      <c r="CV6" s="98">
        <v>0</v>
      </c>
      <c r="CW6" s="98">
        <v>0</v>
      </c>
      <c r="CX6" s="98">
        <v>0</v>
      </c>
      <c r="CY6" s="99">
        <v>0</v>
      </c>
      <c r="CZ6" s="98">
        <v>0</v>
      </c>
      <c r="DA6" s="98">
        <v>0</v>
      </c>
      <c r="DB6" s="100">
        <v>0</v>
      </c>
      <c r="DC6" s="98">
        <v>0</v>
      </c>
      <c r="DD6" s="98">
        <v>0</v>
      </c>
      <c r="DE6" s="98">
        <v>0</v>
      </c>
      <c r="DF6" s="98">
        <v>0</v>
      </c>
      <c r="DG6" s="99">
        <v>0</v>
      </c>
      <c r="DH6" s="98">
        <v>0</v>
      </c>
      <c r="DI6" s="98">
        <v>0</v>
      </c>
      <c r="DJ6" s="100">
        <v>0</v>
      </c>
      <c r="DK6" s="98">
        <v>4093913</v>
      </c>
      <c r="DL6" s="98">
        <v>0</v>
      </c>
      <c r="DM6" s="98">
        <v>0</v>
      </c>
      <c r="DN6" s="98">
        <v>68983</v>
      </c>
      <c r="DO6" s="99">
        <v>4162896</v>
      </c>
      <c r="DP6" s="98">
        <v>0</v>
      </c>
      <c r="DQ6" s="98">
        <v>0</v>
      </c>
      <c r="DR6" s="100">
        <v>4162896</v>
      </c>
      <c r="DS6" s="98">
        <v>906347</v>
      </c>
      <c r="DT6" s="98">
        <v>0</v>
      </c>
      <c r="DU6" s="98">
        <v>0</v>
      </c>
      <c r="DV6" s="98">
        <v>388907</v>
      </c>
      <c r="DW6" s="99">
        <v>1295254</v>
      </c>
      <c r="DX6" s="98">
        <v>0</v>
      </c>
      <c r="DY6" s="98">
        <v>405591</v>
      </c>
      <c r="DZ6" s="100">
        <v>1700845</v>
      </c>
      <c r="EA6" s="98">
        <v>25971</v>
      </c>
      <c r="EB6" s="98">
        <v>0</v>
      </c>
      <c r="EC6" s="98">
        <v>0</v>
      </c>
      <c r="ED6" s="98">
        <v>0</v>
      </c>
      <c r="EE6" s="99">
        <v>25971</v>
      </c>
      <c r="EF6" s="98">
        <v>0</v>
      </c>
      <c r="EG6" s="98">
        <v>0</v>
      </c>
      <c r="EH6" s="100">
        <v>25971</v>
      </c>
    </row>
    <row r="7" spans="1:138" ht="13.5" thickBot="1" x14ac:dyDescent="0.25">
      <c r="A7" s="223">
        <v>36</v>
      </c>
      <c r="B7" s="224" t="s">
        <v>73</v>
      </c>
      <c r="C7" s="225">
        <v>90595370</v>
      </c>
      <c r="D7" s="225">
        <v>0</v>
      </c>
      <c r="E7" s="225">
        <v>0</v>
      </c>
      <c r="F7" s="225">
        <v>0</v>
      </c>
      <c r="G7" s="226">
        <v>90595370</v>
      </c>
      <c r="H7" s="225">
        <v>0</v>
      </c>
      <c r="I7" s="225">
        <v>0</v>
      </c>
      <c r="J7" s="227">
        <v>90595370</v>
      </c>
      <c r="K7" s="225">
        <v>41578852</v>
      </c>
      <c r="L7" s="225">
        <v>0</v>
      </c>
      <c r="M7" s="225">
        <v>0</v>
      </c>
      <c r="N7" s="225">
        <v>0</v>
      </c>
      <c r="O7" s="226">
        <v>41578852</v>
      </c>
      <c r="P7" s="225">
        <v>0</v>
      </c>
      <c r="Q7" s="225">
        <v>0</v>
      </c>
      <c r="R7" s="227">
        <v>41578852</v>
      </c>
      <c r="S7" s="225">
        <v>0</v>
      </c>
      <c r="T7" s="225">
        <v>0</v>
      </c>
      <c r="U7" s="225">
        <v>0</v>
      </c>
      <c r="V7" s="225">
        <v>0</v>
      </c>
      <c r="W7" s="226">
        <v>0</v>
      </c>
      <c r="X7" s="225">
        <v>16124323</v>
      </c>
      <c r="Y7" s="225">
        <v>0</v>
      </c>
      <c r="Z7" s="227">
        <v>16124323</v>
      </c>
      <c r="AA7" s="225">
        <v>0</v>
      </c>
      <c r="AB7" s="225">
        <v>0</v>
      </c>
      <c r="AC7" s="225">
        <v>0</v>
      </c>
      <c r="AD7" s="225">
        <v>0</v>
      </c>
      <c r="AE7" s="226">
        <v>0</v>
      </c>
      <c r="AF7" s="225">
        <v>0</v>
      </c>
      <c r="AG7" s="225">
        <v>0</v>
      </c>
      <c r="AH7" s="227">
        <v>0</v>
      </c>
      <c r="AI7" s="225">
        <v>0</v>
      </c>
      <c r="AJ7" s="225">
        <v>0</v>
      </c>
      <c r="AK7" s="225">
        <v>0</v>
      </c>
      <c r="AL7" s="225">
        <v>0</v>
      </c>
      <c r="AM7" s="226">
        <v>0</v>
      </c>
      <c r="AN7" s="225">
        <v>0</v>
      </c>
      <c r="AO7" s="225">
        <v>0</v>
      </c>
      <c r="AP7" s="227">
        <v>0</v>
      </c>
      <c r="AQ7" s="225">
        <v>0</v>
      </c>
      <c r="AR7" s="225">
        <v>0</v>
      </c>
      <c r="AS7" s="225">
        <v>0</v>
      </c>
      <c r="AT7" s="225">
        <v>0</v>
      </c>
      <c r="AU7" s="226">
        <v>0</v>
      </c>
      <c r="AV7" s="225">
        <v>0</v>
      </c>
      <c r="AW7" s="225">
        <v>0</v>
      </c>
      <c r="AX7" s="227">
        <v>0</v>
      </c>
      <c r="AY7" s="225">
        <v>0</v>
      </c>
      <c r="AZ7" s="225">
        <v>0</v>
      </c>
      <c r="BA7" s="225">
        <v>0</v>
      </c>
      <c r="BB7" s="225">
        <v>0</v>
      </c>
      <c r="BC7" s="226">
        <v>0</v>
      </c>
      <c r="BD7" s="225">
        <v>0</v>
      </c>
      <c r="BE7" s="225">
        <v>0</v>
      </c>
      <c r="BF7" s="227">
        <v>0</v>
      </c>
      <c r="BG7" s="225">
        <v>104436335</v>
      </c>
      <c r="BH7" s="225">
        <v>0</v>
      </c>
      <c r="BI7" s="225">
        <v>0</v>
      </c>
      <c r="BJ7" s="225">
        <v>0</v>
      </c>
      <c r="BK7" s="226">
        <v>104436335</v>
      </c>
      <c r="BL7" s="225">
        <v>11579721</v>
      </c>
      <c r="BM7" s="225">
        <v>7541208</v>
      </c>
      <c r="BN7" s="227">
        <v>123557264</v>
      </c>
      <c r="BO7" s="225">
        <v>0</v>
      </c>
      <c r="BP7" s="225">
        <v>0</v>
      </c>
      <c r="BQ7" s="225">
        <v>0</v>
      </c>
      <c r="BR7" s="225">
        <v>0</v>
      </c>
      <c r="BS7" s="226">
        <v>0</v>
      </c>
      <c r="BT7" s="225">
        <v>0</v>
      </c>
      <c r="BU7" s="225">
        <v>0</v>
      </c>
      <c r="BV7" s="227">
        <v>0</v>
      </c>
      <c r="BW7" s="225">
        <v>0</v>
      </c>
      <c r="BX7" s="225">
        <v>0</v>
      </c>
      <c r="BY7" s="225">
        <v>0</v>
      </c>
      <c r="BZ7" s="225">
        <v>0</v>
      </c>
      <c r="CA7" s="226">
        <v>0</v>
      </c>
      <c r="CB7" s="225">
        <v>0</v>
      </c>
      <c r="CC7" s="225">
        <v>0</v>
      </c>
      <c r="CD7" s="227">
        <v>0</v>
      </c>
      <c r="CE7" s="225">
        <v>0</v>
      </c>
      <c r="CF7" s="225">
        <v>0</v>
      </c>
      <c r="CG7" s="225">
        <v>0</v>
      </c>
      <c r="CH7" s="225">
        <v>0</v>
      </c>
      <c r="CI7" s="226">
        <v>0</v>
      </c>
      <c r="CJ7" s="225">
        <v>0</v>
      </c>
      <c r="CK7" s="225">
        <v>0</v>
      </c>
      <c r="CL7" s="227">
        <v>0</v>
      </c>
      <c r="CM7" s="225">
        <v>0</v>
      </c>
      <c r="CN7" s="225">
        <v>0</v>
      </c>
      <c r="CO7" s="225">
        <v>0</v>
      </c>
      <c r="CP7" s="225">
        <v>0</v>
      </c>
      <c r="CQ7" s="226">
        <v>0</v>
      </c>
      <c r="CR7" s="225">
        <v>0</v>
      </c>
      <c r="CS7" s="225">
        <v>0</v>
      </c>
      <c r="CT7" s="227">
        <v>0</v>
      </c>
      <c r="CU7" s="225">
        <v>2688605</v>
      </c>
      <c r="CV7" s="225">
        <v>0</v>
      </c>
      <c r="CW7" s="225">
        <v>0</v>
      </c>
      <c r="CX7" s="225">
        <v>0</v>
      </c>
      <c r="CY7" s="226">
        <v>2688605</v>
      </c>
      <c r="CZ7" s="225">
        <v>331244</v>
      </c>
      <c r="DA7" s="225">
        <v>0</v>
      </c>
      <c r="DB7" s="227">
        <v>3019849</v>
      </c>
      <c r="DC7" s="225">
        <v>2355046</v>
      </c>
      <c r="DD7" s="225">
        <v>0</v>
      </c>
      <c r="DE7" s="225">
        <v>0</v>
      </c>
      <c r="DF7" s="225">
        <v>0</v>
      </c>
      <c r="DG7" s="226">
        <v>2355046</v>
      </c>
      <c r="DH7" s="225">
        <v>290148</v>
      </c>
      <c r="DI7" s="225">
        <v>0</v>
      </c>
      <c r="DJ7" s="227">
        <v>2645194</v>
      </c>
      <c r="DK7" s="225">
        <v>1495120</v>
      </c>
      <c r="DL7" s="225">
        <v>0</v>
      </c>
      <c r="DM7" s="225">
        <v>0</v>
      </c>
      <c r="DN7" s="225">
        <v>0</v>
      </c>
      <c r="DO7" s="226">
        <v>1495120</v>
      </c>
      <c r="DP7" s="225">
        <v>0</v>
      </c>
      <c r="DQ7" s="225">
        <v>0</v>
      </c>
      <c r="DR7" s="227">
        <v>1495120</v>
      </c>
      <c r="DS7" s="225">
        <v>1552310</v>
      </c>
      <c r="DT7" s="225">
        <v>0</v>
      </c>
      <c r="DU7" s="225">
        <v>0</v>
      </c>
      <c r="DV7" s="225">
        <v>0</v>
      </c>
      <c r="DW7" s="226">
        <v>1552310</v>
      </c>
      <c r="DX7" s="225">
        <v>185276</v>
      </c>
      <c r="DY7" s="225">
        <v>120659</v>
      </c>
      <c r="DZ7" s="227">
        <v>1858245</v>
      </c>
      <c r="EA7" s="225">
        <v>54859</v>
      </c>
      <c r="EB7" s="225">
        <v>0</v>
      </c>
      <c r="EC7" s="225">
        <v>0</v>
      </c>
      <c r="ED7" s="225">
        <v>0</v>
      </c>
      <c r="EE7" s="226">
        <v>54859</v>
      </c>
      <c r="EF7" s="225">
        <v>0</v>
      </c>
      <c r="EG7" s="225">
        <v>0</v>
      </c>
      <c r="EH7" s="227">
        <v>54859</v>
      </c>
    </row>
    <row r="8" spans="1:138" x14ac:dyDescent="0.2">
      <c r="X8" s="8"/>
    </row>
    <row r="9" spans="1:138" x14ac:dyDescent="0.2">
      <c r="C9" s="13"/>
      <c r="D9" s="14"/>
      <c r="E9" s="14"/>
      <c r="F9" s="15"/>
      <c r="X9" s="7"/>
      <c r="CU9" t="s">
        <v>16</v>
      </c>
      <c r="EA9" t="s">
        <v>16</v>
      </c>
    </row>
    <row r="10" spans="1:138" x14ac:dyDescent="0.2">
      <c r="C10" s="16"/>
      <c r="D10" s="16"/>
      <c r="E10" s="16"/>
      <c r="F10" s="16"/>
    </row>
  </sheetData>
  <mergeCells count="37">
    <mergeCell ref="CU2:DA2"/>
    <mergeCell ref="CU3:DA3"/>
    <mergeCell ref="EA2:EG2"/>
    <mergeCell ref="EA3:EG3"/>
    <mergeCell ref="DC2:DI2"/>
    <mergeCell ref="DK2:DQ2"/>
    <mergeCell ref="DS2:DY2"/>
    <mergeCell ref="DC3:DI3"/>
    <mergeCell ref="DK3:DQ3"/>
    <mergeCell ref="DS3:DY3"/>
    <mergeCell ref="CM2:CS2"/>
    <mergeCell ref="CM3:CS3"/>
    <mergeCell ref="BG2:BM2"/>
    <mergeCell ref="BG3:BM3"/>
    <mergeCell ref="AA2:AG2"/>
    <mergeCell ref="AA3:AG3"/>
    <mergeCell ref="AI2:AO2"/>
    <mergeCell ref="AI3:AO3"/>
    <mergeCell ref="AQ2:AX2"/>
    <mergeCell ref="AY2:BF2"/>
    <mergeCell ref="BO2:BU2"/>
    <mergeCell ref="BW2:CD2"/>
    <mergeCell ref="CE2:CL2"/>
    <mergeCell ref="BW3:CC3"/>
    <mergeCell ref="CE3:CK3"/>
    <mergeCell ref="BO3:BU3"/>
    <mergeCell ref="A1:B1"/>
    <mergeCell ref="X2:Y2"/>
    <mergeCell ref="AQ3:AW3"/>
    <mergeCell ref="AY3:BE3"/>
    <mergeCell ref="A2:A4"/>
    <mergeCell ref="B2:B4"/>
    <mergeCell ref="K3:Q3"/>
    <mergeCell ref="C3:I3"/>
    <mergeCell ref="C2:I2"/>
    <mergeCell ref="K2:Q2"/>
    <mergeCell ref="S3:Z3"/>
  </mergeCells>
  <phoneticPr fontId="14" type="noConversion"/>
  <printOptions horizontalCentered="1"/>
  <pageMargins left="0.17" right="0.17" top="0.25" bottom="0.25" header="0.2" footer="0.12"/>
  <pageSetup paperSize="5" scale="60" orientation="landscape" r:id="rId1"/>
  <headerFooter alignWithMargins="0">
    <oddFooter>&amp;L&amp;8&amp;Z&amp;F</oddFooter>
  </headerFooter>
  <colBreaks count="5" manualBreakCount="5">
    <brk id="26" max="9" man="1"/>
    <brk id="50" max="9" man="1"/>
    <brk id="74" max="9" man="1"/>
    <brk id="98" max="9" man="1"/>
    <brk id="122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90" zoomScaleNormal="100" zoomScaleSheetLayoutView="90" workbookViewId="0">
      <pane xSplit="2" ySplit="3" topLeftCell="C4" activePane="bottomRight" state="frozen"/>
      <selection activeCell="A3" sqref="A1:EH4"/>
      <selection pane="topRight" activeCell="A3" sqref="A1:EH4"/>
      <selection pane="bottomLeft" activeCell="A3" sqref="A1:EH4"/>
      <selection pane="bottomRight" activeCell="E32" sqref="E32"/>
    </sheetView>
  </sheetViews>
  <sheetFormatPr defaultColWidth="8.85546875" defaultRowHeight="12.75" x14ac:dyDescent="0.2"/>
  <cols>
    <col min="1" max="1" width="8.85546875" customWidth="1"/>
    <col min="2" max="2" width="34.5703125" style="26" customWidth="1"/>
    <col min="3" max="4" width="21" customWidth="1"/>
  </cols>
  <sheetData>
    <row r="1" spans="1:3" ht="18" customHeight="1" x14ac:dyDescent="0.25">
      <c r="A1" s="209" t="s">
        <v>110</v>
      </c>
      <c r="B1" s="209"/>
      <c r="C1" s="209"/>
    </row>
    <row r="2" spans="1:3" ht="15" customHeight="1" x14ac:dyDescent="0.2"/>
    <row r="3" spans="1:3" s="28" customFormat="1" ht="95.25" customHeight="1" x14ac:dyDescent="0.3">
      <c r="A3" s="19" t="s">
        <v>10</v>
      </c>
      <c r="B3" s="19" t="s">
        <v>61</v>
      </c>
      <c r="C3" s="27" t="s">
        <v>111</v>
      </c>
    </row>
    <row r="4" spans="1:3" ht="18" customHeight="1" x14ac:dyDescent="0.2">
      <c r="A4" s="29" t="s">
        <v>37</v>
      </c>
      <c r="B4" s="29" t="s">
        <v>38</v>
      </c>
      <c r="C4" s="30">
        <v>40415</v>
      </c>
    </row>
    <row r="5" spans="1:3" ht="18" customHeight="1" x14ac:dyDescent="0.2">
      <c r="A5" s="29" t="s">
        <v>39</v>
      </c>
      <c r="B5" s="29" t="s">
        <v>40</v>
      </c>
      <c r="C5" s="30">
        <v>44622</v>
      </c>
    </row>
    <row r="6" spans="1:3" ht="18" customHeight="1" thickBot="1" x14ac:dyDescent="0.25">
      <c r="A6" s="228" t="s">
        <v>41</v>
      </c>
      <c r="B6" s="228" t="s">
        <v>42</v>
      </c>
      <c r="C6" s="229">
        <v>44726</v>
      </c>
    </row>
    <row r="7" spans="1:3" s="31" customFormat="1" ht="26.45" customHeight="1" x14ac:dyDescent="0.25">
      <c r="B7" s="32"/>
      <c r="C7" s="33"/>
    </row>
  </sheetData>
  <mergeCells count="1">
    <mergeCell ref="A1:C1"/>
  </mergeCells>
  <pageMargins left="0.7" right="0.7" top="0.28999999999999998" bottom="0.5" header="0.25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FY15-16 Final Type 5</vt:lpstr>
      <vt:lpstr>Detail Calculation exclude debt</vt:lpstr>
      <vt:lpstr>Detail Calculation for debt</vt:lpstr>
      <vt:lpstr>Detail</vt:lpstr>
      <vt:lpstr>10.1.15 SIS</vt:lpstr>
      <vt:lpstr>'10.1.15 SIS'!Print_Area</vt:lpstr>
      <vt:lpstr>Detail!Print_Area</vt:lpstr>
      <vt:lpstr>'Detail Calculation exclude debt'!Print_Area</vt:lpstr>
      <vt:lpstr>'Detail Calculation for debt'!Print_Area</vt:lpstr>
      <vt:lpstr>'FY15-16 Final Type 5'!Print_Area</vt:lpstr>
      <vt:lpstr>'10.1.15 SIS'!Print_Titles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Paula Matherne</cp:lastModifiedBy>
  <cp:lastPrinted>2016-03-09T21:48:52Z</cp:lastPrinted>
  <dcterms:created xsi:type="dcterms:W3CDTF">2002-01-31T14:19:47Z</dcterms:created>
  <dcterms:modified xsi:type="dcterms:W3CDTF">2016-03-09T21:58:29Z</dcterms:modified>
</cp:coreProperties>
</file>