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900 - Othr Uses  - by fund" sheetId="1" r:id="rId1"/>
  </sheets>
  <definedNames>
    <definedName name="_xlnm.Print_Area" localSheetId="0">'Obj900 - Othr Uses  - by fund'!$A$1:$O$107</definedName>
    <definedName name="_xlnm.Print_Titles" localSheetId="0">'Obj900 - Othr Uses  - by fund'!$A:$B,'Obj900 - Othr Uses  - by fund'!$1:$2</definedName>
  </definedNames>
  <calcPr fullCalcOnLoad="1"/>
</workbook>
</file>

<file path=xl/sharedStrings.xml><?xml version="1.0" encoding="utf-8"?>
<sst xmlns="http://schemas.openxmlformats.org/spreadsheetml/2006/main" count="120" uniqueCount="118">
  <si>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</si>
  <si>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</si>
  <si>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</si>
  <si>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</si>
  <si>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</si>
  <si>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</si>
  <si>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</si>
  <si>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</si>
  <si>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Other Uses of Funds Expenditures</t>
  </si>
  <si>
    <t xml:space="preserve"> Percent General Funds</t>
  </si>
  <si>
    <t xml:space="preserve">Percent Special Fund Federal </t>
  </si>
  <si>
    <t>Percent Capital Project Funds</t>
  </si>
  <si>
    <t>Percent     NCLB Federal Funds</t>
  </si>
  <si>
    <t>Percent    Other Special Funds</t>
  </si>
  <si>
    <t>Percent Debt Service Funds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</si>
  <si>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</si>
  <si>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</si>
  <si>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</si>
  <si>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</si>
  <si>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</si>
  <si>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</si>
  <si>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</si>
  <si>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</si>
  <si>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</si>
  <si>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</si>
  <si>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</si>
  <si>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</si>
  <si>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</si>
  <si>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</si>
  <si>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</si>
  <si>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</si>
  <si>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</si>
  <si>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</si>
  <si>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</si>
  <si>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</si>
  <si>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</si>
  <si>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</si>
  <si>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</si>
  <si>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</si>
  <si>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</si>
  <si>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</si>
  <si>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</si>
  <si>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</si>
  <si>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</si>
  <si>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</si>
  <si>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</si>
  <si>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</si>
  <si>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</si>
  <si>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</si>
  <si>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</si>
  <si>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</si>
  <si>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</si>
  <si>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</si>
  <si>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</si>
  <si>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</si>
  <si>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</si>
  <si>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</si>
  <si>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</si>
  <si>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</si>
  <si>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</si>
  <si>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</si>
  <si>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</si>
  <si>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</si>
  <si>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</si>
  <si>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</si>
  <si>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</si>
  <si>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</si>
  <si>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</si>
  <si>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</si>
  <si>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</si>
  <si>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</si>
  <si>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</si>
  <si>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</si>
  <si>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</si>
  <si>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</si>
  <si>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</si>
  <si>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</si>
  <si>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</si>
  <si>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</si>
  <si>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</si>
  <si>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</si>
  <si>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</si>
  <si>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</si>
  <si>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</si>
  <si>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</si>
  <si>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</si>
  <si>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</si>
  <si>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</si>
  <si>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</si>
  <si>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</si>
  <si>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</si>
  <si>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</si>
  <si>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</si>
  <si>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</si>
  <si>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</si>
  <si>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</si>
  <si>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</si>
  <si>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</si>
  <si>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</si>
  <si>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</si>
  <si>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</si>
  <si>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</si>
  <si>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</si>
  <si>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</si>
  <si>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</si>
  <si>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</si>
  <si>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</si>
  <si>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</si>
  <si>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</si>
  <si>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</si>
  <si>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</si>
  <si>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</si>
  <si>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</si>
  <si>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</si>
  <si>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</si>
  <si>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2006-2007</t>
  </si>
  <si>
    <t>Other Uses of Funds - Object Code 900
Expenditures by Fund Source</t>
  </si>
  <si>
    <t>* Includes keypunch codes 51115 and 51120 under Other Uses of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</si>
</sst>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2" borderId="1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3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4" fillId="0" borderId="5" xfId="0" applyNumberFormat="1" applyFont="1" applyBorder="1" applyAlignment="1">
      <alignment/>
    </xf>
    <xf numFmtId="0" fontId="3" fillId="3" borderId="0" xfId="0" applyFont="1" applyFill="1" applyAlignment="1">
      <alignment/>
    </xf>
    <xf numFmtId="0" fontId="3" fillId="4" borderId="6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0" borderId="4" xfId="0" applyFont="1" applyBorder="1" applyAlignment="1">
      <alignment/>
    </xf>
    <xf numFmtId="0" fontId="4" fillId="0" borderId="10" xfId="0" applyFont="1" applyBorder="1" applyAlignment="1">
      <alignment horizontal="left"/>
    </xf>
    <xf numFmtId="164" fontId="4" fillId="0" borderId="3" xfId="0" applyNumberFormat="1" applyFont="1" applyBorder="1" applyAlignment="1">
      <alignment/>
    </xf>
    <xf numFmtId="0" fontId="1" fillId="0" borderId="11" xfId="19" applyFont="1" applyFill="1" applyBorder="1" applyAlignment="1">
      <alignment horizontal="righ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left" wrapText="1"/>
      <protection/>
    </xf>
    <xf numFmtId="164" fontId="4" fillId="2" borderId="3" xfId="0" applyNumberFormat="1" applyFont="1" applyFill="1" applyBorder="1" applyAlignment="1">
      <alignment/>
    </xf>
    <xf numFmtId="0" fontId="1" fillId="0" borderId="13" xfId="19" applyFont="1" applyFill="1" applyBorder="1" applyAlignment="1">
      <alignment horizontal="right" wrapText="1"/>
      <protection/>
    </xf>
    <xf numFmtId="10" fontId="4" fillId="0" borderId="14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164" fontId="4" fillId="0" borderId="18" xfId="0" applyNumberFormat="1" applyFont="1" applyBorder="1" applyAlignment="1">
      <alignment/>
    </xf>
    <xf numFmtId="164" fontId="4" fillId="2" borderId="18" xfId="0" applyNumberFormat="1" applyFont="1" applyFill="1" applyBorder="1" applyAlignment="1">
      <alignment/>
    </xf>
    <xf numFmtId="0" fontId="1" fillId="0" borderId="19" xfId="19" applyFont="1" applyFill="1" applyBorder="1" applyAlignment="1">
      <alignment wrapText="1"/>
      <protection/>
    </xf>
    <xf numFmtId="164" fontId="1" fillId="0" borderId="19" xfId="19" applyNumberFormat="1" applyFont="1" applyFill="1" applyBorder="1" applyAlignment="1">
      <alignment horizontal="right" wrapText="1"/>
      <protection/>
    </xf>
    <xf numFmtId="164" fontId="1" fillId="2" borderId="19" xfId="19" applyNumberFormat="1" applyFont="1" applyFill="1" applyBorder="1" applyAlignment="1">
      <alignment horizontal="right" wrapText="1"/>
      <protection/>
    </xf>
    <xf numFmtId="10" fontId="1" fillId="0" borderId="19" xfId="19" applyNumberFormat="1" applyFont="1" applyFill="1" applyBorder="1" applyAlignment="1">
      <alignment horizontal="right" wrapText="1"/>
      <protection/>
    </xf>
    <xf numFmtId="0" fontId="1" fillId="0" borderId="19" xfId="19" applyFont="1" applyFill="1" applyBorder="1" applyAlignment="1">
      <alignment horizontal="right" wrapText="1"/>
      <protection/>
    </xf>
    <xf numFmtId="0" fontId="1" fillId="0" borderId="20" xfId="19" applyFont="1" applyFill="1" applyBorder="1" applyAlignment="1">
      <alignment horizontal="right" wrapText="1"/>
      <protection/>
    </xf>
    <xf numFmtId="164" fontId="3" fillId="0" borderId="1" xfId="0" applyNumberFormat="1" applyFont="1" applyFill="1" applyBorder="1" applyAlignment="1">
      <alignment/>
    </xf>
    <xf numFmtId="10" fontId="3" fillId="0" borderId="1" xfId="0" applyNumberFormat="1" applyFont="1" applyFill="1" applyBorder="1" applyAlignment="1">
      <alignment/>
    </xf>
    <xf numFmtId="0" fontId="1" fillId="0" borderId="21" xfId="19" applyFont="1" applyFill="1" applyBorder="1" applyAlignment="1">
      <alignment horizontal="right" wrapText="1"/>
      <protection/>
    </xf>
    <xf numFmtId="164" fontId="1" fillId="0" borderId="20" xfId="19" applyNumberFormat="1" applyFont="1" applyFill="1" applyBorder="1" applyAlignment="1">
      <alignment horizontal="right" wrapText="1"/>
      <protection/>
    </xf>
    <xf numFmtId="164" fontId="1" fillId="2" borderId="20" xfId="19" applyNumberFormat="1" applyFont="1" applyFill="1" applyBorder="1" applyAlignment="1">
      <alignment horizontal="right" wrapText="1"/>
      <protection/>
    </xf>
    <xf numFmtId="10" fontId="1" fillId="0" borderId="20" xfId="19" applyNumberFormat="1" applyFont="1" applyFill="1" applyBorder="1" applyAlignment="1">
      <alignment horizontal="right" wrapText="1"/>
      <protection/>
    </xf>
    <xf numFmtId="164" fontId="1" fillId="0" borderId="21" xfId="19" applyNumberFormat="1" applyFont="1" applyFill="1" applyBorder="1" applyAlignment="1">
      <alignment horizontal="right" wrapText="1"/>
      <protection/>
    </xf>
    <xf numFmtId="164" fontId="1" fillId="2" borderId="21" xfId="19" applyNumberFormat="1" applyFont="1" applyFill="1" applyBorder="1" applyAlignment="1">
      <alignment horizontal="right" wrapText="1"/>
      <protection/>
    </xf>
    <xf numFmtId="10" fontId="1" fillId="0" borderId="21" xfId="19" applyNumberFormat="1" applyFont="1" applyFill="1" applyBorder="1" applyAlignment="1">
      <alignment horizontal="right" wrapText="1"/>
      <protection/>
    </xf>
    <xf numFmtId="0" fontId="1" fillId="0" borderId="22" xfId="19" applyFont="1" applyFill="1" applyBorder="1" applyAlignment="1">
      <alignment horizontal="left" wrapText="1"/>
      <protection/>
    </xf>
    <xf numFmtId="0" fontId="3" fillId="0" borderId="23" xfId="0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3" fillId="4" borderId="23" xfId="0" applyFont="1" applyFill="1" applyBorder="1" applyAlignment="1">
      <alignment/>
    </xf>
    <xf numFmtId="164" fontId="3" fillId="4" borderId="8" xfId="0" applyNumberFormat="1" applyFont="1" applyFill="1" applyBorder="1" applyAlignment="1">
      <alignment/>
    </xf>
    <xf numFmtId="10" fontId="3" fillId="4" borderId="8" xfId="0" applyNumberFormat="1" applyFont="1" applyFill="1" applyBorder="1" applyAlignment="1">
      <alignment/>
    </xf>
    <xf numFmtId="0" fontId="1" fillId="0" borderId="21" xfId="19" applyFont="1" applyFill="1" applyBorder="1" applyAlignment="1">
      <alignment wrapText="1"/>
      <protection/>
    </xf>
    <xf numFmtId="164" fontId="1" fillId="0" borderId="1" xfId="19" applyNumberFormat="1" applyFont="1" applyFill="1" applyBorder="1" applyAlignment="1">
      <alignment horizontal="right" wrapText="1"/>
      <protection/>
    </xf>
    <xf numFmtId="164" fontId="1" fillId="2" borderId="1" xfId="19" applyNumberFormat="1" applyFont="1" applyFill="1" applyBorder="1" applyAlignment="1">
      <alignment horizontal="right" wrapText="1"/>
      <protection/>
    </xf>
    <xf numFmtId="10" fontId="1" fillId="0" borderId="1" xfId="19" applyNumberFormat="1" applyFont="1" applyFill="1" applyBorder="1" applyAlignment="1">
      <alignment horizontal="right" wrapText="1"/>
      <protection/>
    </xf>
    <xf numFmtId="164" fontId="4" fillId="0" borderId="3" xfId="0" applyNumberFormat="1" applyFont="1" applyFill="1" applyBorder="1" applyAlignment="1">
      <alignment/>
    </xf>
    <xf numFmtId="10" fontId="4" fillId="0" borderId="3" xfId="0" applyNumberFormat="1" applyFont="1" applyFill="1" applyBorder="1" applyAlignment="1">
      <alignment/>
    </xf>
    <xf numFmtId="0" fontId="1" fillId="0" borderId="24" xfId="19" applyFont="1" applyFill="1" applyBorder="1" applyAlignment="1">
      <alignment horizontal="left" wrapText="1"/>
      <protection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112" sqref="M112"/>
    </sheetView>
  </sheetViews>
  <sheetFormatPr defaultColWidth="9.140625" defaultRowHeight="12.75"/>
  <cols>
    <col min="1" max="1" width="3.8515625" style="1" customWidth="1"/>
    <col min="2" max="2" width="35.7109375" style="1" customWidth="1"/>
    <col min="3" max="3" width="11.7109375" style="1" customWidth="1"/>
    <col min="4" max="8" width="10.421875" style="1" customWidth="1"/>
    <col min="9" max="9" width="11.7109375" style="1" customWidth="1"/>
    <col min="10" max="15" width="11.8515625" style="1" customWidth="1"/>
    <col min="16" max="16384" width="9.140625" style="1" customWidth="1"/>
  </cols>
  <sheetData>
    <row r="1" spans="1:15" s="63" customFormat="1" ht="67.5" customHeight="1">
      <c r="A1" s="61" t="s">
        <v>115</v>
      </c>
      <c r="B1" s="61"/>
      <c r="C1" s="62" t="s">
        <v>116</v>
      </c>
      <c r="D1" s="61"/>
      <c r="E1" s="61"/>
      <c r="F1" s="61"/>
      <c r="G1" s="61"/>
      <c r="H1" s="61"/>
      <c r="I1" s="61"/>
      <c r="J1" s="62" t="s">
        <v>116</v>
      </c>
      <c r="K1" s="61"/>
      <c r="L1" s="61"/>
      <c r="M1" s="61"/>
      <c r="N1" s="61"/>
      <c r="O1" s="61"/>
    </row>
    <row r="2" spans="1:15" ht="51">
      <c r="A2" s="3" t="s">
        <v>0</v>
      </c>
      <c r="B2" s="3" t="s">
        <v>6</v>
      </c>
      <c r="C2" s="6" t="s">
        <v>1</v>
      </c>
      <c r="D2" s="6" t="s">
        <v>2</v>
      </c>
      <c r="E2" s="6" t="s">
        <v>7</v>
      </c>
      <c r="F2" s="6" t="s">
        <v>3</v>
      </c>
      <c r="G2" s="6" t="s">
        <v>4</v>
      </c>
      <c r="H2" s="6" t="s">
        <v>5</v>
      </c>
      <c r="I2" s="7" t="s">
        <v>8</v>
      </c>
      <c r="J2" s="6" t="s">
        <v>9</v>
      </c>
      <c r="K2" s="6" t="s">
        <v>10</v>
      </c>
      <c r="L2" s="6" t="s">
        <v>12</v>
      </c>
      <c r="M2" s="6" t="s">
        <v>13</v>
      </c>
      <c r="N2" s="6" t="s">
        <v>14</v>
      </c>
      <c r="O2" s="6" t="s">
        <v>11</v>
      </c>
    </row>
    <row r="3" spans="1:15" ht="12.75">
      <c r="A3" s="30">
        <v>1</v>
      </c>
      <c r="B3" s="30" t="s">
        <v>15</v>
      </c>
      <c r="C3" s="31">
        <v>3333654</v>
      </c>
      <c r="D3" s="31">
        <v>276536</v>
      </c>
      <c r="E3" s="31">
        <v>235650</v>
      </c>
      <c r="F3" s="31">
        <v>180</v>
      </c>
      <c r="G3" s="31">
        <v>800000</v>
      </c>
      <c r="H3" s="31">
        <v>0</v>
      </c>
      <c r="I3" s="32">
        <f aca="true" t="shared" si="0" ref="I3:I34">SUM(C3:H3)</f>
        <v>4646020</v>
      </c>
      <c r="J3" s="33">
        <f aca="true" t="shared" si="1" ref="J3:O18">C3/$I3</f>
        <v>0.7175289817951709</v>
      </c>
      <c r="K3" s="33">
        <f t="shared" si="1"/>
        <v>0.05952105242766927</v>
      </c>
      <c r="L3" s="33">
        <f t="shared" si="1"/>
        <v>0.050720832023968904</v>
      </c>
      <c r="M3" s="33">
        <f t="shared" si="1"/>
        <v>3.874283795592787E-05</v>
      </c>
      <c r="N3" s="33">
        <f t="shared" si="1"/>
        <v>0.17219039091523497</v>
      </c>
      <c r="O3" s="33">
        <f t="shared" si="1"/>
        <v>0</v>
      </c>
    </row>
    <row r="4" spans="1:15" ht="12.75">
      <c r="A4" s="34">
        <v>2</v>
      </c>
      <c r="B4" s="30" t="s">
        <v>16</v>
      </c>
      <c r="C4" s="31">
        <v>548384</v>
      </c>
      <c r="D4" s="31">
        <v>38877</v>
      </c>
      <c r="E4" s="31">
        <v>89072</v>
      </c>
      <c r="F4" s="31">
        <v>1301565</v>
      </c>
      <c r="G4" s="31">
        <v>1034000</v>
      </c>
      <c r="H4" s="31">
        <v>0</v>
      </c>
      <c r="I4" s="32">
        <f t="shared" si="0"/>
        <v>3011898</v>
      </c>
      <c r="J4" s="33">
        <f t="shared" si="1"/>
        <v>0.18207256686647422</v>
      </c>
      <c r="K4" s="33">
        <f t="shared" si="1"/>
        <v>0.012907807634919907</v>
      </c>
      <c r="L4" s="33">
        <f t="shared" si="1"/>
        <v>0.029573378646952853</v>
      </c>
      <c r="M4" s="33">
        <f t="shared" si="1"/>
        <v>0.43214112828522083</v>
      </c>
      <c r="N4" s="33">
        <f t="shared" si="1"/>
        <v>0.3433051185664322</v>
      </c>
      <c r="O4" s="33">
        <f t="shared" si="1"/>
        <v>0</v>
      </c>
    </row>
    <row r="5" spans="1:15" ht="12.75">
      <c r="A5" s="34">
        <v>3</v>
      </c>
      <c r="B5" s="30" t="s">
        <v>17</v>
      </c>
      <c r="C5" s="31">
        <v>0</v>
      </c>
      <c r="D5" s="31">
        <v>205810</v>
      </c>
      <c r="E5" s="31">
        <v>237991</v>
      </c>
      <c r="F5" s="31">
        <v>0</v>
      </c>
      <c r="G5" s="31">
        <v>3495000</v>
      </c>
      <c r="H5" s="31">
        <v>0</v>
      </c>
      <c r="I5" s="32">
        <f t="shared" si="0"/>
        <v>3938801</v>
      </c>
      <c r="J5" s="33">
        <f t="shared" si="1"/>
        <v>0</v>
      </c>
      <c r="K5" s="33">
        <f t="shared" si="1"/>
        <v>0.052251941644170394</v>
      </c>
      <c r="L5" s="33">
        <f t="shared" si="1"/>
        <v>0.060422194469839936</v>
      </c>
      <c r="M5" s="33">
        <f t="shared" si="1"/>
        <v>0</v>
      </c>
      <c r="N5" s="33">
        <f t="shared" si="1"/>
        <v>0.8873258638859897</v>
      </c>
      <c r="O5" s="33">
        <f t="shared" si="1"/>
        <v>0</v>
      </c>
    </row>
    <row r="6" spans="1:15" ht="12.75">
      <c r="A6" s="34">
        <v>4</v>
      </c>
      <c r="B6" s="30" t="s">
        <v>18</v>
      </c>
      <c r="C6" s="31">
        <v>928344</v>
      </c>
      <c r="D6" s="31">
        <v>183515</v>
      </c>
      <c r="E6" s="31">
        <v>132986</v>
      </c>
      <c r="F6" s="31">
        <v>279</v>
      </c>
      <c r="G6" s="31">
        <v>901582</v>
      </c>
      <c r="H6" s="31">
        <v>0</v>
      </c>
      <c r="I6" s="32">
        <f t="shared" si="0"/>
        <v>2146706</v>
      </c>
      <c r="J6" s="33">
        <f t="shared" si="1"/>
        <v>0.4324504613114232</v>
      </c>
      <c r="K6" s="33">
        <f t="shared" si="1"/>
        <v>0.08548678766444963</v>
      </c>
      <c r="L6" s="33">
        <f t="shared" si="1"/>
        <v>0.061948864912102546</v>
      </c>
      <c r="M6" s="33">
        <f t="shared" si="1"/>
        <v>0.0001299665627244718</v>
      </c>
      <c r="N6" s="33">
        <f t="shared" si="1"/>
        <v>0.4199839195493002</v>
      </c>
      <c r="O6" s="33">
        <f t="shared" si="1"/>
        <v>0</v>
      </c>
    </row>
    <row r="7" spans="1:15" ht="12.75">
      <c r="A7" s="35">
        <v>5</v>
      </c>
      <c r="B7" s="20" t="s">
        <v>19</v>
      </c>
      <c r="C7" s="36">
        <v>4003663</v>
      </c>
      <c r="D7" s="36">
        <v>202258</v>
      </c>
      <c r="E7" s="36">
        <v>439319</v>
      </c>
      <c r="F7" s="36">
        <v>205600</v>
      </c>
      <c r="G7" s="36">
        <v>274692</v>
      </c>
      <c r="H7" s="36">
        <v>0</v>
      </c>
      <c r="I7" s="2">
        <f t="shared" si="0"/>
        <v>5125532</v>
      </c>
      <c r="J7" s="37">
        <f t="shared" si="1"/>
        <v>0.7811214523682615</v>
      </c>
      <c r="K7" s="37">
        <f t="shared" si="1"/>
        <v>0.03946087937798457</v>
      </c>
      <c r="L7" s="37">
        <f t="shared" si="1"/>
        <v>0.08571188317622444</v>
      </c>
      <c r="M7" s="37">
        <f t="shared" si="1"/>
        <v>0.0401129092550783</v>
      </c>
      <c r="N7" s="37">
        <f t="shared" si="1"/>
        <v>0.05359287582245121</v>
      </c>
      <c r="O7" s="37">
        <f t="shared" si="1"/>
        <v>0</v>
      </c>
    </row>
    <row r="8" spans="1:15" ht="12.75">
      <c r="A8" s="38">
        <v>6</v>
      </c>
      <c r="B8" s="30" t="s">
        <v>20</v>
      </c>
      <c r="C8" s="31">
        <v>2559</v>
      </c>
      <c r="D8" s="31">
        <v>73572</v>
      </c>
      <c r="E8" s="31">
        <v>42895</v>
      </c>
      <c r="F8" s="31">
        <v>0</v>
      </c>
      <c r="G8" s="31">
        <v>1105000</v>
      </c>
      <c r="H8" s="31">
        <v>0</v>
      </c>
      <c r="I8" s="32">
        <f t="shared" si="0"/>
        <v>1224026</v>
      </c>
      <c r="J8" s="33">
        <f t="shared" si="1"/>
        <v>0.0020906418654505704</v>
      </c>
      <c r="K8" s="33">
        <f t="shared" si="1"/>
        <v>0.06010656636378639</v>
      </c>
      <c r="L8" s="33">
        <f t="shared" si="1"/>
        <v>0.03504419023778907</v>
      </c>
      <c r="M8" s="33">
        <f t="shared" si="1"/>
        <v>0</v>
      </c>
      <c r="N8" s="33">
        <f t="shared" si="1"/>
        <v>0.9027586015329739</v>
      </c>
      <c r="O8" s="33">
        <f t="shared" si="1"/>
        <v>0</v>
      </c>
    </row>
    <row r="9" spans="1:15" ht="12.75">
      <c r="A9" s="34">
        <v>7</v>
      </c>
      <c r="B9" s="30" t="s">
        <v>21</v>
      </c>
      <c r="C9" s="31">
        <v>889621</v>
      </c>
      <c r="D9" s="31">
        <v>65065</v>
      </c>
      <c r="E9" s="31">
        <v>122845</v>
      </c>
      <c r="F9" s="31">
        <v>0</v>
      </c>
      <c r="G9" s="31">
        <v>873000</v>
      </c>
      <c r="H9" s="31">
        <v>0</v>
      </c>
      <c r="I9" s="32">
        <f t="shared" si="0"/>
        <v>1950531</v>
      </c>
      <c r="J9" s="33">
        <f t="shared" si="1"/>
        <v>0.45609170015754685</v>
      </c>
      <c r="K9" s="33">
        <f t="shared" si="1"/>
        <v>0.0333575831401808</v>
      </c>
      <c r="L9" s="33">
        <f t="shared" si="1"/>
        <v>0.06298028588112672</v>
      </c>
      <c r="M9" s="33">
        <f t="shared" si="1"/>
        <v>0</v>
      </c>
      <c r="N9" s="33">
        <f t="shared" si="1"/>
        <v>0.4475704308211456</v>
      </c>
      <c r="O9" s="33">
        <f t="shared" si="1"/>
        <v>0</v>
      </c>
    </row>
    <row r="10" spans="1:15" ht="12.75">
      <c r="A10" s="34">
        <v>8</v>
      </c>
      <c r="B10" s="30" t="s">
        <v>22</v>
      </c>
      <c r="C10" s="31">
        <v>281516</v>
      </c>
      <c r="D10" s="31">
        <v>206663</v>
      </c>
      <c r="E10" s="31">
        <v>226196</v>
      </c>
      <c r="F10" s="31">
        <v>64300429</v>
      </c>
      <c r="G10" s="31">
        <v>5065000</v>
      </c>
      <c r="H10" s="31">
        <v>0</v>
      </c>
      <c r="I10" s="32">
        <f t="shared" si="0"/>
        <v>70079804</v>
      </c>
      <c r="J10" s="33">
        <f t="shared" si="1"/>
        <v>0.004017077445022534</v>
      </c>
      <c r="K10" s="33">
        <f t="shared" si="1"/>
        <v>0.0029489665810138394</v>
      </c>
      <c r="L10" s="33">
        <f t="shared" si="1"/>
        <v>0.0032276916756216957</v>
      </c>
      <c r="M10" s="33">
        <f t="shared" si="1"/>
        <v>0.9175315187810742</v>
      </c>
      <c r="N10" s="33">
        <f t="shared" si="1"/>
        <v>0.07227474551726772</v>
      </c>
      <c r="O10" s="33">
        <f t="shared" si="1"/>
        <v>0</v>
      </c>
    </row>
    <row r="11" spans="1:15" ht="12.75">
      <c r="A11" s="34">
        <v>9</v>
      </c>
      <c r="B11" s="30" t="s">
        <v>23</v>
      </c>
      <c r="C11" s="31">
        <v>815096</v>
      </c>
      <c r="D11" s="31">
        <v>705331</v>
      </c>
      <c r="E11" s="31">
        <v>1276639</v>
      </c>
      <c r="F11" s="31">
        <v>974879</v>
      </c>
      <c r="G11" s="31">
        <v>2765000</v>
      </c>
      <c r="H11" s="31">
        <v>254545</v>
      </c>
      <c r="I11" s="32">
        <f t="shared" si="0"/>
        <v>6791490</v>
      </c>
      <c r="J11" s="33">
        <f t="shared" si="1"/>
        <v>0.12001725689060869</v>
      </c>
      <c r="K11" s="33">
        <f t="shared" si="1"/>
        <v>0.10385511868529586</v>
      </c>
      <c r="L11" s="33">
        <f t="shared" si="1"/>
        <v>0.18797627619270588</v>
      </c>
      <c r="M11" s="33">
        <f t="shared" si="1"/>
        <v>0.14354420016815161</v>
      </c>
      <c r="N11" s="33">
        <f t="shared" si="1"/>
        <v>0.4071271547186258</v>
      </c>
      <c r="O11" s="33">
        <f t="shared" si="1"/>
        <v>0.037479993344612154</v>
      </c>
    </row>
    <row r="12" spans="1:15" ht="12.75">
      <c r="A12" s="35">
        <v>10</v>
      </c>
      <c r="B12" s="20" t="s">
        <v>24</v>
      </c>
      <c r="C12" s="36">
        <v>9675327</v>
      </c>
      <c r="D12" s="36">
        <v>515608</v>
      </c>
      <c r="E12" s="36">
        <v>546136</v>
      </c>
      <c r="F12" s="36">
        <v>48000</v>
      </c>
      <c r="G12" s="36">
        <v>12380863</v>
      </c>
      <c r="H12" s="36">
        <v>2076608</v>
      </c>
      <c r="I12" s="2">
        <f t="shared" si="0"/>
        <v>25242542</v>
      </c>
      <c r="J12" s="37">
        <f t="shared" si="1"/>
        <v>0.38329447961302787</v>
      </c>
      <c r="K12" s="37">
        <f t="shared" si="1"/>
        <v>0.020426152009571777</v>
      </c>
      <c r="L12" s="37">
        <f t="shared" si="1"/>
        <v>0.021635538924724775</v>
      </c>
      <c r="M12" s="37">
        <f t="shared" si="1"/>
        <v>0.0019015517533852177</v>
      </c>
      <c r="N12" s="37">
        <f t="shared" si="1"/>
        <v>0.4904760780431701</v>
      </c>
      <c r="O12" s="37">
        <f t="shared" si="1"/>
        <v>0.08226619965612021</v>
      </c>
    </row>
    <row r="13" spans="1:15" ht="12.75">
      <c r="A13" s="34">
        <v>11</v>
      </c>
      <c r="B13" s="30" t="s">
        <v>25</v>
      </c>
      <c r="C13" s="31">
        <v>12727</v>
      </c>
      <c r="D13" s="31">
        <v>36815</v>
      </c>
      <c r="E13" s="31">
        <v>55835</v>
      </c>
      <c r="F13" s="31">
        <v>0</v>
      </c>
      <c r="G13" s="31">
        <v>0</v>
      </c>
      <c r="H13" s="31">
        <v>0</v>
      </c>
      <c r="I13" s="32">
        <f t="shared" si="0"/>
        <v>105377</v>
      </c>
      <c r="J13" s="33">
        <f t="shared" si="1"/>
        <v>0.12077588088482306</v>
      </c>
      <c r="K13" s="33">
        <f t="shared" si="1"/>
        <v>0.34936466211791944</v>
      </c>
      <c r="L13" s="33">
        <f t="shared" si="1"/>
        <v>0.5298594569972574</v>
      </c>
      <c r="M13" s="33">
        <f t="shared" si="1"/>
        <v>0</v>
      </c>
      <c r="N13" s="33">
        <f t="shared" si="1"/>
        <v>0</v>
      </c>
      <c r="O13" s="33">
        <f t="shared" si="1"/>
        <v>0</v>
      </c>
    </row>
    <row r="14" spans="1:15" ht="12.75">
      <c r="A14" s="34">
        <v>12</v>
      </c>
      <c r="B14" s="30" t="s">
        <v>26</v>
      </c>
      <c r="C14" s="31">
        <v>75000</v>
      </c>
      <c r="D14" s="31">
        <v>0</v>
      </c>
      <c r="E14" s="31">
        <v>12412</v>
      </c>
      <c r="F14" s="31">
        <v>0</v>
      </c>
      <c r="G14" s="31">
        <v>945000</v>
      </c>
      <c r="H14" s="31">
        <v>0</v>
      </c>
      <c r="I14" s="32">
        <f t="shared" si="0"/>
        <v>1032412</v>
      </c>
      <c r="J14" s="33">
        <f t="shared" si="1"/>
        <v>0.07264541675222683</v>
      </c>
      <c r="K14" s="33">
        <f t="shared" si="1"/>
        <v>0</v>
      </c>
      <c r="L14" s="33">
        <f t="shared" si="1"/>
        <v>0.012022332169715192</v>
      </c>
      <c r="M14" s="33">
        <f t="shared" si="1"/>
        <v>0</v>
      </c>
      <c r="N14" s="33">
        <f t="shared" si="1"/>
        <v>0.9153322510780579</v>
      </c>
      <c r="O14" s="33">
        <f t="shared" si="1"/>
        <v>0</v>
      </c>
    </row>
    <row r="15" spans="1:15" ht="12.75">
      <c r="A15" s="34">
        <v>13</v>
      </c>
      <c r="B15" s="30" t="s">
        <v>27</v>
      </c>
      <c r="C15" s="31">
        <v>3216</v>
      </c>
      <c r="D15" s="31">
        <v>34352</v>
      </c>
      <c r="E15" s="31">
        <v>113245</v>
      </c>
      <c r="F15" s="31">
        <v>96296</v>
      </c>
      <c r="G15" s="31">
        <v>176860</v>
      </c>
      <c r="H15" s="31">
        <v>0</v>
      </c>
      <c r="I15" s="32">
        <f t="shared" si="0"/>
        <v>423969</v>
      </c>
      <c r="J15" s="33">
        <f t="shared" si="1"/>
        <v>0.007585460257707521</v>
      </c>
      <c r="K15" s="33">
        <f t="shared" si="1"/>
        <v>0.08102479190695547</v>
      </c>
      <c r="L15" s="33">
        <f t="shared" si="1"/>
        <v>0.2671067931853508</v>
      </c>
      <c r="M15" s="33">
        <f t="shared" si="1"/>
        <v>0.22712981373638166</v>
      </c>
      <c r="N15" s="33">
        <f t="shared" si="1"/>
        <v>0.41715314091360456</v>
      </c>
      <c r="O15" s="33">
        <f t="shared" si="1"/>
        <v>0</v>
      </c>
    </row>
    <row r="16" spans="1:15" ht="12.75">
      <c r="A16" s="34">
        <v>14</v>
      </c>
      <c r="B16" s="30" t="s">
        <v>28</v>
      </c>
      <c r="C16" s="31">
        <v>1456684</v>
      </c>
      <c r="D16" s="31">
        <v>18900</v>
      </c>
      <c r="E16" s="31">
        <v>36228</v>
      </c>
      <c r="F16" s="31">
        <v>157780</v>
      </c>
      <c r="G16" s="31">
        <v>615000</v>
      </c>
      <c r="H16" s="31">
        <v>0</v>
      </c>
      <c r="I16" s="32">
        <f t="shared" si="0"/>
        <v>2284592</v>
      </c>
      <c r="J16" s="33">
        <f t="shared" si="1"/>
        <v>0.6376123176479651</v>
      </c>
      <c r="K16" s="33">
        <f t="shared" si="1"/>
        <v>0.008272811950667779</v>
      </c>
      <c r="L16" s="33">
        <f t="shared" si="1"/>
        <v>0.015857536050200648</v>
      </c>
      <c r="M16" s="33">
        <f t="shared" si="1"/>
        <v>0.06906265976594508</v>
      </c>
      <c r="N16" s="33">
        <f t="shared" si="1"/>
        <v>0.26919467458522134</v>
      </c>
      <c r="O16" s="33">
        <f t="shared" si="1"/>
        <v>0</v>
      </c>
    </row>
    <row r="17" spans="1:15" ht="12.75">
      <c r="A17" s="35">
        <v>15</v>
      </c>
      <c r="B17" s="20" t="s">
        <v>29</v>
      </c>
      <c r="C17" s="36">
        <v>656059</v>
      </c>
      <c r="D17" s="36">
        <v>3809</v>
      </c>
      <c r="E17" s="36">
        <v>142159</v>
      </c>
      <c r="F17" s="36">
        <v>4634959</v>
      </c>
      <c r="G17" s="36">
        <v>394273</v>
      </c>
      <c r="H17" s="36">
        <v>0</v>
      </c>
      <c r="I17" s="2">
        <f t="shared" si="0"/>
        <v>5831259</v>
      </c>
      <c r="J17" s="37">
        <f t="shared" si="1"/>
        <v>0.11250726472619378</v>
      </c>
      <c r="K17" s="37">
        <f t="shared" si="1"/>
        <v>0.0006532037078099258</v>
      </c>
      <c r="L17" s="37">
        <f t="shared" si="1"/>
        <v>0.0243787833810846</v>
      </c>
      <c r="M17" s="37">
        <f t="shared" si="1"/>
        <v>0.7948470476101301</v>
      </c>
      <c r="N17" s="37">
        <f t="shared" si="1"/>
        <v>0.06761370057478154</v>
      </c>
      <c r="O17" s="37">
        <f t="shared" si="1"/>
        <v>0</v>
      </c>
    </row>
    <row r="18" spans="1:15" ht="12.75">
      <c r="A18" s="34">
        <v>16</v>
      </c>
      <c r="B18" s="30" t="s">
        <v>30</v>
      </c>
      <c r="C18" s="31">
        <v>2357777</v>
      </c>
      <c r="D18" s="31">
        <v>110965</v>
      </c>
      <c r="E18" s="31">
        <v>124481</v>
      </c>
      <c r="F18" s="31">
        <v>0</v>
      </c>
      <c r="G18" s="31">
        <v>2668000</v>
      </c>
      <c r="H18" s="31">
        <v>0</v>
      </c>
      <c r="I18" s="32">
        <f t="shared" si="0"/>
        <v>5261223</v>
      </c>
      <c r="J18" s="33">
        <f t="shared" si="1"/>
        <v>0.44814238058337386</v>
      </c>
      <c r="K18" s="33">
        <f t="shared" si="1"/>
        <v>0.02109110372246149</v>
      </c>
      <c r="L18" s="33">
        <f t="shared" si="1"/>
        <v>0.0236600881582096</v>
      </c>
      <c r="M18" s="33">
        <f t="shared" si="1"/>
        <v>0</v>
      </c>
      <c r="N18" s="33">
        <f t="shared" si="1"/>
        <v>0.507106427535955</v>
      </c>
      <c r="O18" s="33">
        <f t="shared" si="1"/>
        <v>0</v>
      </c>
    </row>
    <row r="19" spans="1:15" ht="12.75">
      <c r="A19" s="34">
        <v>17</v>
      </c>
      <c r="B19" s="30" t="s">
        <v>31</v>
      </c>
      <c r="C19" s="31">
        <v>12346467</v>
      </c>
      <c r="D19" s="31">
        <v>1495565</v>
      </c>
      <c r="E19" s="31">
        <v>3174597</v>
      </c>
      <c r="F19" s="31">
        <v>46363</v>
      </c>
      <c r="G19" s="31">
        <v>0</v>
      </c>
      <c r="H19" s="31">
        <v>0</v>
      </c>
      <c r="I19" s="32">
        <f t="shared" si="0"/>
        <v>17062992</v>
      </c>
      <c r="J19" s="33">
        <f aca="true" t="shared" si="2" ref="J19:O67">C19/$I19</f>
        <v>0.7235815969438419</v>
      </c>
      <c r="K19" s="33">
        <f t="shared" si="2"/>
        <v>0.08764963378052337</v>
      </c>
      <c r="L19" s="33">
        <f t="shared" si="2"/>
        <v>0.18605160220434963</v>
      </c>
      <c r="M19" s="33">
        <f t="shared" si="2"/>
        <v>0.002717167071285036</v>
      </c>
      <c r="N19" s="33">
        <f t="shared" si="2"/>
        <v>0</v>
      </c>
      <c r="O19" s="33">
        <f t="shared" si="2"/>
        <v>0</v>
      </c>
    </row>
    <row r="20" spans="1:15" ht="12.75">
      <c r="A20" s="34">
        <v>18</v>
      </c>
      <c r="B20" s="30" t="s">
        <v>32</v>
      </c>
      <c r="C20" s="31">
        <v>3118310</v>
      </c>
      <c r="D20" s="31">
        <v>22633</v>
      </c>
      <c r="E20" s="31">
        <v>129383</v>
      </c>
      <c r="F20" s="31">
        <v>0</v>
      </c>
      <c r="G20" s="31">
        <v>0</v>
      </c>
      <c r="H20" s="31">
        <v>0</v>
      </c>
      <c r="I20" s="32">
        <f t="shared" si="0"/>
        <v>3270326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</row>
    <row r="21" spans="1:15" ht="12.75">
      <c r="A21" s="34">
        <v>19</v>
      </c>
      <c r="B21" s="30" t="s">
        <v>33</v>
      </c>
      <c r="C21" s="31">
        <v>88984</v>
      </c>
      <c r="D21" s="31">
        <v>53629</v>
      </c>
      <c r="E21" s="31">
        <v>84308</v>
      </c>
      <c r="F21" s="31">
        <v>1259817</v>
      </c>
      <c r="G21" s="31">
        <v>0</v>
      </c>
      <c r="H21" s="31">
        <v>0</v>
      </c>
      <c r="I21" s="32">
        <f t="shared" si="0"/>
        <v>1486738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</row>
    <row r="22" spans="1:15" ht="12.75">
      <c r="A22" s="35">
        <v>20</v>
      </c>
      <c r="B22" s="20" t="s">
        <v>34</v>
      </c>
      <c r="C22" s="36">
        <v>2381540</v>
      </c>
      <c r="D22" s="36">
        <v>134487</v>
      </c>
      <c r="E22" s="36">
        <v>234956</v>
      </c>
      <c r="F22" s="36">
        <v>0</v>
      </c>
      <c r="G22" s="36">
        <v>495063</v>
      </c>
      <c r="H22" s="36">
        <v>0</v>
      </c>
      <c r="I22" s="2">
        <f t="shared" si="0"/>
        <v>3246046</v>
      </c>
      <c r="J22" s="37">
        <f t="shared" si="2"/>
        <v>0.7336741377047645</v>
      </c>
      <c r="K22" s="37">
        <f t="shared" si="2"/>
        <v>0.041431021002166946</v>
      </c>
      <c r="L22" s="37">
        <f t="shared" si="2"/>
        <v>0.07238221516269332</v>
      </c>
      <c r="M22" s="37">
        <f t="shared" si="2"/>
        <v>0</v>
      </c>
      <c r="N22" s="37">
        <f t="shared" si="2"/>
        <v>0.15251262613037522</v>
      </c>
      <c r="O22" s="37">
        <f t="shared" si="2"/>
        <v>0</v>
      </c>
    </row>
    <row r="23" spans="1:15" ht="12.75">
      <c r="A23" s="34">
        <v>21</v>
      </c>
      <c r="B23" s="30" t="s">
        <v>35</v>
      </c>
      <c r="C23" s="31">
        <v>334243</v>
      </c>
      <c r="D23" s="31">
        <v>153673</v>
      </c>
      <c r="E23" s="31">
        <v>288655</v>
      </c>
      <c r="F23" s="31">
        <v>0</v>
      </c>
      <c r="G23" s="31">
        <v>14622</v>
      </c>
      <c r="H23" s="31">
        <v>0</v>
      </c>
      <c r="I23" s="32">
        <f t="shared" si="0"/>
        <v>791193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</row>
    <row r="24" spans="1:15" ht="12.75">
      <c r="A24" s="34">
        <v>22</v>
      </c>
      <c r="B24" s="30" t="s">
        <v>36</v>
      </c>
      <c r="C24" s="31">
        <v>1787202</v>
      </c>
      <c r="D24" s="31">
        <v>58269</v>
      </c>
      <c r="E24" s="31">
        <v>99705</v>
      </c>
      <c r="F24" s="31">
        <v>0</v>
      </c>
      <c r="G24" s="31">
        <v>760379</v>
      </c>
      <c r="H24" s="31">
        <v>686368</v>
      </c>
      <c r="I24" s="32">
        <f t="shared" si="0"/>
        <v>3391923</v>
      </c>
      <c r="J24" s="33">
        <f t="shared" si="2"/>
        <v>0.5268993429390938</v>
      </c>
      <c r="K24" s="33">
        <f t="shared" si="2"/>
        <v>0.017178750814803283</v>
      </c>
      <c r="L24" s="33">
        <f t="shared" si="2"/>
        <v>0.02939483001235582</v>
      </c>
      <c r="M24" s="33">
        <f t="shared" si="2"/>
        <v>0</v>
      </c>
      <c r="N24" s="33">
        <f t="shared" si="2"/>
        <v>0.22417342610666574</v>
      </c>
      <c r="O24" s="33">
        <f aca="true" t="shared" si="3" ref="O24:O67">H24/$I24</f>
        <v>0.2023536501270813</v>
      </c>
    </row>
    <row r="25" spans="1:15" ht="12.75">
      <c r="A25" s="34">
        <v>23</v>
      </c>
      <c r="B25" s="30" t="s">
        <v>37</v>
      </c>
      <c r="C25" s="31">
        <v>535000</v>
      </c>
      <c r="D25" s="31">
        <v>1810942</v>
      </c>
      <c r="E25" s="31">
        <v>321801</v>
      </c>
      <c r="F25" s="31">
        <v>0</v>
      </c>
      <c r="G25" s="31">
        <v>3915000</v>
      </c>
      <c r="H25" s="31">
        <v>0</v>
      </c>
      <c r="I25" s="32">
        <f t="shared" si="0"/>
        <v>6582743</v>
      </c>
      <c r="J25" s="33">
        <f t="shared" si="2"/>
        <v>0.08127311061665327</v>
      </c>
      <c r="K25" s="33">
        <f t="shared" si="2"/>
        <v>0.27510446632961366</v>
      </c>
      <c r="L25" s="33">
        <f t="shared" si="2"/>
        <v>0.048885548167382505</v>
      </c>
      <c r="M25" s="33">
        <f t="shared" si="2"/>
        <v>0</v>
      </c>
      <c r="N25" s="33">
        <f t="shared" si="2"/>
        <v>0.5947368748863505</v>
      </c>
      <c r="O25" s="33">
        <f t="shared" si="3"/>
        <v>0</v>
      </c>
    </row>
    <row r="26" spans="1:15" ht="12.75">
      <c r="A26" s="34">
        <v>24</v>
      </c>
      <c r="B26" s="30" t="s">
        <v>38</v>
      </c>
      <c r="C26" s="31">
        <v>2261724</v>
      </c>
      <c r="D26" s="31">
        <v>0</v>
      </c>
      <c r="E26" s="31">
        <v>0</v>
      </c>
      <c r="F26" s="31">
        <v>5156910</v>
      </c>
      <c r="G26" s="31">
        <v>3180000</v>
      </c>
      <c r="H26" s="31">
        <v>0</v>
      </c>
      <c r="I26" s="32">
        <f t="shared" si="0"/>
        <v>10598634</v>
      </c>
      <c r="J26" s="33">
        <f t="shared" si="2"/>
        <v>0.21339768879649962</v>
      </c>
      <c r="K26" s="33">
        <f t="shared" si="2"/>
        <v>0</v>
      </c>
      <c r="L26" s="33">
        <f t="shared" si="2"/>
        <v>0</v>
      </c>
      <c r="M26" s="33">
        <f t="shared" si="2"/>
        <v>0.48656364584341716</v>
      </c>
      <c r="N26" s="33">
        <f t="shared" si="2"/>
        <v>0.3000386653600832</v>
      </c>
      <c r="O26" s="33">
        <f t="shared" si="3"/>
        <v>0</v>
      </c>
    </row>
    <row r="27" spans="1:15" ht="12.75">
      <c r="A27" s="35">
        <v>25</v>
      </c>
      <c r="B27" s="20" t="s">
        <v>39</v>
      </c>
      <c r="C27" s="36">
        <v>1456470</v>
      </c>
      <c r="D27" s="36">
        <v>25433</v>
      </c>
      <c r="E27" s="36">
        <v>68632</v>
      </c>
      <c r="F27" s="36">
        <v>0</v>
      </c>
      <c r="G27" s="36">
        <v>372000</v>
      </c>
      <c r="H27" s="36">
        <v>44640</v>
      </c>
      <c r="I27" s="2">
        <f t="shared" si="0"/>
        <v>1967175</v>
      </c>
      <c r="J27" s="37">
        <f t="shared" si="2"/>
        <v>0.7403865949902779</v>
      </c>
      <c r="K27" s="37">
        <f t="shared" si="2"/>
        <v>0.012928692160077268</v>
      </c>
      <c r="L27" s="37">
        <f t="shared" si="2"/>
        <v>0.034888609300138526</v>
      </c>
      <c r="M27" s="37">
        <f t="shared" si="2"/>
        <v>0</v>
      </c>
      <c r="N27" s="37">
        <f t="shared" si="2"/>
        <v>0.18910366388348773</v>
      </c>
      <c r="O27" s="37">
        <f t="shared" si="3"/>
        <v>0.02269243966601853</v>
      </c>
    </row>
    <row r="28" spans="1:15" ht="12.75">
      <c r="A28" s="34">
        <v>26</v>
      </c>
      <c r="B28" s="30" t="s">
        <v>40</v>
      </c>
      <c r="C28" s="31">
        <v>15953503</v>
      </c>
      <c r="D28" s="31">
        <v>5417572</v>
      </c>
      <c r="E28" s="31">
        <v>1884520</v>
      </c>
      <c r="F28" s="31">
        <v>5210063</v>
      </c>
      <c r="G28" s="31">
        <v>23425141</v>
      </c>
      <c r="H28" s="31">
        <v>27906532</v>
      </c>
      <c r="I28" s="32">
        <f t="shared" si="0"/>
        <v>79797331</v>
      </c>
      <c r="J28" s="33">
        <f t="shared" si="2"/>
        <v>0.19992527068355206</v>
      </c>
      <c r="K28" s="33">
        <f t="shared" si="2"/>
        <v>0.06789164414534116</v>
      </c>
      <c r="L28" s="33">
        <f t="shared" si="2"/>
        <v>0.0236163287215709</v>
      </c>
      <c r="M28" s="33">
        <f t="shared" si="2"/>
        <v>0.06529119376185652</v>
      </c>
      <c r="N28" s="33">
        <f t="shared" si="2"/>
        <v>0.29355795120516</v>
      </c>
      <c r="O28" s="33">
        <f t="shared" si="3"/>
        <v>0.3497176114825194</v>
      </c>
    </row>
    <row r="29" spans="1:15" ht="12.75">
      <c r="A29" s="34">
        <v>27</v>
      </c>
      <c r="B29" s="30" t="s">
        <v>41</v>
      </c>
      <c r="C29" s="31">
        <v>0</v>
      </c>
      <c r="D29" s="31">
        <v>352430</v>
      </c>
      <c r="E29" s="31">
        <v>187266</v>
      </c>
      <c r="F29" s="31">
        <v>307000</v>
      </c>
      <c r="G29" s="31">
        <v>2641563</v>
      </c>
      <c r="H29" s="31">
        <v>12957</v>
      </c>
      <c r="I29" s="32">
        <f t="shared" si="0"/>
        <v>3501216</v>
      </c>
      <c r="J29" s="33">
        <f t="shared" si="2"/>
        <v>0</v>
      </c>
      <c r="K29" s="33">
        <f t="shared" si="2"/>
        <v>0.10065931379269374</v>
      </c>
      <c r="L29" s="33">
        <f t="shared" si="2"/>
        <v>0.05348598886786762</v>
      </c>
      <c r="M29" s="33">
        <f t="shared" si="2"/>
        <v>0.0876838218493232</v>
      </c>
      <c r="N29" s="33">
        <f t="shared" si="2"/>
        <v>0.7544701612239861</v>
      </c>
      <c r="O29" s="33">
        <f t="shared" si="3"/>
        <v>0.0037007142661292535</v>
      </c>
    </row>
    <row r="30" spans="1:15" ht="12.75">
      <c r="A30" s="34">
        <v>28</v>
      </c>
      <c r="B30" s="30" t="s">
        <v>42</v>
      </c>
      <c r="C30" s="31">
        <v>3269930</v>
      </c>
      <c r="D30" s="31">
        <v>617728</v>
      </c>
      <c r="E30" s="31">
        <v>474802</v>
      </c>
      <c r="F30" s="31">
        <v>376544</v>
      </c>
      <c r="G30" s="31">
        <v>8518180</v>
      </c>
      <c r="H30" s="31">
        <v>850000</v>
      </c>
      <c r="I30" s="32">
        <f t="shared" si="0"/>
        <v>14107184</v>
      </c>
      <c r="J30" s="33">
        <f t="shared" si="2"/>
        <v>0.23179183031851006</v>
      </c>
      <c r="K30" s="33">
        <f t="shared" si="2"/>
        <v>0.04378818621774551</v>
      </c>
      <c r="L30" s="33">
        <f t="shared" si="2"/>
        <v>0.03365675247448392</v>
      </c>
      <c r="M30" s="33">
        <f t="shared" si="2"/>
        <v>0.02669164873726748</v>
      </c>
      <c r="N30" s="33">
        <f t="shared" si="2"/>
        <v>0.6038185934202035</v>
      </c>
      <c r="O30" s="33">
        <f t="shared" si="3"/>
        <v>0.06025298883178953</v>
      </c>
    </row>
    <row r="31" spans="1:15" ht="12.75">
      <c r="A31" s="34">
        <v>29</v>
      </c>
      <c r="B31" s="30" t="s">
        <v>43</v>
      </c>
      <c r="C31" s="31">
        <v>3774110</v>
      </c>
      <c r="D31" s="31">
        <v>209734</v>
      </c>
      <c r="E31" s="31">
        <v>316933</v>
      </c>
      <c r="F31" s="31">
        <v>3444358</v>
      </c>
      <c r="G31" s="31">
        <v>3125000</v>
      </c>
      <c r="H31" s="31">
        <v>0</v>
      </c>
      <c r="I31" s="32">
        <f t="shared" si="0"/>
        <v>10870135</v>
      </c>
      <c r="J31" s="33">
        <f t="shared" si="2"/>
        <v>0.34719991978020515</v>
      </c>
      <c r="K31" s="33">
        <f t="shared" si="2"/>
        <v>0.0192945165814408</v>
      </c>
      <c r="L31" s="33">
        <f t="shared" si="2"/>
        <v>0.029156307626354225</v>
      </c>
      <c r="M31" s="33">
        <f t="shared" si="2"/>
        <v>0.31686432597203257</v>
      </c>
      <c r="N31" s="33">
        <f t="shared" si="2"/>
        <v>0.2874849300399673</v>
      </c>
      <c r="O31" s="33">
        <f t="shared" si="3"/>
        <v>0</v>
      </c>
    </row>
    <row r="32" spans="1:16" ht="12.75">
      <c r="A32" s="35">
        <v>30</v>
      </c>
      <c r="B32" s="20" t="s">
        <v>44</v>
      </c>
      <c r="C32" s="36">
        <v>856206</v>
      </c>
      <c r="D32" s="36">
        <v>60721</v>
      </c>
      <c r="E32" s="36">
        <v>75878</v>
      </c>
      <c r="F32" s="36">
        <v>0</v>
      </c>
      <c r="G32" s="36">
        <v>65000</v>
      </c>
      <c r="H32" s="36">
        <v>232339</v>
      </c>
      <c r="I32" s="2">
        <f t="shared" si="0"/>
        <v>1290144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9"/>
    </row>
    <row r="33" spans="1:15" ht="12.75">
      <c r="A33" s="34">
        <v>31</v>
      </c>
      <c r="B33" s="30" t="s">
        <v>45</v>
      </c>
      <c r="C33" s="31">
        <v>815838</v>
      </c>
      <c r="D33" s="31">
        <v>0</v>
      </c>
      <c r="E33" s="31">
        <v>0</v>
      </c>
      <c r="F33" s="31">
        <v>250000</v>
      </c>
      <c r="G33" s="31">
        <v>1346000</v>
      </c>
      <c r="H33" s="31">
        <v>0</v>
      </c>
      <c r="I33" s="32">
        <f t="shared" si="0"/>
        <v>2411838</v>
      </c>
      <c r="J33" s="33">
        <f t="shared" si="2"/>
        <v>0.33826401275707574</v>
      </c>
      <c r="K33" s="33">
        <f t="shared" si="2"/>
        <v>0</v>
      </c>
      <c r="L33" s="33">
        <f t="shared" si="2"/>
        <v>0</v>
      </c>
      <c r="M33" s="33">
        <f t="shared" si="2"/>
        <v>0.10365538647288915</v>
      </c>
      <c r="N33" s="33">
        <f t="shared" si="2"/>
        <v>0.5580806007700352</v>
      </c>
      <c r="O33" s="33">
        <f t="shared" si="3"/>
        <v>0</v>
      </c>
    </row>
    <row r="34" spans="1:15" ht="12.75">
      <c r="A34" s="34">
        <v>32</v>
      </c>
      <c r="B34" s="30" t="s">
        <v>46</v>
      </c>
      <c r="C34" s="31">
        <v>7402203</v>
      </c>
      <c r="D34" s="31">
        <v>196611</v>
      </c>
      <c r="E34" s="31">
        <v>226054</v>
      </c>
      <c r="F34" s="31">
        <v>0</v>
      </c>
      <c r="G34" s="31">
        <v>7472032</v>
      </c>
      <c r="H34" s="31">
        <v>19000</v>
      </c>
      <c r="I34" s="32">
        <f t="shared" si="0"/>
        <v>15315900</v>
      </c>
      <c r="J34" s="33">
        <f t="shared" si="2"/>
        <v>0.4833018627700625</v>
      </c>
      <c r="K34" s="33">
        <f t="shared" si="2"/>
        <v>0.012837051691379546</v>
      </c>
      <c r="L34" s="33">
        <f t="shared" si="2"/>
        <v>0.014759433007528125</v>
      </c>
      <c r="M34" s="33">
        <f t="shared" si="2"/>
        <v>0</v>
      </c>
      <c r="N34" s="33">
        <f t="shared" si="2"/>
        <v>0.487861111655208</v>
      </c>
      <c r="O34" s="33">
        <f t="shared" si="3"/>
        <v>0.0012405408758218582</v>
      </c>
    </row>
    <row r="35" spans="1:15" ht="12.75">
      <c r="A35" s="34">
        <v>33</v>
      </c>
      <c r="B35" s="30" t="s">
        <v>47</v>
      </c>
      <c r="C35" s="31">
        <v>148907</v>
      </c>
      <c r="D35" s="31">
        <v>121</v>
      </c>
      <c r="E35" s="31">
        <v>38280</v>
      </c>
      <c r="F35" s="31">
        <v>198</v>
      </c>
      <c r="G35" s="31">
        <v>2251787</v>
      </c>
      <c r="H35" s="31">
        <v>0</v>
      </c>
      <c r="I35" s="32">
        <f aca="true" t="shared" si="4" ref="I35:I66">SUM(C35:H35)</f>
        <v>2439293</v>
      </c>
      <c r="J35" s="33">
        <f t="shared" si="2"/>
        <v>0.0610451470979501</v>
      </c>
      <c r="K35" s="33">
        <f t="shared" si="2"/>
        <v>4.960453705233443E-05</v>
      </c>
      <c r="L35" s="33">
        <f t="shared" si="2"/>
        <v>0.015693071722011256</v>
      </c>
      <c r="M35" s="33">
        <f t="shared" si="2"/>
        <v>8.11710606310927E-05</v>
      </c>
      <c r="N35" s="33">
        <f t="shared" si="2"/>
        <v>0.9231310055823552</v>
      </c>
      <c r="O35" s="33">
        <f t="shared" si="3"/>
        <v>0</v>
      </c>
    </row>
    <row r="36" spans="1:15" ht="12.75">
      <c r="A36" s="34">
        <v>34</v>
      </c>
      <c r="B36" s="30" t="s">
        <v>48</v>
      </c>
      <c r="C36" s="31">
        <v>2111747</v>
      </c>
      <c r="D36" s="31">
        <v>127987</v>
      </c>
      <c r="E36" s="31">
        <v>253502</v>
      </c>
      <c r="F36" s="31">
        <v>1827</v>
      </c>
      <c r="G36" s="31">
        <v>345000</v>
      </c>
      <c r="H36" s="31">
        <v>15000</v>
      </c>
      <c r="I36" s="32">
        <f t="shared" si="4"/>
        <v>2855063</v>
      </c>
      <c r="J36" s="33">
        <f t="shared" si="2"/>
        <v>0.7396498781287838</v>
      </c>
      <c r="K36" s="33">
        <f t="shared" si="2"/>
        <v>0.044828082602730655</v>
      </c>
      <c r="L36" s="33">
        <f t="shared" si="2"/>
        <v>0.08879033492430816</v>
      </c>
      <c r="M36" s="33">
        <f t="shared" si="2"/>
        <v>0.0006399158267260652</v>
      </c>
      <c r="N36" s="33">
        <f t="shared" si="2"/>
        <v>0.12083796399589081</v>
      </c>
      <c r="O36" s="33">
        <f t="shared" si="3"/>
        <v>0.00525382452156047</v>
      </c>
    </row>
    <row r="37" spans="1:15" ht="12.75">
      <c r="A37" s="35">
        <v>35</v>
      </c>
      <c r="B37" s="20" t="s">
        <v>49</v>
      </c>
      <c r="C37" s="36">
        <v>150000</v>
      </c>
      <c r="D37" s="36">
        <v>102833</v>
      </c>
      <c r="E37" s="36">
        <v>432893</v>
      </c>
      <c r="F37" s="36">
        <v>66491</v>
      </c>
      <c r="G37" s="36">
        <v>2229000</v>
      </c>
      <c r="H37" s="36">
        <v>0</v>
      </c>
      <c r="I37" s="2">
        <f t="shared" si="4"/>
        <v>2981217</v>
      </c>
      <c r="J37" s="37">
        <f t="shared" si="2"/>
        <v>0.050315022354964434</v>
      </c>
      <c r="K37" s="37">
        <f t="shared" si="2"/>
        <v>0.03449363129218705</v>
      </c>
      <c r="L37" s="37">
        <f t="shared" si="2"/>
        <v>0.14520680648205078</v>
      </c>
      <c r="M37" s="37">
        <f t="shared" si="2"/>
        <v>0.022303307676026268</v>
      </c>
      <c r="N37" s="37">
        <f t="shared" si="2"/>
        <v>0.7476812321947715</v>
      </c>
      <c r="O37" s="37">
        <f t="shared" si="3"/>
        <v>0</v>
      </c>
    </row>
    <row r="38" spans="1:15" ht="12.75">
      <c r="A38" s="34">
        <v>36</v>
      </c>
      <c r="B38" s="30" t="s">
        <v>50</v>
      </c>
      <c r="C38" s="31">
        <f>101815632-39963220</f>
        <v>61852412</v>
      </c>
      <c r="D38" s="31">
        <v>87667</v>
      </c>
      <c r="E38" s="31">
        <v>339891</v>
      </c>
      <c r="F38" s="31">
        <v>131725</v>
      </c>
      <c r="G38" s="31">
        <v>29831648</v>
      </c>
      <c r="H38" s="31">
        <v>9249787</v>
      </c>
      <c r="I38" s="32">
        <f t="shared" si="4"/>
        <v>101493130</v>
      </c>
      <c r="J38" s="33">
        <f t="shared" si="2"/>
        <v>0.6094246181982957</v>
      </c>
      <c r="K38" s="33">
        <f t="shared" si="2"/>
        <v>0.0008637727499388382</v>
      </c>
      <c r="L38" s="33">
        <f t="shared" si="2"/>
        <v>0.003348906472782936</v>
      </c>
      <c r="M38" s="33">
        <f t="shared" si="2"/>
        <v>0.001297871097285107</v>
      </c>
      <c r="N38" s="33">
        <f t="shared" si="2"/>
        <v>0.2939277564895279</v>
      </c>
      <c r="O38" s="33">
        <f t="shared" si="3"/>
        <v>0.09113707499216941</v>
      </c>
    </row>
    <row r="39" spans="1:15" ht="12.75">
      <c r="A39" s="34">
        <v>37</v>
      </c>
      <c r="B39" s="30" t="s">
        <v>51</v>
      </c>
      <c r="C39" s="31">
        <v>8139093</v>
      </c>
      <c r="D39" s="31">
        <v>268613</v>
      </c>
      <c r="E39" s="31">
        <v>415787</v>
      </c>
      <c r="F39" s="31">
        <v>5639</v>
      </c>
      <c r="G39" s="31">
        <v>4900000</v>
      </c>
      <c r="H39" s="31">
        <v>0</v>
      </c>
      <c r="I39" s="32">
        <f t="shared" si="4"/>
        <v>13729132</v>
      </c>
      <c r="J39" s="33">
        <f t="shared" si="2"/>
        <v>0.5928337639990642</v>
      </c>
      <c r="K39" s="33">
        <f t="shared" si="2"/>
        <v>0.019565184455943754</v>
      </c>
      <c r="L39" s="33">
        <f t="shared" si="2"/>
        <v>0.030285017290240926</v>
      </c>
      <c r="M39" s="33">
        <f t="shared" si="2"/>
        <v>0.0004107324483441488</v>
      </c>
      <c r="N39" s="33">
        <f t="shared" si="2"/>
        <v>0.356905301806407</v>
      </c>
      <c r="O39" s="33">
        <f t="shared" si="3"/>
        <v>0</v>
      </c>
    </row>
    <row r="40" spans="1:15" ht="12.75">
      <c r="A40" s="34">
        <v>38</v>
      </c>
      <c r="B40" s="30" t="s">
        <v>52</v>
      </c>
      <c r="C40" s="31">
        <v>11072585</v>
      </c>
      <c r="D40" s="31">
        <v>39674</v>
      </c>
      <c r="E40" s="31">
        <v>84817</v>
      </c>
      <c r="F40" s="31">
        <v>0</v>
      </c>
      <c r="G40" s="31">
        <v>1452427</v>
      </c>
      <c r="H40" s="31">
        <v>0</v>
      </c>
      <c r="I40" s="32">
        <f t="shared" si="4"/>
        <v>12649503</v>
      </c>
      <c r="J40" s="33">
        <f t="shared" si="2"/>
        <v>0.875337552787647</v>
      </c>
      <c r="K40" s="33">
        <f t="shared" si="2"/>
        <v>0.003136407809856245</v>
      </c>
      <c r="L40" s="33">
        <f t="shared" si="2"/>
        <v>0.006705164621882773</v>
      </c>
      <c r="M40" s="33">
        <f t="shared" si="2"/>
        <v>0</v>
      </c>
      <c r="N40" s="33">
        <f t="shared" si="2"/>
        <v>0.11482087478061391</v>
      </c>
      <c r="O40" s="33">
        <f t="shared" si="3"/>
        <v>0</v>
      </c>
    </row>
    <row r="41" spans="1:15" ht="12.75">
      <c r="A41" s="34">
        <v>39</v>
      </c>
      <c r="B41" s="30" t="s">
        <v>53</v>
      </c>
      <c r="C41" s="31">
        <v>247564</v>
      </c>
      <c r="D41" s="31">
        <v>118102</v>
      </c>
      <c r="E41" s="31">
        <v>173025</v>
      </c>
      <c r="F41" s="31">
        <v>200000</v>
      </c>
      <c r="G41" s="31">
        <v>855000</v>
      </c>
      <c r="H41" s="31">
        <v>0</v>
      </c>
      <c r="I41" s="32">
        <f t="shared" si="4"/>
        <v>1593691</v>
      </c>
      <c r="J41" s="33">
        <f t="shared" si="2"/>
        <v>0.15534002513661682</v>
      </c>
      <c r="K41" s="33">
        <f t="shared" si="2"/>
        <v>0.07410595905981775</v>
      </c>
      <c r="L41" s="33">
        <f t="shared" si="2"/>
        <v>0.10856872505397847</v>
      </c>
      <c r="M41" s="33">
        <f t="shared" si="2"/>
        <v>0.12549484184826293</v>
      </c>
      <c r="N41" s="33">
        <f t="shared" si="2"/>
        <v>0.536490448901324</v>
      </c>
      <c r="O41" s="33">
        <f t="shared" si="3"/>
        <v>0</v>
      </c>
    </row>
    <row r="42" spans="1:15" ht="12.75">
      <c r="A42" s="35">
        <v>40</v>
      </c>
      <c r="B42" s="20" t="s">
        <v>54</v>
      </c>
      <c r="C42" s="36">
        <v>13518980</v>
      </c>
      <c r="D42" s="36">
        <v>688374</v>
      </c>
      <c r="E42" s="36">
        <v>760806</v>
      </c>
      <c r="F42" s="36">
        <v>25425976</v>
      </c>
      <c r="G42" s="36">
        <v>4780000</v>
      </c>
      <c r="H42" s="36">
        <v>17289</v>
      </c>
      <c r="I42" s="2">
        <f t="shared" si="4"/>
        <v>45191425</v>
      </c>
      <c r="J42" s="37">
        <f t="shared" si="2"/>
        <v>0.29914923019134715</v>
      </c>
      <c r="K42" s="37">
        <f t="shared" si="2"/>
        <v>0.01523240304991489</v>
      </c>
      <c r="L42" s="37">
        <f t="shared" si="2"/>
        <v>0.016835184993613278</v>
      </c>
      <c r="M42" s="37">
        <f t="shared" si="2"/>
        <v>0.5626283304852635</v>
      </c>
      <c r="N42" s="37">
        <f t="shared" si="2"/>
        <v>0.10577227870110315</v>
      </c>
      <c r="O42" s="37">
        <f t="shared" si="3"/>
        <v>0.00038257257875802764</v>
      </c>
    </row>
    <row r="43" spans="1:15" ht="12.75">
      <c r="A43" s="34">
        <v>41</v>
      </c>
      <c r="B43" s="30" t="s">
        <v>55</v>
      </c>
      <c r="C43" s="31">
        <v>88084</v>
      </c>
      <c r="D43" s="31">
        <v>25439</v>
      </c>
      <c r="E43" s="31">
        <v>65469</v>
      </c>
      <c r="F43" s="31">
        <v>0</v>
      </c>
      <c r="G43" s="31">
        <v>540000</v>
      </c>
      <c r="H43" s="31">
        <v>0</v>
      </c>
      <c r="I43" s="32">
        <f t="shared" si="4"/>
        <v>718992</v>
      </c>
      <c r="J43" s="33">
        <f t="shared" si="2"/>
        <v>0.1225104034537241</v>
      </c>
      <c r="K43" s="33">
        <f t="shared" si="2"/>
        <v>0.03538147851436455</v>
      </c>
      <c r="L43" s="33">
        <f t="shared" si="2"/>
        <v>0.0910566459710261</v>
      </c>
      <c r="M43" s="33">
        <f t="shared" si="2"/>
        <v>0</v>
      </c>
      <c r="N43" s="33">
        <f t="shared" si="2"/>
        <v>0.7510514720608853</v>
      </c>
      <c r="O43" s="33">
        <f t="shared" si="3"/>
        <v>0</v>
      </c>
    </row>
    <row r="44" spans="1:15" ht="12.75">
      <c r="A44" s="34">
        <v>42</v>
      </c>
      <c r="B44" s="30" t="s">
        <v>56</v>
      </c>
      <c r="C44" s="31">
        <v>4663921</v>
      </c>
      <c r="D44" s="31">
        <v>80061</v>
      </c>
      <c r="E44" s="31">
        <v>169180</v>
      </c>
      <c r="F44" s="31">
        <v>0</v>
      </c>
      <c r="G44" s="31">
        <v>895000</v>
      </c>
      <c r="H44" s="31">
        <v>0</v>
      </c>
      <c r="I44" s="32">
        <f t="shared" si="4"/>
        <v>5808162</v>
      </c>
      <c r="J44" s="33">
        <f t="shared" si="2"/>
        <v>0.8029943035335447</v>
      </c>
      <c r="K44" s="33">
        <f t="shared" si="2"/>
        <v>0.013784222960723203</v>
      </c>
      <c r="L44" s="33">
        <f t="shared" si="2"/>
        <v>0.029127975424927885</v>
      </c>
      <c r="M44" s="33">
        <f t="shared" si="2"/>
        <v>0</v>
      </c>
      <c r="N44" s="33">
        <f t="shared" si="2"/>
        <v>0.15409349808080422</v>
      </c>
      <c r="O44" s="33">
        <f t="shared" si="3"/>
        <v>0</v>
      </c>
    </row>
    <row r="45" spans="1:15" ht="12.75">
      <c r="A45" s="34">
        <v>43</v>
      </c>
      <c r="B45" s="30" t="s">
        <v>57</v>
      </c>
      <c r="C45" s="31">
        <v>4653601</v>
      </c>
      <c r="D45" s="31">
        <v>181951</v>
      </c>
      <c r="E45" s="31">
        <v>136308</v>
      </c>
      <c r="F45" s="31">
        <v>713660</v>
      </c>
      <c r="G45" s="31">
        <v>1472000</v>
      </c>
      <c r="H45" s="31">
        <v>0</v>
      </c>
      <c r="I45" s="32">
        <f t="shared" si="4"/>
        <v>7157520</v>
      </c>
      <c r="J45" s="33">
        <f t="shared" si="2"/>
        <v>0.6501694721076574</v>
      </c>
      <c r="K45" s="33">
        <f t="shared" si="2"/>
        <v>0.02542095586180688</v>
      </c>
      <c r="L45" s="33">
        <f t="shared" si="2"/>
        <v>0.01904402642255977</v>
      </c>
      <c r="M45" s="33">
        <f t="shared" si="2"/>
        <v>0.09970771999239961</v>
      </c>
      <c r="N45" s="33">
        <f t="shared" si="2"/>
        <v>0.20565782561557636</v>
      </c>
      <c r="O45" s="33">
        <f t="shared" si="3"/>
        <v>0</v>
      </c>
    </row>
    <row r="46" spans="1:15" ht="12.75">
      <c r="A46" s="34">
        <v>44</v>
      </c>
      <c r="B46" s="30" t="s">
        <v>58</v>
      </c>
      <c r="C46" s="31">
        <v>35700000</v>
      </c>
      <c r="D46" s="31">
        <v>2381822</v>
      </c>
      <c r="E46" s="31">
        <v>258814</v>
      </c>
      <c r="F46" s="31">
        <v>0</v>
      </c>
      <c r="G46" s="31">
        <v>2155000</v>
      </c>
      <c r="H46" s="31">
        <v>0</v>
      </c>
      <c r="I46" s="32">
        <f t="shared" si="4"/>
        <v>40495636</v>
      </c>
      <c r="J46" s="33">
        <f t="shared" si="2"/>
        <v>0.8815764740674773</v>
      </c>
      <c r="K46" s="33">
        <f t="shared" si="2"/>
        <v>0.058816757440233805</v>
      </c>
      <c r="L46" s="33">
        <f t="shared" si="2"/>
        <v>0.006391157802781515</v>
      </c>
      <c r="M46" s="33">
        <f t="shared" si="2"/>
        <v>0</v>
      </c>
      <c r="N46" s="33">
        <f t="shared" si="2"/>
        <v>0.053215610689507385</v>
      </c>
      <c r="O46" s="33">
        <f t="shared" si="3"/>
        <v>0</v>
      </c>
    </row>
    <row r="47" spans="1:15" ht="12.75">
      <c r="A47" s="35">
        <v>45</v>
      </c>
      <c r="B47" s="20" t="s">
        <v>59</v>
      </c>
      <c r="C47" s="36">
        <v>8631005</v>
      </c>
      <c r="D47" s="36">
        <v>75975</v>
      </c>
      <c r="E47" s="36">
        <v>143622</v>
      </c>
      <c r="F47" s="36">
        <v>0</v>
      </c>
      <c r="G47" s="36">
        <v>3310384</v>
      </c>
      <c r="H47" s="36">
        <v>0</v>
      </c>
      <c r="I47" s="2">
        <f t="shared" si="4"/>
        <v>12160986</v>
      </c>
      <c r="J47" s="37">
        <f t="shared" si="2"/>
        <v>0.7097290466414483</v>
      </c>
      <c r="K47" s="37">
        <f t="shared" si="2"/>
        <v>0.006247437502189378</v>
      </c>
      <c r="L47" s="37">
        <f t="shared" si="2"/>
        <v>0.011810062111739952</v>
      </c>
      <c r="M47" s="37">
        <f t="shared" si="2"/>
        <v>0</v>
      </c>
      <c r="N47" s="37">
        <f t="shared" si="2"/>
        <v>0.27221345374462236</v>
      </c>
      <c r="O47" s="37">
        <f t="shared" si="3"/>
        <v>0</v>
      </c>
    </row>
    <row r="48" spans="1:15" ht="12.75">
      <c r="A48" s="34">
        <v>46</v>
      </c>
      <c r="B48" s="30" t="s">
        <v>60</v>
      </c>
      <c r="C48" s="31">
        <v>59766</v>
      </c>
      <c r="D48" s="31">
        <v>40153</v>
      </c>
      <c r="E48" s="31">
        <v>120063</v>
      </c>
      <c r="F48" s="31">
        <v>0</v>
      </c>
      <c r="G48" s="31">
        <v>228894</v>
      </c>
      <c r="H48" s="31">
        <v>192452</v>
      </c>
      <c r="I48" s="32">
        <f t="shared" si="4"/>
        <v>641328</v>
      </c>
      <c r="J48" s="33">
        <f t="shared" si="2"/>
        <v>0.09319100366739017</v>
      </c>
      <c r="K48" s="33">
        <f t="shared" si="2"/>
        <v>0.06260914851682758</v>
      </c>
      <c r="L48" s="33">
        <f t="shared" si="2"/>
        <v>0.18720997679814386</v>
      </c>
      <c r="M48" s="33">
        <f t="shared" si="2"/>
        <v>0</v>
      </c>
      <c r="N48" s="33">
        <f t="shared" si="2"/>
        <v>0.356906294439039</v>
      </c>
      <c r="O48" s="33">
        <f t="shared" si="3"/>
        <v>0.3000835765785994</v>
      </c>
    </row>
    <row r="49" spans="1:15" ht="12.75">
      <c r="A49" s="34">
        <v>47</v>
      </c>
      <c r="B49" s="30" t="s">
        <v>61</v>
      </c>
      <c r="C49" s="31">
        <v>222727</v>
      </c>
      <c r="D49" s="31">
        <v>74280</v>
      </c>
      <c r="E49" s="31">
        <v>132908</v>
      </c>
      <c r="F49" s="31">
        <v>0</v>
      </c>
      <c r="G49" s="31">
        <v>1690000</v>
      </c>
      <c r="H49" s="31">
        <v>89230</v>
      </c>
      <c r="I49" s="32">
        <f t="shared" si="4"/>
        <v>2209145</v>
      </c>
      <c r="J49" s="33">
        <f t="shared" si="2"/>
        <v>0.10082045316174357</v>
      </c>
      <c r="K49" s="33">
        <f t="shared" si="2"/>
        <v>0.03362386805755168</v>
      </c>
      <c r="L49" s="33">
        <f t="shared" si="2"/>
        <v>0.06016264210814591</v>
      </c>
      <c r="M49" s="33">
        <f t="shared" si="2"/>
        <v>0</v>
      </c>
      <c r="N49" s="33">
        <f t="shared" si="2"/>
        <v>0.7650018446050395</v>
      </c>
      <c r="O49" s="33">
        <f t="shared" si="3"/>
        <v>0.04039119206751934</v>
      </c>
    </row>
    <row r="50" spans="1:15" ht="12.75">
      <c r="A50" s="34">
        <v>48</v>
      </c>
      <c r="B50" s="30" t="s">
        <v>62</v>
      </c>
      <c r="C50" s="31">
        <v>350000</v>
      </c>
      <c r="D50" s="31">
        <v>0</v>
      </c>
      <c r="E50" s="31">
        <v>133375</v>
      </c>
      <c r="F50" s="31">
        <v>0</v>
      </c>
      <c r="G50" s="31">
        <v>3634146</v>
      </c>
      <c r="H50" s="31">
        <v>2682977</v>
      </c>
      <c r="I50" s="32">
        <f t="shared" si="4"/>
        <v>6800498</v>
      </c>
      <c r="J50" s="33">
        <f t="shared" si="2"/>
        <v>0.05146681904766386</v>
      </c>
      <c r="K50" s="33">
        <f t="shared" si="2"/>
        <v>0</v>
      </c>
      <c r="L50" s="33">
        <f t="shared" si="2"/>
        <v>0.01961253425852048</v>
      </c>
      <c r="M50" s="33">
        <f t="shared" si="2"/>
        <v>0</v>
      </c>
      <c r="N50" s="33">
        <f t="shared" si="2"/>
        <v>0.5343940987851183</v>
      </c>
      <c r="O50" s="33">
        <f t="shared" si="3"/>
        <v>0.3945265479086973</v>
      </c>
    </row>
    <row r="51" spans="1:15" ht="12.75">
      <c r="A51" s="34">
        <v>49</v>
      </c>
      <c r="B51" s="30" t="s">
        <v>63</v>
      </c>
      <c r="C51" s="31">
        <v>12477973</v>
      </c>
      <c r="D51" s="31">
        <v>600358</v>
      </c>
      <c r="E51" s="31">
        <v>593148</v>
      </c>
      <c r="F51" s="31">
        <v>35918</v>
      </c>
      <c r="G51" s="31">
        <v>0</v>
      </c>
      <c r="H51" s="31">
        <v>0</v>
      </c>
      <c r="I51" s="32">
        <f t="shared" si="4"/>
        <v>13707397</v>
      </c>
      <c r="J51" s="33">
        <f t="shared" si="2"/>
        <v>0.9103094482490002</v>
      </c>
      <c r="K51" s="33">
        <f t="shared" si="2"/>
        <v>0.04379810404557481</v>
      </c>
      <c r="L51" s="33">
        <f t="shared" si="2"/>
        <v>0.043272110671340444</v>
      </c>
      <c r="M51" s="33">
        <f t="shared" si="2"/>
        <v>0.0026203370340845897</v>
      </c>
      <c r="N51" s="33">
        <f t="shared" si="2"/>
        <v>0</v>
      </c>
      <c r="O51" s="33">
        <f t="shared" si="3"/>
        <v>0</v>
      </c>
    </row>
    <row r="52" spans="1:15" ht="12.75">
      <c r="A52" s="35">
        <v>50</v>
      </c>
      <c r="B52" s="20" t="s">
        <v>64</v>
      </c>
      <c r="C52" s="36">
        <v>4182056</v>
      </c>
      <c r="D52" s="36">
        <v>145501</v>
      </c>
      <c r="E52" s="36">
        <v>194899</v>
      </c>
      <c r="F52" s="36">
        <v>9728445</v>
      </c>
      <c r="G52" s="36">
        <v>1804091</v>
      </c>
      <c r="H52" s="36">
        <v>0</v>
      </c>
      <c r="I52" s="2">
        <f t="shared" si="4"/>
        <v>16054992</v>
      </c>
      <c r="J52" s="37">
        <f t="shared" si="2"/>
        <v>0.26048321917569317</v>
      </c>
      <c r="K52" s="37">
        <f t="shared" si="2"/>
        <v>0.009062664123407848</v>
      </c>
      <c r="L52" s="37">
        <f t="shared" si="2"/>
        <v>0.012139464161676319</v>
      </c>
      <c r="M52" s="37">
        <f t="shared" si="2"/>
        <v>0.6059451789200517</v>
      </c>
      <c r="N52" s="37">
        <f t="shared" si="2"/>
        <v>0.1123694736191709</v>
      </c>
      <c r="O52" s="37">
        <f t="shared" si="3"/>
        <v>0</v>
      </c>
    </row>
    <row r="53" spans="1:15" ht="12.75">
      <c r="A53" s="34">
        <v>51</v>
      </c>
      <c r="B53" s="30" t="s">
        <v>65</v>
      </c>
      <c r="C53" s="31">
        <v>1002682</v>
      </c>
      <c r="D53" s="31">
        <v>100943</v>
      </c>
      <c r="E53" s="31">
        <v>211678</v>
      </c>
      <c r="F53" s="31">
        <v>0</v>
      </c>
      <c r="G53" s="31">
        <v>1445000</v>
      </c>
      <c r="H53" s="31">
        <v>0</v>
      </c>
      <c r="I53" s="32">
        <f t="shared" si="4"/>
        <v>2760303</v>
      </c>
      <c r="J53" s="33">
        <f t="shared" si="2"/>
        <v>0.36325070110056756</v>
      </c>
      <c r="K53" s="33">
        <f t="shared" si="2"/>
        <v>0.036569536025574</v>
      </c>
      <c r="L53" s="33">
        <f t="shared" si="2"/>
        <v>0.076686508691256</v>
      </c>
      <c r="M53" s="33">
        <f t="shared" si="2"/>
        <v>0</v>
      </c>
      <c r="N53" s="33">
        <f t="shared" si="2"/>
        <v>0.5234932541826024</v>
      </c>
      <c r="O53" s="33">
        <f t="shared" si="3"/>
        <v>0</v>
      </c>
    </row>
    <row r="54" spans="1:15" ht="12.75">
      <c r="A54" s="34">
        <v>52</v>
      </c>
      <c r="B54" s="30" t="s">
        <v>66</v>
      </c>
      <c r="C54" s="31">
        <v>12420515</v>
      </c>
      <c r="D54" s="31">
        <v>20724227</v>
      </c>
      <c r="E54" s="31">
        <v>473963</v>
      </c>
      <c r="F54" s="31">
        <v>89536576</v>
      </c>
      <c r="G54" s="31">
        <v>24571706</v>
      </c>
      <c r="H54" s="31">
        <v>17500000</v>
      </c>
      <c r="I54" s="32">
        <f t="shared" si="4"/>
        <v>165226987</v>
      </c>
      <c r="J54" s="33">
        <f t="shared" si="2"/>
        <v>0.07517243536009043</v>
      </c>
      <c r="K54" s="33">
        <f t="shared" si="2"/>
        <v>0.1254288259822834</v>
      </c>
      <c r="L54" s="33">
        <f t="shared" si="2"/>
        <v>0.002868556817537319</v>
      </c>
      <c r="M54" s="33">
        <f t="shared" si="2"/>
        <v>0.5419004342190178</v>
      </c>
      <c r="N54" s="33">
        <f t="shared" si="2"/>
        <v>0.14871484644333555</v>
      </c>
      <c r="O54" s="33">
        <f t="shared" si="3"/>
        <v>0.10591490117773557</v>
      </c>
    </row>
    <row r="55" spans="1:15" ht="12.75">
      <c r="A55" s="34">
        <v>53</v>
      </c>
      <c r="B55" s="30" t="s">
        <v>67</v>
      </c>
      <c r="C55" s="31">
        <v>3470376</v>
      </c>
      <c r="D55" s="31">
        <v>287916</v>
      </c>
      <c r="E55" s="31">
        <v>559424</v>
      </c>
      <c r="F55" s="31">
        <v>90000</v>
      </c>
      <c r="G55" s="31">
        <v>5712500</v>
      </c>
      <c r="H55" s="31">
        <v>34307</v>
      </c>
      <c r="I55" s="32">
        <f t="shared" si="4"/>
        <v>10154523</v>
      </c>
      <c r="J55" s="33">
        <f t="shared" si="2"/>
        <v>0.3417566733562965</v>
      </c>
      <c r="K55" s="33">
        <f t="shared" si="2"/>
        <v>0.02835347361958804</v>
      </c>
      <c r="L55" s="33">
        <f t="shared" si="2"/>
        <v>0.05509111555510781</v>
      </c>
      <c r="M55" s="33">
        <f t="shared" si="2"/>
        <v>0.008863045561076576</v>
      </c>
      <c r="N55" s="33">
        <f t="shared" si="2"/>
        <v>0.5625571974183327</v>
      </c>
      <c r="O55" s="33">
        <f t="shared" si="3"/>
        <v>0.003378494489598379</v>
      </c>
    </row>
    <row r="56" spans="1:15" ht="12.75">
      <c r="A56" s="34">
        <v>54</v>
      </c>
      <c r="B56" s="30" t="s">
        <v>68</v>
      </c>
      <c r="C56" s="31">
        <v>102625</v>
      </c>
      <c r="D56" s="31">
        <v>54454</v>
      </c>
      <c r="E56" s="31">
        <v>82221</v>
      </c>
      <c r="F56" s="31">
        <v>7745</v>
      </c>
      <c r="G56" s="31">
        <v>62000</v>
      </c>
      <c r="H56" s="31">
        <v>0</v>
      </c>
      <c r="I56" s="32">
        <f t="shared" si="4"/>
        <v>309045</v>
      </c>
      <c r="J56" s="33">
        <f t="shared" si="2"/>
        <v>0.3320713811904415</v>
      </c>
      <c r="K56" s="33">
        <f t="shared" si="2"/>
        <v>0.17620087689495056</v>
      </c>
      <c r="L56" s="33">
        <f t="shared" si="2"/>
        <v>0.26604863369412224</v>
      </c>
      <c r="M56" s="33">
        <f t="shared" si="2"/>
        <v>0.02506107524794124</v>
      </c>
      <c r="N56" s="33">
        <f t="shared" si="2"/>
        <v>0.20061803297254446</v>
      </c>
      <c r="O56" s="33">
        <f t="shared" si="3"/>
        <v>0</v>
      </c>
    </row>
    <row r="57" spans="1:15" ht="12.75">
      <c r="A57" s="35">
        <v>55</v>
      </c>
      <c r="B57" s="20" t="s">
        <v>69</v>
      </c>
      <c r="C57" s="36">
        <v>31004976</v>
      </c>
      <c r="D57" s="36">
        <v>317779</v>
      </c>
      <c r="E57" s="36">
        <v>559615</v>
      </c>
      <c r="F57" s="36">
        <v>0</v>
      </c>
      <c r="G57" s="36">
        <v>0</v>
      </c>
      <c r="H57" s="36">
        <v>0</v>
      </c>
      <c r="I57" s="2">
        <f t="shared" si="4"/>
        <v>31882370</v>
      </c>
      <c r="J57" s="37">
        <f t="shared" si="2"/>
        <v>0.9724802767171952</v>
      </c>
      <c r="K57" s="37">
        <f t="shared" si="2"/>
        <v>0.009967232674358902</v>
      </c>
      <c r="L57" s="37">
        <f t="shared" si="2"/>
        <v>0.017552490608445985</v>
      </c>
      <c r="M57" s="37">
        <f t="shared" si="2"/>
        <v>0</v>
      </c>
      <c r="N57" s="37">
        <f t="shared" si="2"/>
        <v>0</v>
      </c>
      <c r="O57" s="37">
        <f t="shared" si="3"/>
        <v>0</v>
      </c>
    </row>
    <row r="58" spans="1:15" ht="12.75">
      <c r="A58" s="34">
        <v>56</v>
      </c>
      <c r="B58" s="30" t="s">
        <v>70</v>
      </c>
      <c r="C58" s="31">
        <v>645221</v>
      </c>
      <c r="D58" s="31">
        <v>41338</v>
      </c>
      <c r="E58" s="31">
        <v>91144</v>
      </c>
      <c r="F58" s="31">
        <v>0</v>
      </c>
      <c r="G58" s="31">
        <v>0</v>
      </c>
      <c r="H58" s="31">
        <v>0</v>
      </c>
      <c r="I58" s="32">
        <f t="shared" si="4"/>
        <v>777703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</row>
    <row r="59" spans="1:15" ht="12.75">
      <c r="A59" s="34">
        <v>57</v>
      </c>
      <c r="B59" s="30" t="s">
        <v>71</v>
      </c>
      <c r="C59" s="31">
        <v>0</v>
      </c>
      <c r="D59" s="31">
        <v>5646689</v>
      </c>
      <c r="E59" s="31">
        <v>134283</v>
      </c>
      <c r="F59" s="31">
        <v>5627780</v>
      </c>
      <c r="G59" s="31">
        <v>370862</v>
      </c>
      <c r="H59" s="31">
        <v>0</v>
      </c>
      <c r="I59" s="32">
        <f t="shared" si="4"/>
        <v>11779614</v>
      </c>
      <c r="J59" s="33">
        <f t="shared" si="2"/>
        <v>0</v>
      </c>
      <c r="K59" s="33">
        <f t="shared" si="2"/>
        <v>0.4793611233780665</v>
      </c>
      <c r="L59" s="33">
        <f t="shared" si="2"/>
        <v>0.011399609528801199</v>
      </c>
      <c r="M59" s="33">
        <f t="shared" si="2"/>
        <v>0.47775589251056955</v>
      </c>
      <c r="N59" s="33">
        <f t="shared" si="2"/>
        <v>0.03148337458256272</v>
      </c>
      <c r="O59" s="33">
        <f t="shared" si="3"/>
        <v>0</v>
      </c>
    </row>
    <row r="60" spans="1:15" ht="12.75">
      <c r="A60" s="34">
        <v>58</v>
      </c>
      <c r="B60" s="30" t="s">
        <v>72</v>
      </c>
      <c r="C60" s="31">
        <v>4879780</v>
      </c>
      <c r="D60" s="31">
        <v>183156</v>
      </c>
      <c r="E60" s="31">
        <v>154141</v>
      </c>
      <c r="F60" s="31">
        <v>277140</v>
      </c>
      <c r="G60" s="31">
        <v>1249095</v>
      </c>
      <c r="H60" s="31">
        <v>302333</v>
      </c>
      <c r="I60" s="32">
        <f t="shared" si="4"/>
        <v>7045645</v>
      </c>
      <c r="J60" s="33">
        <f t="shared" si="2"/>
        <v>0.692595213071337</v>
      </c>
      <c r="K60" s="33">
        <f t="shared" si="2"/>
        <v>0.025995632763217563</v>
      </c>
      <c r="L60" s="33">
        <f t="shared" si="2"/>
        <v>0.021877486021506902</v>
      </c>
      <c r="M60" s="33">
        <f t="shared" si="2"/>
        <v>0.0393349366878405</v>
      </c>
      <c r="N60" s="33">
        <f t="shared" si="2"/>
        <v>0.17728611078190853</v>
      </c>
      <c r="O60" s="33">
        <f t="shared" si="3"/>
        <v>0.04291062067418952</v>
      </c>
    </row>
    <row r="61" spans="1:15" ht="12.75">
      <c r="A61" s="34">
        <v>59</v>
      </c>
      <c r="B61" s="30" t="s">
        <v>73</v>
      </c>
      <c r="C61" s="31">
        <v>1057339</v>
      </c>
      <c r="D61" s="31">
        <v>73915</v>
      </c>
      <c r="E61" s="31">
        <v>12851</v>
      </c>
      <c r="F61" s="31">
        <v>0</v>
      </c>
      <c r="G61" s="31">
        <v>944150</v>
      </c>
      <c r="H61" s="31">
        <v>0</v>
      </c>
      <c r="I61" s="32">
        <f t="shared" si="4"/>
        <v>2088255</v>
      </c>
      <c r="J61" s="33">
        <f t="shared" si="2"/>
        <v>0.506326574101343</v>
      </c>
      <c r="K61" s="33">
        <f t="shared" si="2"/>
        <v>0.035395581478315626</v>
      </c>
      <c r="L61" s="33">
        <f t="shared" si="2"/>
        <v>0.006153941927590261</v>
      </c>
      <c r="M61" s="33">
        <f t="shared" si="2"/>
        <v>0</v>
      </c>
      <c r="N61" s="33">
        <f t="shared" si="2"/>
        <v>0.45212390249275114</v>
      </c>
      <c r="O61" s="33">
        <f t="shared" si="3"/>
        <v>0</v>
      </c>
    </row>
    <row r="62" spans="1:15" ht="12.75">
      <c r="A62" s="35">
        <v>60</v>
      </c>
      <c r="B62" s="20" t="s">
        <v>74</v>
      </c>
      <c r="C62" s="36">
        <v>80683</v>
      </c>
      <c r="D62" s="36">
        <v>306613</v>
      </c>
      <c r="E62" s="36">
        <v>193660</v>
      </c>
      <c r="F62" s="36">
        <v>2890561</v>
      </c>
      <c r="G62" s="36">
        <v>2362000</v>
      </c>
      <c r="H62" s="36">
        <v>339080</v>
      </c>
      <c r="I62" s="2">
        <f t="shared" si="4"/>
        <v>6172597</v>
      </c>
      <c r="J62" s="37">
        <f t="shared" si="2"/>
        <v>0.01307115951357265</v>
      </c>
      <c r="K62" s="37">
        <f t="shared" si="2"/>
        <v>0.04967325746359271</v>
      </c>
      <c r="L62" s="37">
        <f t="shared" si="2"/>
        <v>0.031374152564957666</v>
      </c>
      <c r="M62" s="37">
        <f t="shared" si="2"/>
        <v>0.46828927921262314</v>
      </c>
      <c r="N62" s="37">
        <f t="shared" si="2"/>
        <v>0.38265903314277605</v>
      </c>
      <c r="O62" s="37">
        <f t="shared" si="3"/>
        <v>0.05493311810247777</v>
      </c>
    </row>
    <row r="63" spans="1:15" ht="12.75">
      <c r="A63" s="34">
        <v>61</v>
      </c>
      <c r="B63" s="30" t="s">
        <v>75</v>
      </c>
      <c r="C63" s="31">
        <v>2707205</v>
      </c>
      <c r="D63" s="31">
        <v>31984</v>
      </c>
      <c r="E63" s="31">
        <v>69019</v>
      </c>
      <c r="F63" s="31">
        <v>0</v>
      </c>
      <c r="G63" s="31">
        <v>1405000</v>
      </c>
      <c r="H63" s="31">
        <v>0</v>
      </c>
      <c r="I63" s="32">
        <f t="shared" si="4"/>
        <v>4213208</v>
      </c>
      <c r="J63" s="33">
        <f t="shared" si="2"/>
        <v>0.6425519461654872</v>
      </c>
      <c r="K63" s="33">
        <f t="shared" si="2"/>
        <v>0.007591365059593545</v>
      </c>
      <c r="L63" s="33">
        <f t="shared" si="2"/>
        <v>0.01638157907228886</v>
      </c>
      <c r="M63" s="33">
        <f t="shared" si="2"/>
        <v>0</v>
      </c>
      <c r="N63" s="33">
        <f t="shared" si="2"/>
        <v>0.3334751097026304</v>
      </c>
      <c r="O63" s="33">
        <f t="shared" si="3"/>
        <v>0</v>
      </c>
    </row>
    <row r="64" spans="1:15" ht="12.75">
      <c r="A64" s="34">
        <v>62</v>
      </c>
      <c r="B64" s="30" t="s">
        <v>76</v>
      </c>
      <c r="C64" s="31">
        <v>82007</v>
      </c>
      <c r="D64" s="31">
        <v>55967</v>
      </c>
      <c r="E64" s="31">
        <v>84493</v>
      </c>
      <c r="F64" s="31">
        <v>0</v>
      </c>
      <c r="G64" s="31">
        <v>0</v>
      </c>
      <c r="H64" s="31">
        <v>0</v>
      </c>
      <c r="I64" s="32">
        <f t="shared" si="4"/>
        <v>222467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</row>
    <row r="65" spans="1:15" ht="12.75">
      <c r="A65" s="34">
        <v>63</v>
      </c>
      <c r="B65" s="30" t="s">
        <v>77</v>
      </c>
      <c r="C65" s="31">
        <v>255228</v>
      </c>
      <c r="D65" s="31">
        <v>63574</v>
      </c>
      <c r="E65" s="31">
        <v>29090</v>
      </c>
      <c r="F65" s="31">
        <v>0</v>
      </c>
      <c r="G65" s="31">
        <v>1060000</v>
      </c>
      <c r="H65" s="31">
        <v>0</v>
      </c>
      <c r="I65" s="32">
        <f t="shared" si="4"/>
        <v>1407892</v>
      </c>
      <c r="J65" s="33">
        <f t="shared" si="2"/>
        <v>0.1812837916544735</v>
      </c>
      <c r="K65" s="33">
        <f t="shared" si="2"/>
        <v>0.0451554522648044</v>
      </c>
      <c r="L65" s="33">
        <f t="shared" si="2"/>
        <v>0.020662096240336617</v>
      </c>
      <c r="M65" s="33">
        <f t="shared" si="2"/>
        <v>0</v>
      </c>
      <c r="N65" s="33">
        <f t="shared" si="2"/>
        <v>0.7528986598403855</v>
      </c>
      <c r="O65" s="33">
        <f t="shared" si="3"/>
        <v>0</v>
      </c>
    </row>
    <row r="66" spans="1:15" ht="12.75">
      <c r="A66" s="34">
        <v>64</v>
      </c>
      <c r="B66" s="30" t="s">
        <v>78</v>
      </c>
      <c r="C66" s="31">
        <v>206288</v>
      </c>
      <c r="D66" s="31">
        <v>58680</v>
      </c>
      <c r="E66" s="31">
        <v>98602</v>
      </c>
      <c r="F66" s="31">
        <v>0</v>
      </c>
      <c r="G66" s="31">
        <v>713000</v>
      </c>
      <c r="H66" s="31">
        <v>0</v>
      </c>
      <c r="I66" s="32">
        <f t="shared" si="4"/>
        <v>1076570</v>
      </c>
      <c r="J66" s="33">
        <f t="shared" si="2"/>
        <v>0.1916159655201241</v>
      </c>
      <c r="K66" s="33">
        <f t="shared" si="2"/>
        <v>0.05450644175483248</v>
      </c>
      <c r="L66" s="33">
        <f t="shared" si="2"/>
        <v>0.09158902811707553</v>
      </c>
      <c r="M66" s="33">
        <f t="shared" si="2"/>
        <v>0</v>
      </c>
      <c r="N66" s="33">
        <f t="shared" si="2"/>
        <v>0.6622885646079679</v>
      </c>
      <c r="O66" s="33">
        <f t="shared" si="3"/>
        <v>0</v>
      </c>
    </row>
    <row r="67" spans="1:15" ht="12.75">
      <c r="A67" s="35">
        <v>65</v>
      </c>
      <c r="B67" s="20" t="s">
        <v>79</v>
      </c>
      <c r="C67" s="39">
        <v>242884</v>
      </c>
      <c r="D67" s="39">
        <v>231943</v>
      </c>
      <c r="E67" s="39">
        <v>541948</v>
      </c>
      <c r="F67" s="39">
        <v>1537810</v>
      </c>
      <c r="G67" s="39">
        <v>4210000</v>
      </c>
      <c r="H67" s="39">
        <v>0</v>
      </c>
      <c r="I67" s="40">
        <f>SUM(C67:H67)</f>
        <v>6764585</v>
      </c>
      <c r="J67" s="41">
        <f t="shared" si="2"/>
        <v>0.03590523291524905</v>
      </c>
      <c r="K67" s="41">
        <f t="shared" si="2"/>
        <v>0.03428783879572805</v>
      </c>
      <c r="L67" s="41">
        <f t="shared" si="2"/>
        <v>0.08011548380277578</v>
      </c>
      <c r="M67" s="41">
        <f t="shared" si="2"/>
        <v>0.22733249711549194</v>
      </c>
      <c r="N67" s="41">
        <f t="shared" si="2"/>
        <v>0.6223589473707551</v>
      </c>
      <c r="O67" s="41">
        <f t="shared" si="3"/>
        <v>0</v>
      </c>
    </row>
    <row r="68" spans="1:15" ht="12.75">
      <c r="A68" s="18">
        <v>66</v>
      </c>
      <c r="B68" s="30" t="s">
        <v>80</v>
      </c>
      <c r="C68" s="31">
        <v>0</v>
      </c>
      <c r="D68" s="31">
        <v>118319</v>
      </c>
      <c r="E68" s="31">
        <v>162311</v>
      </c>
      <c r="F68" s="31">
        <v>0</v>
      </c>
      <c r="G68" s="31">
        <v>0</v>
      </c>
      <c r="H68" s="31">
        <v>0</v>
      </c>
      <c r="I68" s="32">
        <f>SUM(C68:H68)</f>
        <v>280630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</row>
    <row r="69" spans="1:15" ht="12.75">
      <c r="A69" s="34">
        <v>67</v>
      </c>
      <c r="B69" s="30" t="s">
        <v>81</v>
      </c>
      <c r="C69" s="42">
        <v>307888</v>
      </c>
      <c r="D69" s="42">
        <v>15420</v>
      </c>
      <c r="E69" s="42">
        <v>36305</v>
      </c>
      <c r="F69" s="42">
        <v>0</v>
      </c>
      <c r="G69" s="42">
        <v>3595000</v>
      </c>
      <c r="H69" s="42">
        <v>0</v>
      </c>
      <c r="I69" s="43">
        <f>SUM(C69:H69)</f>
        <v>3954613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</row>
    <row r="70" spans="1:15" ht="12.75">
      <c r="A70" s="35">
        <v>68</v>
      </c>
      <c r="B70" s="45" t="s">
        <v>82</v>
      </c>
      <c r="C70" s="36">
        <v>36966</v>
      </c>
      <c r="D70" s="36">
        <v>0</v>
      </c>
      <c r="E70" s="36">
        <v>0</v>
      </c>
      <c r="F70" s="36">
        <v>0</v>
      </c>
      <c r="G70" s="36">
        <v>288750</v>
      </c>
      <c r="H70" s="36">
        <v>0</v>
      </c>
      <c r="I70" s="2">
        <f>SUM(C70:H70)</f>
        <v>325716</v>
      </c>
      <c r="J70" s="37">
        <f aca="true" t="shared" si="5" ref="J70:O70">C70/$I70</f>
        <v>0.1134915079394319</v>
      </c>
      <c r="K70" s="37">
        <f t="shared" si="5"/>
        <v>0</v>
      </c>
      <c r="L70" s="37">
        <f t="shared" si="5"/>
        <v>0</v>
      </c>
      <c r="M70" s="37">
        <f t="shared" si="5"/>
        <v>0</v>
      </c>
      <c r="N70" s="37">
        <f t="shared" si="5"/>
        <v>0.8865084920605681</v>
      </c>
      <c r="O70" s="37">
        <f t="shared" si="5"/>
        <v>0</v>
      </c>
    </row>
    <row r="71" spans="1:15" ht="12.75">
      <c r="A71" s="46"/>
      <c r="B71" s="47" t="s">
        <v>83</v>
      </c>
      <c r="C71" s="48">
        <f aca="true" t="shared" si="6" ref="C71:H71">SUM(C3:C70)</f>
        <v>308194441</v>
      </c>
      <c r="D71" s="48">
        <f t="shared" si="6"/>
        <v>46639331</v>
      </c>
      <c r="E71" s="48">
        <f t="shared" si="6"/>
        <v>19343114</v>
      </c>
      <c r="F71" s="48">
        <f t="shared" si="6"/>
        <v>224048513</v>
      </c>
      <c r="G71" s="48">
        <f t="shared" si="6"/>
        <v>199186690</v>
      </c>
      <c r="H71" s="48">
        <f t="shared" si="6"/>
        <v>62505444</v>
      </c>
      <c r="I71" s="49">
        <f>SUM(I3:I70)</f>
        <v>859917533</v>
      </c>
      <c r="J71" s="50">
        <f aca="true" t="shared" si="7" ref="J71:O71">C71/$I71</f>
        <v>0.3583999967122429</v>
      </c>
      <c r="K71" s="50">
        <f t="shared" si="7"/>
        <v>0.054236981117583516</v>
      </c>
      <c r="L71" s="50">
        <f t="shared" si="7"/>
        <v>0.022494150029151692</v>
      </c>
      <c r="M71" s="50">
        <f t="shared" si="7"/>
        <v>0.2605465110338668</v>
      </c>
      <c r="N71" s="50">
        <f t="shared" si="7"/>
        <v>0.23163464210933818</v>
      </c>
      <c r="O71" s="50">
        <f t="shared" si="7"/>
        <v>0.07268771899781697</v>
      </c>
    </row>
    <row r="72" spans="1:15" ht="12.75">
      <c r="A72" s="51"/>
      <c r="B72" s="12"/>
      <c r="C72" s="52"/>
      <c r="D72" s="52"/>
      <c r="E72" s="52"/>
      <c r="F72" s="52"/>
      <c r="G72" s="52"/>
      <c r="H72" s="52"/>
      <c r="I72" s="52"/>
      <c r="J72" s="53"/>
      <c r="K72" s="53"/>
      <c r="L72" s="53"/>
      <c r="M72" s="53"/>
      <c r="N72" s="53"/>
      <c r="O72" s="53"/>
    </row>
    <row r="73" spans="1:15" ht="12.75">
      <c r="A73" s="38">
        <v>318</v>
      </c>
      <c r="B73" s="54" t="s">
        <v>84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3">
        <f>SUM(C73:H73)</f>
        <v>0</v>
      </c>
      <c r="J73" s="44" t="e">
        <f aca="true" t="shared" si="8" ref="J73:O75">C73/$I73</f>
        <v>#DIV/0!</v>
      </c>
      <c r="K73" s="44" t="e">
        <f t="shared" si="8"/>
        <v>#DIV/0!</v>
      </c>
      <c r="L73" s="44" t="e">
        <f t="shared" si="8"/>
        <v>#DIV/0!</v>
      </c>
      <c r="M73" s="44" t="e">
        <f t="shared" si="8"/>
        <v>#DIV/0!</v>
      </c>
      <c r="N73" s="44" t="e">
        <f t="shared" si="8"/>
        <v>#DIV/0!</v>
      </c>
      <c r="O73" s="44" t="e">
        <f t="shared" si="8"/>
        <v>#DIV/0!</v>
      </c>
    </row>
    <row r="74" spans="1:15" ht="12.75">
      <c r="A74" s="4">
        <v>319</v>
      </c>
      <c r="B74" s="5" t="s">
        <v>85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6">
        <f>SUM(C74:H74)</f>
        <v>0</v>
      </c>
      <c r="J74" s="57" t="e">
        <f t="shared" si="8"/>
        <v>#DIV/0!</v>
      </c>
      <c r="K74" s="57" t="e">
        <f t="shared" si="8"/>
        <v>#DIV/0!</v>
      </c>
      <c r="L74" s="57" t="e">
        <f t="shared" si="8"/>
        <v>#DIV/0!</v>
      </c>
      <c r="M74" s="57" t="e">
        <f t="shared" si="8"/>
        <v>#DIV/0!</v>
      </c>
      <c r="N74" s="57" t="e">
        <f t="shared" si="8"/>
        <v>#DIV/0!</v>
      </c>
      <c r="O74" s="57" t="e">
        <f t="shared" si="8"/>
        <v>#DIV/0!</v>
      </c>
    </row>
    <row r="75" spans="1:15" ht="12.75">
      <c r="A75" s="14"/>
      <c r="B75" s="15" t="s">
        <v>86</v>
      </c>
      <c r="C75" s="58">
        <f>SUM(C73:C74)</f>
        <v>0</v>
      </c>
      <c r="D75" s="58">
        <f aca="true" t="shared" si="9" ref="D75:I75">SUM(D73:D74)</f>
        <v>0</v>
      </c>
      <c r="E75" s="58">
        <f t="shared" si="9"/>
        <v>0</v>
      </c>
      <c r="F75" s="58">
        <f t="shared" si="9"/>
        <v>0</v>
      </c>
      <c r="G75" s="58">
        <f t="shared" si="9"/>
        <v>0</v>
      </c>
      <c r="H75" s="58">
        <f t="shared" si="9"/>
        <v>0</v>
      </c>
      <c r="I75" s="21">
        <f t="shared" si="9"/>
        <v>0</v>
      </c>
      <c r="J75" s="59" t="e">
        <f t="shared" si="8"/>
        <v>#DIV/0!</v>
      </c>
      <c r="K75" s="59" t="e">
        <f t="shared" si="8"/>
        <v>#DIV/0!</v>
      </c>
      <c r="L75" s="59" t="e">
        <f t="shared" si="8"/>
        <v>#DIV/0!</v>
      </c>
      <c r="M75" s="59" t="e">
        <f t="shared" si="8"/>
        <v>#DIV/0!</v>
      </c>
      <c r="N75" s="59" t="e">
        <f t="shared" si="8"/>
        <v>#DIV/0!</v>
      </c>
      <c r="O75" s="59" t="e">
        <f t="shared" si="8"/>
        <v>#DIV/0!</v>
      </c>
    </row>
    <row r="76" spans="1:15" ht="12.75">
      <c r="A76" s="10"/>
      <c r="B76" s="11"/>
      <c r="C76" s="52"/>
      <c r="D76" s="52"/>
      <c r="E76" s="52"/>
      <c r="F76" s="52"/>
      <c r="G76" s="52"/>
      <c r="H76" s="52"/>
      <c r="I76" s="52"/>
      <c r="J76" s="53"/>
      <c r="K76" s="53"/>
      <c r="L76" s="53"/>
      <c r="M76" s="53"/>
      <c r="N76" s="53"/>
      <c r="O76" s="53"/>
    </row>
    <row r="77" spans="1:15" ht="12.75">
      <c r="A77" s="34">
        <v>321</v>
      </c>
      <c r="B77" s="30" t="s">
        <v>87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3">
        <f aca="true" t="shared" si="10" ref="I77:I82">SUM(C77:H77)</f>
        <v>0</v>
      </c>
      <c r="J77" s="44" t="e">
        <f aca="true" t="shared" si="11" ref="J77:O84">C77/$I77</f>
        <v>#DIV/0!</v>
      </c>
      <c r="K77" s="44" t="e">
        <f t="shared" si="11"/>
        <v>#DIV/0!</v>
      </c>
      <c r="L77" s="44" t="e">
        <f t="shared" si="11"/>
        <v>#DIV/0!</v>
      </c>
      <c r="M77" s="44" t="e">
        <f t="shared" si="11"/>
        <v>#DIV/0!</v>
      </c>
      <c r="N77" s="44" t="e">
        <f t="shared" si="11"/>
        <v>#DIV/0!</v>
      </c>
      <c r="O77" s="44" t="e">
        <f t="shared" si="11"/>
        <v>#DIV/0!</v>
      </c>
    </row>
    <row r="78" spans="1:15" ht="12.75">
      <c r="A78" s="34">
        <v>329</v>
      </c>
      <c r="B78" s="30" t="s">
        <v>88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2">
        <f t="shared" si="10"/>
        <v>0</v>
      </c>
      <c r="J78" s="33" t="e">
        <f t="shared" si="11"/>
        <v>#DIV/0!</v>
      </c>
      <c r="K78" s="33" t="e">
        <f t="shared" si="11"/>
        <v>#DIV/0!</v>
      </c>
      <c r="L78" s="33" t="e">
        <f t="shared" si="11"/>
        <v>#DIV/0!</v>
      </c>
      <c r="M78" s="33" t="e">
        <f t="shared" si="11"/>
        <v>#DIV/0!</v>
      </c>
      <c r="N78" s="33" t="e">
        <f t="shared" si="11"/>
        <v>#DIV/0!</v>
      </c>
      <c r="O78" s="33" t="e">
        <f t="shared" si="11"/>
        <v>#DIV/0!</v>
      </c>
    </row>
    <row r="79" spans="1:15" ht="12.75">
      <c r="A79" s="34">
        <v>331</v>
      </c>
      <c r="B79" s="30" t="s">
        <v>89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2">
        <f t="shared" si="10"/>
        <v>0</v>
      </c>
      <c r="J79" s="33" t="e">
        <f t="shared" si="11"/>
        <v>#DIV/0!</v>
      </c>
      <c r="K79" s="33" t="e">
        <f t="shared" si="11"/>
        <v>#DIV/0!</v>
      </c>
      <c r="L79" s="33" t="e">
        <f t="shared" si="11"/>
        <v>#DIV/0!</v>
      </c>
      <c r="M79" s="33" t="e">
        <f t="shared" si="11"/>
        <v>#DIV/0!</v>
      </c>
      <c r="N79" s="33" t="e">
        <f t="shared" si="11"/>
        <v>#DIV/0!</v>
      </c>
      <c r="O79" s="33" t="e">
        <f t="shared" si="11"/>
        <v>#DIV/0!</v>
      </c>
    </row>
    <row r="80" spans="1:15" ht="12.75">
      <c r="A80" s="34">
        <v>333</v>
      </c>
      <c r="B80" s="30" t="s">
        <v>90</v>
      </c>
      <c r="C80" s="31">
        <v>290034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2">
        <f t="shared" si="10"/>
        <v>290034</v>
      </c>
      <c r="J80" s="33">
        <f t="shared" si="11"/>
        <v>1</v>
      </c>
      <c r="K80" s="33">
        <f>D80/$I80</f>
        <v>0</v>
      </c>
      <c r="L80" s="33">
        <f t="shared" si="11"/>
        <v>0</v>
      </c>
      <c r="M80" s="33">
        <f t="shared" si="11"/>
        <v>0</v>
      </c>
      <c r="N80" s="33">
        <f t="shared" si="11"/>
        <v>0</v>
      </c>
      <c r="O80" s="33">
        <f t="shared" si="11"/>
        <v>0</v>
      </c>
    </row>
    <row r="81" spans="1:15" ht="12.75">
      <c r="A81" s="34">
        <v>336</v>
      </c>
      <c r="B81" s="30" t="s">
        <v>91</v>
      </c>
      <c r="C81" s="31">
        <v>125030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2">
        <f t="shared" si="10"/>
        <v>125030</v>
      </c>
      <c r="J81" s="33">
        <f t="shared" si="11"/>
        <v>1</v>
      </c>
      <c r="K81" s="33">
        <f>D81/$I81</f>
        <v>0</v>
      </c>
      <c r="L81" s="33">
        <f t="shared" si="11"/>
        <v>0</v>
      </c>
      <c r="M81" s="33">
        <f t="shared" si="11"/>
        <v>0</v>
      </c>
      <c r="N81" s="33">
        <f t="shared" si="11"/>
        <v>0</v>
      </c>
      <c r="O81" s="33">
        <f t="shared" si="11"/>
        <v>0</v>
      </c>
    </row>
    <row r="82" spans="1:15" ht="12.75">
      <c r="A82" s="34">
        <v>337</v>
      </c>
      <c r="B82" s="30" t="s">
        <v>92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2">
        <f t="shared" si="10"/>
        <v>0</v>
      </c>
      <c r="J82" s="33" t="e">
        <f t="shared" si="11"/>
        <v>#DIV/0!</v>
      </c>
      <c r="K82" s="33" t="e">
        <f>D82/$I82</f>
        <v>#DIV/0!</v>
      </c>
      <c r="L82" s="33" t="e">
        <f t="shared" si="11"/>
        <v>#DIV/0!</v>
      </c>
      <c r="M82" s="33" t="e">
        <f t="shared" si="11"/>
        <v>#DIV/0!</v>
      </c>
      <c r="N82" s="33" t="e">
        <f t="shared" si="11"/>
        <v>#DIV/0!</v>
      </c>
      <c r="O82" s="33" t="e">
        <f t="shared" si="11"/>
        <v>#DIV/0!</v>
      </c>
    </row>
    <row r="83" spans="1:15" ht="12.75">
      <c r="A83" s="19">
        <v>339</v>
      </c>
      <c r="B83" s="60" t="s">
        <v>93</v>
      </c>
      <c r="C83" s="55">
        <v>-24253</v>
      </c>
      <c r="D83" s="55">
        <v>6990</v>
      </c>
      <c r="E83" s="55">
        <v>17452</v>
      </c>
      <c r="F83" s="55">
        <v>-186</v>
      </c>
      <c r="G83" s="55">
        <v>0</v>
      </c>
      <c r="H83" s="55">
        <v>0</v>
      </c>
      <c r="I83" s="56">
        <f>SUM(C83:H83)</f>
        <v>3</v>
      </c>
      <c r="J83" s="57">
        <f>C83/$I83</f>
        <v>-8084.333333333333</v>
      </c>
      <c r="K83" s="57">
        <f>D83/$I83</f>
        <v>2330</v>
      </c>
      <c r="L83" s="57">
        <f t="shared" si="11"/>
        <v>5817.333333333333</v>
      </c>
      <c r="M83" s="57">
        <f t="shared" si="11"/>
        <v>-62</v>
      </c>
      <c r="N83" s="57">
        <f t="shared" si="11"/>
        <v>0</v>
      </c>
      <c r="O83" s="57">
        <f t="shared" si="11"/>
        <v>0</v>
      </c>
    </row>
    <row r="84" spans="1:15" ht="12.75">
      <c r="A84" s="14"/>
      <c r="B84" s="15" t="s">
        <v>94</v>
      </c>
      <c r="C84" s="58">
        <f aca="true" t="shared" si="12" ref="C84:I84">SUM(C77:C83)</f>
        <v>390811</v>
      </c>
      <c r="D84" s="58">
        <f t="shared" si="12"/>
        <v>6990</v>
      </c>
      <c r="E84" s="58">
        <f t="shared" si="12"/>
        <v>17452</v>
      </c>
      <c r="F84" s="58">
        <f t="shared" si="12"/>
        <v>-186</v>
      </c>
      <c r="G84" s="58">
        <f t="shared" si="12"/>
        <v>0</v>
      </c>
      <c r="H84" s="58">
        <f t="shared" si="12"/>
        <v>0</v>
      </c>
      <c r="I84" s="21">
        <f t="shared" si="12"/>
        <v>415067</v>
      </c>
      <c r="J84" s="59">
        <f t="shared" si="11"/>
        <v>0.9415612419199791</v>
      </c>
      <c r="K84" s="59">
        <f t="shared" si="11"/>
        <v>0.016840654641298875</v>
      </c>
      <c r="L84" s="59">
        <f t="shared" si="11"/>
        <v>0.0420462238626535</v>
      </c>
      <c r="M84" s="59">
        <f t="shared" si="11"/>
        <v>-0.00044812042393155803</v>
      </c>
      <c r="N84" s="59">
        <f t="shared" si="11"/>
        <v>0</v>
      </c>
      <c r="O84" s="59">
        <f t="shared" si="11"/>
        <v>0</v>
      </c>
    </row>
    <row r="85" spans="1:15" ht="12.75">
      <c r="A85" s="10"/>
      <c r="B85" s="11"/>
      <c r="C85" s="52"/>
      <c r="D85" s="52"/>
      <c r="E85" s="52"/>
      <c r="F85" s="52"/>
      <c r="G85" s="52"/>
      <c r="H85" s="52"/>
      <c r="I85" s="52"/>
      <c r="J85" s="53"/>
      <c r="K85" s="53"/>
      <c r="L85" s="53"/>
      <c r="M85" s="53"/>
      <c r="N85" s="53"/>
      <c r="O85" s="53"/>
    </row>
    <row r="86" spans="1:15" ht="12.75">
      <c r="A86" s="17">
        <v>300</v>
      </c>
      <c r="B86" s="30" t="s">
        <v>95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3">
        <f aca="true" t="shared" si="13" ref="I86:I103">SUM(C86:H86)</f>
        <v>0</v>
      </c>
      <c r="J86" s="44" t="e">
        <f aca="true" t="shared" si="14" ref="J86:O103">C86/$I86</f>
        <v>#DIV/0!</v>
      </c>
      <c r="K86" s="44" t="e">
        <f t="shared" si="14"/>
        <v>#DIV/0!</v>
      </c>
      <c r="L86" s="44" t="e">
        <f t="shared" si="14"/>
        <v>#DIV/0!</v>
      </c>
      <c r="M86" s="44" t="e">
        <f t="shared" si="14"/>
        <v>#DIV/0!</v>
      </c>
      <c r="N86" s="44" t="e">
        <f t="shared" si="14"/>
        <v>#DIV/0!</v>
      </c>
      <c r="O86" s="44" t="e">
        <f t="shared" si="14"/>
        <v>#DIV/0!</v>
      </c>
    </row>
    <row r="87" spans="1:15" ht="12.75">
      <c r="A87" s="34">
        <v>300</v>
      </c>
      <c r="B87" s="30" t="s">
        <v>96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2">
        <f t="shared" si="13"/>
        <v>0</v>
      </c>
      <c r="J87" s="33" t="e">
        <f t="shared" si="14"/>
        <v>#DIV/0!</v>
      </c>
      <c r="K87" s="33" t="e">
        <f t="shared" si="14"/>
        <v>#DIV/0!</v>
      </c>
      <c r="L87" s="33" t="e">
        <f t="shared" si="14"/>
        <v>#DIV/0!</v>
      </c>
      <c r="M87" s="33" t="e">
        <f t="shared" si="14"/>
        <v>#DIV/0!</v>
      </c>
      <c r="N87" s="33" t="e">
        <f t="shared" si="14"/>
        <v>#DIV/0!</v>
      </c>
      <c r="O87" s="33" t="e">
        <f t="shared" si="14"/>
        <v>#DIV/0!</v>
      </c>
    </row>
    <row r="88" spans="1:15" ht="12.75">
      <c r="A88" s="34">
        <v>390</v>
      </c>
      <c r="B88" s="30" t="s">
        <v>97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2">
        <f t="shared" si="13"/>
        <v>0</v>
      </c>
      <c r="J88" s="33" t="e">
        <f t="shared" si="14"/>
        <v>#DIV/0!</v>
      </c>
      <c r="K88" s="33" t="e">
        <f t="shared" si="14"/>
        <v>#DIV/0!</v>
      </c>
      <c r="L88" s="33" t="e">
        <f t="shared" si="14"/>
        <v>#DIV/0!</v>
      </c>
      <c r="M88" s="33" t="e">
        <f t="shared" si="14"/>
        <v>#DIV/0!</v>
      </c>
      <c r="N88" s="33" t="e">
        <f t="shared" si="14"/>
        <v>#DIV/0!</v>
      </c>
      <c r="O88" s="33" t="e">
        <f t="shared" si="14"/>
        <v>#DIV/0!</v>
      </c>
    </row>
    <row r="89" spans="1:15" ht="12.75">
      <c r="A89" s="34">
        <v>391</v>
      </c>
      <c r="B89" s="30" t="s">
        <v>98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2">
        <f t="shared" si="13"/>
        <v>0</v>
      </c>
      <c r="J89" s="33" t="e">
        <f t="shared" si="14"/>
        <v>#DIV/0!</v>
      </c>
      <c r="K89" s="33" t="e">
        <f t="shared" si="14"/>
        <v>#DIV/0!</v>
      </c>
      <c r="L89" s="33" t="e">
        <f t="shared" si="14"/>
        <v>#DIV/0!</v>
      </c>
      <c r="M89" s="33" t="e">
        <f t="shared" si="14"/>
        <v>#DIV/0!</v>
      </c>
      <c r="N89" s="33" t="e">
        <f t="shared" si="14"/>
        <v>#DIV/0!</v>
      </c>
      <c r="O89" s="33" t="e">
        <f t="shared" si="14"/>
        <v>#DIV/0!</v>
      </c>
    </row>
    <row r="90" spans="1:15" ht="12.75">
      <c r="A90" s="34">
        <v>392</v>
      </c>
      <c r="B90" s="30" t="s">
        <v>99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2">
        <f t="shared" si="13"/>
        <v>0</v>
      </c>
      <c r="J90" s="33" t="e">
        <f t="shared" si="14"/>
        <v>#DIV/0!</v>
      </c>
      <c r="K90" s="33" t="e">
        <f t="shared" si="14"/>
        <v>#DIV/0!</v>
      </c>
      <c r="L90" s="33" t="e">
        <f t="shared" si="14"/>
        <v>#DIV/0!</v>
      </c>
      <c r="M90" s="33" t="e">
        <f t="shared" si="14"/>
        <v>#DIV/0!</v>
      </c>
      <c r="N90" s="33" t="e">
        <f t="shared" si="14"/>
        <v>#DIV/0!</v>
      </c>
      <c r="O90" s="33" t="e">
        <f t="shared" si="14"/>
        <v>#DIV/0!</v>
      </c>
    </row>
    <row r="91" spans="1:15" ht="12.75">
      <c r="A91" s="22">
        <v>392</v>
      </c>
      <c r="B91" s="5" t="s">
        <v>100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56">
        <f t="shared" si="13"/>
        <v>0</v>
      </c>
      <c r="J91" s="57" t="e">
        <f t="shared" si="14"/>
        <v>#DIV/0!</v>
      </c>
      <c r="K91" s="57" t="e">
        <f t="shared" si="14"/>
        <v>#DIV/0!</v>
      </c>
      <c r="L91" s="57" t="e">
        <f t="shared" si="14"/>
        <v>#DIV/0!</v>
      </c>
      <c r="M91" s="57" t="e">
        <f t="shared" si="14"/>
        <v>#DIV/0!</v>
      </c>
      <c r="N91" s="57" t="e">
        <f t="shared" si="14"/>
        <v>#DIV/0!</v>
      </c>
      <c r="O91" s="57" t="e">
        <f t="shared" si="14"/>
        <v>#DIV/0!</v>
      </c>
    </row>
    <row r="92" spans="1:15" ht="12.75">
      <c r="A92" s="34">
        <v>393</v>
      </c>
      <c r="B92" s="30" t="s">
        <v>101</v>
      </c>
      <c r="C92" s="31">
        <v>45789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2">
        <f t="shared" si="13"/>
        <v>45789</v>
      </c>
      <c r="J92" s="33">
        <f t="shared" si="14"/>
        <v>1</v>
      </c>
      <c r="K92" s="33">
        <f t="shared" si="14"/>
        <v>0</v>
      </c>
      <c r="L92" s="33">
        <f t="shared" si="14"/>
        <v>0</v>
      </c>
      <c r="M92" s="33">
        <f t="shared" si="14"/>
        <v>0</v>
      </c>
      <c r="N92" s="33">
        <f t="shared" si="14"/>
        <v>0</v>
      </c>
      <c r="O92" s="33">
        <f t="shared" si="14"/>
        <v>0</v>
      </c>
    </row>
    <row r="93" spans="1:15" ht="12.75">
      <c r="A93" s="34">
        <v>395</v>
      </c>
      <c r="B93" s="30" t="s">
        <v>102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2">
        <f t="shared" si="13"/>
        <v>0</v>
      </c>
      <c r="J93" s="33" t="e">
        <f t="shared" si="14"/>
        <v>#DIV/0!</v>
      </c>
      <c r="K93" s="33" t="e">
        <f t="shared" si="14"/>
        <v>#DIV/0!</v>
      </c>
      <c r="L93" s="33" t="e">
        <f t="shared" si="14"/>
        <v>#DIV/0!</v>
      </c>
      <c r="M93" s="33" t="e">
        <f t="shared" si="14"/>
        <v>#DIV/0!</v>
      </c>
      <c r="N93" s="33" t="e">
        <f t="shared" si="14"/>
        <v>#DIV/0!</v>
      </c>
      <c r="O93" s="33" t="e">
        <f t="shared" si="14"/>
        <v>#DIV/0!</v>
      </c>
    </row>
    <row r="94" spans="1:15" ht="12.75">
      <c r="A94" s="34">
        <v>395</v>
      </c>
      <c r="B94" s="30" t="s">
        <v>103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2">
        <f t="shared" si="13"/>
        <v>0</v>
      </c>
      <c r="J94" s="33" t="e">
        <f t="shared" si="14"/>
        <v>#DIV/0!</v>
      </c>
      <c r="K94" s="33" t="e">
        <f t="shared" si="14"/>
        <v>#DIV/0!</v>
      </c>
      <c r="L94" s="33" t="e">
        <f t="shared" si="14"/>
        <v>#DIV/0!</v>
      </c>
      <c r="M94" s="33" t="e">
        <f t="shared" si="14"/>
        <v>#DIV/0!</v>
      </c>
      <c r="N94" s="33" t="e">
        <f t="shared" si="14"/>
        <v>#DIV/0!</v>
      </c>
      <c r="O94" s="33" t="e">
        <f t="shared" si="14"/>
        <v>#DIV/0!</v>
      </c>
    </row>
    <row r="95" spans="1:15" ht="12.75">
      <c r="A95" s="34">
        <v>395</v>
      </c>
      <c r="B95" s="30" t="s">
        <v>104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2">
        <f>SUM(C95:H95)</f>
        <v>0</v>
      </c>
      <c r="J95" s="33" t="e">
        <f t="shared" si="14"/>
        <v>#DIV/0!</v>
      </c>
      <c r="K95" s="33" t="e">
        <f t="shared" si="14"/>
        <v>#DIV/0!</v>
      </c>
      <c r="L95" s="33" t="e">
        <f t="shared" si="14"/>
        <v>#DIV/0!</v>
      </c>
      <c r="M95" s="33" t="e">
        <f t="shared" si="14"/>
        <v>#DIV/0!</v>
      </c>
      <c r="N95" s="33" t="e">
        <f t="shared" si="14"/>
        <v>#DIV/0!</v>
      </c>
      <c r="O95" s="33" t="e">
        <f t="shared" si="14"/>
        <v>#DIV/0!</v>
      </c>
    </row>
    <row r="96" spans="1:15" ht="12.75">
      <c r="A96" s="34">
        <v>395</v>
      </c>
      <c r="B96" s="30" t="s">
        <v>105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2">
        <f t="shared" si="13"/>
        <v>0</v>
      </c>
      <c r="J96" s="33" t="e">
        <f t="shared" si="14"/>
        <v>#DIV/0!</v>
      </c>
      <c r="K96" s="33" t="e">
        <f t="shared" si="14"/>
        <v>#DIV/0!</v>
      </c>
      <c r="L96" s="33" t="e">
        <f t="shared" si="14"/>
        <v>#DIV/0!</v>
      </c>
      <c r="M96" s="33" t="e">
        <f t="shared" si="14"/>
        <v>#DIV/0!</v>
      </c>
      <c r="N96" s="33" t="e">
        <f t="shared" si="14"/>
        <v>#DIV/0!</v>
      </c>
      <c r="O96" s="33" t="e">
        <f t="shared" si="14"/>
        <v>#DIV/0!</v>
      </c>
    </row>
    <row r="97" spans="1:15" ht="12.75">
      <c r="A97" s="22">
        <v>395</v>
      </c>
      <c r="B97" s="5" t="s">
        <v>106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6">
        <f t="shared" si="13"/>
        <v>0</v>
      </c>
      <c r="J97" s="57" t="e">
        <f t="shared" si="14"/>
        <v>#DIV/0!</v>
      </c>
      <c r="K97" s="57" t="e">
        <f t="shared" si="14"/>
        <v>#DIV/0!</v>
      </c>
      <c r="L97" s="57" t="e">
        <f t="shared" si="14"/>
        <v>#DIV/0!</v>
      </c>
      <c r="M97" s="57" t="e">
        <f t="shared" si="14"/>
        <v>#DIV/0!</v>
      </c>
      <c r="N97" s="57" t="e">
        <f t="shared" si="14"/>
        <v>#DIV/0!</v>
      </c>
      <c r="O97" s="57" t="e">
        <f t="shared" si="14"/>
        <v>#DIV/0!</v>
      </c>
    </row>
    <row r="98" spans="1:15" ht="12.75">
      <c r="A98" s="17">
        <v>395</v>
      </c>
      <c r="B98" s="30" t="s">
        <v>107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2">
        <f t="shared" si="13"/>
        <v>0</v>
      </c>
      <c r="J98" s="33" t="e">
        <f t="shared" si="14"/>
        <v>#DIV/0!</v>
      </c>
      <c r="K98" s="33" t="e">
        <f t="shared" si="14"/>
        <v>#DIV/0!</v>
      </c>
      <c r="L98" s="33" t="e">
        <f t="shared" si="14"/>
        <v>#DIV/0!</v>
      </c>
      <c r="M98" s="33" t="e">
        <f t="shared" si="14"/>
        <v>#DIV/0!</v>
      </c>
      <c r="N98" s="33" t="e">
        <f t="shared" si="14"/>
        <v>#DIV/0!</v>
      </c>
      <c r="O98" s="33" t="e">
        <f t="shared" si="14"/>
        <v>#DIV/0!</v>
      </c>
    </row>
    <row r="99" spans="1:15" ht="12.75">
      <c r="A99" s="34">
        <v>396</v>
      </c>
      <c r="B99" s="30" t="s">
        <v>108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2">
        <f t="shared" si="13"/>
        <v>0</v>
      </c>
      <c r="J99" s="33" t="e">
        <f t="shared" si="14"/>
        <v>#DIV/0!</v>
      </c>
      <c r="K99" s="33" t="e">
        <f t="shared" si="14"/>
        <v>#DIV/0!</v>
      </c>
      <c r="L99" s="33" t="e">
        <f t="shared" si="14"/>
        <v>#DIV/0!</v>
      </c>
      <c r="M99" s="33" t="e">
        <f t="shared" si="14"/>
        <v>#DIV/0!</v>
      </c>
      <c r="N99" s="33" t="e">
        <f t="shared" si="14"/>
        <v>#DIV/0!</v>
      </c>
      <c r="O99" s="33" t="e">
        <f t="shared" si="14"/>
        <v>#DIV/0!</v>
      </c>
    </row>
    <row r="100" spans="1:15" ht="12.75">
      <c r="A100" s="34">
        <v>397</v>
      </c>
      <c r="B100" s="30" t="s">
        <v>109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2">
        <f t="shared" si="13"/>
        <v>0</v>
      </c>
      <c r="J100" s="33" t="e">
        <f t="shared" si="14"/>
        <v>#DIV/0!</v>
      </c>
      <c r="K100" s="33" t="e">
        <f t="shared" si="14"/>
        <v>#DIV/0!</v>
      </c>
      <c r="L100" s="33" t="e">
        <f t="shared" si="14"/>
        <v>#DIV/0!</v>
      </c>
      <c r="M100" s="33" t="e">
        <f t="shared" si="14"/>
        <v>#DIV/0!</v>
      </c>
      <c r="N100" s="33" t="e">
        <f t="shared" si="14"/>
        <v>#DIV/0!</v>
      </c>
      <c r="O100" s="33" t="e">
        <f t="shared" si="14"/>
        <v>#DIV/0!</v>
      </c>
    </row>
    <row r="101" spans="1:15" ht="12.75">
      <c r="A101" s="34">
        <v>398</v>
      </c>
      <c r="B101" s="30" t="s">
        <v>110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2">
        <f t="shared" si="13"/>
        <v>0</v>
      </c>
      <c r="J101" s="33" t="e">
        <f t="shared" si="14"/>
        <v>#DIV/0!</v>
      </c>
      <c r="K101" s="33" t="e">
        <f t="shared" si="14"/>
        <v>#DIV/0!</v>
      </c>
      <c r="L101" s="33" t="e">
        <f t="shared" si="14"/>
        <v>#DIV/0!</v>
      </c>
      <c r="M101" s="33" t="e">
        <f t="shared" si="14"/>
        <v>#DIV/0!</v>
      </c>
      <c r="N101" s="33" t="e">
        <f t="shared" si="14"/>
        <v>#DIV/0!</v>
      </c>
      <c r="O101" s="33" t="e">
        <f t="shared" si="14"/>
        <v>#DIV/0!</v>
      </c>
    </row>
    <row r="102" spans="1:15" ht="12.75">
      <c r="A102" s="34">
        <v>398</v>
      </c>
      <c r="B102" s="30" t="s">
        <v>111</v>
      </c>
      <c r="C102" s="31">
        <v>51021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2">
        <f t="shared" si="13"/>
        <v>51021</v>
      </c>
      <c r="J102" s="33">
        <f t="shared" si="14"/>
        <v>1</v>
      </c>
      <c r="K102" s="33">
        <f t="shared" si="14"/>
        <v>0</v>
      </c>
      <c r="L102" s="33">
        <f t="shared" si="14"/>
        <v>0</v>
      </c>
      <c r="M102" s="33">
        <f t="shared" si="14"/>
        <v>0</v>
      </c>
      <c r="N102" s="33">
        <f t="shared" si="14"/>
        <v>0</v>
      </c>
      <c r="O102" s="33">
        <f t="shared" si="14"/>
        <v>0</v>
      </c>
    </row>
    <row r="103" spans="1:15" ht="12.75">
      <c r="A103" s="22">
        <v>399</v>
      </c>
      <c r="B103" s="5" t="s">
        <v>112</v>
      </c>
      <c r="C103" s="55">
        <v>0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56">
        <f t="shared" si="13"/>
        <v>0</v>
      </c>
      <c r="J103" s="57" t="e">
        <f t="shared" si="14"/>
        <v>#DIV/0!</v>
      </c>
      <c r="K103" s="57" t="e">
        <f t="shared" si="14"/>
        <v>#DIV/0!</v>
      </c>
      <c r="L103" s="57" t="e">
        <f t="shared" si="14"/>
        <v>#DIV/0!</v>
      </c>
      <c r="M103" s="57" t="e">
        <f t="shared" si="14"/>
        <v>#DIV/0!</v>
      </c>
      <c r="N103" s="57" t="e">
        <f t="shared" si="14"/>
        <v>#DIV/0!</v>
      </c>
      <c r="O103" s="57" t="e">
        <f t="shared" si="14"/>
        <v>#DIV/0!</v>
      </c>
    </row>
    <row r="104" spans="1:15" ht="12.75">
      <c r="A104" s="14"/>
      <c r="B104" s="15" t="s">
        <v>113</v>
      </c>
      <c r="C104" s="16">
        <f aca="true" t="shared" si="15" ref="C104:I104">SUM(C86:C103)</f>
        <v>96810</v>
      </c>
      <c r="D104" s="16">
        <f t="shared" si="15"/>
        <v>0</v>
      </c>
      <c r="E104" s="16">
        <f t="shared" si="15"/>
        <v>0</v>
      </c>
      <c r="F104" s="16">
        <f t="shared" si="15"/>
        <v>0</v>
      </c>
      <c r="G104" s="16">
        <f t="shared" si="15"/>
        <v>0</v>
      </c>
      <c r="H104" s="16">
        <f t="shared" si="15"/>
        <v>0</v>
      </c>
      <c r="I104" s="21">
        <f t="shared" si="15"/>
        <v>96810</v>
      </c>
      <c r="J104" s="23">
        <f aca="true" t="shared" si="16" ref="J104:O104">C104/$I104</f>
        <v>1</v>
      </c>
      <c r="K104" s="24">
        <f t="shared" si="16"/>
        <v>0</v>
      </c>
      <c r="L104" s="25">
        <f t="shared" si="16"/>
        <v>0</v>
      </c>
      <c r="M104" s="23">
        <f t="shared" si="16"/>
        <v>0</v>
      </c>
      <c r="N104" s="24">
        <f t="shared" si="16"/>
        <v>0</v>
      </c>
      <c r="O104" s="25">
        <f t="shared" si="16"/>
        <v>0</v>
      </c>
    </row>
    <row r="105" spans="1:15" ht="12.75">
      <c r="A105" s="10"/>
      <c r="B105" s="11"/>
      <c r="C105" s="11"/>
      <c r="D105" s="11"/>
      <c r="E105" s="11"/>
      <c r="F105" s="11"/>
      <c r="G105" s="11"/>
      <c r="H105" s="11"/>
      <c r="I105" s="11"/>
      <c r="J105" s="12"/>
      <c r="K105" s="12"/>
      <c r="L105" s="12"/>
      <c r="M105" s="12"/>
      <c r="N105" s="12"/>
      <c r="O105" s="13"/>
    </row>
    <row r="106" spans="1:15" ht="13.5" thickBot="1">
      <c r="A106" s="26"/>
      <c r="B106" s="27" t="s">
        <v>114</v>
      </c>
      <c r="C106" s="28">
        <f aca="true" t="shared" si="17" ref="C106:I106">C104+C84+C75+C71</f>
        <v>308682062</v>
      </c>
      <c r="D106" s="28">
        <f t="shared" si="17"/>
        <v>46646321</v>
      </c>
      <c r="E106" s="28">
        <f t="shared" si="17"/>
        <v>19360566</v>
      </c>
      <c r="F106" s="28">
        <f t="shared" si="17"/>
        <v>224048327</v>
      </c>
      <c r="G106" s="28">
        <f t="shared" si="17"/>
        <v>199186690</v>
      </c>
      <c r="H106" s="28">
        <f t="shared" si="17"/>
        <v>62505444</v>
      </c>
      <c r="I106" s="29">
        <f t="shared" si="17"/>
        <v>860429410</v>
      </c>
      <c r="J106" s="8">
        <f aca="true" t="shared" si="18" ref="J106:O106">C106/$I106</f>
        <v>0.3587534996043429</v>
      </c>
      <c r="K106" s="8">
        <f t="shared" si="18"/>
        <v>0.0542128389126076</v>
      </c>
      <c r="L106" s="8">
        <f t="shared" si="18"/>
        <v>0.022501050957800247</v>
      </c>
      <c r="M106" s="8">
        <f t="shared" si="18"/>
        <v>0.26039129345892537</v>
      </c>
      <c r="N106" s="8">
        <f t="shared" si="18"/>
        <v>0.2314968406298432</v>
      </c>
      <c r="O106" s="8">
        <f t="shared" si="18"/>
        <v>0.07264447643648071</v>
      </c>
    </row>
    <row r="107" spans="3:15" ht="21" customHeight="1" thickTop="1">
      <c r="C107" s="64" t="s">
        <v>117</v>
      </c>
      <c r="D107" s="64"/>
      <c r="E107" s="64"/>
      <c r="F107" s="64"/>
      <c r="G107" s="64"/>
      <c r="H107" s="64"/>
      <c r="I107" s="64"/>
      <c r="J107" s="64" t="s">
        <v>117</v>
      </c>
      <c r="K107" s="64"/>
      <c r="L107" s="64"/>
      <c r="M107" s="64"/>
      <c r="N107" s="64"/>
      <c r="O107" s="64"/>
    </row>
  </sheetData>
  <mergeCells count="5">
    <mergeCell ref="A1:B1"/>
    <mergeCell ref="C1:I1"/>
    <mergeCell ref="J1:O1"/>
    <mergeCell ref="C107:I107"/>
    <mergeCell ref="J107:O107"/>
  </mergeCells>
  <printOptions horizontalCentered="1"/>
  <pageMargins left="0.25" right="0.25" top="1" bottom="0.25" header="0.5" footer="0.25"/>
  <pageSetup fitToWidth="2" horizontalDpi="600" verticalDpi="600" orientation="portrait" paperSize="5" scale="85" r:id="rId1"/>
  <headerFooter alignWithMargins="0">
    <oddHeader>&amp;C&amp;14
</oddHeader>
  </headerFooter>
  <rowBreaks count="1" manualBreakCount="1">
    <brk id="72" max="14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2008-10-17T14:42:32Z</cp:lastPrinted>
  <dcterms:created xsi:type="dcterms:W3CDTF">2003-11-24T19:14:29Z</dcterms:created>
  <dcterms:modified xsi:type="dcterms:W3CDTF">2008-10-17T14:42:35Z</dcterms:modified>
  <cp:category/>
  <cp:version/>
  <cp:contentType/>
  <cp:contentStatus/>
</cp:coreProperties>
</file>