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- 400'!$A$1:$U$107</definedName>
    <definedName name="_xlnm.Print_Titles" localSheetId="0">'Pur Prop Services - 400'!$A:$C,'Pur Prop Services - 400'!$1:$3</definedName>
  </definedNames>
  <calcPr fullCalcOnLoad="1"/>
</workbook>
</file>

<file path=xl/sharedStrings.xml><?xml version="1.0" encoding="utf-8"?>
<sst xmlns="http://schemas.openxmlformats.org/spreadsheetml/2006/main" count="134" uniqueCount="123">
  <si>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</si>
  <si>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</si>
  <si>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</si>
  <si>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</si>
  <si>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</si>
  <si>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</si>
  <si>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</si>
  <si>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</si>
  <si>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DISTRICT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</si>
  <si>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</si>
  <si>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</si>
  <si>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</si>
  <si>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</si>
  <si>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</si>
  <si>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</si>
  <si>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</si>
  <si>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</si>
  <si>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</si>
  <si>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</si>
  <si>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</si>
  <si>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Oct.  2006 Elementary Secondary Membership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</si>
  <si>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</si>
  <si>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</si>
  <si>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</si>
  <si>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</si>
  <si>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</si>
  <si>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</si>
  <si>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</si>
  <si>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</si>
  <si>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</si>
  <si>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</si>
  <si>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</si>
  <si>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</si>
  <si>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</si>
  <si>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</si>
  <si>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</si>
  <si>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</si>
  <si>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</si>
  <si>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</si>
  <si>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</si>
  <si>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</si>
  <si>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</si>
  <si>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</si>
  <si>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</si>
  <si>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</si>
  <si>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</si>
  <si>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</si>
  <si>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</si>
  <si>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</si>
  <si>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</si>
  <si>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</si>
  <si>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</si>
  <si>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</si>
  <si>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</si>
  <si>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</si>
  <si>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</si>
  <si>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</si>
  <si>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</si>
  <si>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</si>
  <si>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</si>
  <si>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</si>
  <si>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</si>
  <si>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</si>
  <si>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</si>
  <si>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</si>
  <si>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</si>
  <si>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</si>
  <si>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</si>
  <si>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</si>
  <si>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</si>
  <si>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</si>
  <si>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</si>
  <si>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</si>
  <si>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</si>
  <si>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</si>
  <si>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</si>
  <si>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</si>
  <si>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</si>
  <si>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</si>
  <si>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</si>
  <si>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</si>
  <si>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</si>
  <si>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</si>
  <si>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</si>
  <si>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</si>
  <si>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</si>
  <si>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</si>
  <si>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</si>
  <si>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</si>
  <si>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</si>
  <si>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</si>
  <si>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</si>
  <si>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</si>
  <si>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</si>
  <si>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</si>
  <si>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</si>
  <si>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</si>
  <si>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</si>
  <si>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</si>
  <si>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</si>
  <si>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</si>
  <si>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</si>
  <si>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</si>
  <si>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</si>
  <si>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</si>
  <si>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</si>
  <si>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</si>
  <si>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</si>
  <si>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</si>
  <si>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</si>
  <si>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</si>
  <si>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</si>
  <si>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</si>
  <si>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</si>
  <si>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</si>
  <si>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</si>
  <si>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</si>
  <si>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</si>
  <si>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</si>
  <si>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</si>
  <si>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</si>
  <si>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Purchased Property Services  -
Expenditures by Object</t>
  </si>
  <si>
    <t>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</si>
</sst>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2" fillId="2" borderId="1" xfId="0" applyFont="1" applyFill="1" applyBorder="1" applyAlignment="1">
      <alignment horizontal="center" wrapText="1"/>
    </xf>
    <xf numFmtId="0" fontId="3" fillId="2" borderId="2" xfId="19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right" wrapText="1"/>
      <protection/>
    </xf>
    <xf numFmtId="0" fontId="3" fillId="0" borderId="4" xfId="20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horizontal="right" wrapText="1"/>
      <protection/>
    </xf>
    <xf numFmtId="0" fontId="2" fillId="0" borderId="6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6" xfId="20" applyFont="1" applyFill="1" applyBorder="1" applyAlignment="1">
      <alignment horizontal="left" wrapText="1"/>
      <protection/>
    </xf>
    <xf numFmtId="0" fontId="3" fillId="0" borderId="10" xfId="20" applyFont="1" applyFill="1" applyBorder="1" applyAlignment="1">
      <alignment horizontal="left" wrapText="1"/>
      <protection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3" fillId="0" borderId="14" xfId="20" applyFont="1" applyFill="1" applyBorder="1" applyAlignment="1">
      <alignment horizontal="right" wrapText="1"/>
      <protection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8" xfId="0" applyNumberFormat="1" applyFont="1" applyBorder="1" applyAlignment="1">
      <alignment/>
    </xf>
    <xf numFmtId="0" fontId="3" fillId="0" borderId="8" xfId="20" applyFont="1" applyFill="1" applyBorder="1" applyAlignment="1">
      <alignment horizontal="right" wrapText="1"/>
      <protection/>
    </xf>
    <xf numFmtId="0" fontId="3" fillId="0" borderId="17" xfId="20" applyFont="1" applyFill="1" applyBorder="1" applyAlignment="1">
      <alignment horizontal="right" wrapText="1"/>
      <protection/>
    </xf>
    <xf numFmtId="0" fontId="3" fillId="0" borderId="6" xfId="20" applyFont="1" applyFill="1" applyBorder="1" applyAlignment="1">
      <alignment horizontal="right" wrapText="1"/>
      <protection/>
    </xf>
    <xf numFmtId="3" fontId="5" fillId="3" borderId="14" xfId="0" applyNumberFormat="1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3" fillId="0" borderId="19" xfId="20" applyFont="1" applyFill="1" applyBorder="1" applyAlignment="1">
      <alignment horizontal="right" wrapText="1"/>
      <protection/>
    </xf>
    <xf numFmtId="164" fontId="5" fillId="0" borderId="20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3" fontId="5" fillId="3" borderId="24" xfId="0" applyNumberFormat="1" applyFont="1" applyFill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/>
    </xf>
    <xf numFmtId="164" fontId="4" fillId="2" borderId="22" xfId="0" applyNumberFormat="1" applyFont="1" applyFill="1" applyBorder="1" applyAlignment="1">
      <alignment/>
    </xf>
    <xf numFmtId="3" fontId="3" fillId="5" borderId="6" xfId="20" applyNumberFormat="1" applyFont="1" applyFill="1" applyBorder="1" applyAlignment="1">
      <alignment horizontal="right" wrapText="1"/>
      <protection/>
    </xf>
    <xf numFmtId="0" fontId="3" fillId="0" borderId="15" xfId="20" applyFont="1" applyFill="1" applyBorder="1" applyAlignment="1">
      <alignment horizontal="left" wrapText="1"/>
      <protection/>
    </xf>
    <xf numFmtId="0" fontId="2" fillId="0" borderId="26" xfId="0" applyFont="1" applyBorder="1" applyAlignment="1">
      <alignment/>
    </xf>
    <xf numFmtId="0" fontId="5" fillId="0" borderId="9" xfId="0" applyFont="1" applyBorder="1" applyAlignment="1">
      <alignment/>
    </xf>
    <xf numFmtId="3" fontId="5" fillId="3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/>
    </xf>
    <xf numFmtId="0" fontId="3" fillId="0" borderId="3" xfId="20" applyFont="1" applyFill="1" applyBorder="1" applyAlignment="1">
      <alignment wrapText="1"/>
      <protection/>
    </xf>
    <xf numFmtId="3" fontId="3" fillId="5" borderId="3" xfId="20" applyNumberFormat="1" applyFont="1" applyFill="1" applyBorder="1" applyAlignment="1">
      <alignment horizontal="right" wrapText="1"/>
      <protection/>
    </xf>
    <xf numFmtId="164" fontId="3" fillId="0" borderId="5" xfId="20" applyNumberFormat="1" applyFont="1" applyFill="1" applyBorder="1" applyAlignment="1">
      <alignment horizontal="right" wrapText="1"/>
      <protection/>
    </xf>
    <xf numFmtId="164" fontId="3" fillId="0" borderId="3" xfId="20" applyNumberFormat="1" applyFont="1" applyFill="1" applyBorder="1" applyAlignment="1">
      <alignment horizontal="right" wrapText="1"/>
      <protection/>
    </xf>
    <xf numFmtId="164" fontId="3" fillId="0" borderId="4" xfId="20" applyNumberFormat="1" applyFont="1" applyFill="1" applyBorder="1" applyAlignment="1">
      <alignment horizontal="right" wrapText="1"/>
      <protection/>
    </xf>
    <xf numFmtId="3" fontId="3" fillId="5" borderId="4" xfId="20" applyNumberFormat="1" applyFont="1" applyFill="1" applyBorder="1" applyAlignment="1">
      <alignment horizontal="right" wrapText="1"/>
      <protection/>
    </xf>
    <xf numFmtId="3" fontId="3" fillId="5" borderId="5" xfId="20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0" fontId="3" fillId="0" borderId="7" xfId="20" applyFont="1" applyFill="1" applyBorder="1" applyAlignment="1">
      <alignment horizontal="left" wrapText="1"/>
      <protection/>
    </xf>
    <xf numFmtId="164" fontId="5" fillId="0" borderId="27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3" fillId="0" borderId="28" xfId="20" applyNumberFormat="1" applyFont="1" applyFill="1" applyBorder="1" applyAlignment="1">
      <alignment horizontal="right" wrapText="1"/>
      <protection/>
    </xf>
    <xf numFmtId="164" fontId="3" fillId="6" borderId="5" xfId="20" applyNumberFormat="1" applyFont="1" applyFill="1" applyBorder="1" applyAlignment="1">
      <alignment horizontal="right" wrapText="1"/>
      <protection/>
    </xf>
    <xf numFmtId="164" fontId="3" fillId="6" borderId="3" xfId="20" applyNumberFormat="1" applyFont="1" applyFill="1" applyBorder="1" applyAlignment="1">
      <alignment horizontal="right" wrapText="1"/>
      <protection/>
    </xf>
    <xf numFmtId="164" fontId="3" fillId="6" borderId="4" xfId="20" applyNumberFormat="1" applyFont="1" applyFill="1" applyBorder="1" applyAlignment="1">
      <alignment horizontal="right" wrapText="1"/>
      <protection/>
    </xf>
    <xf numFmtId="164" fontId="4" fillId="2" borderId="8" xfId="0" applyNumberFormat="1" applyFont="1" applyFill="1" applyBorder="1" applyAlignment="1">
      <alignment/>
    </xf>
    <xf numFmtId="164" fontId="4" fillId="2" borderId="27" xfId="0" applyNumberFormat="1" applyFont="1" applyFill="1" applyBorder="1" applyAlignment="1">
      <alignment/>
    </xf>
    <xf numFmtId="164" fontId="3" fillId="6" borderId="28" xfId="20" applyNumberFormat="1" applyFont="1" applyFill="1" applyBorder="1" applyAlignment="1">
      <alignment horizontal="right" wrapText="1"/>
      <protection/>
    </xf>
    <xf numFmtId="0" fontId="3" fillId="0" borderId="5" xfId="20" applyFont="1" applyFill="1" applyBorder="1" applyAlignment="1">
      <alignment wrapText="1"/>
      <protection/>
    </xf>
    <xf numFmtId="0" fontId="2" fillId="4" borderId="26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2" sqref="P2"/>
    </sheetView>
  </sheetViews>
  <sheetFormatPr defaultColWidth="9.140625" defaultRowHeight="12.75"/>
  <cols>
    <col min="1" max="1" width="4.00390625" style="1" bestFit="1" customWidth="1"/>
    <col min="2" max="2" width="32.8515625" style="1" customWidth="1"/>
    <col min="3" max="3" width="10.00390625" style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8515625" style="1" customWidth="1"/>
    <col min="17" max="17" width="7.140625" style="1" customWidth="1"/>
    <col min="18" max="18" width="12.421875" style="1" customWidth="1"/>
    <col min="19" max="19" width="7.28125" style="1" customWidth="1"/>
    <col min="20" max="20" width="11.57421875" style="1" customWidth="1"/>
    <col min="21" max="21" width="6.57421875" style="1" customWidth="1"/>
    <col min="22" max="16384" width="9.140625" style="1" customWidth="1"/>
  </cols>
  <sheetData>
    <row r="1" spans="1:21" s="73" customFormat="1" ht="51.75" customHeight="1">
      <c r="A1" s="79" t="s">
        <v>122</v>
      </c>
      <c r="B1" s="79"/>
      <c r="D1" s="78" t="s">
        <v>121</v>
      </c>
      <c r="E1" s="79"/>
      <c r="F1" s="79"/>
      <c r="G1" s="79"/>
      <c r="H1" s="78" t="s">
        <v>121</v>
      </c>
      <c r="I1" s="79"/>
      <c r="J1" s="79"/>
      <c r="K1" s="79"/>
      <c r="L1" s="78" t="s">
        <v>121</v>
      </c>
      <c r="M1" s="78"/>
      <c r="N1" s="78"/>
      <c r="O1" s="78"/>
      <c r="P1" s="78" t="s">
        <v>121</v>
      </c>
      <c r="Q1" s="79"/>
      <c r="R1" s="79"/>
      <c r="S1" s="79"/>
      <c r="T1" s="79"/>
      <c r="U1" s="79"/>
    </row>
    <row r="2" spans="1:21" ht="52.5" customHeight="1">
      <c r="A2" s="80"/>
      <c r="B2" s="80"/>
      <c r="C2" s="76" t="s">
        <v>20</v>
      </c>
      <c r="D2" s="12" t="s">
        <v>18</v>
      </c>
      <c r="E2" s="8"/>
      <c r="F2" s="12" t="s">
        <v>1</v>
      </c>
      <c r="G2" s="11"/>
      <c r="H2" s="14" t="s">
        <v>2</v>
      </c>
      <c r="I2" s="11"/>
      <c r="J2" s="14" t="s">
        <v>3</v>
      </c>
      <c r="K2" s="11"/>
      <c r="L2" s="14" t="s">
        <v>4</v>
      </c>
      <c r="M2" s="8"/>
      <c r="N2" s="12" t="s">
        <v>5</v>
      </c>
      <c r="O2" s="11"/>
      <c r="P2" s="14" t="s">
        <v>6</v>
      </c>
      <c r="Q2" s="11"/>
      <c r="R2" s="14" t="s">
        <v>7</v>
      </c>
      <c r="S2" s="8"/>
      <c r="T2" s="74" t="s">
        <v>19</v>
      </c>
      <c r="U2" s="11"/>
    </row>
    <row r="3" spans="1:21" ht="15" customHeight="1">
      <c r="A3" s="4" t="s">
        <v>0</v>
      </c>
      <c r="B3" s="2" t="s">
        <v>8</v>
      </c>
      <c r="C3" s="77"/>
      <c r="D3" s="3" t="s">
        <v>10</v>
      </c>
      <c r="E3" s="10" t="s">
        <v>9</v>
      </c>
      <c r="F3" s="3" t="s">
        <v>11</v>
      </c>
      <c r="G3" s="10" t="s">
        <v>9</v>
      </c>
      <c r="H3" s="3" t="s">
        <v>12</v>
      </c>
      <c r="I3" s="10" t="s">
        <v>9</v>
      </c>
      <c r="J3" s="3" t="s">
        <v>13</v>
      </c>
      <c r="K3" s="10" t="s">
        <v>9</v>
      </c>
      <c r="L3" s="3" t="s">
        <v>14</v>
      </c>
      <c r="M3" s="10" t="s">
        <v>9</v>
      </c>
      <c r="N3" s="3" t="s">
        <v>15</v>
      </c>
      <c r="O3" s="10" t="s">
        <v>9</v>
      </c>
      <c r="P3" s="3" t="s">
        <v>16</v>
      </c>
      <c r="Q3" s="10" t="s">
        <v>9</v>
      </c>
      <c r="R3" s="3" t="s">
        <v>17</v>
      </c>
      <c r="S3" s="10" t="s">
        <v>9</v>
      </c>
      <c r="T3" s="75"/>
      <c r="U3" s="10" t="s">
        <v>9</v>
      </c>
    </row>
    <row r="4" spans="1:21" ht="12.75">
      <c r="A4" s="53">
        <v>1</v>
      </c>
      <c r="B4" s="53" t="s">
        <v>21</v>
      </c>
      <c r="C4" s="54">
        <v>9479</v>
      </c>
      <c r="D4" s="55">
        <v>93941</v>
      </c>
      <c r="E4" s="55">
        <f>D4/$C4</f>
        <v>9.910433590041144</v>
      </c>
      <c r="F4" s="55">
        <v>53927</v>
      </c>
      <c r="G4" s="55">
        <f>F4/$C4</f>
        <v>5.689102225973204</v>
      </c>
      <c r="H4" s="55">
        <v>141538</v>
      </c>
      <c r="I4" s="55">
        <f>H4/$C4</f>
        <v>14.931743854837007</v>
      </c>
      <c r="J4" s="55">
        <v>49114</v>
      </c>
      <c r="K4" s="55">
        <f>J4/$C4</f>
        <v>5.1813482434855995</v>
      </c>
      <c r="L4" s="55">
        <v>3767122</v>
      </c>
      <c r="M4" s="55">
        <f>L4/$C4</f>
        <v>397.4176600907269</v>
      </c>
      <c r="N4" s="55">
        <v>69180</v>
      </c>
      <c r="O4" s="55">
        <f>N4/$C4</f>
        <v>7.298238210781728</v>
      </c>
      <c r="P4" s="55">
        <v>223407</v>
      </c>
      <c r="Q4" s="55">
        <f>P4/$C4</f>
        <v>23.568625382424305</v>
      </c>
      <c r="R4" s="55">
        <v>28971</v>
      </c>
      <c r="S4" s="55">
        <f>R4/$C4</f>
        <v>3.056335056440553</v>
      </c>
      <c r="T4" s="65">
        <f>D4+F4+H4+J4+L4+N4+P4+R4</f>
        <v>4427200</v>
      </c>
      <c r="U4" s="55">
        <f>T4/$C4</f>
        <v>467.0534866547104</v>
      </c>
    </row>
    <row r="5" spans="1:21" ht="12.75">
      <c r="A5" s="5">
        <v>2</v>
      </c>
      <c r="B5" s="53" t="s">
        <v>22</v>
      </c>
      <c r="C5" s="54">
        <v>4303</v>
      </c>
      <c r="D5" s="56">
        <v>52579</v>
      </c>
      <c r="E5" s="56">
        <f aca="true" t="shared" si="0" ref="E5:E70">D5/$C5</f>
        <v>12.219149430629793</v>
      </c>
      <c r="F5" s="56">
        <v>52966</v>
      </c>
      <c r="G5" s="56">
        <f aca="true" t="shared" si="1" ref="G5:G70">F5/$C5</f>
        <v>12.30908668370904</v>
      </c>
      <c r="H5" s="56">
        <v>1393</v>
      </c>
      <c r="I5" s="56">
        <f aca="true" t="shared" si="2" ref="I5:I70">H5/$C5</f>
        <v>0.3237276318847316</v>
      </c>
      <c r="J5" s="56">
        <v>0</v>
      </c>
      <c r="K5" s="56">
        <f aca="true" t="shared" si="3" ref="K5:K70">J5/$C5</f>
        <v>0</v>
      </c>
      <c r="L5" s="56">
        <v>1256005</v>
      </c>
      <c r="M5" s="56">
        <f aca="true" t="shared" si="4" ref="M5:M70">L5/$C5</f>
        <v>291.8905414826865</v>
      </c>
      <c r="N5" s="56">
        <v>0</v>
      </c>
      <c r="O5" s="56">
        <f aca="true" t="shared" si="5" ref="O5:O70">N5/$C5</f>
        <v>0</v>
      </c>
      <c r="P5" s="56">
        <v>186598</v>
      </c>
      <c r="Q5" s="56">
        <f aca="true" t="shared" si="6" ref="Q5:Q70">P5/$C5</f>
        <v>43.36462932837555</v>
      </c>
      <c r="R5" s="56">
        <v>96105</v>
      </c>
      <c r="S5" s="56">
        <f aca="true" t="shared" si="7" ref="S5:S70">R5/$C5</f>
        <v>22.334417848013015</v>
      </c>
      <c r="T5" s="66">
        <f aca="true" t="shared" si="8" ref="T5:T68">D5+F5+H5+J5+L5+N5+P5+R5</f>
        <v>1645646</v>
      </c>
      <c r="U5" s="56">
        <f aca="true" t="shared" si="9" ref="U5:U70">T5/$C5</f>
        <v>382.44155240529864</v>
      </c>
    </row>
    <row r="6" spans="1:21" ht="12.75">
      <c r="A6" s="5">
        <v>3</v>
      </c>
      <c r="B6" s="53" t="s">
        <v>23</v>
      </c>
      <c r="C6" s="54">
        <v>18199</v>
      </c>
      <c r="D6" s="56">
        <v>146356</v>
      </c>
      <c r="E6" s="56">
        <f t="shared" si="0"/>
        <v>8.041980328589483</v>
      </c>
      <c r="F6" s="56">
        <v>656</v>
      </c>
      <c r="G6" s="56">
        <f t="shared" si="1"/>
        <v>0.03604593658992252</v>
      </c>
      <c r="H6" s="56">
        <v>14090</v>
      </c>
      <c r="I6" s="56">
        <f t="shared" si="2"/>
        <v>0.7742183636463542</v>
      </c>
      <c r="J6" s="56">
        <v>39296</v>
      </c>
      <c r="K6" s="56">
        <f t="shared" si="3"/>
        <v>2.159239518654871</v>
      </c>
      <c r="L6" s="56">
        <v>2655901</v>
      </c>
      <c r="M6" s="56">
        <f t="shared" si="4"/>
        <v>145.9366448705973</v>
      </c>
      <c r="N6" s="56">
        <v>217599</v>
      </c>
      <c r="O6" s="56">
        <f t="shared" si="5"/>
        <v>11.956645969558767</v>
      </c>
      <c r="P6" s="56">
        <v>507229</v>
      </c>
      <c r="Q6" s="56">
        <f t="shared" si="6"/>
        <v>27.87125666245398</v>
      </c>
      <c r="R6" s="56">
        <v>8910282</v>
      </c>
      <c r="S6" s="56">
        <f t="shared" si="7"/>
        <v>489.60283532062203</v>
      </c>
      <c r="T6" s="66">
        <f t="shared" si="8"/>
        <v>12491409</v>
      </c>
      <c r="U6" s="56">
        <f t="shared" si="9"/>
        <v>686.3788669707127</v>
      </c>
    </row>
    <row r="7" spans="1:21" ht="12.75">
      <c r="A7" s="5">
        <v>4</v>
      </c>
      <c r="B7" s="53" t="s">
        <v>24</v>
      </c>
      <c r="C7" s="54">
        <v>4217</v>
      </c>
      <c r="D7" s="56">
        <v>30598</v>
      </c>
      <c r="E7" s="56">
        <f t="shared" si="0"/>
        <v>7.255869101256818</v>
      </c>
      <c r="F7" s="56">
        <v>49220</v>
      </c>
      <c r="G7" s="56">
        <f t="shared" si="1"/>
        <v>11.671804600426844</v>
      </c>
      <c r="H7" s="56">
        <v>0</v>
      </c>
      <c r="I7" s="56">
        <f t="shared" si="2"/>
        <v>0</v>
      </c>
      <c r="J7" s="56">
        <v>45734</v>
      </c>
      <c r="K7" s="56">
        <f t="shared" si="3"/>
        <v>10.845150580981741</v>
      </c>
      <c r="L7" s="56">
        <v>1188348</v>
      </c>
      <c r="M7" s="56">
        <f t="shared" si="4"/>
        <v>281.7993834479488</v>
      </c>
      <c r="N7" s="56">
        <v>13585</v>
      </c>
      <c r="O7" s="56">
        <f t="shared" si="5"/>
        <v>3.2214844676310173</v>
      </c>
      <c r="P7" s="56">
        <v>141655</v>
      </c>
      <c r="Q7" s="56">
        <f t="shared" si="6"/>
        <v>33.59141569836377</v>
      </c>
      <c r="R7" s="56">
        <v>0</v>
      </c>
      <c r="S7" s="56">
        <f t="shared" si="7"/>
        <v>0</v>
      </c>
      <c r="T7" s="66">
        <f t="shared" si="8"/>
        <v>1469140</v>
      </c>
      <c r="U7" s="56">
        <f t="shared" si="9"/>
        <v>348.385107896609</v>
      </c>
    </row>
    <row r="8" spans="1:21" ht="12.75">
      <c r="A8" s="6">
        <v>5</v>
      </c>
      <c r="B8" s="15" t="s">
        <v>25</v>
      </c>
      <c r="C8" s="9">
        <v>6261</v>
      </c>
      <c r="D8" s="57">
        <v>30514</v>
      </c>
      <c r="E8" s="57">
        <f t="shared" si="0"/>
        <v>4.873662354256509</v>
      </c>
      <c r="F8" s="57">
        <v>74976</v>
      </c>
      <c r="G8" s="57">
        <f t="shared" si="1"/>
        <v>11.975083852419742</v>
      </c>
      <c r="H8" s="57">
        <v>0</v>
      </c>
      <c r="I8" s="57">
        <f t="shared" si="2"/>
        <v>0</v>
      </c>
      <c r="J8" s="57">
        <v>0</v>
      </c>
      <c r="K8" s="57">
        <f t="shared" si="3"/>
        <v>0</v>
      </c>
      <c r="L8" s="57">
        <v>1210364</v>
      </c>
      <c r="M8" s="57">
        <f t="shared" si="4"/>
        <v>193.3180003194378</v>
      </c>
      <c r="N8" s="57">
        <v>0</v>
      </c>
      <c r="O8" s="57">
        <f t="shared" si="5"/>
        <v>0</v>
      </c>
      <c r="P8" s="57">
        <v>50398</v>
      </c>
      <c r="Q8" s="57">
        <f t="shared" si="6"/>
        <v>8.049512857371028</v>
      </c>
      <c r="R8" s="57">
        <v>15202</v>
      </c>
      <c r="S8" s="57">
        <f t="shared" si="7"/>
        <v>2.428046637917266</v>
      </c>
      <c r="T8" s="67">
        <f t="shared" si="8"/>
        <v>1381454</v>
      </c>
      <c r="U8" s="57">
        <f t="shared" si="9"/>
        <v>220.64430602140234</v>
      </c>
    </row>
    <row r="9" spans="1:21" ht="12.75">
      <c r="A9" s="7">
        <v>6</v>
      </c>
      <c r="B9" s="53" t="s">
        <v>26</v>
      </c>
      <c r="C9" s="54">
        <v>6106</v>
      </c>
      <c r="D9" s="55">
        <v>88823</v>
      </c>
      <c r="E9" s="55">
        <f t="shared" si="0"/>
        <v>14.546839174582377</v>
      </c>
      <c r="F9" s="55">
        <v>70760</v>
      </c>
      <c r="G9" s="55">
        <f t="shared" si="1"/>
        <v>11.588601375696037</v>
      </c>
      <c r="H9" s="55">
        <v>0</v>
      </c>
      <c r="I9" s="55">
        <f t="shared" si="2"/>
        <v>0</v>
      </c>
      <c r="J9" s="55">
        <v>17406</v>
      </c>
      <c r="K9" s="55">
        <f t="shared" si="3"/>
        <v>2.8506387160170323</v>
      </c>
      <c r="L9" s="55">
        <v>807464</v>
      </c>
      <c r="M9" s="55">
        <f t="shared" si="4"/>
        <v>132.2410743530953</v>
      </c>
      <c r="N9" s="55">
        <v>0</v>
      </c>
      <c r="O9" s="55">
        <f t="shared" si="5"/>
        <v>0</v>
      </c>
      <c r="P9" s="55">
        <v>9415</v>
      </c>
      <c r="Q9" s="55">
        <f t="shared" si="6"/>
        <v>1.5419259744513594</v>
      </c>
      <c r="R9" s="55">
        <v>756469</v>
      </c>
      <c r="S9" s="55">
        <f t="shared" si="7"/>
        <v>123.88945299705208</v>
      </c>
      <c r="T9" s="65">
        <f t="shared" si="8"/>
        <v>1750337</v>
      </c>
      <c r="U9" s="55">
        <f t="shared" si="9"/>
        <v>286.6585325908942</v>
      </c>
    </row>
    <row r="10" spans="1:21" ht="12.75">
      <c r="A10" s="5">
        <v>7</v>
      </c>
      <c r="B10" s="53" t="s">
        <v>27</v>
      </c>
      <c r="C10" s="54">
        <v>2368</v>
      </c>
      <c r="D10" s="56">
        <v>38551</v>
      </c>
      <c r="E10" s="56">
        <f t="shared" si="0"/>
        <v>16.27998310810811</v>
      </c>
      <c r="F10" s="56">
        <v>0</v>
      </c>
      <c r="G10" s="56">
        <f t="shared" si="1"/>
        <v>0</v>
      </c>
      <c r="H10" s="56">
        <v>0</v>
      </c>
      <c r="I10" s="56">
        <f t="shared" si="2"/>
        <v>0</v>
      </c>
      <c r="J10" s="56">
        <v>37340</v>
      </c>
      <c r="K10" s="56">
        <f t="shared" si="3"/>
        <v>15.76858108108108</v>
      </c>
      <c r="L10" s="56">
        <v>708291</v>
      </c>
      <c r="M10" s="56">
        <f t="shared" si="4"/>
        <v>299.109375</v>
      </c>
      <c r="N10" s="56">
        <v>0</v>
      </c>
      <c r="O10" s="56">
        <f t="shared" si="5"/>
        <v>0</v>
      </c>
      <c r="P10" s="56">
        <v>207913</v>
      </c>
      <c r="Q10" s="56">
        <f t="shared" si="6"/>
        <v>87.80109797297297</v>
      </c>
      <c r="R10" s="56">
        <v>139753</v>
      </c>
      <c r="S10" s="56">
        <f t="shared" si="7"/>
        <v>59.017314189189186</v>
      </c>
      <c r="T10" s="66">
        <f t="shared" si="8"/>
        <v>1131848</v>
      </c>
      <c r="U10" s="56">
        <f t="shared" si="9"/>
        <v>477.97635135135135</v>
      </c>
    </row>
    <row r="11" spans="1:21" ht="12.75">
      <c r="A11" s="5">
        <v>8</v>
      </c>
      <c r="B11" s="53" t="s">
        <v>28</v>
      </c>
      <c r="C11" s="54">
        <v>19393</v>
      </c>
      <c r="D11" s="56">
        <v>138807</v>
      </c>
      <c r="E11" s="56">
        <f t="shared" si="0"/>
        <v>7.157582632908782</v>
      </c>
      <c r="F11" s="56">
        <v>220638</v>
      </c>
      <c r="G11" s="56">
        <f t="shared" si="1"/>
        <v>11.377197958026091</v>
      </c>
      <c r="H11" s="56">
        <v>0</v>
      </c>
      <c r="I11" s="56">
        <f t="shared" si="2"/>
        <v>0</v>
      </c>
      <c r="J11" s="56">
        <v>274579</v>
      </c>
      <c r="K11" s="56">
        <f t="shared" si="3"/>
        <v>14.158665497860053</v>
      </c>
      <c r="L11" s="56">
        <v>5070544</v>
      </c>
      <c r="M11" s="56">
        <f t="shared" si="4"/>
        <v>261.46258959418344</v>
      </c>
      <c r="N11" s="56">
        <v>4752</v>
      </c>
      <c r="O11" s="56">
        <f t="shared" si="5"/>
        <v>0.2450368689733409</v>
      </c>
      <c r="P11" s="56">
        <v>16084</v>
      </c>
      <c r="Q11" s="56">
        <f t="shared" si="6"/>
        <v>0.829371422678286</v>
      </c>
      <c r="R11" s="56">
        <v>8285364</v>
      </c>
      <c r="S11" s="56">
        <f t="shared" si="7"/>
        <v>427.2347754344351</v>
      </c>
      <c r="T11" s="66">
        <f t="shared" si="8"/>
        <v>14010768</v>
      </c>
      <c r="U11" s="56">
        <f t="shared" si="9"/>
        <v>722.4652194090651</v>
      </c>
    </row>
    <row r="12" spans="1:21" ht="12.75">
      <c r="A12" s="5">
        <v>9</v>
      </c>
      <c r="B12" s="53" t="s">
        <v>29</v>
      </c>
      <c r="C12" s="54">
        <v>43019</v>
      </c>
      <c r="D12" s="56">
        <v>649872</v>
      </c>
      <c r="E12" s="56">
        <f t="shared" si="0"/>
        <v>15.106627304214417</v>
      </c>
      <c r="F12" s="56">
        <v>369869</v>
      </c>
      <c r="G12" s="56">
        <f t="shared" si="1"/>
        <v>8.597805620772217</v>
      </c>
      <c r="H12" s="56">
        <v>0</v>
      </c>
      <c r="I12" s="56">
        <f t="shared" si="2"/>
        <v>0</v>
      </c>
      <c r="J12" s="56">
        <v>195215</v>
      </c>
      <c r="K12" s="56">
        <f t="shared" si="3"/>
        <v>4.537878611776192</v>
      </c>
      <c r="L12" s="56">
        <v>1189265</v>
      </c>
      <c r="M12" s="56">
        <f t="shared" si="4"/>
        <v>27.645110300099955</v>
      </c>
      <c r="N12" s="56">
        <v>15001</v>
      </c>
      <c r="O12" s="56">
        <f t="shared" si="5"/>
        <v>0.34870638555057065</v>
      </c>
      <c r="P12" s="56">
        <v>512874</v>
      </c>
      <c r="Q12" s="56">
        <f t="shared" si="6"/>
        <v>11.922034449894232</v>
      </c>
      <c r="R12" s="56">
        <v>28465700</v>
      </c>
      <c r="S12" s="56">
        <f t="shared" si="7"/>
        <v>661.7006439015319</v>
      </c>
      <c r="T12" s="66">
        <f t="shared" si="8"/>
        <v>31397796</v>
      </c>
      <c r="U12" s="56">
        <f t="shared" si="9"/>
        <v>729.8588065738395</v>
      </c>
    </row>
    <row r="13" spans="1:21" ht="12.75">
      <c r="A13" s="6">
        <v>10</v>
      </c>
      <c r="B13" s="15" t="s">
        <v>30</v>
      </c>
      <c r="C13" s="9">
        <v>32247</v>
      </c>
      <c r="D13" s="57">
        <v>332704</v>
      </c>
      <c r="E13" s="57">
        <f t="shared" si="0"/>
        <v>10.317362855459423</v>
      </c>
      <c r="F13" s="57">
        <v>542777</v>
      </c>
      <c r="G13" s="57">
        <f t="shared" si="1"/>
        <v>16.831860328092535</v>
      </c>
      <c r="H13" s="57">
        <v>55339</v>
      </c>
      <c r="I13" s="57">
        <f t="shared" si="2"/>
        <v>1.716097621484169</v>
      </c>
      <c r="J13" s="57">
        <v>39130</v>
      </c>
      <c r="K13" s="57">
        <f t="shared" si="3"/>
        <v>1.2134462120507334</v>
      </c>
      <c r="L13" s="57">
        <v>3541699</v>
      </c>
      <c r="M13" s="57">
        <f t="shared" si="4"/>
        <v>109.83034080689677</v>
      </c>
      <c r="N13" s="57">
        <v>42218</v>
      </c>
      <c r="O13" s="57">
        <f t="shared" si="5"/>
        <v>1.3092070580209012</v>
      </c>
      <c r="P13" s="57">
        <v>262198</v>
      </c>
      <c r="Q13" s="57">
        <f t="shared" si="6"/>
        <v>8.13092690792942</v>
      </c>
      <c r="R13" s="57">
        <v>7298432</v>
      </c>
      <c r="S13" s="57">
        <f t="shared" si="7"/>
        <v>226.32902285483922</v>
      </c>
      <c r="T13" s="67">
        <f t="shared" si="8"/>
        <v>12114497</v>
      </c>
      <c r="U13" s="57">
        <f t="shared" si="9"/>
        <v>375.67826464477315</v>
      </c>
    </row>
    <row r="14" spans="1:21" ht="12.75">
      <c r="A14" s="5">
        <v>11</v>
      </c>
      <c r="B14" s="53" t="s">
        <v>31</v>
      </c>
      <c r="C14" s="54">
        <v>1818</v>
      </c>
      <c r="D14" s="56">
        <v>27780</v>
      </c>
      <c r="E14" s="56">
        <f t="shared" si="0"/>
        <v>15.28052805280528</v>
      </c>
      <c r="F14" s="56">
        <v>28882</v>
      </c>
      <c r="G14" s="56">
        <f t="shared" si="1"/>
        <v>15.886688668866887</v>
      </c>
      <c r="H14" s="56">
        <v>0</v>
      </c>
      <c r="I14" s="56">
        <f t="shared" si="2"/>
        <v>0</v>
      </c>
      <c r="J14" s="56">
        <v>0</v>
      </c>
      <c r="K14" s="56">
        <f t="shared" si="3"/>
        <v>0</v>
      </c>
      <c r="L14" s="56">
        <v>181690</v>
      </c>
      <c r="M14" s="56">
        <f t="shared" si="4"/>
        <v>99.93949394939494</v>
      </c>
      <c r="N14" s="56">
        <v>0</v>
      </c>
      <c r="O14" s="56">
        <f t="shared" si="5"/>
        <v>0</v>
      </c>
      <c r="P14" s="56">
        <v>6582</v>
      </c>
      <c r="Q14" s="56">
        <f t="shared" si="6"/>
        <v>3.6204620462046204</v>
      </c>
      <c r="R14" s="56">
        <v>119022</v>
      </c>
      <c r="S14" s="56">
        <f t="shared" si="7"/>
        <v>65.46864686468646</v>
      </c>
      <c r="T14" s="66">
        <f t="shared" si="8"/>
        <v>363956</v>
      </c>
      <c r="U14" s="56">
        <f t="shared" si="9"/>
        <v>200.1958195819582</v>
      </c>
    </row>
    <row r="15" spans="1:21" ht="12.75">
      <c r="A15" s="5">
        <v>12</v>
      </c>
      <c r="B15" s="53" t="s">
        <v>32</v>
      </c>
      <c r="C15" s="54">
        <v>1530</v>
      </c>
      <c r="D15" s="56">
        <v>17581</v>
      </c>
      <c r="E15" s="56">
        <f t="shared" si="0"/>
        <v>11.490849673202614</v>
      </c>
      <c r="F15" s="56">
        <v>42780</v>
      </c>
      <c r="G15" s="56">
        <f t="shared" si="1"/>
        <v>27.96078431372549</v>
      </c>
      <c r="H15" s="56">
        <v>0</v>
      </c>
      <c r="I15" s="56">
        <f t="shared" si="2"/>
        <v>0</v>
      </c>
      <c r="J15" s="56">
        <v>83269</v>
      </c>
      <c r="K15" s="56">
        <f t="shared" si="3"/>
        <v>54.42418300653595</v>
      </c>
      <c r="L15" s="56">
        <v>692571</v>
      </c>
      <c r="M15" s="56">
        <f t="shared" si="4"/>
        <v>452.6607843137255</v>
      </c>
      <c r="N15" s="56">
        <v>184134</v>
      </c>
      <c r="O15" s="56">
        <f t="shared" si="5"/>
        <v>120.34901960784313</v>
      </c>
      <c r="P15" s="56">
        <v>107050</v>
      </c>
      <c r="Q15" s="56">
        <f t="shared" si="6"/>
        <v>69.9673202614379</v>
      </c>
      <c r="R15" s="56">
        <v>6318453</v>
      </c>
      <c r="S15" s="56">
        <f t="shared" si="7"/>
        <v>4129.707843137255</v>
      </c>
      <c r="T15" s="66">
        <f t="shared" si="8"/>
        <v>7445838</v>
      </c>
      <c r="U15" s="56">
        <f t="shared" si="9"/>
        <v>4866.560784313726</v>
      </c>
    </row>
    <row r="16" spans="1:21" ht="12.75">
      <c r="A16" s="5">
        <v>13</v>
      </c>
      <c r="B16" s="53" t="s">
        <v>33</v>
      </c>
      <c r="C16" s="54">
        <v>1783</v>
      </c>
      <c r="D16" s="56">
        <v>23462</v>
      </c>
      <c r="E16" s="56">
        <f t="shared" si="0"/>
        <v>13.15872125630959</v>
      </c>
      <c r="F16" s="56">
        <v>2222</v>
      </c>
      <c r="G16" s="56">
        <f t="shared" si="1"/>
        <v>1.2462142456533931</v>
      </c>
      <c r="H16" s="56">
        <v>0</v>
      </c>
      <c r="I16" s="56">
        <f t="shared" si="2"/>
        <v>0</v>
      </c>
      <c r="J16" s="56">
        <v>23277</v>
      </c>
      <c r="K16" s="56">
        <f t="shared" si="3"/>
        <v>13.054963544587773</v>
      </c>
      <c r="L16" s="56">
        <v>152877</v>
      </c>
      <c r="M16" s="56">
        <f t="shared" si="4"/>
        <v>85.74144699943915</v>
      </c>
      <c r="N16" s="56">
        <v>2043</v>
      </c>
      <c r="O16" s="56">
        <f t="shared" si="5"/>
        <v>1.1458216489063375</v>
      </c>
      <c r="P16" s="56">
        <v>17719</v>
      </c>
      <c r="Q16" s="56">
        <f t="shared" si="6"/>
        <v>9.93774537296691</v>
      </c>
      <c r="R16" s="56">
        <v>10560</v>
      </c>
      <c r="S16" s="56">
        <f t="shared" si="7"/>
        <v>5.922602355580483</v>
      </c>
      <c r="T16" s="66">
        <f t="shared" si="8"/>
        <v>232160</v>
      </c>
      <c r="U16" s="56">
        <f t="shared" si="9"/>
        <v>130.20751542344362</v>
      </c>
    </row>
    <row r="17" spans="1:21" ht="12.75">
      <c r="A17" s="5">
        <v>14</v>
      </c>
      <c r="B17" s="53" t="s">
        <v>34</v>
      </c>
      <c r="C17" s="54">
        <v>2579</v>
      </c>
      <c r="D17" s="56">
        <v>37495</v>
      </c>
      <c r="E17" s="56">
        <f t="shared" si="0"/>
        <v>14.538580845288871</v>
      </c>
      <c r="F17" s="56">
        <v>46479</v>
      </c>
      <c r="G17" s="56">
        <f t="shared" si="1"/>
        <v>18.022101589763473</v>
      </c>
      <c r="H17" s="56">
        <v>13</v>
      </c>
      <c r="I17" s="56">
        <f t="shared" si="2"/>
        <v>0.005040713454827452</v>
      </c>
      <c r="J17" s="56">
        <v>23391</v>
      </c>
      <c r="K17" s="56">
        <f t="shared" si="3"/>
        <v>9.069794493989919</v>
      </c>
      <c r="L17" s="56">
        <v>289130</v>
      </c>
      <c r="M17" s="56">
        <f t="shared" si="4"/>
        <v>112.10934470725087</v>
      </c>
      <c r="N17" s="56">
        <v>0</v>
      </c>
      <c r="O17" s="56">
        <f t="shared" si="5"/>
        <v>0</v>
      </c>
      <c r="P17" s="56">
        <v>5496</v>
      </c>
      <c r="Q17" s="56">
        <f t="shared" si="6"/>
        <v>2.131058549825514</v>
      </c>
      <c r="R17" s="56">
        <v>1041093</v>
      </c>
      <c r="S17" s="56">
        <f t="shared" si="7"/>
        <v>403.68088406359055</v>
      </c>
      <c r="T17" s="66">
        <f t="shared" si="8"/>
        <v>1443097</v>
      </c>
      <c r="U17" s="56">
        <f t="shared" si="9"/>
        <v>559.556804963164</v>
      </c>
    </row>
    <row r="18" spans="1:21" ht="12.75">
      <c r="A18" s="6">
        <v>15</v>
      </c>
      <c r="B18" s="15" t="s">
        <v>35</v>
      </c>
      <c r="C18" s="9">
        <v>4042</v>
      </c>
      <c r="D18" s="57">
        <v>37475</v>
      </c>
      <c r="E18" s="57">
        <f t="shared" si="0"/>
        <v>9.271400296882732</v>
      </c>
      <c r="F18" s="57">
        <v>27575</v>
      </c>
      <c r="G18" s="57">
        <f t="shared" si="1"/>
        <v>6.8221177634834245</v>
      </c>
      <c r="H18" s="57">
        <v>0</v>
      </c>
      <c r="I18" s="57">
        <f t="shared" si="2"/>
        <v>0</v>
      </c>
      <c r="J18" s="57">
        <v>85670</v>
      </c>
      <c r="K18" s="57">
        <f t="shared" si="3"/>
        <v>21.19495299356754</v>
      </c>
      <c r="L18" s="57">
        <v>332415</v>
      </c>
      <c r="M18" s="57">
        <f t="shared" si="4"/>
        <v>82.24022761009401</v>
      </c>
      <c r="N18" s="57">
        <v>38393</v>
      </c>
      <c r="O18" s="57">
        <f t="shared" si="5"/>
        <v>9.498515586343395</v>
      </c>
      <c r="P18" s="57">
        <v>4056</v>
      </c>
      <c r="Q18" s="57">
        <f t="shared" si="6"/>
        <v>1.003463631865413</v>
      </c>
      <c r="R18" s="57">
        <v>266280</v>
      </c>
      <c r="S18" s="57">
        <f t="shared" si="7"/>
        <v>65.87827808015834</v>
      </c>
      <c r="T18" s="67">
        <f t="shared" si="8"/>
        <v>791864</v>
      </c>
      <c r="U18" s="57">
        <f t="shared" si="9"/>
        <v>195.90895596239486</v>
      </c>
    </row>
    <row r="19" spans="1:21" ht="12.75">
      <c r="A19" s="5">
        <v>16</v>
      </c>
      <c r="B19" s="53" t="s">
        <v>36</v>
      </c>
      <c r="C19" s="54">
        <v>4965</v>
      </c>
      <c r="D19" s="56">
        <v>69074</v>
      </c>
      <c r="E19" s="56">
        <f t="shared" si="0"/>
        <v>13.912185297079557</v>
      </c>
      <c r="F19" s="56">
        <v>22112</v>
      </c>
      <c r="G19" s="56">
        <f t="shared" si="1"/>
        <v>4.453575025176233</v>
      </c>
      <c r="H19" s="56">
        <v>0</v>
      </c>
      <c r="I19" s="56">
        <f t="shared" si="2"/>
        <v>0</v>
      </c>
      <c r="J19" s="56">
        <v>0</v>
      </c>
      <c r="K19" s="56">
        <f t="shared" si="3"/>
        <v>0</v>
      </c>
      <c r="L19" s="56">
        <v>253030</v>
      </c>
      <c r="M19" s="56">
        <f t="shared" si="4"/>
        <v>50.962739174219536</v>
      </c>
      <c r="N19" s="56">
        <v>0</v>
      </c>
      <c r="O19" s="56">
        <f t="shared" si="5"/>
        <v>0</v>
      </c>
      <c r="P19" s="56">
        <v>15469</v>
      </c>
      <c r="Q19" s="56">
        <f t="shared" si="6"/>
        <v>3.115609264853978</v>
      </c>
      <c r="R19" s="56">
        <v>8301599</v>
      </c>
      <c r="S19" s="56">
        <f t="shared" si="7"/>
        <v>1672.023967774421</v>
      </c>
      <c r="T19" s="66">
        <f t="shared" si="8"/>
        <v>8661284</v>
      </c>
      <c r="U19" s="56">
        <f t="shared" si="9"/>
        <v>1744.4680765357502</v>
      </c>
    </row>
    <row r="20" spans="1:21" ht="12.75">
      <c r="A20" s="5">
        <v>17</v>
      </c>
      <c r="B20" s="53" t="s">
        <v>37</v>
      </c>
      <c r="C20" s="54">
        <v>49197</v>
      </c>
      <c r="D20" s="56">
        <v>603352</v>
      </c>
      <c r="E20" s="56">
        <f t="shared" si="0"/>
        <v>12.26399983738846</v>
      </c>
      <c r="F20" s="56">
        <v>489410</v>
      </c>
      <c r="G20" s="56">
        <f t="shared" si="1"/>
        <v>9.947964306766673</v>
      </c>
      <c r="H20" s="56">
        <v>1329</v>
      </c>
      <c r="I20" s="56">
        <f t="shared" si="2"/>
        <v>0.02701384230745777</v>
      </c>
      <c r="J20" s="56">
        <v>2620</v>
      </c>
      <c r="K20" s="56">
        <f t="shared" si="3"/>
        <v>0.053255279793483344</v>
      </c>
      <c r="L20" s="56">
        <v>32322879</v>
      </c>
      <c r="M20" s="56">
        <f t="shared" si="4"/>
        <v>657.0091468992011</v>
      </c>
      <c r="N20" s="56">
        <v>351770</v>
      </c>
      <c r="O20" s="56">
        <f t="shared" si="5"/>
        <v>7.1502327377685635</v>
      </c>
      <c r="P20" s="56">
        <v>449473</v>
      </c>
      <c r="Q20" s="56">
        <f t="shared" si="6"/>
        <v>9.136187165884099</v>
      </c>
      <c r="R20" s="56">
        <v>14612022</v>
      </c>
      <c r="S20" s="56">
        <f t="shared" si="7"/>
        <v>297.0104274650893</v>
      </c>
      <c r="T20" s="66">
        <f t="shared" si="8"/>
        <v>48832855</v>
      </c>
      <c r="U20" s="56">
        <f t="shared" si="9"/>
        <v>992.5982275341993</v>
      </c>
    </row>
    <row r="21" spans="1:21" ht="12.75">
      <c r="A21" s="5">
        <v>18</v>
      </c>
      <c r="B21" s="53" t="s">
        <v>38</v>
      </c>
      <c r="C21" s="54">
        <v>1499</v>
      </c>
      <c r="D21" s="56">
        <v>17464</v>
      </c>
      <c r="E21" s="56">
        <f t="shared" si="0"/>
        <v>11.650433622414944</v>
      </c>
      <c r="F21" s="56">
        <v>25477</v>
      </c>
      <c r="G21" s="56">
        <f t="shared" si="1"/>
        <v>16.99599733155437</v>
      </c>
      <c r="H21" s="56">
        <v>0</v>
      </c>
      <c r="I21" s="56">
        <f t="shared" si="2"/>
        <v>0</v>
      </c>
      <c r="J21" s="56">
        <v>6843</v>
      </c>
      <c r="K21" s="56">
        <f t="shared" si="3"/>
        <v>4.565043362241495</v>
      </c>
      <c r="L21" s="56">
        <v>166786</v>
      </c>
      <c r="M21" s="56">
        <f t="shared" si="4"/>
        <v>111.26484322881922</v>
      </c>
      <c r="N21" s="56">
        <v>0</v>
      </c>
      <c r="O21" s="56">
        <f t="shared" si="5"/>
        <v>0</v>
      </c>
      <c r="P21" s="56">
        <v>6627</v>
      </c>
      <c r="Q21" s="56">
        <f t="shared" si="6"/>
        <v>4.420947298198799</v>
      </c>
      <c r="R21" s="56">
        <v>0</v>
      </c>
      <c r="S21" s="56">
        <f t="shared" si="7"/>
        <v>0</v>
      </c>
      <c r="T21" s="66">
        <f t="shared" si="8"/>
        <v>223197</v>
      </c>
      <c r="U21" s="56">
        <f t="shared" si="9"/>
        <v>148.8972648432288</v>
      </c>
    </row>
    <row r="22" spans="1:21" ht="12.75">
      <c r="A22" s="5">
        <v>19</v>
      </c>
      <c r="B22" s="53" t="s">
        <v>39</v>
      </c>
      <c r="C22" s="54">
        <v>2356</v>
      </c>
      <c r="D22" s="56">
        <v>33382</v>
      </c>
      <c r="E22" s="56">
        <f t="shared" si="0"/>
        <v>14.16893039049236</v>
      </c>
      <c r="F22" s="56">
        <v>35988</v>
      </c>
      <c r="G22" s="56">
        <f t="shared" si="1"/>
        <v>15.275042444821732</v>
      </c>
      <c r="H22" s="56">
        <v>0</v>
      </c>
      <c r="I22" s="56">
        <f t="shared" si="2"/>
        <v>0</v>
      </c>
      <c r="J22" s="56">
        <v>1000</v>
      </c>
      <c r="K22" s="56">
        <f t="shared" si="3"/>
        <v>0.4244482173174873</v>
      </c>
      <c r="L22" s="56">
        <v>167675</v>
      </c>
      <c r="M22" s="56">
        <f t="shared" si="4"/>
        <v>71.16935483870968</v>
      </c>
      <c r="N22" s="56">
        <v>21191</v>
      </c>
      <c r="O22" s="56">
        <f t="shared" si="5"/>
        <v>8.994482173174873</v>
      </c>
      <c r="P22" s="56">
        <v>166309</v>
      </c>
      <c r="Q22" s="56">
        <f t="shared" si="6"/>
        <v>70.58955857385399</v>
      </c>
      <c r="R22" s="56">
        <v>316607</v>
      </c>
      <c r="S22" s="56">
        <f t="shared" si="7"/>
        <v>134.3832767402377</v>
      </c>
      <c r="T22" s="66">
        <f t="shared" si="8"/>
        <v>742152</v>
      </c>
      <c r="U22" s="56">
        <f t="shared" si="9"/>
        <v>315.0050933786078</v>
      </c>
    </row>
    <row r="23" spans="1:21" ht="12.75">
      <c r="A23" s="6">
        <v>20</v>
      </c>
      <c r="B23" s="15" t="s">
        <v>40</v>
      </c>
      <c r="C23" s="9">
        <v>6173</v>
      </c>
      <c r="D23" s="57">
        <v>66077</v>
      </c>
      <c r="E23" s="57">
        <f t="shared" si="0"/>
        <v>10.704195690912035</v>
      </c>
      <c r="F23" s="57">
        <v>70545</v>
      </c>
      <c r="G23" s="57">
        <f t="shared" si="1"/>
        <v>11.427992872185323</v>
      </c>
      <c r="H23" s="57">
        <v>0</v>
      </c>
      <c r="I23" s="57">
        <f t="shared" si="2"/>
        <v>0</v>
      </c>
      <c r="J23" s="57">
        <v>29721</v>
      </c>
      <c r="K23" s="57">
        <f t="shared" si="3"/>
        <v>4.814676818402721</v>
      </c>
      <c r="L23" s="57">
        <v>613123</v>
      </c>
      <c r="M23" s="57">
        <f t="shared" si="4"/>
        <v>99.32334359306658</v>
      </c>
      <c r="N23" s="57">
        <v>7252</v>
      </c>
      <c r="O23" s="57">
        <f t="shared" si="5"/>
        <v>1.1747934553701604</v>
      </c>
      <c r="P23" s="57">
        <v>2103268</v>
      </c>
      <c r="Q23" s="57">
        <f t="shared" si="6"/>
        <v>340.7205572655111</v>
      </c>
      <c r="R23" s="57">
        <v>980745</v>
      </c>
      <c r="S23" s="57">
        <f t="shared" si="7"/>
        <v>158.87655920946057</v>
      </c>
      <c r="T23" s="67">
        <f t="shared" si="8"/>
        <v>3870731</v>
      </c>
      <c r="U23" s="57">
        <f t="shared" si="9"/>
        <v>627.0421189049084</v>
      </c>
    </row>
    <row r="24" spans="1:21" ht="12.75">
      <c r="A24" s="5">
        <v>21</v>
      </c>
      <c r="B24" s="53" t="s">
        <v>41</v>
      </c>
      <c r="C24" s="54">
        <v>3476</v>
      </c>
      <c r="D24" s="56">
        <v>34950</v>
      </c>
      <c r="E24" s="56">
        <f t="shared" si="0"/>
        <v>10.054660529344075</v>
      </c>
      <c r="F24" s="56">
        <v>42046</v>
      </c>
      <c r="G24" s="56">
        <f t="shared" si="1"/>
        <v>12.09608745684695</v>
      </c>
      <c r="H24" s="56">
        <v>5905</v>
      </c>
      <c r="I24" s="56">
        <f t="shared" si="2"/>
        <v>1.6987917146144995</v>
      </c>
      <c r="J24" s="56">
        <v>5573</v>
      </c>
      <c r="K24" s="56">
        <f t="shared" si="3"/>
        <v>1.6032796317606444</v>
      </c>
      <c r="L24" s="56">
        <v>293158</v>
      </c>
      <c r="M24" s="56">
        <f t="shared" si="4"/>
        <v>84.33774453394706</v>
      </c>
      <c r="N24" s="56">
        <v>0</v>
      </c>
      <c r="O24" s="56">
        <f t="shared" si="5"/>
        <v>0</v>
      </c>
      <c r="P24" s="56">
        <v>18606</v>
      </c>
      <c r="Q24" s="56">
        <f t="shared" si="6"/>
        <v>5.352704257767549</v>
      </c>
      <c r="R24" s="56">
        <v>280319</v>
      </c>
      <c r="S24" s="56">
        <f t="shared" si="7"/>
        <v>80.64413118527042</v>
      </c>
      <c r="T24" s="66">
        <f t="shared" si="8"/>
        <v>680557</v>
      </c>
      <c r="U24" s="56">
        <f t="shared" si="9"/>
        <v>195.7873993095512</v>
      </c>
    </row>
    <row r="25" spans="1:21" ht="12.75">
      <c r="A25" s="5">
        <v>22</v>
      </c>
      <c r="B25" s="53" t="s">
        <v>42</v>
      </c>
      <c r="C25" s="54">
        <v>3559</v>
      </c>
      <c r="D25" s="56">
        <v>23314</v>
      </c>
      <c r="E25" s="56">
        <f t="shared" si="0"/>
        <v>6.5507164933970214</v>
      </c>
      <c r="F25" s="56">
        <v>126</v>
      </c>
      <c r="G25" s="56">
        <f t="shared" si="1"/>
        <v>0.03540320314695139</v>
      </c>
      <c r="H25" s="56">
        <v>0</v>
      </c>
      <c r="I25" s="56">
        <f t="shared" si="2"/>
        <v>0</v>
      </c>
      <c r="J25" s="56">
        <v>17016</v>
      </c>
      <c r="K25" s="56">
        <f t="shared" si="3"/>
        <v>4.781118291654959</v>
      </c>
      <c r="L25" s="56">
        <v>398020</v>
      </c>
      <c r="M25" s="56">
        <f t="shared" si="4"/>
        <v>111.83478505198089</v>
      </c>
      <c r="N25" s="56">
        <v>1434</v>
      </c>
      <c r="O25" s="56">
        <f t="shared" si="5"/>
        <v>0.40292216914863727</v>
      </c>
      <c r="P25" s="56">
        <v>70101</v>
      </c>
      <c r="Q25" s="56">
        <f t="shared" si="6"/>
        <v>19.696824950828884</v>
      </c>
      <c r="R25" s="56">
        <v>242782</v>
      </c>
      <c r="S25" s="56">
        <f t="shared" si="7"/>
        <v>68.21635290812026</v>
      </c>
      <c r="T25" s="66">
        <f t="shared" si="8"/>
        <v>752793</v>
      </c>
      <c r="U25" s="56">
        <f t="shared" si="9"/>
        <v>211.51812306827762</v>
      </c>
    </row>
    <row r="26" spans="1:21" ht="12.75">
      <c r="A26" s="5">
        <v>23</v>
      </c>
      <c r="B26" s="53" t="s">
        <v>43</v>
      </c>
      <c r="C26" s="54">
        <v>14129</v>
      </c>
      <c r="D26" s="56">
        <v>272605</v>
      </c>
      <c r="E26" s="56">
        <f t="shared" si="0"/>
        <v>19.29400523745488</v>
      </c>
      <c r="F26" s="56">
        <v>144000</v>
      </c>
      <c r="G26" s="56">
        <f t="shared" si="1"/>
        <v>10.19180409087692</v>
      </c>
      <c r="H26" s="56">
        <v>1330354</v>
      </c>
      <c r="I26" s="56">
        <f t="shared" si="2"/>
        <v>94.1576898577394</v>
      </c>
      <c r="J26" s="56">
        <v>266091</v>
      </c>
      <c r="K26" s="56">
        <f t="shared" si="3"/>
        <v>18.832967655177296</v>
      </c>
      <c r="L26" s="56">
        <v>2543845</v>
      </c>
      <c r="M26" s="56">
        <f t="shared" si="4"/>
        <v>180.0442352608111</v>
      </c>
      <c r="N26" s="56">
        <v>62425</v>
      </c>
      <c r="O26" s="56">
        <f t="shared" si="5"/>
        <v>4.418217849812443</v>
      </c>
      <c r="P26" s="56">
        <v>557866</v>
      </c>
      <c r="Q26" s="56">
        <f t="shared" si="6"/>
        <v>39.48375681223016</v>
      </c>
      <c r="R26" s="56">
        <v>16411929</v>
      </c>
      <c r="S26" s="56">
        <f t="shared" si="7"/>
        <v>1161.5775355651497</v>
      </c>
      <c r="T26" s="66">
        <f t="shared" si="8"/>
        <v>21589115</v>
      </c>
      <c r="U26" s="56">
        <f t="shared" si="9"/>
        <v>1528.0002123292518</v>
      </c>
    </row>
    <row r="27" spans="1:21" ht="12.75">
      <c r="A27" s="5">
        <v>24</v>
      </c>
      <c r="B27" s="53" t="s">
        <v>44</v>
      </c>
      <c r="C27" s="54">
        <v>4290</v>
      </c>
      <c r="D27" s="56">
        <v>82949</v>
      </c>
      <c r="E27" s="56">
        <f t="shared" si="0"/>
        <v>19.335431235431237</v>
      </c>
      <c r="F27" s="56">
        <v>48183</v>
      </c>
      <c r="G27" s="56">
        <f t="shared" si="1"/>
        <v>11.231468531468531</v>
      </c>
      <c r="H27" s="56">
        <v>4230</v>
      </c>
      <c r="I27" s="56">
        <f t="shared" si="2"/>
        <v>0.986013986013986</v>
      </c>
      <c r="J27" s="56">
        <v>8149</v>
      </c>
      <c r="K27" s="56">
        <f t="shared" si="3"/>
        <v>1.8995337995337995</v>
      </c>
      <c r="L27" s="56">
        <v>792136</v>
      </c>
      <c r="M27" s="56">
        <f t="shared" si="4"/>
        <v>184.64708624708624</v>
      </c>
      <c r="N27" s="56">
        <v>0</v>
      </c>
      <c r="O27" s="56">
        <f t="shared" si="5"/>
        <v>0</v>
      </c>
      <c r="P27" s="56">
        <v>67500</v>
      </c>
      <c r="Q27" s="56">
        <f t="shared" si="6"/>
        <v>15.734265734265735</v>
      </c>
      <c r="R27" s="56">
        <v>0</v>
      </c>
      <c r="S27" s="56">
        <f t="shared" si="7"/>
        <v>0</v>
      </c>
      <c r="T27" s="66">
        <f t="shared" si="8"/>
        <v>1003147</v>
      </c>
      <c r="U27" s="56">
        <f t="shared" si="9"/>
        <v>233.83379953379952</v>
      </c>
    </row>
    <row r="28" spans="1:21" ht="12.75">
      <c r="A28" s="6">
        <v>25</v>
      </c>
      <c r="B28" s="15" t="s">
        <v>45</v>
      </c>
      <c r="C28" s="9">
        <v>2162</v>
      </c>
      <c r="D28" s="57">
        <v>40229</v>
      </c>
      <c r="E28" s="57">
        <f t="shared" si="0"/>
        <v>18.607308048103608</v>
      </c>
      <c r="F28" s="57">
        <v>0</v>
      </c>
      <c r="G28" s="57">
        <f t="shared" si="1"/>
        <v>0</v>
      </c>
      <c r="H28" s="57">
        <v>0</v>
      </c>
      <c r="I28" s="57">
        <f t="shared" si="2"/>
        <v>0</v>
      </c>
      <c r="J28" s="57">
        <v>0</v>
      </c>
      <c r="K28" s="57">
        <f t="shared" si="3"/>
        <v>0</v>
      </c>
      <c r="L28" s="57">
        <v>657384</v>
      </c>
      <c r="M28" s="57">
        <f t="shared" si="4"/>
        <v>304.0629047178538</v>
      </c>
      <c r="N28" s="57">
        <v>4800</v>
      </c>
      <c r="O28" s="57">
        <f t="shared" si="5"/>
        <v>2.2201665124884364</v>
      </c>
      <c r="P28" s="57">
        <v>0</v>
      </c>
      <c r="Q28" s="57">
        <f t="shared" si="6"/>
        <v>0</v>
      </c>
      <c r="R28" s="57">
        <v>0</v>
      </c>
      <c r="S28" s="57">
        <f t="shared" si="7"/>
        <v>0</v>
      </c>
      <c r="T28" s="67">
        <f t="shared" si="8"/>
        <v>702413</v>
      </c>
      <c r="U28" s="57">
        <f t="shared" si="9"/>
        <v>324.8903792784459</v>
      </c>
    </row>
    <row r="29" spans="1:21" ht="12.75">
      <c r="A29" s="5">
        <v>26</v>
      </c>
      <c r="B29" s="53" t="s">
        <v>46</v>
      </c>
      <c r="C29" s="54">
        <v>43528</v>
      </c>
      <c r="D29" s="56">
        <v>911562</v>
      </c>
      <c r="E29" s="56">
        <f t="shared" si="0"/>
        <v>20.94196838816394</v>
      </c>
      <c r="F29" s="56">
        <v>413830</v>
      </c>
      <c r="G29" s="56">
        <f t="shared" si="1"/>
        <v>9.50721374747289</v>
      </c>
      <c r="H29" s="56">
        <v>0</v>
      </c>
      <c r="I29" s="56">
        <f t="shared" si="2"/>
        <v>0</v>
      </c>
      <c r="J29" s="56">
        <v>0</v>
      </c>
      <c r="K29" s="56">
        <f t="shared" si="3"/>
        <v>0</v>
      </c>
      <c r="L29" s="56">
        <v>8066716</v>
      </c>
      <c r="M29" s="56">
        <f t="shared" si="4"/>
        <v>185.32245910678185</v>
      </c>
      <c r="N29" s="56">
        <v>106181</v>
      </c>
      <c r="O29" s="56">
        <f t="shared" si="5"/>
        <v>2.4393723580224225</v>
      </c>
      <c r="P29" s="56">
        <v>1969784</v>
      </c>
      <c r="Q29" s="56">
        <f t="shared" si="6"/>
        <v>45.25326226796545</v>
      </c>
      <c r="R29" s="56">
        <v>9496000</v>
      </c>
      <c r="S29" s="56">
        <f t="shared" si="7"/>
        <v>218.1584267597868</v>
      </c>
      <c r="T29" s="66">
        <f t="shared" si="8"/>
        <v>20964073</v>
      </c>
      <c r="U29" s="56">
        <f t="shared" si="9"/>
        <v>481.62270262819334</v>
      </c>
    </row>
    <row r="30" spans="1:21" ht="12.75">
      <c r="A30" s="5">
        <v>27</v>
      </c>
      <c r="B30" s="53" t="s">
        <v>47</v>
      </c>
      <c r="C30" s="54">
        <v>5776</v>
      </c>
      <c r="D30" s="56">
        <v>58135</v>
      </c>
      <c r="E30" s="56">
        <f t="shared" si="0"/>
        <v>10.06492382271468</v>
      </c>
      <c r="F30" s="56">
        <v>83673</v>
      </c>
      <c r="G30" s="56">
        <f t="shared" si="1"/>
        <v>14.48632271468144</v>
      </c>
      <c r="H30" s="56">
        <v>0</v>
      </c>
      <c r="I30" s="56">
        <f t="shared" si="2"/>
        <v>0</v>
      </c>
      <c r="J30" s="56">
        <v>72851</v>
      </c>
      <c r="K30" s="56">
        <f t="shared" si="3"/>
        <v>12.612707756232687</v>
      </c>
      <c r="L30" s="56">
        <v>2208217</v>
      </c>
      <c r="M30" s="56">
        <f t="shared" si="4"/>
        <v>382.3090373961219</v>
      </c>
      <c r="N30" s="56">
        <v>0</v>
      </c>
      <c r="O30" s="56">
        <f t="shared" si="5"/>
        <v>0</v>
      </c>
      <c r="P30" s="56">
        <v>47970</v>
      </c>
      <c r="Q30" s="56">
        <f t="shared" si="6"/>
        <v>8.30505540166205</v>
      </c>
      <c r="R30" s="56">
        <v>1034571</v>
      </c>
      <c r="S30" s="56">
        <f t="shared" si="7"/>
        <v>179.11547783933517</v>
      </c>
      <c r="T30" s="66">
        <f t="shared" si="8"/>
        <v>3505417</v>
      </c>
      <c r="U30" s="56">
        <f t="shared" si="9"/>
        <v>606.893524930748</v>
      </c>
    </row>
    <row r="31" spans="1:21" ht="12.75">
      <c r="A31" s="5">
        <v>28</v>
      </c>
      <c r="B31" s="53" t="s">
        <v>48</v>
      </c>
      <c r="C31" s="54">
        <v>30255</v>
      </c>
      <c r="D31" s="56">
        <v>371510</v>
      </c>
      <c r="E31" s="56">
        <f t="shared" si="0"/>
        <v>12.27929267889605</v>
      </c>
      <c r="F31" s="56">
        <v>309745</v>
      </c>
      <c r="G31" s="56">
        <f t="shared" si="1"/>
        <v>10.23781193191208</v>
      </c>
      <c r="H31" s="56">
        <v>62667</v>
      </c>
      <c r="I31" s="56">
        <f t="shared" si="2"/>
        <v>2.0712940009915717</v>
      </c>
      <c r="J31" s="56">
        <v>28619</v>
      </c>
      <c r="K31" s="56">
        <f t="shared" si="3"/>
        <v>0.9459262931746819</v>
      </c>
      <c r="L31" s="56">
        <v>1176347</v>
      </c>
      <c r="M31" s="56">
        <f t="shared" si="4"/>
        <v>38.881077507849945</v>
      </c>
      <c r="N31" s="56">
        <v>888970</v>
      </c>
      <c r="O31" s="56">
        <f t="shared" si="5"/>
        <v>29.382581391505536</v>
      </c>
      <c r="P31" s="56">
        <v>1508355</v>
      </c>
      <c r="Q31" s="56">
        <f t="shared" si="6"/>
        <v>49.85473475458602</v>
      </c>
      <c r="R31" s="56">
        <v>1980480</v>
      </c>
      <c r="S31" s="56">
        <f t="shared" si="7"/>
        <v>65.45959345562717</v>
      </c>
      <c r="T31" s="66">
        <f t="shared" si="8"/>
        <v>6326693</v>
      </c>
      <c r="U31" s="56">
        <f t="shared" si="9"/>
        <v>209.11231201454305</v>
      </c>
    </row>
    <row r="32" spans="1:21" ht="12.75">
      <c r="A32" s="5">
        <v>29</v>
      </c>
      <c r="B32" s="53" t="s">
        <v>49</v>
      </c>
      <c r="C32" s="54">
        <v>14613</v>
      </c>
      <c r="D32" s="56">
        <v>101561</v>
      </c>
      <c r="E32" s="56">
        <f t="shared" si="0"/>
        <v>6.950044480941627</v>
      </c>
      <c r="F32" s="56">
        <v>199960</v>
      </c>
      <c r="G32" s="56">
        <f t="shared" si="1"/>
        <v>13.683706288920824</v>
      </c>
      <c r="H32" s="56">
        <v>4475</v>
      </c>
      <c r="I32" s="56">
        <f t="shared" si="2"/>
        <v>0.30623417504961337</v>
      </c>
      <c r="J32" s="56">
        <v>100253</v>
      </c>
      <c r="K32" s="56">
        <f t="shared" si="3"/>
        <v>6.860535139943885</v>
      </c>
      <c r="L32" s="56">
        <v>1527991</v>
      </c>
      <c r="M32" s="56">
        <f t="shared" si="4"/>
        <v>104.56381304318073</v>
      </c>
      <c r="N32" s="56">
        <v>110106</v>
      </c>
      <c r="O32" s="56">
        <f t="shared" si="5"/>
        <v>7.53479778279614</v>
      </c>
      <c r="P32" s="56">
        <v>1364494</v>
      </c>
      <c r="Q32" s="56">
        <f t="shared" si="6"/>
        <v>93.37535071511668</v>
      </c>
      <c r="R32" s="56">
        <v>15014668</v>
      </c>
      <c r="S32" s="56">
        <f t="shared" si="7"/>
        <v>1027.4870320947102</v>
      </c>
      <c r="T32" s="66">
        <f t="shared" si="8"/>
        <v>18423508</v>
      </c>
      <c r="U32" s="56">
        <f t="shared" si="9"/>
        <v>1260.7615137206597</v>
      </c>
    </row>
    <row r="33" spans="1:21" ht="12.75">
      <c r="A33" s="6">
        <v>30</v>
      </c>
      <c r="B33" s="15" t="s">
        <v>50</v>
      </c>
      <c r="C33" s="9">
        <v>2715</v>
      </c>
      <c r="D33" s="57">
        <v>64269</v>
      </c>
      <c r="E33" s="57">
        <f t="shared" si="0"/>
        <v>23.67182320441989</v>
      </c>
      <c r="F33" s="57">
        <v>4230</v>
      </c>
      <c r="G33" s="57">
        <f t="shared" si="1"/>
        <v>1.558011049723757</v>
      </c>
      <c r="H33" s="57">
        <v>1890</v>
      </c>
      <c r="I33" s="57">
        <f t="shared" si="2"/>
        <v>0.6961325966850829</v>
      </c>
      <c r="J33" s="57">
        <v>233</v>
      </c>
      <c r="K33" s="57">
        <f t="shared" si="3"/>
        <v>0.0858195211786372</v>
      </c>
      <c r="L33" s="57">
        <v>272449</v>
      </c>
      <c r="M33" s="57">
        <f t="shared" si="4"/>
        <v>100.34953959484346</v>
      </c>
      <c r="N33" s="57">
        <v>35710</v>
      </c>
      <c r="O33" s="57">
        <f t="shared" si="5"/>
        <v>13.152854511970535</v>
      </c>
      <c r="P33" s="57">
        <v>41251</v>
      </c>
      <c r="Q33" s="57">
        <f t="shared" si="6"/>
        <v>15.193738489871087</v>
      </c>
      <c r="R33" s="57">
        <v>5101922</v>
      </c>
      <c r="S33" s="57">
        <f t="shared" si="7"/>
        <v>1879.1609576427256</v>
      </c>
      <c r="T33" s="67">
        <f t="shared" si="8"/>
        <v>5521954</v>
      </c>
      <c r="U33" s="57">
        <f t="shared" si="9"/>
        <v>2033.868876611418</v>
      </c>
    </row>
    <row r="34" spans="1:21" ht="12.75">
      <c r="A34" s="5">
        <v>31</v>
      </c>
      <c r="B34" s="53" t="s">
        <v>51</v>
      </c>
      <c r="C34" s="54">
        <v>6657</v>
      </c>
      <c r="D34" s="56">
        <v>65126</v>
      </c>
      <c r="E34" s="56">
        <f t="shared" si="0"/>
        <v>9.78308547393721</v>
      </c>
      <c r="F34" s="56">
        <v>24432</v>
      </c>
      <c r="G34" s="56">
        <f t="shared" si="1"/>
        <v>3.6701216764308247</v>
      </c>
      <c r="H34" s="56">
        <v>0</v>
      </c>
      <c r="I34" s="56">
        <f t="shared" si="2"/>
        <v>0</v>
      </c>
      <c r="J34" s="56">
        <v>67894</v>
      </c>
      <c r="K34" s="56">
        <f t="shared" si="3"/>
        <v>10.198888388162835</v>
      </c>
      <c r="L34" s="56">
        <v>914590</v>
      </c>
      <c r="M34" s="56">
        <f t="shared" si="4"/>
        <v>137.38771218266487</v>
      </c>
      <c r="N34" s="56">
        <v>19355</v>
      </c>
      <c r="O34" s="56">
        <f t="shared" si="5"/>
        <v>2.907465825446898</v>
      </c>
      <c r="P34" s="56">
        <v>17530</v>
      </c>
      <c r="Q34" s="56">
        <f t="shared" si="6"/>
        <v>2.6333183115517502</v>
      </c>
      <c r="R34" s="56">
        <v>14950489</v>
      </c>
      <c r="S34" s="56">
        <f t="shared" si="7"/>
        <v>2245.8298032146613</v>
      </c>
      <c r="T34" s="66">
        <f t="shared" si="8"/>
        <v>16059416</v>
      </c>
      <c r="U34" s="56">
        <f t="shared" si="9"/>
        <v>2412.410395072856</v>
      </c>
    </row>
    <row r="35" spans="1:21" ht="12.75">
      <c r="A35" s="5">
        <v>32</v>
      </c>
      <c r="B35" s="53" t="s">
        <v>52</v>
      </c>
      <c r="C35" s="54">
        <v>23155</v>
      </c>
      <c r="D35" s="56">
        <v>203561</v>
      </c>
      <c r="E35" s="56">
        <f t="shared" si="0"/>
        <v>8.79123299503347</v>
      </c>
      <c r="F35" s="56">
        <v>322528</v>
      </c>
      <c r="G35" s="56">
        <f t="shared" si="1"/>
        <v>13.92908659036925</v>
      </c>
      <c r="H35" s="56">
        <v>77544</v>
      </c>
      <c r="I35" s="56">
        <f t="shared" si="2"/>
        <v>3.348909522781257</v>
      </c>
      <c r="J35" s="56">
        <v>547533</v>
      </c>
      <c r="K35" s="56">
        <f t="shared" si="3"/>
        <v>23.646426257827684</v>
      </c>
      <c r="L35" s="56">
        <v>3095250</v>
      </c>
      <c r="M35" s="56">
        <f t="shared" si="4"/>
        <v>133.67523213128914</v>
      </c>
      <c r="N35" s="56">
        <v>303563</v>
      </c>
      <c r="O35" s="56">
        <f t="shared" si="5"/>
        <v>13.110041027855754</v>
      </c>
      <c r="P35" s="56">
        <v>134400</v>
      </c>
      <c r="Q35" s="56">
        <f t="shared" si="6"/>
        <v>5.804361908874973</v>
      </c>
      <c r="R35" s="56">
        <v>2080703</v>
      </c>
      <c r="S35" s="56">
        <f t="shared" si="7"/>
        <v>89.85977110775211</v>
      </c>
      <c r="T35" s="66">
        <f t="shared" si="8"/>
        <v>6765082</v>
      </c>
      <c r="U35" s="56">
        <f t="shared" si="9"/>
        <v>292.16506154178364</v>
      </c>
    </row>
    <row r="36" spans="1:21" ht="12.75">
      <c r="A36" s="5">
        <v>33</v>
      </c>
      <c r="B36" s="53" t="s">
        <v>53</v>
      </c>
      <c r="C36" s="54">
        <v>2304</v>
      </c>
      <c r="D36" s="56">
        <v>40053</v>
      </c>
      <c r="E36" s="56">
        <f t="shared" si="0"/>
        <v>17.384114583333332</v>
      </c>
      <c r="F36" s="56">
        <v>60115</v>
      </c>
      <c r="G36" s="56">
        <f t="shared" si="1"/>
        <v>26.09157986111111</v>
      </c>
      <c r="H36" s="56">
        <v>0</v>
      </c>
      <c r="I36" s="56">
        <f t="shared" si="2"/>
        <v>0</v>
      </c>
      <c r="J36" s="56">
        <v>0</v>
      </c>
      <c r="K36" s="56">
        <f t="shared" si="3"/>
        <v>0</v>
      </c>
      <c r="L36" s="56">
        <v>486064</v>
      </c>
      <c r="M36" s="56">
        <f t="shared" si="4"/>
        <v>210.96527777777777</v>
      </c>
      <c r="N36" s="56">
        <v>0</v>
      </c>
      <c r="O36" s="56">
        <f t="shared" si="5"/>
        <v>0</v>
      </c>
      <c r="P36" s="56">
        <v>79348</v>
      </c>
      <c r="Q36" s="56">
        <f t="shared" si="6"/>
        <v>34.439236111111114</v>
      </c>
      <c r="R36" s="56">
        <v>159065</v>
      </c>
      <c r="S36" s="56">
        <f t="shared" si="7"/>
        <v>69.03862847222223</v>
      </c>
      <c r="T36" s="66">
        <f t="shared" si="8"/>
        <v>824645</v>
      </c>
      <c r="U36" s="56">
        <f t="shared" si="9"/>
        <v>357.91883680555554</v>
      </c>
    </row>
    <row r="37" spans="1:21" ht="12.75">
      <c r="A37" s="5">
        <v>34</v>
      </c>
      <c r="B37" s="53" t="s">
        <v>54</v>
      </c>
      <c r="C37" s="54">
        <v>4977</v>
      </c>
      <c r="D37" s="56">
        <v>74709</v>
      </c>
      <c r="E37" s="56">
        <f t="shared" si="0"/>
        <v>15.010849909584087</v>
      </c>
      <c r="F37" s="56">
        <v>85196</v>
      </c>
      <c r="G37" s="56">
        <f t="shared" si="1"/>
        <v>17.117942535664053</v>
      </c>
      <c r="H37" s="56">
        <v>340690</v>
      </c>
      <c r="I37" s="56">
        <f t="shared" si="2"/>
        <v>68.45288326300985</v>
      </c>
      <c r="J37" s="56">
        <v>25506</v>
      </c>
      <c r="K37" s="56">
        <f t="shared" si="3"/>
        <v>5.124773960216999</v>
      </c>
      <c r="L37" s="56">
        <v>690617</v>
      </c>
      <c r="M37" s="56">
        <f t="shared" si="4"/>
        <v>138.76170383765322</v>
      </c>
      <c r="N37" s="56">
        <v>0</v>
      </c>
      <c r="O37" s="56">
        <f t="shared" si="5"/>
        <v>0</v>
      </c>
      <c r="P37" s="56">
        <v>79386</v>
      </c>
      <c r="Q37" s="56">
        <f t="shared" si="6"/>
        <v>15.950572634116938</v>
      </c>
      <c r="R37" s="56">
        <v>26020</v>
      </c>
      <c r="S37" s="56">
        <f t="shared" si="7"/>
        <v>5.22804902551738</v>
      </c>
      <c r="T37" s="66">
        <f t="shared" si="8"/>
        <v>1322124</v>
      </c>
      <c r="U37" s="56">
        <f t="shared" si="9"/>
        <v>265.6467751657625</v>
      </c>
    </row>
    <row r="38" spans="1:21" ht="12.75">
      <c r="A38" s="6">
        <v>35</v>
      </c>
      <c r="B38" s="15" t="s">
        <v>55</v>
      </c>
      <c r="C38" s="9">
        <v>6926</v>
      </c>
      <c r="D38" s="57">
        <v>66403</v>
      </c>
      <c r="E38" s="57">
        <f t="shared" si="0"/>
        <v>9.587496390412937</v>
      </c>
      <c r="F38" s="57">
        <v>34837</v>
      </c>
      <c r="G38" s="57">
        <f t="shared" si="1"/>
        <v>5.029887380883627</v>
      </c>
      <c r="H38" s="57">
        <v>0</v>
      </c>
      <c r="I38" s="57">
        <f t="shared" si="2"/>
        <v>0</v>
      </c>
      <c r="J38" s="57">
        <v>10340</v>
      </c>
      <c r="K38" s="57">
        <f t="shared" si="3"/>
        <v>1.4929252093560497</v>
      </c>
      <c r="L38" s="57">
        <v>1054528</v>
      </c>
      <c r="M38" s="57">
        <f t="shared" si="4"/>
        <v>152.25642506497258</v>
      </c>
      <c r="N38" s="57">
        <v>0</v>
      </c>
      <c r="O38" s="57">
        <f t="shared" si="5"/>
        <v>0</v>
      </c>
      <c r="P38" s="57">
        <v>405238</v>
      </c>
      <c r="Q38" s="57">
        <f t="shared" si="6"/>
        <v>58.50967369332948</v>
      </c>
      <c r="R38" s="57">
        <v>0</v>
      </c>
      <c r="S38" s="57">
        <f t="shared" si="7"/>
        <v>0</v>
      </c>
      <c r="T38" s="67">
        <f t="shared" si="8"/>
        <v>1571346</v>
      </c>
      <c r="U38" s="57">
        <f t="shared" si="9"/>
        <v>226.87640773895467</v>
      </c>
    </row>
    <row r="39" spans="1:21" ht="12.75">
      <c r="A39" s="5">
        <v>36</v>
      </c>
      <c r="B39" s="53" t="s">
        <v>56</v>
      </c>
      <c r="C39" s="54">
        <v>9039</v>
      </c>
      <c r="D39" s="56">
        <v>7491</v>
      </c>
      <c r="E39" s="56">
        <f t="shared" si="0"/>
        <v>0.8287421174908729</v>
      </c>
      <c r="F39" s="56">
        <v>813694</v>
      </c>
      <c r="G39" s="56">
        <f t="shared" si="1"/>
        <v>90.0203562340967</v>
      </c>
      <c r="H39" s="56">
        <v>3698664</v>
      </c>
      <c r="I39" s="56">
        <f t="shared" si="2"/>
        <v>409.1895121141719</v>
      </c>
      <c r="J39" s="56">
        <v>146775</v>
      </c>
      <c r="K39" s="56">
        <f t="shared" si="3"/>
        <v>16.237968801858614</v>
      </c>
      <c r="L39" s="56">
        <v>11261678</v>
      </c>
      <c r="M39" s="56">
        <f t="shared" si="4"/>
        <v>1245.8986613563447</v>
      </c>
      <c r="N39" s="56">
        <v>3063943</v>
      </c>
      <c r="O39" s="56">
        <f t="shared" si="5"/>
        <v>338.96924438544085</v>
      </c>
      <c r="P39" s="56">
        <v>233843</v>
      </c>
      <c r="Q39" s="56">
        <f t="shared" si="6"/>
        <v>25.870450271047684</v>
      </c>
      <c r="R39" s="56">
        <v>4320181</v>
      </c>
      <c r="S39" s="56">
        <f t="shared" si="7"/>
        <v>477.9489987830512</v>
      </c>
      <c r="T39" s="66">
        <f t="shared" si="8"/>
        <v>23546269</v>
      </c>
      <c r="U39" s="56">
        <f t="shared" si="9"/>
        <v>2604.9639340635026</v>
      </c>
    </row>
    <row r="40" spans="1:21" ht="12.75">
      <c r="A40" s="5">
        <v>37</v>
      </c>
      <c r="B40" s="53" t="s">
        <v>57</v>
      </c>
      <c r="C40" s="54">
        <v>18937</v>
      </c>
      <c r="D40" s="56">
        <v>251661</v>
      </c>
      <c r="E40" s="56">
        <f t="shared" si="0"/>
        <v>13.289380577705021</v>
      </c>
      <c r="F40" s="56">
        <v>164256</v>
      </c>
      <c r="G40" s="56">
        <f t="shared" si="1"/>
        <v>8.673813169984687</v>
      </c>
      <c r="H40" s="56">
        <v>77000</v>
      </c>
      <c r="I40" s="56">
        <f t="shared" si="2"/>
        <v>4.0661139568041405</v>
      </c>
      <c r="J40" s="56">
        <v>205</v>
      </c>
      <c r="K40" s="56">
        <f t="shared" si="3"/>
        <v>0.010825368326556476</v>
      </c>
      <c r="L40" s="56">
        <v>1260643</v>
      </c>
      <c r="M40" s="56">
        <f t="shared" si="4"/>
        <v>66.57036489412262</v>
      </c>
      <c r="N40" s="56">
        <v>14005</v>
      </c>
      <c r="O40" s="56">
        <f t="shared" si="5"/>
        <v>0.7395574800654803</v>
      </c>
      <c r="P40" s="56">
        <v>104266</v>
      </c>
      <c r="Q40" s="56">
        <f t="shared" si="6"/>
        <v>5.5059407509109155</v>
      </c>
      <c r="R40" s="56">
        <v>5336082</v>
      </c>
      <c r="S40" s="56">
        <f t="shared" si="7"/>
        <v>281.7807466863812</v>
      </c>
      <c r="T40" s="66">
        <f t="shared" si="8"/>
        <v>7208118</v>
      </c>
      <c r="U40" s="56">
        <f t="shared" si="9"/>
        <v>380.6367428843006</v>
      </c>
    </row>
    <row r="41" spans="1:21" ht="12.75">
      <c r="A41" s="5">
        <v>38</v>
      </c>
      <c r="B41" s="53" t="s">
        <v>58</v>
      </c>
      <c r="C41" s="54">
        <v>3573</v>
      </c>
      <c r="D41" s="56">
        <v>32046</v>
      </c>
      <c r="E41" s="56">
        <f t="shared" si="0"/>
        <v>8.968933669185558</v>
      </c>
      <c r="F41" s="56">
        <v>0</v>
      </c>
      <c r="G41" s="56">
        <f t="shared" si="1"/>
        <v>0</v>
      </c>
      <c r="H41" s="56">
        <v>0</v>
      </c>
      <c r="I41" s="56">
        <f t="shared" si="2"/>
        <v>0</v>
      </c>
      <c r="J41" s="56">
        <v>244141</v>
      </c>
      <c r="K41" s="56">
        <f t="shared" si="3"/>
        <v>68.32941505737476</v>
      </c>
      <c r="L41" s="56">
        <v>11048678</v>
      </c>
      <c r="M41" s="56">
        <f t="shared" si="4"/>
        <v>3092.269241533725</v>
      </c>
      <c r="N41" s="56">
        <v>172910</v>
      </c>
      <c r="O41" s="56">
        <f t="shared" si="5"/>
        <v>48.393506856982924</v>
      </c>
      <c r="P41" s="56">
        <v>99911</v>
      </c>
      <c r="Q41" s="56">
        <f t="shared" si="6"/>
        <v>27.962776378393507</v>
      </c>
      <c r="R41" s="56">
        <v>1788451</v>
      </c>
      <c r="S41" s="56">
        <f t="shared" si="7"/>
        <v>500.5460397425133</v>
      </c>
      <c r="T41" s="66">
        <f t="shared" si="8"/>
        <v>13386137</v>
      </c>
      <c r="U41" s="56">
        <f t="shared" si="9"/>
        <v>3746.469913238175</v>
      </c>
    </row>
    <row r="42" spans="1:21" ht="12.75">
      <c r="A42" s="5">
        <v>39</v>
      </c>
      <c r="B42" s="53" t="s">
        <v>59</v>
      </c>
      <c r="C42" s="54">
        <v>2998</v>
      </c>
      <c r="D42" s="56">
        <v>52756</v>
      </c>
      <c r="E42" s="56">
        <f t="shared" si="0"/>
        <v>17.59706470980654</v>
      </c>
      <c r="F42" s="56">
        <v>37122</v>
      </c>
      <c r="G42" s="56">
        <f t="shared" si="1"/>
        <v>12.382254836557705</v>
      </c>
      <c r="H42" s="56">
        <v>0</v>
      </c>
      <c r="I42" s="56">
        <f t="shared" si="2"/>
        <v>0</v>
      </c>
      <c r="J42" s="56">
        <v>13923</v>
      </c>
      <c r="K42" s="56">
        <f t="shared" si="3"/>
        <v>4.644096064042695</v>
      </c>
      <c r="L42" s="56">
        <v>422688</v>
      </c>
      <c r="M42" s="56">
        <f t="shared" si="4"/>
        <v>140.98999332888593</v>
      </c>
      <c r="N42" s="56">
        <v>7468</v>
      </c>
      <c r="O42" s="56">
        <f t="shared" si="5"/>
        <v>2.4909939959973317</v>
      </c>
      <c r="P42" s="56">
        <v>77741</v>
      </c>
      <c r="Q42" s="56">
        <f t="shared" si="6"/>
        <v>25.930953969312874</v>
      </c>
      <c r="R42" s="56">
        <v>826632</v>
      </c>
      <c r="S42" s="56">
        <f t="shared" si="7"/>
        <v>275.7278185456971</v>
      </c>
      <c r="T42" s="66">
        <f t="shared" si="8"/>
        <v>1438330</v>
      </c>
      <c r="U42" s="56">
        <f t="shared" si="9"/>
        <v>479.7631754503002</v>
      </c>
    </row>
    <row r="43" spans="1:21" ht="12.75">
      <c r="A43" s="6">
        <v>40</v>
      </c>
      <c r="B43" s="15" t="s">
        <v>60</v>
      </c>
      <c r="C43" s="9">
        <v>23763</v>
      </c>
      <c r="D43" s="57">
        <v>604</v>
      </c>
      <c r="E43" s="57">
        <f t="shared" si="0"/>
        <v>0.025417666119597695</v>
      </c>
      <c r="F43" s="57">
        <v>160298</v>
      </c>
      <c r="G43" s="57">
        <f t="shared" si="1"/>
        <v>6.745697092117998</v>
      </c>
      <c r="H43" s="57">
        <v>576</v>
      </c>
      <c r="I43" s="57">
        <f t="shared" si="2"/>
        <v>0.024239363716702437</v>
      </c>
      <c r="J43" s="57">
        <v>2429</v>
      </c>
      <c r="K43" s="57">
        <f t="shared" si="3"/>
        <v>0.10221773345116357</v>
      </c>
      <c r="L43" s="57">
        <v>3781935</v>
      </c>
      <c r="M43" s="57">
        <f t="shared" si="4"/>
        <v>159.15225350334555</v>
      </c>
      <c r="N43" s="57">
        <v>10500</v>
      </c>
      <c r="O43" s="57">
        <f t="shared" si="5"/>
        <v>0.4418634010857215</v>
      </c>
      <c r="P43" s="57">
        <v>7453</v>
      </c>
      <c r="Q43" s="57">
        <f t="shared" si="6"/>
        <v>0.31363885031351263</v>
      </c>
      <c r="R43" s="57">
        <v>6080502</v>
      </c>
      <c r="S43" s="57">
        <f t="shared" si="7"/>
        <v>255.88107562176492</v>
      </c>
      <c r="T43" s="67">
        <f t="shared" si="8"/>
        <v>10044297</v>
      </c>
      <c r="U43" s="57">
        <f t="shared" si="9"/>
        <v>422.68640323191516</v>
      </c>
    </row>
    <row r="44" spans="1:21" ht="12.75">
      <c r="A44" s="5">
        <v>41</v>
      </c>
      <c r="B44" s="53" t="s">
        <v>61</v>
      </c>
      <c r="C44" s="54">
        <v>1553</v>
      </c>
      <c r="D44" s="56">
        <v>8146</v>
      </c>
      <c r="E44" s="56">
        <f t="shared" si="0"/>
        <v>5.245331616226658</v>
      </c>
      <c r="F44" s="56">
        <v>33819</v>
      </c>
      <c r="G44" s="56">
        <f t="shared" si="1"/>
        <v>21.776561493882806</v>
      </c>
      <c r="H44" s="56">
        <v>0</v>
      </c>
      <c r="I44" s="56">
        <f t="shared" si="2"/>
        <v>0</v>
      </c>
      <c r="J44" s="56">
        <v>49586</v>
      </c>
      <c r="K44" s="56">
        <f t="shared" si="3"/>
        <v>31.929169349645846</v>
      </c>
      <c r="L44" s="56">
        <v>147556</v>
      </c>
      <c r="M44" s="56">
        <f t="shared" si="4"/>
        <v>95.01352221506761</v>
      </c>
      <c r="N44" s="56">
        <v>0</v>
      </c>
      <c r="O44" s="56">
        <f t="shared" si="5"/>
        <v>0</v>
      </c>
      <c r="P44" s="56">
        <v>3365</v>
      </c>
      <c r="Q44" s="56">
        <f t="shared" si="6"/>
        <v>2.1667739858338697</v>
      </c>
      <c r="R44" s="56">
        <v>0</v>
      </c>
      <c r="S44" s="56">
        <f t="shared" si="7"/>
        <v>0</v>
      </c>
      <c r="T44" s="66">
        <f t="shared" si="8"/>
        <v>242472</v>
      </c>
      <c r="U44" s="56">
        <f t="shared" si="9"/>
        <v>156.1313586606568</v>
      </c>
    </row>
    <row r="45" spans="1:21" ht="12.75">
      <c r="A45" s="5">
        <v>42</v>
      </c>
      <c r="B45" s="53" t="s">
        <v>62</v>
      </c>
      <c r="C45" s="54">
        <v>3429</v>
      </c>
      <c r="D45" s="56">
        <v>39170</v>
      </c>
      <c r="E45" s="56">
        <f t="shared" si="0"/>
        <v>11.42315543890347</v>
      </c>
      <c r="F45" s="56">
        <v>54609</v>
      </c>
      <c r="G45" s="56">
        <f t="shared" si="1"/>
        <v>15.925634295713035</v>
      </c>
      <c r="H45" s="56">
        <v>0</v>
      </c>
      <c r="I45" s="56">
        <f t="shared" si="2"/>
        <v>0</v>
      </c>
      <c r="J45" s="56">
        <v>1384</v>
      </c>
      <c r="K45" s="56">
        <f t="shared" si="3"/>
        <v>0.4036162146398367</v>
      </c>
      <c r="L45" s="56">
        <v>192154</v>
      </c>
      <c r="M45" s="56">
        <f t="shared" si="4"/>
        <v>56.03791192767571</v>
      </c>
      <c r="N45" s="56">
        <v>0</v>
      </c>
      <c r="O45" s="56">
        <f t="shared" si="5"/>
        <v>0</v>
      </c>
      <c r="P45" s="56">
        <v>48380</v>
      </c>
      <c r="Q45" s="56">
        <f t="shared" si="6"/>
        <v>14.10906969962088</v>
      </c>
      <c r="R45" s="56">
        <v>2523916</v>
      </c>
      <c r="S45" s="56">
        <f t="shared" si="7"/>
        <v>736.0501603966171</v>
      </c>
      <c r="T45" s="66">
        <f t="shared" si="8"/>
        <v>2859613</v>
      </c>
      <c r="U45" s="56">
        <f t="shared" si="9"/>
        <v>833.9495479731701</v>
      </c>
    </row>
    <row r="46" spans="1:21" ht="12.75">
      <c r="A46" s="5">
        <v>43</v>
      </c>
      <c r="B46" s="53" t="s">
        <v>63</v>
      </c>
      <c r="C46" s="54">
        <v>4187</v>
      </c>
      <c r="D46" s="56">
        <v>37317</v>
      </c>
      <c r="E46" s="56">
        <f t="shared" si="0"/>
        <v>8.912586577501791</v>
      </c>
      <c r="F46" s="56">
        <v>13727</v>
      </c>
      <c r="G46" s="56">
        <f t="shared" si="1"/>
        <v>3.278481012658228</v>
      </c>
      <c r="H46" s="56">
        <v>0</v>
      </c>
      <c r="I46" s="56">
        <f t="shared" si="2"/>
        <v>0</v>
      </c>
      <c r="J46" s="56">
        <v>369</v>
      </c>
      <c r="K46" s="56">
        <f t="shared" si="3"/>
        <v>0.08812992596130881</v>
      </c>
      <c r="L46" s="56">
        <v>457582</v>
      </c>
      <c r="M46" s="56">
        <f t="shared" si="4"/>
        <v>109.28636255075233</v>
      </c>
      <c r="N46" s="56">
        <v>300</v>
      </c>
      <c r="O46" s="56">
        <f t="shared" si="5"/>
        <v>0.07165034631000716</v>
      </c>
      <c r="P46" s="56">
        <v>229329</v>
      </c>
      <c r="Q46" s="56">
        <f t="shared" si="6"/>
        <v>54.77167422975878</v>
      </c>
      <c r="R46" s="56">
        <v>243246</v>
      </c>
      <c r="S46" s="56">
        <f t="shared" si="7"/>
        <v>58.09553379508001</v>
      </c>
      <c r="T46" s="66">
        <f t="shared" si="8"/>
        <v>981870</v>
      </c>
      <c r="U46" s="56">
        <f t="shared" si="9"/>
        <v>234.50441843802244</v>
      </c>
    </row>
    <row r="47" spans="1:21" ht="12.75">
      <c r="A47" s="5">
        <v>44</v>
      </c>
      <c r="B47" s="53" t="s">
        <v>64</v>
      </c>
      <c r="C47" s="54">
        <v>3513</v>
      </c>
      <c r="D47" s="56">
        <v>71221</v>
      </c>
      <c r="E47" s="56">
        <f t="shared" si="0"/>
        <v>20.27355536578423</v>
      </c>
      <c r="F47" s="56">
        <v>613182</v>
      </c>
      <c r="G47" s="56">
        <f t="shared" si="1"/>
        <v>174.5465414175918</v>
      </c>
      <c r="H47" s="56">
        <v>0</v>
      </c>
      <c r="I47" s="56">
        <f t="shared" si="2"/>
        <v>0</v>
      </c>
      <c r="J47" s="56">
        <v>322576</v>
      </c>
      <c r="K47" s="56">
        <f t="shared" si="3"/>
        <v>91.82351266723597</v>
      </c>
      <c r="L47" s="56">
        <v>3480189</v>
      </c>
      <c r="M47" s="56">
        <f t="shared" si="4"/>
        <v>990.6601195559351</v>
      </c>
      <c r="N47" s="56">
        <v>0</v>
      </c>
      <c r="O47" s="56">
        <f t="shared" si="5"/>
        <v>0</v>
      </c>
      <c r="P47" s="56">
        <v>0</v>
      </c>
      <c r="Q47" s="56">
        <f t="shared" si="6"/>
        <v>0</v>
      </c>
      <c r="R47" s="56">
        <v>34880019</v>
      </c>
      <c r="S47" s="56">
        <f t="shared" si="7"/>
        <v>9928.841161400513</v>
      </c>
      <c r="T47" s="66">
        <f t="shared" si="8"/>
        <v>39367187</v>
      </c>
      <c r="U47" s="56">
        <f t="shared" si="9"/>
        <v>11206.14489040706</v>
      </c>
    </row>
    <row r="48" spans="1:21" ht="12.75">
      <c r="A48" s="6">
        <v>45</v>
      </c>
      <c r="B48" s="15" t="s">
        <v>65</v>
      </c>
      <c r="C48" s="9">
        <v>9678</v>
      </c>
      <c r="D48" s="57">
        <v>178258</v>
      </c>
      <c r="E48" s="57">
        <f t="shared" si="0"/>
        <v>18.41888820004133</v>
      </c>
      <c r="F48" s="57">
        <v>86488</v>
      </c>
      <c r="G48" s="57">
        <f t="shared" si="1"/>
        <v>8.93655713990494</v>
      </c>
      <c r="H48" s="57">
        <v>608022</v>
      </c>
      <c r="I48" s="57">
        <f t="shared" si="2"/>
        <v>62.82517048977061</v>
      </c>
      <c r="J48" s="57">
        <v>545670</v>
      </c>
      <c r="K48" s="57">
        <f t="shared" si="3"/>
        <v>56.382517048977064</v>
      </c>
      <c r="L48" s="57">
        <v>1224718</v>
      </c>
      <c r="M48" s="57">
        <f t="shared" si="4"/>
        <v>126.54660053730109</v>
      </c>
      <c r="N48" s="57">
        <v>0</v>
      </c>
      <c r="O48" s="57">
        <f t="shared" si="5"/>
        <v>0</v>
      </c>
      <c r="P48" s="57">
        <v>4000</v>
      </c>
      <c r="Q48" s="57">
        <f t="shared" si="6"/>
        <v>0.4133085348212441</v>
      </c>
      <c r="R48" s="57">
        <v>6020866</v>
      </c>
      <c r="S48" s="57">
        <f t="shared" si="7"/>
        <v>622.1188262037612</v>
      </c>
      <c r="T48" s="67">
        <f t="shared" si="8"/>
        <v>8668022</v>
      </c>
      <c r="U48" s="57">
        <f t="shared" si="9"/>
        <v>895.6418681545774</v>
      </c>
    </row>
    <row r="49" spans="1:21" ht="12.75">
      <c r="A49" s="5">
        <v>46</v>
      </c>
      <c r="B49" s="53" t="s">
        <v>66</v>
      </c>
      <c r="C49" s="54">
        <v>1313</v>
      </c>
      <c r="D49" s="56">
        <v>21607</v>
      </c>
      <c r="E49" s="56">
        <f t="shared" si="0"/>
        <v>16.456207159177456</v>
      </c>
      <c r="F49" s="56">
        <v>32045</v>
      </c>
      <c r="G49" s="56">
        <f t="shared" si="1"/>
        <v>24.405940594059405</v>
      </c>
      <c r="H49" s="56">
        <v>0</v>
      </c>
      <c r="I49" s="56">
        <f t="shared" si="2"/>
        <v>0</v>
      </c>
      <c r="J49" s="56">
        <v>22660</v>
      </c>
      <c r="K49" s="56">
        <f t="shared" si="3"/>
        <v>17.258187357197258</v>
      </c>
      <c r="L49" s="56">
        <v>285016</v>
      </c>
      <c r="M49" s="56">
        <f t="shared" si="4"/>
        <v>217.07235338918508</v>
      </c>
      <c r="N49" s="56">
        <v>0</v>
      </c>
      <c r="O49" s="56">
        <f t="shared" si="5"/>
        <v>0</v>
      </c>
      <c r="P49" s="56">
        <v>139205</v>
      </c>
      <c r="Q49" s="56">
        <f t="shared" si="6"/>
        <v>106.02056359482103</v>
      </c>
      <c r="R49" s="56">
        <v>198912</v>
      </c>
      <c r="S49" s="56">
        <f t="shared" si="7"/>
        <v>151.49428789032748</v>
      </c>
      <c r="T49" s="66">
        <f t="shared" si="8"/>
        <v>699445</v>
      </c>
      <c r="U49" s="56">
        <f t="shared" si="9"/>
        <v>532.7075399847677</v>
      </c>
    </row>
    <row r="50" spans="1:21" ht="12.75">
      <c r="A50" s="5">
        <v>47</v>
      </c>
      <c r="B50" s="53" t="s">
        <v>67</v>
      </c>
      <c r="C50" s="54">
        <v>4096</v>
      </c>
      <c r="D50" s="56">
        <v>40596</v>
      </c>
      <c r="E50" s="56">
        <f t="shared" si="0"/>
        <v>9.9111328125</v>
      </c>
      <c r="F50" s="56">
        <v>68448</v>
      </c>
      <c r="G50" s="56">
        <f t="shared" si="1"/>
        <v>16.7109375</v>
      </c>
      <c r="H50" s="56">
        <v>164027</v>
      </c>
      <c r="I50" s="56">
        <f t="shared" si="2"/>
        <v>40.045654296875</v>
      </c>
      <c r="J50" s="56">
        <v>224525</v>
      </c>
      <c r="K50" s="56">
        <f t="shared" si="3"/>
        <v>54.815673828125</v>
      </c>
      <c r="L50" s="56">
        <v>1836954</v>
      </c>
      <c r="M50" s="56">
        <f t="shared" si="4"/>
        <v>448.47509765625</v>
      </c>
      <c r="N50" s="56">
        <v>0</v>
      </c>
      <c r="O50" s="56">
        <f t="shared" si="5"/>
        <v>0</v>
      </c>
      <c r="P50" s="56">
        <v>520206</v>
      </c>
      <c r="Q50" s="56">
        <f t="shared" si="6"/>
        <v>127.00341796875</v>
      </c>
      <c r="R50" s="56">
        <v>380258</v>
      </c>
      <c r="S50" s="56">
        <f t="shared" si="7"/>
        <v>92.83642578125</v>
      </c>
      <c r="T50" s="66">
        <f>D50+F50+H50+J50+L50+N50+P50+R50</f>
        <v>3235014</v>
      </c>
      <c r="U50" s="56">
        <f t="shared" si="9"/>
        <v>789.79833984375</v>
      </c>
    </row>
    <row r="51" spans="1:21" ht="12.75">
      <c r="A51" s="5">
        <v>48</v>
      </c>
      <c r="B51" s="53" t="s">
        <v>68</v>
      </c>
      <c r="C51" s="54">
        <v>6711</v>
      </c>
      <c r="D51" s="56">
        <v>0</v>
      </c>
      <c r="E51" s="56">
        <f t="shared" si="0"/>
        <v>0</v>
      </c>
      <c r="F51" s="56">
        <v>53431</v>
      </c>
      <c r="G51" s="56">
        <f t="shared" si="1"/>
        <v>7.961704663984503</v>
      </c>
      <c r="H51" s="56">
        <v>19307</v>
      </c>
      <c r="I51" s="56">
        <f t="shared" si="2"/>
        <v>2.8769184920280138</v>
      </c>
      <c r="J51" s="56">
        <v>165688</v>
      </c>
      <c r="K51" s="56">
        <f t="shared" si="3"/>
        <v>24.689018030099835</v>
      </c>
      <c r="L51" s="56">
        <v>831848</v>
      </c>
      <c r="M51" s="56">
        <f t="shared" si="4"/>
        <v>123.9529131277008</v>
      </c>
      <c r="N51" s="56">
        <v>46344</v>
      </c>
      <c r="O51" s="56">
        <f t="shared" si="5"/>
        <v>6.905677246312025</v>
      </c>
      <c r="P51" s="56">
        <v>0</v>
      </c>
      <c r="Q51" s="56">
        <f t="shared" si="6"/>
        <v>0</v>
      </c>
      <c r="R51" s="56">
        <v>0</v>
      </c>
      <c r="S51" s="56">
        <f t="shared" si="7"/>
        <v>0</v>
      </c>
      <c r="T51" s="66">
        <f t="shared" si="8"/>
        <v>1116618</v>
      </c>
      <c r="U51" s="56">
        <f t="shared" si="9"/>
        <v>166.38623156012517</v>
      </c>
    </row>
    <row r="52" spans="1:21" ht="12.75">
      <c r="A52" s="5">
        <v>49</v>
      </c>
      <c r="B52" s="53" t="s">
        <v>69</v>
      </c>
      <c r="C52" s="54">
        <v>15457</v>
      </c>
      <c r="D52" s="56">
        <v>157773</v>
      </c>
      <c r="E52" s="56">
        <f t="shared" si="0"/>
        <v>10.207220029759979</v>
      </c>
      <c r="F52" s="56">
        <v>113896</v>
      </c>
      <c r="G52" s="56">
        <f t="shared" si="1"/>
        <v>7.368570874037653</v>
      </c>
      <c r="H52" s="56">
        <v>0</v>
      </c>
      <c r="I52" s="56">
        <f t="shared" si="2"/>
        <v>0</v>
      </c>
      <c r="J52" s="56">
        <v>195337</v>
      </c>
      <c r="K52" s="56">
        <f t="shared" si="3"/>
        <v>12.637445817428997</v>
      </c>
      <c r="L52" s="56">
        <v>2139046</v>
      </c>
      <c r="M52" s="56">
        <f t="shared" si="4"/>
        <v>138.38687973086627</v>
      </c>
      <c r="N52" s="56">
        <v>64492</v>
      </c>
      <c r="O52" s="56">
        <f t="shared" si="5"/>
        <v>4.17234909749628</v>
      </c>
      <c r="P52" s="56">
        <v>274678</v>
      </c>
      <c r="Q52" s="56">
        <f t="shared" si="6"/>
        <v>17.770459985766966</v>
      </c>
      <c r="R52" s="56">
        <v>0</v>
      </c>
      <c r="S52" s="56">
        <f t="shared" si="7"/>
        <v>0</v>
      </c>
      <c r="T52" s="66">
        <f t="shared" si="8"/>
        <v>2945222</v>
      </c>
      <c r="U52" s="56">
        <f t="shared" si="9"/>
        <v>190.54292553535615</v>
      </c>
    </row>
    <row r="53" spans="1:21" ht="12.75">
      <c r="A53" s="6">
        <v>50</v>
      </c>
      <c r="B53" s="15" t="s">
        <v>70</v>
      </c>
      <c r="C53" s="9">
        <v>8582</v>
      </c>
      <c r="D53" s="57">
        <v>77245</v>
      </c>
      <c r="E53" s="57">
        <f t="shared" si="0"/>
        <v>9.000815660685156</v>
      </c>
      <c r="F53" s="57">
        <v>74672</v>
      </c>
      <c r="G53" s="57">
        <f t="shared" si="1"/>
        <v>8.701002097413191</v>
      </c>
      <c r="H53" s="57">
        <v>0</v>
      </c>
      <c r="I53" s="57">
        <f t="shared" si="2"/>
        <v>0</v>
      </c>
      <c r="J53" s="57">
        <v>39046</v>
      </c>
      <c r="K53" s="57">
        <f t="shared" si="3"/>
        <v>4.549755301794454</v>
      </c>
      <c r="L53" s="57">
        <v>983751</v>
      </c>
      <c r="M53" s="57">
        <f t="shared" si="4"/>
        <v>114.62957352598463</v>
      </c>
      <c r="N53" s="57">
        <v>25697</v>
      </c>
      <c r="O53" s="57">
        <f t="shared" si="5"/>
        <v>2.9942903752039154</v>
      </c>
      <c r="P53" s="57">
        <v>124091</v>
      </c>
      <c r="Q53" s="57">
        <f t="shared" si="6"/>
        <v>14.459450011652295</v>
      </c>
      <c r="R53" s="57">
        <v>125550</v>
      </c>
      <c r="S53" s="57">
        <f t="shared" si="7"/>
        <v>14.629457003029597</v>
      </c>
      <c r="T53" s="67">
        <f t="shared" si="8"/>
        <v>1450052</v>
      </c>
      <c r="U53" s="57">
        <f t="shared" si="9"/>
        <v>168.96434397576323</v>
      </c>
    </row>
    <row r="54" spans="1:21" ht="12.75">
      <c r="A54" s="5">
        <v>51</v>
      </c>
      <c r="B54" s="53" t="s">
        <v>71</v>
      </c>
      <c r="C54" s="54">
        <v>9841</v>
      </c>
      <c r="D54" s="56">
        <v>108001</v>
      </c>
      <c r="E54" s="56">
        <f t="shared" si="0"/>
        <v>10.974596077634386</v>
      </c>
      <c r="F54" s="56">
        <v>139718</v>
      </c>
      <c r="G54" s="56">
        <f t="shared" si="1"/>
        <v>14.197540900315008</v>
      </c>
      <c r="H54" s="56">
        <v>0</v>
      </c>
      <c r="I54" s="56">
        <f t="shared" si="2"/>
        <v>0</v>
      </c>
      <c r="J54" s="56">
        <v>47345</v>
      </c>
      <c r="K54" s="56">
        <f t="shared" si="3"/>
        <v>4.810994817599838</v>
      </c>
      <c r="L54" s="56">
        <v>1115925</v>
      </c>
      <c r="M54" s="56">
        <f t="shared" si="4"/>
        <v>113.39548826338786</v>
      </c>
      <c r="N54" s="56">
        <v>21188</v>
      </c>
      <c r="O54" s="56">
        <f t="shared" si="5"/>
        <v>2.1530332283304543</v>
      </c>
      <c r="P54" s="56">
        <v>151258</v>
      </c>
      <c r="Q54" s="56">
        <f t="shared" si="6"/>
        <v>15.370185956711717</v>
      </c>
      <c r="R54" s="56">
        <v>2806291</v>
      </c>
      <c r="S54" s="56">
        <f t="shared" si="7"/>
        <v>285.1631947972767</v>
      </c>
      <c r="T54" s="66">
        <f t="shared" si="8"/>
        <v>4389726</v>
      </c>
      <c r="U54" s="56">
        <f t="shared" si="9"/>
        <v>446.06503404125596</v>
      </c>
    </row>
    <row r="55" spans="1:21" ht="12.75">
      <c r="A55" s="5">
        <v>52</v>
      </c>
      <c r="B55" s="53" t="s">
        <v>72</v>
      </c>
      <c r="C55" s="54">
        <v>34857</v>
      </c>
      <c r="D55" s="56">
        <v>10796</v>
      </c>
      <c r="E55" s="56">
        <f t="shared" si="0"/>
        <v>0.3097225808302493</v>
      </c>
      <c r="F55" s="56">
        <v>215055</v>
      </c>
      <c r="G55" s="56">
        <f t="shared" si="1"/>
        <v>6.169635941130906</v>
      </c>
      <c r="H55" s="56">
        <v>74585</v>
      </c>
      <c r="I55" s="56">
        <f t="shared" si="2"/>
        <v>2.139742375993344</v>
      </c>
      <c r="J55" s="56">
        <v>366849</v>
      </c>
      <c r="K55" s="56">
        <f t="shared" si="3"/>
        <v>10.524399690162664</v>
      </c>
      <c r="L55" s="56">
        <v>3618096</v>
      </c>
      <c r="M55" s="56">
        <f t="shared" si="4"/>
        <v>103.79826146828471</v>
      </c>
      <c r="N55" s="56">
        <v>405277</v>
      </c>
      <c r="O55" s="56">
        <f t="shared" si="5"/>
        <v>11.626846831339472</v>
      </c>
      <c r="P55" s="56">
        <v>276523</v>
      </c>
      <c r="Q55" s="56">
        <f t="shared" si="6"/>
        <v>7.933069397825401</v>
      </c>
      <c r="R55" s="56">
        <v>43675971</v>
      </c>
      <c r="S55" s="56">
        <f t="shared" si="7"/>
        <v>1253.004303296325</v>
      </c>
      <c r="T55" s="66">
        <f t="shared" si="8"/>
        <v>48643152</v>
      </c>
      <c r="U55" s="56">
        <f t="shared" si="9"/>
        <v>1395.5059815818918</v>
      </c>
    </row>
    <row r="56" spans="1:21" ht="12.75">
      <c r="A56" s="5">
        <v>53</v>
      </c>
      <c r="B56" s="53" t="s">
        <v>73</v>
      </c>
      <c r="C56" s="54">
        <v>19487</v>
      </c>
      <c r="D56" s="56">
        <v>154988</v>
      </c>
      <c r="E56" s="56">
        <f t="shared" si="0"/>
        <v>7.953404833991892</v>
      </c>
      <c r="F56" s="56">
        <v>446704</v>
      </c>
      <c r="G56" s="56">
        <f t="shared" si="1"/>
        <v>22.92317955560117</v>
      </c>
      <c r="H56" s="56">
        <v>503</v>
      </c>
      <c r="I56" s="56">
        <f t="shared" si="2"/>
        <v>0.025812079848103863</v>
      </c>
      <c r="J56" s="56">
        <v>193194</v>
      </c>
      <c r="K56" s="56">
        <f t="shared" si="3"/>
        <v>9.913993944681069</v>
      </c>
      <c r="L56" s="56">
        <v>2687730</v>
      </c>
      <c r="M56" s="56">
        <f t="shared" si="4"/>
        <v>137.92425719710576</v>
      </c>
      <c r="N56" s="56">
        <v>277529</v>
      </c>
      <c r="O56" s="56">
        <f t="shared" si="5"/>
        <v>14.241750910863653</v>
      </c>
      <c r="P56" s="56">
        <v>3213436</v>
      </c>
      <c r="Q56" s="56">
        <f t="shared" si="6"/>
        <v>164.90152409298506</v>
      </c>
      <c r="R56" s="56">
        <v>1035269</v>
      </c>
      <c r="S56" s="56">
        <f t="shared" si="7"/>
        <v>53.12613537229948</v>
      </c>
      <c r="T56" s="66">
        <f t="shared" si="8"/>
        <v>8009353</v>
      </c>
      <c r="U56" s="56">
        <f t="shared" si="9"/>
        <v>411.0100579873762</v>
      </c>
    </row>
    <row r="57" spans="1:21" ht="12.75">
      <c r="A57" s="5">
        <v>54</v>
      </c>
      <c r="B57" s="53" t="s">
        <v>74</v>
      </c>
      <c r="C57" s="54">
        <v>812</v>
      </c>
      <c r="D57" s="56">
        <v>34455</v>
      </c>
      <c r="E57" s="56">
        <f t="shared" si="0"/>
        <v>42.43226600985221</v>
      </c>
      <c r="F57" s="56">
        <v>14046</v>
      </c>
      <c r="G57" s="56">
        <f t="shared" si="1"/>
        <v>17.298029556650246</v>
      </c>
      <c r="H57" s="56">
        <v>0</v>
      </c>
      <c r="I57" s="56">
        <f t="shared" si="2"/>
        <v>0</v>
      </c>
      <c r="J57" s="56">
        <v>11196</v>
      </c>
      <c r="K57" s="56">
        <f t="shared" si="3"/>
        <v>13.788177339901479</v>
      </c>
      <c r="L57" s="56">
        <v>144389</v>
      </c>
      <c r="M57" s="56">
        <f t="shared" si="4"/>
        <v>177.81896551724137</v>
      </c>
      <c r="N57" s="56">
        <v>0</v>
      </c>
      <c r="O57" s="56">
        <f t="shared" si="5"/>
        <v>0</v>
      </c>
      <c r="P57" s="56">
        <v>8225</v>
      </c>
      <c r="Q57" s="56">
        <f t="shared" si="6"/>
        <v>10.129310344827585</v>
      </c>
      <c r="R57" s="56">
        <v>128753</v>
      </c>
      <c r="S57" s="56">
        <f t="shared" si="7"/>
        <v>158.5628078817734</v>
      </c>
      <c r="T57" s="66">
        <f t="shared" si="8"/>
        <v>341064</v>
      </c>
      <c r="U57" s="56">
        <f t="shared" si="9"/>
        <v>420.0295566502463</v>
      </c>
    </row>
    <row r="58" spans="1:21" ht="12.75">
      <c r="A58" s="6">
        <v>55</v>
      </c>
      <c r="B58" s="15" t="s">
        <v>75</v>
      </c>
      <c r="C58" s="9">
        <v>18911</v>
      </c>
      <c r="D58" s="57">
        <v>131440</v>
      </c>
      <c r="E58" s="57">
        <f t="shared" si="0"/>
        <v>6.950452117815028</v>
      </c>
      <c r="F58" s="57">
        <v>199371</v>
      </c>
      <c r="G58" s="57">
        <f t="shared" si="1"/>
        <v>10.54259425731056</v>
      </c>
      <c r="H58" s="57">
        <v>5096</v>
      </c>
      <c r="I58" s="57">
        <f t="shared" si="2"/>
        <v>0.2694727936121834</v>
      </c>
      <c r="J58" s="57">
        <v>442988</v>
      </c>
      <c r="K58" s="57">
        <f t="shared" si="3"/>
        <v>23.42488498757337</v>
      </c>
      <c r="L58" s="57">
        <v>1889409</v>
      </c>
      <c r="M58" s="57">
        <f t="shared" si="4"/>
        <v>99.91058114324996</v>
      </c>
      <c r="N58" s="57">
        <v>47222</v>
      </c>
      <c r="O58" s="57">
        <f t="shared" si="5"/>
        <v>2.4970652001480618</v>
      </c>
      <c r="P58" s="57">
        <v>864645</v>
      </c>
      <c r="Q58" s="57">
        <f t="shared" si="6"/>
        <v>45.72180212574692</v>
      </c>
      <c r="R58" s="57">
        <v>3962891</v>
      </c>
      <c r="S58" s="57">
        <f t="shared" si="7"/>
        <v>209.5548093702078</v>
      </c>
      <c r="T58" s="67">
        <f t="shared" si="8"/>
        <v>7543062</v>
      </c>
      <c r="U58" s="57">
        <f t="shared" si="9"/>
        <v>398.8716619956639</v>
      </c>
    </row>
    <row r="59" spans="1:21" ht="12.75">
      <c r="A59" s="5">
        <v>56</v>
      </c>
      <c r="B59" s="53" t="s">
        <v>76</v>
      </c>
      <c r="C59" s="54">
        <v>3072</v>
      </c>
      <c r="D59" s="56">
        <v>45467</v>
      </c>
      <c r="E59" s="56">
        <f t="shared" si="0"/>
        <v>14.800455729166666</v>
      </c>
      <c r="F59" s="56">
        <v>1350</v>
      </c>
      <c r="G59" s="56">
        <f t="shared" si="1"/>
        <v>0.439453125</v>
      </c>
      <c r="H59" s="56">
        <v>0</v>
      </c>
      <c r="I59" s="56">
        <f t="shared" si="2"/>
        <v>0</v>
      </c>
      <c r="J59" s="56">
        <v>39921</v>
      </c>
      <c r="K59" s="56">
        <f t="shared" si="3"/>
        <v>12.9951171875</v>
      </c>
      <c r="L59" s="56">
        <v>914975</v>
      </c>
      <c r="M59" s="56">
        <f t="shared" si="4"/>
        <v>297.8434244791667</v>
      </c>
      <c r="N59" s="56">
        <v>0</v>
      </c>
      <c r="O59" s="56">
        <f t="shared" si="5"/>
        <v>0</v>
      </c>
      <c r="P59" s="56">
        <v>10312</v>
      </c>
      <c r="Q59" s="56">
        <f t="shared" si="6"/>
        <v>3.3567708333333335</v>
      </c>
      <c r="R59" s="56">
        <v>0</v>
      </c>
      <c r="S59" s="56">
        <f t="shared" si="7"/>
        <v>0</v>
      </c>
      <c r="T59" s="66">
        <f t="shared" si="8"/>
        <v>1012025</v>
      </c>
      <c r="U59" s="56">
        <f t="shared" si="9"/>
        <v>329.4352213541667</v>
      </c>
    </row>
    <row r="60" spans="1:21" ht="12.75">
      <c r="A60" s="5">
        <v>57</v>
      </c>
      <c r="B60" s="53" t="s">
        <v>77</v>
      </c>
      <c r="C60" s="54">
        <v>8986</v>
      </c>
      <c r="D60" s="56">
        <v>0</v>
      </c>
      <c r="E60" s="56">
        <f t="shared" si="0"/>
        <v>0</v>
      </c>
      <c r="F60" s="56">
        <v>0</v>
      </c>
      <c r="G60" s="56">
        <f t="shared" si="1"/>
        <v>0</v>
      </c>
      <c r="H60" s="56">
        <v>0</v>
      </c>
      <c r="I60" s="56">
        <f t="shared" si="2"/>
        <v>0</v>
      </c>
      <c r="J60" s="56">
        <v>26743</v>
      </c>
      <c r="K60" s="56">
        <f t="shared" si="3"/>
        <v>2.976073892722012</v>
      </c>
      <c r="L60" s="56">
        <v>594299</v>
      </c>
      <c r="M60" s="56">
        <f t="shared" si="4"/>
        <v>66.13610060093478</v>
      </c>
      <c r="N60" s="56">
        <v>149105</v>
      </c>
      <c r="O60" s="56">
        <f t="shared" si="5"/>
        <v>16.59303360783441</v>
      </c>
      <c r="P60" s="56">
        <v>57819</v>
      </c>
      <c r="Q60" s="56">
        <f t="shared" si="6"/>
        <v>6.434342310260405</v>
      </c>
      <c r="R60" s="56">
        <v>5981864</v>
      </c>
      <c r="S60" s="56">
        <f t="shared" si="7"/>
        <v>665.6870687736479</v>
      </c>
      <c r="T60" s="66">
        <f t="shared" si="8"/>
        <v>6809830</v>
      </c>
      <c r="U60" s="56">
        <f t="shared" si="9"/>
        <v>757.8266191853995</v>
      </c>
    </row>
    <row r="61" spans="1:21" ht="12.75">
      <c r="A61" s="5">
        <v>58</v>
      </c>
      <c r="B61" s="53" t="s">
        <v>78</v>
      </c>
      <c r="C61" s="54">
        <v>9608</v>
      </c>
      <c r="D61" s="56">
        <v>91493</v>
      </c>
      <c r="E61" s="56">
        <f t="shared" si="0"/>
        <v>9.522585345545378</v>
      </c>
      <c r="F61" s="56">
        <v>97403</v>
      </c>
      <c r="G61" s="56">
        <f t="shared" si="1"/>
        <v>10.13769775187344</v>
      </c>
      <c r="H61" s="56">
        <v>0</v>
      </c>
      <c r="I61" s="56">
        <f t="shared" si="2"/>
        <v>0</v>
      </c>
      <c r="J61" s="56">
        <v>5317</v>
      </c>
      <c r="K61" s="56">
        <f t="shared" si="3"/>
        <v>0.5533930058284763</v>
      </c>
      <c r="L61" s="56">
        <v>444838</v>
      </c>
      <c r="M61" s="56">
        <f t="shared" si="4"/>
        <v>46.29870940882598</v>
      </c>
      <c r="N61" s="56">
        <v>125</v>
      </c>
      <c r="O61" s="56">
        <f t="shared" si="5"/>
        <v>0.013009991673605328</v>
      </c>
      <c r="P61" s="56">
        <v>141834</v>
      </c>
      <c r="Q61" s="56">
        <f t="shared" si="6"/>
        <v>14.762073272273106</v>
      </c>
      <c r="R61" s="56">
        <v>1936126</v>
      </c>
      <c r="S61" s="56">
        <f t="shared" si="7"/>
        <v>201.51186511240633</v>
      </c>
      <c r="T61" s="66">
        <f t="shared" si="8"/>
        <v>2717136</v>
      </c>
      <c r="U61" s="56">
        <f t="shared" si="9"/>
        <v>282.7993338884263</v>
      </c>
    </row>
    <row r="62" spans="1:21" ht="12.75">
      <c r="A62" s="5">
        <v>59</v>
      </c>
      <c r="B62" s="53" t="s">
        <v>79</v>
      </c>
      <c r="C62" s="54">
        <v>5159</v>
      </c>
      <c r="D62" s="56">
        <v>57708</v>
      </c>
      <c r="E62" s="56">
        <f t="shared" si="0"/>
        <v>11.185888738127543</v>
      </c>
      <c r="F62" s="56">
        <v>67171</v>
      </c>
      <c r="G62" s="56">
        <f t="shared" si="1"/>
        <v>13.02015894553208</v>
      </c>
      <c r="H62" s="56">
        <v>0</v>
      </c>
      <c r="I62" s="56">
        <f t="shared" si="2"/>
        <v>0</v>
      </c>
      <c r="J62" s="56">
        <v>145750</v>
      </c>
      <c r="K62" s="56">
        <f t="shared" si="3"/>
        <v>28.251599147121535</v>
      </c>
      <c r="L62" s="56">
        <v>829882</v>
      </c>
      <c r="M62" s="56">
        <f t="shared" si="4"/>
        <v>160.86101957743747</v>
      </c>
      <c r="N62" s="56">
        <v>0</v>
      </c>
      <c r="O62" s="56">
        <f t="shared" si="5"/>
        <v>0</v>
      </c>
      <c r="P62" s="56">
        <v>194193</v>
      </c>
      <c r="Q62" s="56">
        <f t="shared" si="6"/>
        <v>37.64159720876139</v>
      </c>
      <c r="R62" s="56">
        <v>5830001</v>
      </c>
      <c r="S62" s="56">
        <f t="shared" si="7"/>
        <v>1130.0641597208762</v>
      </c>
      <c r="T62" s="66">
        <f t="shared" si="8"/>
        <v>7124705</v>
      </c>
      <c r="U62" s="56">
        <f t="shared" si="9"/>
        <v>1381.0244233378562</v>
      </c>
    </row>
    <row r="63" spans="1:21" ht="12.75">
      <c r="A63" s="6">
        <v>60</v>
      </c>
      <c r="B63" s="15" t="s">
        <v>80</v>
      </c>
      <c r="C63" s="9">
        <v>7435</v>
      </c>
      <c r="D63" s="57">
        <v>83390</v>
      </c>
      <c r="E63" s="57">
        <f t="shared" si="0"/>
        <v>11.215870880968392</v>
      </c>
      <c r="F63" s="57">
        <v>45580</v>
      </c>
      <c r="G63" s="57">
        <f t="shared" si="1"/>
        <v>6.130464021519838</v>
      </c>
      <c r="H63" s="57">
        <v>0</v>
      </c>
      <c r="I63" s="57">
        <f t="shared" si="2"/>
        <v>0</v>
      </c>
      <c r="J63" s="57">
        <v>63904</v>
      </c>
      <c r="K63" s="57">
        <f t="shared" si="3"/>
        <v>8.59502353732347</v>
      </c>
      <c r="L63" s="57">
        <v>412291</v>
      </c>
      <c r="M63" s="57">
        <f t="shared" si="4"/>
        <v>55.45272360457297</v>
      </c>
      <c r="N63" s="57">
        <v>763</v>
      </c>
      <c r="O63" s="57">
        <f t="shared" si="5"/>
        <v>0.10262273032952253</v>
      </c>
      <c r="P63" s="57">
        <v>60625</v>
      </c>
      <c r="Q63" s="57">
        <f t="shared" si="6"/>
        <v>8.154001344989913</v>
      </c>
      <c r="R63" s="57">
        <v>24365826</v>
      </c>
      <c r="S63" s="57">
        <f t="shared" si="7"/>
        <v>3277.1790181573638</v>
      </c>
      <c r="T63" s="67">
        <f t="shared" si="8"/>
        <v>25032379</v>
      </c>
      <c r="U63" s="57">
        <f t="shared" si="9"/>
        <v>3366.8297242770677</v>
      </c>
    </row>
    <row r="64" spans="1:21" ht="12.75">
      <c r="A64" s="5">
        <v>61</v>
      </c>
      <c r="B64" s="53" t="s">
        <v>81</v>
      </c>
      <c r="C64" s="54">
        <v>3577</v>
      </c>
      <c r="D64" s="56">
        <v>70160</v>
      </c>
      <c r="E64" s="56">
        <f t="shared" si="0"/>
        <v>19.61420184512161</v>
      </c>
      <c r="F64" s="56">
        <v>53004</v>
      </c>
      <c r="G64" s="56">
        <f t="shared" si="1"/>
        <v>14.818003913894325</v>
      </c>
      <c r="H64" s="56">
        <v>11103</v>
      </c>
      <c r="I64" s="56">
        <f t="shared" si="2"/>
        <v>3.103997763488957</v>
      </c>
      <c r="J64" s="56">
        <v>0</v>
      </c>
      <c r="K64" s="56">
        <f t="shared" si="3"/>
        <v>0</v>
      </c>
      <c r="L64" s="56">
        <v>677121</v>
      </c>
      <c r="M64" s="56">
        <f t="shared" si="4"/>
        <v>189.29857422421023</v>
      </c>
      <c r="N64" s="56">
        <v>12447</v>
      </c>
      <c r="O64" s="56">
        <f t="shared" si="5"/>
        <v>3.479731618674867</v>
      </c>
      <c r="P64" s="56">
        <v>15573</v>
      </c>
      <c r="Q64" s="56">
        <f t="shared" si="6"/>
        <v>4.353648308638524</v>
      </c>
      <c r="R64" s="56">
        <v>8038</v>
      </c>
      <c r="S64" s="56">
        <f t="shared" si="7"/>
        <v>2.2471344702264466</v>
      </c>
      <c r="T64" s="66">
        <f t="shared" si="8"/>
        <v>847446</v>
      </c>
      <c r="U64" s="56">
        <f t="shared" si="9"/>
        <v>236.91529214425495</v>
      </c>
    </row>
    <row r="65" spans="1:21" ht="12.75">
      <c r="A65" s="5">
        <v>62</v>
      </c>
      <c r="B65" s="53" t="s">
        <v>82</v>
      </c>
      <c r="C65" s="54">
        <v>2311</v>
      </c>
      <c r="D65" s="56">
        <v>18446</v>
      </c>
      <c r="E65" s="56">
        <f t="shared" si="0"/>
        <v>7.981826049329294</v>
      </c>
      <c r="F65" s="56">
        <v>9120</v>
      </c>
      <c r="G65" s="56">
        <f t="shared" si="1"/>
        <v>3.9463435742102986</v>
      </c>
      <c r="H65" s="56">
        <v>5405</v>
      </c>
      <c r="I65" s="56">
        <f t="shared" si="2"/>
        <v>2.338814366075292</v>
      </c>
      <c r="J65" s="56">
        <v>8889</v>
      </c>
      <c r="K65" s="56">
        <f t="shared" si="3"/>
        <v>3.8463868455214194</v>
      </c>
      <c r="L65" s="56">
        <v>412317</v>
      </c>
      <c r="M65" s="56">
        <f t="shared" si="4"/>
        <v>178.41497187364777</v>
      </c>
      <c r="N65" s="56">
        <v>0</v>
      </c>
      <c r="O65" s="56">
        <f t="shared" si="5"/>
        <v>0</v>
      </c>
      <c r="P65" s="56">
        <v>2160</v>
      </c>
      <c r="Q65" s="56">
        <f t="shared" si="6"/>
        <v>0.9346603202077023</v>
      </c>
      <c r="R65" s="56">
        <v>0</v>
      </c>
      <c r="S65" s="56">
        <f t="shared" si="7"/>
        <v>0</v>
      </c>
      <c r="T65" s="66">
        <f t="shared" si="8"/>
        <v>456337</v>
      </c>
      <c r="U65" s="56">
        <f t="shared" si="9"/>
        <v>197.46300302899178</v>
      </c>
    </row>
    <row r="66" spans="1:21" ht="12.75">
      <c r="A66" s="5">
        <v>63</v>
      </c>
      <c r="B66" s="53" t="s">
        <v>83</v>
      </c>
      <c r="C66" s="54">
        <v>2447</v>
      </c>
      <c r="D66" s="56">
        <v>29302</v>
      </c>
      <c r="E66" s="56">
        <f t="shared" si="0"/>
        <v>11.974662852472415</v>
      </c>
      <c r="F66" s="56">
        <v>24061</v>
      </c>
      <c r="G66" s="56">
        <f t="shared" si="1"/>
        <v>9.8328565590519</v>
      </c>
      <c r="H66" s="56">
        <v>6750</v>
      </c>
      <c r="I66" s="56">
        <f t="shared" si="2"/>
        <v>2.758479771148345</v>
      </c>
      <c r="J66" s="56">
        <v>36239</v>
      </c>
      <c r="K66" s="56">
        <f t="shared" si="3"/>
        <v>14.809562729873313</v>
      </c>
      <c r="L66" s="56">
        <v>326768</v>
      </c>
      <c r="M66" s="56">
        <f t="shared" si="4"/>
        <v>133.53821005312628</v>
      </c>
      <c r="N66" s="56">
        <v>0</v>
      </c>
      <c r="O66" s="56">
        <f t="shared" si="5"/>
        <v>0</v>
      </c>
      <c r="P66" s="56">
        <v>29164</v>
      </c>
      <c r="Q66" s="56">
        <f t="shared" si="6"/>
        <v>11.918267266040049</v>
      </c>
      <c r="R66" s="56">
        <v>596069</v>
      </c>
      <c r="S66" s="56">
        <f t="shared" si="7"/>
        <v>243.59174499387004</v>
      </c>
      <c r="T66" s="66">
        <f>D66+F66+H66+J66+L66+N66+P66+R66</f>
        <v>1048353</v>
      </c>
      <c r="U66" s="56">
        <f t="shared" si="9"/>
        <v>428.4237842255823</v>
      </c>
    </row>
    <row r="67" spans="1:21" ht="12.75">
      <c r="A67" s="5">
        <v>64</v>
      </c>
      <c r="B67" s="53" t="s">
        <v>84</v>
      </c>
      <c r="C67" s="54">
        <v>2761</v>
      </c>
      <c r="D67" s="56">
        <v>15046</v>
      </c>
      <c r="E67" s="56">
        <f t="shared" si="0"/>
        <v>5.449474827960883</v>
      </c>
      <c r="F67" s="56">
        <v>29266</v>
      </c>
      <c r="G67" s="56">
        <f t="shared" si="1"/>
        <v>10.59978268743209</v>
      </c>
      <c r="H67" s="56">
        <v>0</v>
      </c>
      <c r="I67" s="56">
        <f t="shared" si="2"/>
        <v>0</v>
      </c>
      <c r="J67" s="56">
        <v>69003</v>
      </c>
      <c r="K67" s="56">
        <f t="shared" si="3"/>
        <v>24.99203187250996</v>
      </c>
      <c r="L67" s="56">
        <v>358163</v>
      </c>
      <c r="M67" s="56">
        <f t="shared" si="4"/>
        <v>129.72220210068815</v>
      </c>
      <c r="N67" s="56">
        <v>0</v>
      </c>
      <c r="O67" s="56">
        <f t="shared" si="5"/>
        <v>0</v>
      </c>
      <c r="P67" s="56">
        <v>3339</v>
      </c>
      <c r="Q67" s="56">
        <f t="shared" si="6"/>
        <v>1.2093444404201377</v>
      </c>
      <c r="R67" s="56">
        <v>2895195</v>
      </c>
      <c r="S67" s="56">
        <f t="shared" si="7"/>
        <v>1048.603766751177</v>
      </c>
      <c r="T67" s="66">
        <f t="shared" si="8"/>
        <v>3370012</v>
      </c>
      <c r="U67" s="56">
        <f t="shared" si="9"/>
        <v>1220.5766026801884</v>
      </c>
    </row>
    <row r="68" spans="1:21" ht="12.75">
      <c r="A68" s="6">
        <v>65</v>
      </c>
      <c r="B68" s="15" t="s">
        <v>85</v>
      </c>
      <c r="C68" s="58">
        <v>9037</v>
      </c>
      <c r="D68" s="57">
        <v>58525</v>
      </c>
      <c r="E68" s="57">
        <f t="shared" si="0"/>
        <v>6.4761535907934045</v>
      </c>
      <c r="F68" s="57">
        <v>68867</v>
      </c>
      <c r="G68" s="57">
        <f t="shared" si="1"/>
        <v>7.620559920327542</v>
      </c>
      <c r="H68" s="57">
        <v>0</v>
      </c>
      <c r="I68" s="57">
        <f t="shared" si="2"/>
        <v>0</v>
      </c>
      <c r="J68" s="57">
        <v>0</v>
      </c>
      <c r="K68" s="57">
        <f t="shared" si="3"/>
        <v>0</v>
      </c>
      <c r="L68" s="57">
        <v>936678</v>
      </c>
      <c r="M68" s="57">
        <f t="shared" si="4"/>
        <v>103.64921987385195</v>
      </c>
      <c r="N68" s="57">
        <v>52124</v>
      </c>
      <c r="O68" s="57">
        <f t="shared" si="5"/>
        <v>5.767843310833241</v>
      </c>
      <c r="P68" s="57">
        <v>813229</v>
      </c>
      <c r="Q68" s="57">
        <f t="shared" si="6"/>
        <v>89.98882372468739</v>
      </c>
      <c r="R68" s="57">
        <v>123452</v>
      </c>
      <c r="S68" s="57">
        <f t="shared" si="7"/>
        <v>13.660728117738188</v>
      </c>
      <c r="T68" s="67">
        <f t="shared" si="8"/>
        <v>2052875</v>
      </c>
      <c r="U68" s="57">
        <f>T68/$C68</f>
        <v>227.16332853823172</v>
      </c>
    </row>
    <row r="69" spans="1:21" ht="12.75">
      <c r="A69" s="25">
        <v>66</v>
      </c>
      <c r="B69" s="53" t="s">
        <v>86</v>
      </c>
      <c r="C69" s="54">
        <v>2439</v>
      </c>
      <c r="D69" s="56">
        <v>20094</v>
      </c>
      <c r="E69" s="56">
        <f>D69/$C69</f>
        <v>8.238622386223863</v>
      </c>
      <c r="F69" s="56">
        <v>29312</v>
      </c>
      <c r="G69" s="56">
        <f>F69/$C69</f>
        <v>12.018040180401805</v>
      </c>
      <c r="H69" s="56">
        <v>12658</v>
      </c>
      <c r="I69" s="56">
        <f>H69/$C69</f>
        <v>5.1898318983189835</v>
      </c>
      <c r="J69" s="56">
        <v>3200</v>
      </c>
      <c r="K69" s="56">
        <f>J69/$C69</f>
        <v>1.3120131201312013</v>
      </c>
      <c r="L69" s="56">
        <v>289111</v>
      </c>
      <c r="M69" s="56">
        <f>L69/$C69</f>
        <v>118.53669536695367</v>
      </c>
      <c r="N69" s="56">
        <v>10152</v>
      </c>
      <c r="O69" s="56">
        <f>N69/$C69</f>
        <v>4.162361623616236</v>
      </c>
      <c r="P69" s="56">
        <v>48230</v>
      </c>
      <c r="Q69" s="56">
        <f>P69/$C69</f>
        <v>19.77449774497745</v>
      </c>
      <c r="R69" s="56">
        <v>1399941</v>
      </c>
      <c r="S69" s="56">
        <f>R69/$C69</f>
        <v>573.9815498154982</v>
      </c>
      <c r="T69" s="66">
        <f>D69+F69+H69+J69+L69+N69+P69+R69</f>
        <v>1812698</v>
      </c>
      <c r="U69" s="56">
        <f>T69/$C69</f>
        <v>743.2136121361214</v>
      </c>
    </row>
    <row r="70" spans="1:21" ht="12.75" customHeight="1">
      <c r="A70" s="5">
        <v>67</v>
      </c>
      <c r="B70" s="53" t="s">
        <v>87</v>
      </c>
      <c r="C70" s="59">
        <v>3833</v>
      </c>
      <c r="D70" s="55">
        <v>114859</v>
      </c>
      <c r="E70" s="55">
        <f t="shared" si="0"/>
        <v>29.96582311505348</v>
      </c>
      <c r="F70" s="55">
        <v>86931</v>
      </c>
      <c r="G70" s="55">
        <f t="shared" si="1"/>
        <v>22.679624315157838</v>
      </c>
      <c r="H70" s="55">
        <v>0</v>
      </c>
      <c r="I70" s="55">
        <f t="shared" si="2"/>
        <v>0</v>
      </c>
      <c r="J70" s="55">
        <v>0</v>
      </c>
      <c r="K70" s="55">
        <f t="shared" si="3"/>
        <v>0</v>
      </c>
      <c r="L70" s="55">
        <v>410956</v>
      </c>
      <c r="M70" s="55">
        <f t="shared" si="4"/>
        <v>107.21523610748761</v>
      </c>
      <c r="N70" s="55">
        <v>2400</v>
      </c>
      <c r="O70" s="55">
        <f t="shared" si="5"/>
        <v>0.6261414036003131</v>
      </c>
      <c r="P70" s="55">
        <v>176307</v>
      </c>
      <c r="Q70" s="55">
        <f t="shared" si="6"/>
        <v>45.9971301852335</v>
      </c>
      <c r="R70" s="55">
        <v>20695757</v>
      </c>
      <c r="S70" s="55">
        <f t="shared" si="7"/>
        <v>5399.362640229585</v>
      </c>
      <c r="T70" s="65">
        <f>D70+F70+H70+J70+L70+N70+P70+R70</f>
        <v>21487210</v>
      </c>
      <c r="U70" s="55">
        <f t="shared" si="9"/>
        <v>5605.846595356118</v>
      </c>
    </row>
    <row r="71" spans="1:21" ht="12.75">
      <c r="A71" s="6">
        <v>68</v>
      </c>
      <c r="B71" s="16" t="s">
        <v>88</v>
      </c>
      <c r="C71" s="9">
        <v>2225</v>
      </c>
      <c r="D71" s="57">
        <v>707</v>
      </c>
      <c r="E71" s="57">
        <f>D71/$C71</f>
        <v>0.31775280898876407</v>
      </c>
      <c r="F71" s="57">
        <v>24274</v>
      </c>
      <c r="G71" s="57">
        <f>F71/$C71</f>
        <v>10.909662921348314</v>
      </c>
      <c r="H71" s="57">
        <v>0</v>
      </c>
      <c r="I71" s="57">
        <f>H71/$C71</f>
        <v>0</v>
      </c>
      <c r="J71" s="57">
        <v>45793</v>
      </c>
      <c r="K71" s="57">
        <f>J71/$C71</f>
        <v>20.581123595505616</v>
      </c>
      <c r="L71" s="57">
        <v>497859</v>
      </c>
      <c r="M71" s="57">
        <f>L71/$C71</f>
        <v>223.75685393258428</v>
      </c>
      <c r="N71" s="57">
        <v>8801</v>
      </c>
      <c r="O71" s="57">
        <f>N71/$C71</f>
        <v>3.9555056179775283</v>
      </c>
      <c r="P71" s="57">
        <v>70780</v>
      </c>
      <c r="Q71" s="57">
        <f>P71/$C71</f>
        <v>31.81123595505618</v>
      </c>
      <c r="R71" s="57">
        <v>0</v>
      </c>
      <c r="S71" s="57">
        <f>R71/$C71</f>
        <v>0</v>
      </c>
      <c r="T71" s="67">
        <f>D71+F71+H71+J71+L71+N71+P71+R71</f>
        <v>648214</v>
      </c>
      <c r="U71" s="57">
        <f>T71/$C71</f>
        <v>291.3321348314607</v>
      </c>
    </row>
    <row r="72" spans="1:21" ht="12.75">
      <c r="A72" s="49"/>
      <c r="B72" s="50" t="s">
        <v>89</v>
      </c>
      <c r="C72" s="51">
        <f>SUM(C4:C71)</f>
        <v>653683</v>
      </c>
      <c r="D72" s="29">
        <f>SUM(D4:D71)</f>
        <v>6967591</v>
      </c>
      <c r="E72" s="29">
        <f>D72/$C72</f>
        <v>10.65897537491414</v>
      </c>
      <c r="F72" s="29">
        <f>SUM(F4:F71)</f>
        <v>7871080</v>
      </c>
      <c r="G72" s="29">
        <f>F72/$C72</f>
        <v>12.041126968270554</v>
      </c>
      <c r="H72" s="29">
        <f>SUM(H4:H71)</f>
        <v>6725153</v>
      </c>
      <c r="I72" s="23">
        <f>H72/$C72</f>
        <v>10.288095300015451</v>
      </c>
      <c r="J72" s="23">
        <f>SUM(J4:J71)</f>
        <v>5584308</v>
      </c>
      <c r="K72" s="23">
        <f>J72/$C72</f>
        <v>8.54283804229267</v>
      </c>
      <c r="L72" s="23">
        <f>SUM(L4:L71)</f>
        <v>136659734</v>
      </c>
      <c r="M72" s="23">
        <f>L72/$C72</f>
        <v>209.06117185241163</v>
      </c>
      <c r="N72" s="23">
        <f>SUM(N4:N71)</f>
        <v>6892454</v>
      </c>
      <c r="O72" s="23">
        <f>N72/$C72</f>
        <v>10.544031281217348</v>
      </c>
      <c r="P72" s="23">
        <f>SUM(P4:P71)</f>
        <v>19365769</v>
      </c>
      <c r="Q72" s="23">
        <f>P72/$C72</f>
        <v>29.62562740655639</v>
      </c>
      <c r="R72" s="23">
        <f>SUM(R4:R71)</f>
        <v>330907666</v>
      </c>
      <c r="S72" s="23">
        <f>R72/$C72</f>
        <v>506.22039428897494</v>
      </c>
      <c r="T72" s="68">
        <f>SUM(T4:T71)</f>
        <v>520973755</v>
      </c>
      <c r="U72" s="23">
        <f>T72/$C72</f>
        <v>796.9822605146531</v>
      </c>
    </row>
    <row r="73" spans="1:29" ht="12.75">
      <c r="A73" s="7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9"/>
      <c r="V73" s="40"/>
      <c r="W73" s="40"/>
      <c r="X73" s="40"/>
      <c r="Y73" s="40"/>
      <c r="Z73" s="40"/>
      <c r="AA73" s="40"/>
      <c r="AB73" s="40"/>
      <c r="AC73" s="40"/>
    </row>
    <row r="74" spans="1:29" ht="12.75">
      <c r="A74" s="7">
        <v>318</v>
      </c>
      <c r="B74" s="71" t="s">
        <v>90</v>
      </c>
      <c r="C74" s="59">
        <v>1316</v>
      </c>
      <c r="D74" s="55">
        <v>17307</v>
      </c>
      <c r="E74" s="55">
        <f>D74/$C74</f>
        <v>13.151215805471125</v>
      </c>
      <c r="F74" s="55">
        <v>0</v>
      </c>
      <c r="G74" s="55">
        <f>F74/$C74</f>
        <v>0</v>
      </c>
      <c r="H74" s="55">
        <v>207540</v>
      </c>
      <c r="I74" s="55">
        <f>H74/$C74</f>
        <v>157.70516717325228</v>
      </c>
      <c r="J74" s="55">
        <v>0</v>
      </c>
      <c r="K74" s="55">
        <f>J74/$C74</f>
        <v>0</v>
      </c>
      <c r="L74" s="55">
        <v>222297</v>
      </c>
      <c r="M74" s="55">
        <f>L74/$C74</f>
        <v>168.91869300911853</v>
      </c>
      <c r="N74" s="55">
        <v>0</v>
      </c>
      <c r="O74" s="55">
        <f>N74/$C74</f>
        <v>0</v>
      </c>
      <c r="P74" s="55">
        <v>378</v>
      </c>
      <c r="Q74" s="55">
        <f>P74/$C74</f>
        <v>0.2872340425531915</v>
      </c>
      <c r="R74" s="55">
        <v>966152</v>
      </c>
      <c r="S74" s="55">
        <f>R74/$C74</f>
        <v>734.1580547112462</v>
      </c>
      <c r="T74" s="65">
        <f>D74+F74+H74+J74+L74+N74+P74+R74</f>
        <v>1413674</v>
      </c>
      <c r="U74" s="55">
        <f>T74/$C74</f>
        <v>1074.2203647416413</v>
      </c>
      <c r="V74" s="41"/>
      <c r="W74" s="41"/>
      <c r="X74" s="41"/>
      <c r="Y74" s="41"/>
      <c r="Z74" s="41"/>
      <c r="AA74" s="41"/>
      <c r="AB74" s="41"/>
      <c r="AC74" s="41"/>
    </row>
    <row r="75" spans="1:29" ht="12.75">
      <c r="A75" s="20">
        <v>319</v>
      </c>
      <c r="B75" s="48" t="s">
        <v>91</v>
      </c>
      <c r="C75" s="47">
        <v>480</v>
      </c>
      <c r="D75" s="57">
        <v>0</v>
      </c>
      <c r="E75" s="57">
        <f>D75/$C75</f>
        <v>0</v>
      </c>
      <c r="F75" s="57">
        <v>11600</v>
      </c>
      <c r="G75" s="57">
        <f>F75/$C75</f>
        <v>24.166666666666668</v>
      </c>
      <c r="H75" s="57">
        <v>0</v>
      </c>
      <c r="I75" s="57">
        <f>H75/$C75</f>
        <v>0</v>
      </c>
      <c r="J75" s="57">
        <v>0</v>
      </c>
      <c r="K75" s="57">
        <f>J75/$C75</f>
        <v>0</v>
      </c>
      <c r="L75" s="57">
        <v>38268</v>
      </c>
      <c r="M75" s="57">
        <f>L75/$C75</f>
        <v>79.725</v>
      </c>
      <c r="N75" s="57">
        <v>0</v>
      </c>
      <c r="O75" s="57">
        <f>N75/$C75</f>
        <v>0</v>
      </c>
      <c r="P75" s="57">
        <v>0</v>
      </c>
      <c r="Q75" s="57">
        <f>P75/$C75</f>
        <v>0</v>
      </c>
      <c r="R75" s="57">
        <v>0</v>
      </c>
      <c r="S75" s="57">
        <f>R75/$C75</f>
        <v>0</v>
      </c>
      <c r="T75" s="67">
        <f>D75+F75+H75+J75+L75+N75+P75+R75</f>
        <v>49868</v>
      </c>
      <c r="U75" s="57">
        <f>T75/$C75</f>
        <v>103.89166666666667</v>
      </c>
      <c r="V75" s="41"/>
      <c r="W75" s="41"/>
      <c r="X75" s="41"/>
      <c r="Y75" s="41"/>
      <c r="Z75" s="41"/>
      <c r="AA75" s="41"/>
      <c r="AB75" s="41"/>
      <c r="AC75" s="41"/>
    </row>
    <row r="76" spans="1:29" ht="12.75">
      <c r="A76" s="21"/>
      <c r="B76" s="22" t="s">
        <v>92</v>
      </c>
      <c r="C76" s="27">
        <f>SUM(C74:C75)</f>
        <v>1796</v>
      </c>
      <c r="D76" s="60">
        <f>SUM(D74:D75)</f>
        <v>17307</v>
      </c>
      <c r="E76" s="29">
        <f>D76/$C76</f>
        <v>9.63641425389755</v>
      </c>
      <c r="F76" s="60">
        <f>SUM(F74:F75)</f>
        <v>11600</v>
      </c>
      <c r="G76" s="29">
        <f>F76/$C76</f>
        <v>6.458797327394209</v>
      </c>
      <c r="H76" s="60">
        <f>SUM(H74:H75)</f>
        <v>207540</v>
      </c>
      <c r="I76" s="29">
        <f>H76/$C76</f>
        <v>115.55679287305122</v>
      </c>
      <c r="J76" s="60">
        <f>SUM(J74:J75)</f>
        <v>0</v>
      </c>
      <c r="K76" s="29">
        <f>J76/$C76</f>
        <v>0</v>
      </c>
      <c r="L76" s="29">
        <f>SUM(L74:L75)</f>
        <v>260565</v>
      </c>
      <c r="M76" s="29">
        <f>L76/$C76</f>
        <v>145.08073496659242</v>
      </c>
      <c r="N76" s="60">
        <f>SUM(N74:N75)</f>
        <v>0</v>
      </c>
      <c r="O76" s="29">
        <f>N76/$C76</f>
        <v>0</v>
      </c>
      <c r="P76" s="60">
        <f>SUM(P74:P75)</f>
        <v>378</v>
      </c>
      <c r="Q76" s="29">
        <f>P76/$C76</f>
        <v>0.21046770601336304</v>
      </c>
      <c r="R76" s="29">
        <f>SUM(R74:R75)</f>
        <v>966152</v>
      </c>
      <c r="S76" s="29">
        <f>R76/$C76</f>
        <v>537.9465478841871</v>
      </c>
      <c r="T76" s="52">
        <f>SUM(T74:T75)</f>
        <v>1463542</v>
      </c>
      <c r="U76" s="29">
        <f>T76/$C76</f>
        <v>814.8897550111359</v>
      </c>
      <c r="V76" s="42"/>
      <c r="W76" s="43"/>
      <c r="X76" s="42"/>
      <c r="Y76" s="43"/>
      <c r="Z76" s="42"/>
      <c r="AA76" s="43"/>
      <c r="AB76" s="44"/>
      <c r="AC76" s="43"/>
    </row>
    <row r="77" spans="1:29" ht="12.75">
      <c r="A77" s="17"/>
      <c r="B77" s="18"/>
      <c r="C77" s="13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40"/>
      <c r="W77" s="40"/>
      <c r="X77" s="40"/>
      <c r="Y77" s="40"/>
      <c r="Z77" s="40"/>
      <c r="AA77" s="40"/>
      <c r="AB77" s="40"/>
      <c r="AC77" s="40"/>
    </row>
    <row r="78" spans="1:29" ht="12.75">
      <c r="A78" s="5">
        <v>321</v>
      </c>
      <c r="B78" s="53" t="s">
        <v>93</v>
      </c>
      <c r="C78" s="59">
        <v>333</v>
      </c>
      <c r="D78" s="56">
        <v>0</v>
      </c>
      <c r="E78" s="56">
        <f aca="true" t="shared" si="10" ref="E78:E85">D78/$C78</f>
        <v>0</v>
      </c>
      <c r="F78" s="56">
        <v>5005</v>
      </c>
      <c r="G78" s="56">
        <f aca="true" t="shared" si="11" ref="G78:G85">F78/$C78</f>
        <v>15.03003003003003</v>
      </c>
      <c r="H78" s="56">
        <v>21852</v>
      </c>
      <c r="I78" s="56">
        <f aca="true" t="shared" si="12" ref="I78:I85">H78/$C78</f>
        <v>65.62162162162163</v>
      </c>
      <c r="J78" s="56">
        <v>0</v>
      </c>
      <c r="K78" s="56">
        <f aca="true" t="shared" si="13" ref="K78:K85">J78/$C78</f>
        <v>0</v>
      </c>
      <c r="L78" s="56">
        <v>8163</v>
      </c>
      <c r="M78" s="56">
        <f aca="true" t="shared" si="14" ref="M78:M85">L78/$C78</f>
        <v>24.513513513513512</v>
      </c>
      <c r="N78" s="56">
        <v>164500</v>
      </c>
      <c r="O78" s="56">
        <f aca="true" t="shared" si="15" ref="O78:O85">N78/$C78</f>
        <v>493.99399399399397</v>
      </c>
      <c r="P78" s="56">
        <v>3107</v>
      </c>
      <c r="Q78" s="56">
        <f aca="true" t="shared" si="16" ref="Q78:Q85">P78/$C78</f>
        <v>9.33033033033033</v>
      </c>
      <c r="R78" s="56">
        <v>0</v>
      </c>
      <c r="S78" s="56">
        <f aca="true" t="shared" si="17" ref="S78:S85">R78/$C78</f>
        <v>0</v>
      </c>
      <c r="T78" s="66">
        <f aca="true" t="shared" si="18" ref="T78:T84">D78+F78+H78+J78+L78+N78+P78+R78</f>
        <v>202627</v>
      </c>
      <c r="U78" s="56">
        <f>T78/$C78</f>
        <v>608.4894894894895</v>
      </c>
      <c r="V78" s="41"/>
      <c r="W78" s="41"/>
      <c r="X78" s="41"/>
      <c r="Y78" s="41"/>
      <c r="Z78" s="41"/>
      <c r="AA78" s="41"/>
      <c r="AB78" s="41"/>
      <c r="AC78" s="41"/>
    </row>
    <row r="79" spans="1:29" ht="12.75">
      <c r="A79" s="5">
        <v>329</v>
      </c>
      <c r="B79" s="53" t="s">
        <v>94</v>
      </c>
      <c r="C79" s="54">
        <v>365</v>
      </c>
      <c r="D79" s="56">
        <v>5538</v>
      </c>
      <c r="E79" s="56">
        <f t="shared" si="10"/>
        <v>15.172602739726027</v>
      </c>
      <c r="F79" s="56">
        <v>3827</v>
      </c>
      <c r="G79" s="56">
        <f t="shared" si="11"/>
        <v>10.484931506849316</v>
      </c>
      <c r="H79" s="56">
        <v>0</v>
      </c>
      <c r="I79" s="56">
        <f t="shared" si="12"/>
        <v>0</v>
      </c>
      <c r="J79" s="56">
        <v>0</v>
      </c>
      <c r="K79" s="56">
        <f t="shared" si="13"/>
        <v>0</v>
      </c>
      <c r="L79" s="56">
        <v>41726</v>
      </c>
      <c r="M79" s="56">
        <f t="shared" si="14"/>
        <v>114.31780821917808</v>
      </c>
      <c r="N79" s="56">
        <v>48000</v>
      </c>
      <c r="O79" s="56">
        <f t="shared" si="15"/>
        <v>131.5068493150685</v>
      </c>
      <c r="P79" s="56">
        <v>7830</v>
      </c>
      <c r="Q79" s="56">
        <f t="shared" si="16"/>
        <v>21.45205479452055</v>
      </c>
      <c r="R79" s="56">
        <v>353903</v>
      </c>
      <c r="S79" s="56">
        <f t="shared" si="17"/>
        <v>969.5972602739726</v>
      </c>
      <c r="T79" s="66">
        <f t="shared" si="18"/>
        <v>460824</v>
      </c>
      <c r="U79" s="56">
        <f aca="true" t="shared" si="19" ref="U79:U105">T79/$C79</f>
        <v>1262.531506849315</v>
      </c>
      <c r="V79" s="41"/>
      <c r="W79" s="41"/>
      <c r="X79" s="41"/>
      <c r="Y79" s="41"/>
      <c r="Z79" s="41"/>
      <c r="AA79" s="41"/>
      <c r="AB79" s="41"/>
      <c r="AC79" s="41"/>
    </row>
    <row r="80" spans="1:29" ht="12.75">
      <c r="A80" s="5">
        <v>331</v>
      </c>
      <c r="B80" s="53" t="s">
        <v>95</v>
      </c>
      <c r="C80" s="54">
        <v>319</v>
      </c>
      <c r="D80" s="56">
        <v>5</v>
      </c>
      <c r="E80" s="56">
        <f t="shared" si="10"/>
        <v>0.01567398119122257</v>
      </c>
      <c r="F80" s="56">
        <v>5236</v>
      </c>
      <c r="G80" s="56">
        <f t="shared" si="11"/>
        <v>16.413793103448278</v>
      </c>
      <c r="H80" s="56">
        <v>58843</v>
      </c>
      <c r="I80" s="56">
        <f t="shared" si="12"/>
        <v>184.46081504702195</v>
      </c>
      <c r="J80" s="56">
        <v>0</v>
      </c>
      <c r="K80" s="56">
        <f t="shared" si="13"/>
        <v>0</v>
      </c>
      <c r="L80" s="56">
        <v>190314</v>
      </c>
      <c r="M80" s="56">
        <f t="shared" si="14"/>
        <v>596.5956112852665</v>
      </c>
      <c r="N80" s="56">
        <v>35157</v>
      </c>
      <c r="O80" s="56">
        <f t="shared" si="15"/>
        <v>110.21003134796238</v>
      </c>
      <c r="P80" s="56">
        <v>33382</v>
      </c>
      <c r="Q80" s="56">
        <f t="shared" si="16"/>
        <v>104.64576802507837</v>
      </c>
      <c r="R80" s="56">
        <v>40000</v>
      </c>
      <c r="S80" s="56">
        <f t="shared" si="17"/>
        <v>125.39184952978056</v>
      </c>
      <c r="T80" s="66">
        <f t="shared" si="18"/>
        <v>362937</v>
      </c>
      <c r="U80" s="56">
        <f t="shared" si="19"/>
        <v>1137.7335423197492</v>
      </c>
      <c r="V80" s="41"/>
      <c r="W80" s="41"/>
      <c r="X80" s="41"/>
      <c r="Y80" s="41"/>
      <c r="Z80" s="41"/>
      <c r="AA80" s="41"/>
      <c r="AB80" s="41"/>
      <c r="AC80" s="41"/>
    </row>
    <row r="81" spans="1:29" ht="12.75">
      <c r="A81" s="5">
        <v>333</v>
      </c>
      <c r="B81" s="53" t="s">
        <v>96</v>
      </c>
      <c r="C81" s="54">
        <v>630</v>
      </c>
      <c r="D81" s="56">
        <v>1200</v>
      </c>
      <c r="E81" s="56">
        <f t="shared" si="10"/>
        <v>1.9047619047619047</v>
      </c>
      <c r="F81" s="56">
        <v>6143</v>
      </c>
      <c r="G81" s="56">
        <f t="shared" si="11"/>
        <v>9.750793650793652</v>
      </c>
      <c r="H81" s="56">
        <v>0</v>
      </c>
      <c r="I81" s="56">
        <f t="shared" si="12"/>
        <v>0</v>
      </c>
      <c r="J81" s="56">
        <v>89</v>
      </c>
      <c r="K81" s="56">
        <f t="shared" si="13"/>
        <v>0.14126984126984127</v>
      </c>
      <c r="L81" s="56">
        <v>21622</v>
      </c>
      <c r="M81" s="56">
        <f t="shared" si="14"/>
        <v>34.32063492063492</v>
      </c>
      <c r="N81" s="56">
        <v>0</v>
      </c>
      <c r="O81" s="56">
        <f t="shared" si="15"/>
        <v>0</v>
      </c>
      <c r="P81" s="56">
        <v>0</v>
      </c>
      <c r="Q81" s="56">
        <f t="shared" si="16"/>
        <v>0</v>
      </c>
      <c r="R81" s="56">
        <v>6446438</v>
      </c>
      <c r="S81" s="56">
        <f t="shared" si="17"/>
        <v>10232.44126984127</v>
      </c>
      <c r="T81" s="66">
        <f t="shared" si="18"/>
        <v>6475492</v>
      </c>
      <c r="U81" s="56">
        <f t="shared" si="19"/>
        <v>10278.55873015873</v>
      </c>
      <c r="V81" s="41"/>
      <c r="W81" s="41"/>
      <c r="X81" s="41"/>
      <c r="Y81" s="41"/>
      <c r="Z81" s="41"/>
      <c r="AA81" s="41"/>
      <c r="AB81" s="41"/>
      <c r="AC81" s="41"/>
    </row>
    <row r="82" spans="1:29" ht="12.75">
      <c r="A82" s="5">
        <v>336</v>
      </c>
      <c r="B82" s="53" t="s">
        <v>97</v>
      </c>
      <c r="C82" s="54">
        <v>471</v>
      </c>
      <c r="D82" s="56">
        <v>4641</v>
      </c>
      <c r="E82" s="56">
        <f t="shared" si="10"/>
        <v>9.853503184713375</v>
      </c>
      <c r="F82" s="56">
        <v>9863</v>
      </c>
      <c r="G82" s="56">
        <f t="shared" si="11"/>
        <v>20.940552016985137</v>
      </c>
      <c r="H82" s="56">
        <v>0</v>
      </c>
      <c r="I82" s="56">
        <f t="shared" si="12"/>
        <v>0</v>
      </c>
      <c r="J82" s="56">
        <v>1816</v>
      </c>
      <c r="K82" s="56">
        <f t="shared" si="13"/>
        <v>3.8556263269639066</v>
      </c>
      <c r="L82" s="56">
        <v>19140</v>
      </c>
      <c r="M82" s="56">
        <f t="shared" si="14"/>
        <v>40.63694267515923</v>
      </c>
      <c r="N82" s="56">
        <v>0</v>
      </c>
      <c r="O82" s="56">
        <f t="shared" si="15"/>
        <v>0</v>
      </c>
      <c r="P82" s="56">
        <v>287</v>
      </c>
      <c r="Q82" s="56">
        <f t="shared" si="16"/>
        <v>0.6093418259023354</v>
      </c>
      <c r="R82" s="56">
        <v>200244</v>
      </c>
      <c r="S82" s="56">
        <f t="shared" si="17"/>
        <v>425.14649681528664</v>
      </c>
      <c r="T82" s="66">
        <f t="shared" si="18"/>
        <v>235991</v>
      </c>
      <c r="U82" s="56">
        <f t="shared" si="19"/>
        <v>501.0424628450106</v>
      </c>
      <c r="V82" s="41"/>
      <c r="W82" s="41"/>
      <c r="X82" s="41"/>
      <c r="Y82" s="41"/>
      <c r="Z82" s="41"/>
      <c r="AA82" s="41"/>
      <c r="AB82" s="41"/>
      <c r="AC82" s="41"/>
    </row>
    <row r="83" spans="1:29" ht="12.75">
      <c r="A83" s="5">
        <v>337</v>
      </c>
      <c r="B83" s="53" t="s">
        <v>98</v>
      </c>
      <c r="C83" s="54">
        <v>798</v>
      </c>
      <c r="D83" s="56">
        <v>0</v>
      </c>
      <c r="E83" s="56">
        <f t="shared" si="10"/>
        <v>0</v>
      </c>
      <c r="F83" s="56">
        <v>3554</v>
      </c>
      <c r="G83" s="56">
        <f t="shared" si="11"/>
        <v>4.453634085213032</v>
      </c>
      <c r="H83" s="56">
        <v>0</v>
      </c>
      <c r="I83" s="56">
        <f t="shared" si="12"/>
        <v>0</v>
      </c>
      <c r="J83" s="56">
        <v>10133</v>
      </c>
      <c r="K83" s="56">
        <f t="shared" si="13"/>
        <v>12.697994987468672</v>
      </c>
      <c r="L83" s="56">
        <v>111640</v>
      </c>
      <c r="M83" s="56">
        <f t="shared" si="14"/>
        <v>139.8997493734336</v>
      </c>
      <c r="N83" s="56">
        <v>0</v>
      </c>
      <c r="O83" s="56">
        <f t="shared" si="15"/>
        <v>0</v>
      </c>
      <c r="P83" s="56">
        <v>14135</v>
      </c>
      <c r="Q83" s="56">
        <f t="shared" si="16"/>
        <v>17.713032581453636</v>
      </c>
      <c r="R83" s="56">
        <v>0</v>
      </c>
      <c r="S83" s="56">
        <f t="shared" si="17"/>
        <v>0</v>
      </c>
      <c r="T83" s="66">
        <f t="shared" si="18"/>
        <v>139462</v>
      </c>
      <c r="U83" s="56">
        <f t="shared" si="19"/>
        <v>174.7644110275689</v>
      </c>
      <c r="V83" s="41"/>
      <c r="W83" s="41"/>
      <c r="X83" s="41"/>
      <c r="Y83" s="41"/>
      <c r="Z83" s="41"/>
      <c r="AA83" s="41"/>
      <c r="AB83" s="41"/>
      <c r="AC83" s="41"/>
    </row>
    <row r="84" spans="1:29" ht="12.75">
      <c r="A84" s="26">
        <v>339</v>
      </c>
      <c r="B84" s="61" t="s">
        <v>99</v>
      </c>
      <c r="C84" s="47">
        <v>363</v>
      </c>
      <c r="D84" s="56">
        <v>10808</v>
      </c>
      <c r="E84" s="56">
        <f t="shared" si="10"/>
        <v>29.774104683195592</v>
      </c>
      <c r="F84" s="56">
        <v>5010</v>
      </c>
      <c r="G84" s="56">
        <f t="shared" si="11"/>
        <v>13.801652892561984</v>
      </c>
      <c r="H84" s="56">
        <v>50400</v>
      </c>
      <c r="I84" s="56">
        <f t="shared" si="12"/>
        <v>138.84297520661158</v>
      </c>
      <c r="J84" s="56">
        <v>0</v>
      </c>
      <c r="K84" s="56">
        <f t="shared" si="13"/>
        <v>0</v>
      </c>
      <c r="L84" s="56">
        <v>5308</v>
      </c>
      <c r="M84" s="56">
        <f t="shared" si="14"/>
        <v>14.622589531680442</v>
      </c>
      <c r="N84" s="56">
        <v>326163</v>
      </c>
      <c r="O84" s="56">
        <f t="shared" si="15"/>
        <v>898.5206611570248</v>
      </c>
      <c r="P84" s="56">
        <v>34221</v>
      </c>
      <c r="Q84" s="56">
        <f t="shared" si="16"/>
        <v>94.27272727272727</v>
      </c>
      <c r="R84" s="56">
        <v>0</v>
      </c>
      <c r="S84" s="56">
        <f t="shared" si="17"/>
        <v>0</v>
      </c>
      <c r="T84" s="66">
        <f t="shared" si="18"/>
        <v>431910</v>
      </c>
      <c r="U84" s="56">
        <f t="shared" si="19"/>
        <v>1189.8347107438017</v>
      </c>
      <c r="V84" s="41"/>
      <c r="W84" s="41"/>
      <c r="X84" s="41"/>
      <c r="Y84" s="41"/>
      <c r="Z84" s="41"/>
      <c r="AA84" s="41"/>
      <c r="AB84" s="41"/>
      <c r="AC84" s="41"/>
    </row>
    <row r="85" spans="1:29" ht="12.75">
      <c r="A85" s="21"/>
      <c r="B85" s="22" t="s">
        <v>100</v>
      </c>
      <c r="C85" s="27">
        <f>SUM(C78:C84)</f>
        <v>3279</v>
      </c>
      <c r="D85" s="62">
        <f>SUM(D78:D84)</f>
        <v>22192</v>
      </c>
      <c r="E85" s="62">
        <f t="shared" si="10"/>
        <v>6.767917047880451</v>
      </c>
      <c r="F85" s="62">
        <f>SUM(F78:F84)</f>
        <v>38638</v>
      </c>
      <c r="G85" s="62">
        <f t="shared" si="11"/>
        <v>11.783470570295822</v>
      </c>
      <c r="H85" s="62">
        <f>SUM(H78:H84)</f>
        <v>131095</v>
      </c>
      <c r="I85" s="62">
        <f t="shared" si="12"/>
        <v>39.980176883196094</v>
      </c>
      <c r="J85" s="62">
        <f>SUM(J78:J84)</f>
        <v>12038</v>
      </c>
      <c r="K85" s="62">
        <f t="shared" si="13"/>
        <v>3.671241232082952</v>
      </c>
      <c r="L85" s="62">
        <f>SUM(L78:L84)</f>
        <v>397913</v>
      </c>
      <c r="M85" s="62">
        <f t="shared" si="14"/>
        <v>121.35193656602623</v>
      </c>
      <c r="N85" s="62">
        <f>SUM(N78:N84)</f>
        <v>573820</v>
      </c>
      <c r="O85" s="62">
        <f t="shared" si="15"/>
        <v>174.99847514486123</v>
      </c>
      <c r="P85" s="62">
        <f>SUM(P78:P84)</f>
        <v>92962</v>
      </c>
      <c r="Q85" s="62">
        <f t="shared" si="16"/>
        <v>28.35071668191522</v>
      </c>
      <c r="R85" s="29">
        <f>SUM(R78:R84)</f>
        <v>7040585</v>
      </c>
      <c r="S85" s="63">
        <f t="shared" si="17"/>
        <v>2147.1744434278744</v>
      </c>
      <c r="T85" s="69">
        <f>SUM(T78:T84)</f>
        <v>8309243</v>
      </c>
      <c r="U85" s="62">
        <f t="shared" si="19"/>
        <v>2534.078377554132</v>
      </c>
      <c r="V85" s="42"/>
      <c r="W85" s="42"/>
      <c r="X85" s="42"/>
      <c r="Y85" s="42"/>
      <c r="Z85" s="42"/>
      <c r="AA85" s="42"/>
      <c r="AB85" s="44"/>
      <c r="AC85" s="43"/>
    </row>
    <row r="86" spans="1:29" ht="12.75">
      <c r="A86" s="17"/>
      <c r="B86" s="18"/>
      <c r="C86" s="13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40"/>
      <c r="W86" s="40"/>
      <c r="X86" s="40"/>
      <c r="Y86" s="40"/>
      <c r="Z86" s="40"/>
      <c r="AA86" s="40"/>
      <c r="AB86" s="40"/>
      <c r="AC86" s="40"/>
    </row>
    <row r="87" spans="1:29" ht="14.25" customHeight="1">
      <c r="A87" s="24">
        <v>300</v>
      </c>
      <c r="B87" s="53" t="s">
        <v>101</v>
      </c>
      <c r="C87" s="59">
        <v>447</v>
      </c>
      <c r="D87" s="56">
        <v>6838</v>
      </c>
      <c r="E87" s="56">
        <f aca="true" t="shared" si="20" ref="E87:E105">D87/$C87</f>
        <v>15.297539149888143</v>
      </c>
      <c r="F87" s="56">
        <v>6372</v>
      </c>
      <c r="G87" s="56">
        <f aca="true" t="shared" si="21" ref="G87:G105">F87/$C87</f>
        <v>14.25503355704698</v>
      </c>
      <c r="H87" s="56">
        <v>79511</v>
      </c>
      <c r="I87" s="56">
        <f aca="true" t="shared" si="22" ref="I87:I104">H87/$C87</f>
        <v>177.87695749440715</v>
      </c>
      <c r="J87" s="56">
        <v>1306</v>
      </c>
      <c r="K87" s="56">
        <f aca="true" t="shared" si="23" ref="K87:K105">J87/$C87</f>
        <v>2.9217002237136467</v>
      </c>
      <c r="L87" s="56">
        <v>26175</v>
      </c>
      <c r="M87" s="56">
        <f aca="true" t="shared" si="24" ref="M87:M105">L87/$C87</f>
        <v>58.557046979865774</v>
      </c>
      <c r="N87" s="56">
        <v>0</v>
      </c>
      <c r="O87" s="56">
        <f aca="true" t="shared" si="25" ref="O87:O105">N87/$C87</f>
        <v>0</v>
      </c>
      <c r="P87" s="56">
        <v>29186</v>
      </c>
      <c r="Q87" s="56">
        <f aca="true" t="shared" si="26" ref="Q87:Q104">P87/$C87</f>
        <v>65.2930648769575</v>
      </c>
      <c r="R87" s="56">
        <v>0</v>
      </c>
      <c r="S87" s="56">
        <f aca="true" t="shared" si="27" ref="S87:S105">R87/$C87</f>
        <v>0</v>
      </c>
      <c r="T87" s="66">
        <f aca="true" t="shared" si="28" ref="T87:T104">D87+F87+H87+J87+L87+N87+P87+R87</f>
        <v>149388</v>
      </c>
      <c r="U87" s="56">
        <f t="shared" si="19"/>
        <v>334.2013422818792</v>
      </c>
      <c r="V87" s="41"/>
      <c r="W87" s="41"/>
      <c r="X87" s="41"/>
      <c r="Y87" s="41"/>
      <c r="Z87" s="41"/>
      <c r="AA87" s="41"/>
      <c r="AB87" s="41"/>
      <c r="AC87" s="41"/>
    </row>
    <row r="88" spans="1:29" ht="12.75">
      <c r="A88" s="5">
        <v>300</v>
      </c>
      <c r="B88" s="53" t="s">
        <v>102</v>
      </c>
      <c r="C88" s="54">
        <v>257</v>
      </c>
      <c r="D88" s="56">
        <v>10029</v>
      </c>
      <c r="E88" s="56">
        <f t="shared" si="20"/>
        <v>39.023346303501945</v>
      </c>
      <c r="F88" s="56">
        <v>4882</v>
      </c>
      <c r="G88" s="56">
        <f t="shared" si="21"/>
        <v>18.996108949416342</v>
      </c>
      <c r="H88" s="56">
        <v>67200</v>
      </c>
      <c r="I88" s="56">
        <f t="shared" si="22"/>
        <v>261.47859922178986</v>
      </c>
      <c r="J88" s="56">
        <v>110</v>
      </c>
      <c r="K88" s="56">
        <f t="shared" si="23"/>
        <v>0.4280155642023346</v>
      </c>
      <c r="L88" s="56">
        <v>0</v>
      </c>
      <c r="M88" s="56">
        <f t="shared" si="24"/>
        <v>0</v>
      </c>
      <c r="N88" s="56">
        <v>0</v>
      </c>
      <c r="O88" s="56">
        <f t="shared" si="25"/>
        <v>0</v>
      </c>
      <c r="P88" s="56">
        <v>8974</v>
      </c>
      <c r="Q88" s="56">
        <f t="shared" si="26"/>
        <v>34.91828793774319</v>
      </c>
      <c r="R88" s="56">
        <v>0</v>
      </c>
      <c r="S88" s="56">
        <f t="shared" si="27"/>
        <v>0</v>
      </c>
      <c r="T88" s="66">
        <f t="shared" si="28"/>
        <v>91195</v>
      </c>
      <c r="U88" s="56">
        <f t="shared" si="19"/>
        <v>354.84435797665367</v>
      </c>
      <c r="V88" s="41"/>
      <c r="W88" s="41"/>
      <c r="X88" s="41"/>
      <c r="Y88" s="41"/>
      <c r="Z88" s="41"/>
      <c r="AA88" s="41"/>
      <c r="AB88" s="41"/>
      <c r="AC88" s="41"/>
    </row>
    <row r="89" spans="1:29" ht="25.5">
      <c r="A89" s="5">
        <v>390</v>
      </c>
      <c r="B89" s="53" t="s">
        <v>103</v>
      </c>
      <c r="C89" s="54">
        <v>701</v>
      </c>
      <c r="D89" s="56">
        <v>16385</v>
      </c>
      <c r="E89" s="56">
        <f t="shared" si="20"/>
        <v>23.373751783166906</v>
      </c>
      <c r="F89" s="56">
        <v>5463</v>
      </c>
      <c r="G89" s="56">
        <f>F89/$C89</f>
        <v>7.793152639087019</v>
      </c>
      <c r="H89" s="56">
        <v>213126</v>
      </c>
      <c r="I89" s="56">
        <f t="shared" si="22"/>
        <v>304.03138373751784</v>
      </c>
      <c r="J89" s="56">
        <v>46054</v>
      </c>
      <c r="K89" s="56">
        <f t="shared" si="23"/>
        <v>65.69757489300999</v>
      </c>
      <c r="L89" s="56">
        <v>78132</v>
      </c>
      <c r="M89" s="56">
        <f t="shared" si="24"/>
        <v>111.45791726105564</v>
      </c>
      <c r="N89" s="56">
        <v>388752</v>
      </c>
      <c r="O89" s="56">
        <f t="shared" si="25"/>
        <v>554.567760342368</v>
      </c>
      <c r="P89" s="56">
        <v>0</v>
      </c>
      <c r="Q89" s="56">
        <f t="shared" si="26"/>
        <v>0</v>
      </c>
      <c r="R89" s="56">
        <v>0</v>
      </c>
      <c r="S89" s="56">
        <f t="shared" si="27"/>
        <v>0</v>
      </c>
      <c r="T89" s="66">
        <f t="shared" si="28"/>
        <v>747912</v>
      </c>
      <c r="U89" s="56">
        <f t="shared" si="19"/>
        <v>1066.9215406562055</v>
      </c>
      <c r="V89" s="41"/>
      <c r="W89" s="41"/>
      <c r="X89" s="41"/>
      <c r="Y89" s="41"/>
      <c r="Z89" s="41"/>
      <c r="AA89" s="41"/>
      <c r="AB89" s="41"/>
      <c r="AC89" s="41"/>
    </row>
    <row r="90" spans="1:29" ht="25.5">
      <c r="A90" s="5">
        <v>391</v>
      </c>
      <c r="B90" s="53" t="s">
        <v>104</v>
      </c>
      <c r="C90" s="54">
        <v>427</v>
      </c>
      <c r="D90" s="56">
        <v>0</v>
      </c>
      <c r="E90" s="56">
        <f t="shared" si="20"/>
        <v>0</v>
      </c>
      <c r="F90" s="56">
        <v>3231</v>
      </c>
      <c r="G90" s="56">
        <f t="shared" si="21"/>
        <v>7.566744730679157</v>
      </c>
      <c r="H90" s="56">
        <v>0</v>
      </c>
      <c r="I90" s="56">
        <f t="shared" si="22"/>
        <v>0</v>
      </c>
      <c r="J90" s="56">
        <v>0</v>
      </c>
      <c r="K90" s="56">
        <f t="shared" si="23"/>
        <v>0</v>
      </c>
      <c r="L90" s="56">
        <v>542</v>
      </c>
      <c r="M90" s="56">
        <f t="shared" si="24"/>
        <v>1.269320843091335</v>
      </c>
      <c r="N90" s="56">
        <v>0</v>
      </c>
      <c r="O90" s="56">
        <f t="shared" si="25"/>
        <v>0</v>
      </c>
      <c r="P90" s="56">
        <v>0</v>
      </c>
      <c r="Q90" s="56">
        <f t="shared" si="26"/>
        <v>0</v>
      </c>
      <c r="R90" s="56">
        <v>0</v>
      </c>
      <c r="S90" s="56">
        <f t="shared" si="27"/>
        <v>0</v>
      </c>
      <c r="T90" s="66">
        <f t="shared" si="28"/>
        <v>3773</v>
      </c>
      <c r="U90" s="56">
        <f t="shared" si="19"/>
        <v>8.836065573770492</v>
      </c>
      <c r="V90" s="41"/>
      <c r="W90" s="41"/>
      <c r="X90" s="41"/>
      <c r="Y90" s="41"/>
      <c r="Z90" s="41"/>
      <c r="AA90" s="41"/>
      <c r="AB90" s="41"/>
      <c r="AC90" s="41"/>
    </row>
    <row r="91" spans="1:29" ht="12.75">
      <c r="A91" s="5">
        <v>392</v>
      </c>
      <c r="B91" s="53" t="s">
        <v>105</v>
      </c>
      <c r="C91" s="54">
        <v>289</v>
      </c>
      <c r="D91" s="56">
        <v>0</v>
      </c>
      <c r="E91" s="56">
        <f t="shared" si="20"/>
        <v>0</v>
      </c>
      <c r="F91" s="56">
        <v>0</v>
      </c>
      <c r="G91" s="56">
        <f t="shared" si="21"/>
        <v>0</v>
      </c>
      <c r="H91" s="56">
        <v>0</v>
      </c>
      <c r="I91" s="56">
        <f t="shared" si="22"/>
        <v>0</v>
      </c>
      <c r="J91" s="56">
        <v>0</v>
      </c>
      <c r="K91" s="56">
        <f t="shared" si="23"/>
        <v>0</v>
      </c>
      <c r="L91" s="56">
        <v>0</v>
      </c>
      <c r="M91" s="56">
        <f>L91/$C91</f>
        <v>0</v>
      </c>
      <c r="N91" s="56">
        <v>0</v>
      </c>
      <c r="O91" s="56">
        <f t="shared" si="25"/>
        <v>0</v>
      </c>
      <c r="P91" s="56">
        <v>5149</v>
      </c>
      <c r="Q91" s="56">
        <f t="shared" si="26"/>
        <v>17.81660899653979</v>
      </c>
      <c r="R91" s="56">
        <v>0</v>
      </c>
      <c r="S91" s="56">
        <f t="shared" si="27"/>
        <v>0</v>
      </c>
      <c r="T91" s="66">
        <f t="shared" si="28"/>
        <v>5149</v>
      </c>
      <c r="U91" s="56">
        <f t="shared" si="19"/>
        <v>17.81660899653979</v>
      </c>
      <c r="V91" s="41"/>
      <c r="W91" s="41"/>
      <c r="X91" s="41"/>
      <c r="Y91" s="41"/>
      <c r="Z91" s="41"/>
      <c r="AA91" s="41"/>
      <c r="AB91" s="41"/>
      <c r="AC91" s="41"/>
    </row>
    <row r="92" spans="1:29" ht="12.75">
      <c r="A92" s="32">
        <v>392</v>
      </c>
      <c r="B92" s="48" t="s">
        <v>106</v>
      </c>
      <c r="C92" s="47">
        <v>133</v>
      </c>
      <c r="D92" s="57">
        <v>0</v>
      </c>
      <c r="E92" s="57">
        <f t="shared" si="20"/>
        <v>0</v>
      </c>
      <c r="F92" s="57">
        <v>2798</v>
      </c>
      <c r="G92" s="57">
        <f t="shared" si="21"/>
        <v>21.037593984962406</v>
      </c>
      <c r="H92" s="57">
        <v>0</v>
      </c>
      <c r="I92" s="57">
        <f t="shared" si="22"/>
        <v>0</v>
      </c>
      <c r="J92" s="57">
        <v>0</v>
      </c>
      <c r="K92" s="57">
        <f t="shared" si="23"/>
        <v>0</v>
      </c>
      <c r="L92" s="57">
        <v>26202</v>
      </c>
      <c r="M92" s="57">
        <f t="shared" si="24"/>
        <v>197.00751879699249</v>
      </c>
      <c r="N92" s="57">
        <v>0</v>
      </c>
      <c r="O92" s="57">
        <f t="shared" si="25"/>
        <v>0</v>
      </c>
      <c r="P92" s="57">
        <v>6936</v>
      </c>
      <c r="Q92" s="57">
        <f t="shared" si="26"/>
        <v>52.150375939849624</v>
      </c>
      <c r="R92" s="57">
        <v>0</v>
      </c>
      <c r="S92" s="57">
        <f t="shared" si="27"/>
        <v>0</v>
      </c>
      <c r="T92" s="67">
        <f t="shared" si="28"/>
        <v>35936</v>
      </c>
      <c r="U92" s="57">
        <f t="shared" si="19"/>
        <v>270.1954887218045</v>
      </c>
      <c r="V92" s="41"/>
      <c r="W92" s="41"/>
      <c r="X92" s="41"/>
      <c r="Y92" s="41"/>
      <c r="Z92" s="41"/>
      <c r="AA92" s="41"/>
      <c r="AB92" s="41"/>
      <c r="AC92" s="41"/>
    </row>
    <row r="93" spans="1:29" ht="12.75">
      <c r="A93" s="5">
        <v>393</v>
      </c>
      <c r="B93" s="53" t="s">
        <v>107</v>
      </c>
      <c r="C93" s="54">
        <v>791</v>
      </c>
      <c r="D93" s="55">
        <v>0</v>
      </c>
      <c r="E93" s="55">
        <f t="shared" si="20"/>
        <v>0</v>
      </c>
      <c r="F93" s="55">
        <v>811</v>
      </c>
      <c r="G93" s="55">
        <f t="shared" si="21"/>
        <v>1.0252844500632112</v>
      </c>
      <c r="H93" s="55">
        <v>120799</v>
      </c>
      <c r="I93" s="55">
        <f t="shared" si="22"/>
        <v>152.71681415929203</v>
      </c>
      <c r="J93" s="55">
        <v>12840</v>
      </c>
      <c r="K93" s="55">
        <f t="shared" si="23"/>
        <v>16.232616940581543</v>
      </c>
      <c r="L93" s="55">
        <v>177400</v>
      </c>
      <c r="M93" s="55">
        <f t="shared" si="24"/>
        <v>224.2730720606827</v>
      </c>
      <c r="N93" s="55">
        <v>1997</v>
      </c>
      <c r="O93" s="55">
        <f t="shared" si="25"/>
        <v>2.524652338811631</v>
      </c>
      <c r="P93" s="55">
        <v>75498</v>
      </c>
      <c r="Q93" s="55">
        <f t="shared" si="26"/>
        <v>95.44627054361568</v>
      </c>
      <c r="R93" s="55">
        <v>0</v>
      </c>
      <c r="S93" s="55">
        <f t="shared" si="27"/>
        <v>0</v>
      </c>
      <c r="T93" s="65">
        <f t="shared" si="28"/>
        <v>389345</v>
      </c>
      <c r="U93" s="55">
        <f t="shared" si="19"/>
        <v>492.2187104930468</v>
      </c>
      <c r="V93" s="41"/>
      <c r="W93" s="41"/>
      <c r="X93" s="41"/>
      <c r="Y93" s="41"/>
      <c r="Z93" s="41"/>
      <c r="AA93" s="41"/>
      <c r="AB93" s="41"/>
      <c r="AC93" s="41"/>
    </row>
    <row r="94" spans="1:29" ht="12.75">
      <c r="A94" s="5">
        <v>395</v>
      </c>
      <c r="B94" s="53" t="s">
        <v>108</v>
      </c>
      <c r="C94" s="54">
        <v>553</v>
      </c>
      <c r="D94" s="56">
        <v>0</v>
      </c>
      <c r="E94" s="56">
        <f t="shared" si="20"/>
        <v>0</v>
      </c>
      <c r="F94" s="56">
        <v>16055</v>
      </c>
      <c r="G94" s="56">
        <f t="shared" si="21"/>
        <v>29.03254972875226</v>
      </c>
      <c r="H94" s="56">
        <v>298534</v>
      </c>
      <c r="I94" s="56">
        <f t="shared" si="22"/>
        <v>539.8444846292948</v>
      </c>
      <c r="J94" s="56">
        <v>0</v>
      </c>
      <c r="K94" s="56">
        <f t="shared" si="23"/>
        <v>0</v>
      </c>
      <c r="L94" s="56">
        <v>190755</v>
      </c>
      <c r="M94" s="56">
        <f t="shared" si="24"/>
        <v>344.94575045207955</v>
      </c>
      <c r="N94" s="56">
        <v>0</v>
      </c>
      <c r="O94" s="56">
        <f t="shared" si="25"/>
        <v>0</v>
      </c>
      <c r="P94" s="56">
        <v>269326</v>
      </c>
      <c r="Q94" s="56">
        <f t="shared" si="26"/>
        <v>487.0271247739602</v>
      </c>
      <c r="R94" s="56">
        <v>0</v>
      </c>
      <c r="S94" s="56">
        <f t="shared" si="27"/>
        <v>0</v>
      </c>
      <c r="T94" s="66">
        <f t="shared" si="28"/>
        <v>774670</v>
      </c>
      <c r="U94" s="56">
        <f t="shared" si="19"/>
        <v>1400.8499095840868</v>
      </c>
      <c r="V94" s="41"/>
      <c r="W94" s="41"/>
      <c r="X94" s="41"/>
      <c r="Y94" s="41"/>
      <c r="Z94" s="41"/>
      <c r="AA94" s="41"/>
      <c r="AB94" s="41"/>
      <c r="AC94" s="41"/>
    </row>
    <row r="95" spans="1:29" ht="12.75">
      <c r="A95" s="5">
        <v>395</v>
      </c>
      <c r="B95" s="53" t="s">
        <v>109</v>
      </c>
      <c r="C95" s="54">
        <v>558</v>
      </c>
      <c r="D95" s="56">
        <v>0</v>
      </c>
      <c r="E95" s="56">
        <f t="shared" si="20"/>
        <v>0</v>
      </c>
      <c r="F95" s="56">
        <v>1656</v>
      </c>
      <c r="G95" s="56">
        <f t="shared" si="21"/>
        <v>2.967741935483871</v>
      </c>
      <c r="H95" s="56">
        <v>313684</v>
      </c>
      <c r="I95" s="56">
        <f t="shared" si="22"/>
        <v>562.15770609319</v>
      </c>
      <c r="J95" s="56">
        <v>0</v>
      </c>
      <c r="K95" s="56">
        <f t="shared" si="23"/>
        <v>0</v>
      </c>
      <c r="L95" s="56">
        <v>134014</v>
      </c>
      <c r="M95" s="56">
        <f t="shared" si="24"/>
        <v>240.168458781362</v>
      </c>
      <c r="N95" s="56">
        <v>0</v>
      </c>
      <c r="O95" s="56">
        <f t="shared" si="25"/>
        <v>0</v>
      </c>
      <c r="P95" s="56">
        <v>276107</v>
      </c>
      <c r="Q95" s="56">
        <f t="shared" si="26"/>
        <v>494.81541218637994</v>
      </c>
      <c r="R95" s="56">
        <v>0</v>
      </c>
      <c r="S95" s="56">
        <f t="shared" si="27"/>
        <v>0</v>
      </c>
      <c r="T95" s="66">
        <f t="shared" si="28"/>
        <v>725461</v>
      </c>
      <c r="U95" s="56">
        <f t="shared" si="19"/>
        <v>1300.1093189964158</v>
      </c>
      <c r="V95" s="41"/>
      <c r="W95" s="41"/>
      <c r="X95" s="41"/>
      <c r="Y95" s="41"/>
      <c r="Z95" s="41"/>
      <c r="AA95" s="41"/>
      <c r="AB95" s="41"/>
      <c r="AC95" s="41"/>
    </row>
    <row r="96" spans="1:29" ht="12.75">
      <c r="A96" s="5">
        <v>395</v>
      </c>
      <c r="B96" s="53" t="s">
        <v>110</v>
      </c>
      <c r="C96" s="54">
        <v>443</v>
      </c>
      <c r="D96" s="56">
        <v>750</v>
      </c>
      <c r="E96" s="56">
        <f t="shared" si="20"/>
        <v>1.693002257336343</v>
      </c>
      <c r="F96" s="56">
        <v>16067</v>
      </c>
      <c r="G96" s="56">
        <f t="shared" si="21"/>
        <v>36.2686230248307</v>
      </c>
      <c r="H96" s="56">
        <v>173581</v>
      </c>
      <c r="I96" s="56">
        <f t="shared" si="22"/>
        <v>391.83069977426635</v>
      </c>
      <c r="J96" s="56">
        <v>0</v>
      </c>
      <c r="K96" s="56">
        <f t="shared" si="23"/>
        <v>0</v>
      </c>
      <c r="L96" s="56">
        <v>83764</v>
      </c>
      <c r="M96" s="56">
        <f t="shared" si="24"/>
        <v>189.08352144469526</v>
      </c>
      <c r="N96" s="56">
        <v>0</v>
      </c>
      <c r="O96" s="56">
        <f t="shared" si="25"/>
        <v>0</v>
      </c>
      <c r="P96" s="56">
        <v>199136</v>
      </c>
      <c r="Q96" s="56">
        <f t="shared" si="26"/>
        <v>449.5169300225734</v>
      </c>
      <c r="R96" s="56">
        <v>0</v>
      </c>
      <c r="S96" s="56">
        <f t="shared" si="27"/>
        <v>0</v>
      </c>
      <c r="T96" s="66">
        <f t="shared" si="28"/>
        <v>473298</v>
      </c>
      <c r="U96" s="56">
        <f t="shared" si="19"/>
        <v>1068.392776523702</v>
      </c>
      <c r="V96" s="41"/>
      <c r="W96" s="41"/>
      <c r="X96" s="41"/>
      <c r="Y96" s="41"/>
      <c r="Z96" s="41"/>
      <c r="AA96" s="41"/>
      <c r="AB96" s="41"/>
      <c r="AC96" s="41"/>
    </row>
    <row r="97" spans="1:29" ht="12.75">
      <c r="A97" s="5">
        <v>395</v>
      </c>
      <c r="B97" s="53" t="s">
        <v>111</v>
      </c>
      <c r="C97" s="54">
        <v>161</v>
      </c>
      <c r="D97" s="56">
        <v>769</v>
      </c>
      <c r="E97" s="56">
        <f t="shared" si="20"/>
        <v>4.77639751552795</v>
      </c>
      <c r="F97" s="56">
        <v>5397</v>
      </c>
      <c r="G97" s="56">
        <f t="shared" si="21"/>
        <v>33.52173913043478</v>
      </c>
      <c r="H97" s="56">
        <v>125939</v>
      </c>
      <c r="I97" s="56">
        <f t="shared" si="22"/>
        <v>782.2298136645962</v>
      </c>
      <c r="J97" s="56">
        <v>0</v>
      </c>
      <c r="K97" s="56">
        <f t="shared" si="23"/>
        <v>0</v>
      </c>
      <c r="L97" s="56">
        <v>248785</v>
      </c>
      <c r="M97" s="56">
        <f t="shared" si="24"/>
        <v>1545.248447204969</v>
      </c>
      <c r="N97" s="56">
        <v>0</v>
      </c>
      <c r="O97" s="56">
        <f t="shared" si="25"/>
        <v>0</v>
      </c>
      <c r="P97" s="56">
        <v>55590</v>
      </c>
      <c r="Q97" s="56">
        <f t="shared" si="26"/>
        <v>345.27950310559004</v>
      </c>
      <c r="R97" s="56">
        <v>0</v>
      </c>
      <c r="S97" s="56">
        <f t="shared" si="27"/>
        <v>0</v>
      </c>
      <c r="T97" s="66">
        <f t="shared" si="28"/>
        <v>436480</v>
      </c>
      <c r="U97" s="56">
        <f t="shared" si="19"/>
        <v>2711.055900621118</v>
      </c>
      <c r="V97" s="41"/>
      <c r="W97" s="41"/>
      <c r="X97" s="41"/>
      <c r="Y97" s="41"/>
      <c r="Z97" s="41"/>
      <c r="AA97" s="41"/>
      <c r="AB97" s="41"/>
      <c r="AC97" s="41"/>
    </row>
    <row r="98" spans="1:29" ht="12.75">
      <c r="A98" s="32">
        <v>395</v>
      </c>
      <c r="B98" s="48" t="s">
        <v>112</v>
      </c>
      <c r="C98" s="47">
        <v>828</v>
      </c>
      <c r="D98" s="57">
        <v>0</v>
      </c>
      <c r="E98" s="57">
        <f t="shared" si="20"/>
        <v>0</v>
      </c>
      <c r="F98" s="57">
        <v>19836</v>
      </c>
      <c r="G98" s="57">
        <f t="shared" si="21"/>
        <v>23.956521739130434</v>
      </c>
      <c r="H98" s="57">
        <v>454000</v>
      </c>
      <c r="I98" s="57">
        <f t="shared" si="22"/>
        <v>548.3091787439613</v>
      </c>
      <c r="J98" s="57">
        <v>0</v>
      </c>
      <c r="K98" s="57">
        <f t="shared" si="23"/>
        <v>0</v>
      </c>
      <c r="L98" s="57">
        <v>326519</v>
      </c>
      <c r="M98" s="57">
        <f t="shared" si="24"/>
        <v>394.3466183574879</v>
      </c>
      <c r="N98" s="57">
        <v>0</v>
      </c>
      <c r="O98" s="57">
        <f t="shared" si="25"/>
        <v>0</v>
      </c>
      <c r="P98" s="57">
        <v>355122</v>
      </c>
      <c r="Q98" s="57">
        <f t="shared" si="26"/>
        <v>428.89130434782606</v>
      </c>
      <c r="R98" s="57">
        <v>0</v>
      </c>
      <c r="S98" s="57">
        <f t="shared" si="27"/>
        <v>0</v>
      </c>
      <c r="T98" s="67">
        <f t="shared" si="28"/>
        <v>1155477</v>
      </c>
      <c r="U98" s="57">
        <f t="shared" si="19"/>
        <v>1395.5036231884058</v>
      </c>
      <c r="V98" s="41"/>
      <c r="W98" s="41"/>
      <c r="X98" s="41"/>
      <c r="Y98" s="41"/>
      <c r="Z98" s="41"/>
      <c r="AA98" s="41"/>
      <c r="AB98" s="41"/>
      <c r="AC98" s="41"/>
    </row>
    <row r="99" spans="1:29" ht="12.75">
      <c r="A99" s="24">
        <v>395</v>
      </c>
      <c r="B99" s="53" t="s">
        <v>113</v>
      </c>
      <c r="C99" s="54">
        <v>440</v>
      </c>
      <c r="D99" s="55">
        <v>1750</v>
      </c>
      <c r="E99" s="55">
        <f t="shared" si="20"/>
        <v>3.977272727272727</v>
      </c>
      <c r="F99" s="55">
        <v>12926</v>
      </c>
      <c r="G99" s="55">
        <f t="shared" si="21"/>
        <v>29.37727272727273</v>
      </c>
      <c r="H99" s="55">
        <v>254776</v>
      </c>
      <c r="I99" s="55">
        <f t="shared" si="22"/>
        <v>579.0363636363636</v>
      </c>
      <c r="J99" s="55">
        <v>0</v>
      </c>
      <c r="K99" s="55">
        <f t="shared" si="23"/>
        <v>0</v>
      </c>
      <c r="L99" s="55">
        <v>284375</v>
      </c>
      <c r="M99" s="55">
        <f t="shared" si="24"/>
        <v>646.3068181818181</v>
      </c>
      <c r="N99" s="55">
        <v>0</v>
      </c>
      <c r="O99" s="55">
        <f t="shared" si="25"/>
        <v>0</v>
      </c>
      <c r="P99" s="55">
        <v>145270</v>
      </c>
      <c r="Q99" s="55">
        <f t="shared" si="26"/>
        <v>330.15909090909093</v>
      </c>
      <c r="R99" s="55">
        <v>0</v>
      </c>
      <c r="S99" s="55">
        <f t="shared" si="27"/>
        <v>0</v>
      </c>
      <c r="T99" s="65">
        <f t="shared" si="28"/>
        <v>699097</v>
      </c>
      <c r="U99" s="55">
        <f t="shared" si="19"/>
        <v>1588.8568181818182</v>
      </c>
      <c r="V99" s="41"/>
      <c r="W99" s="41"/>
      <c r="X99" s="41"/>
      <c r="Y99" s="41"/>
      <c r="Z99" s="41"/>
      <c r="AA99" s="41"/>
      <c r="AB99" s="41"/>
      <c r="AC99" s="41"/>
    </row>
    <row r="100" spans="1:29" ht="12.75">
      <c r="A100" s="5">
        <v>396</v>
      </c>
      <c r="B100" s="53" t="s">
        <v>114</v>
      </c>
      <c r="C100" s="54">
        <v>8619</v>
      </c>
      <c r="D100" s="56">
        <v>5537</v>
      </c>
      <c r="E100" s="56">
        <f t="shared" si="20"/>
        <v>0.6424179139111266</v>
      </c>
      <c r="F100" s="56">
        <v>1419597</v>
      </c>
      <c r="G100" s="56">
        <f t="shared" si="21"/>
        <v>164.70553428471982</v>
      </c>
      <c r="H100" s="56">
        <v>3460161</v>
      </c>
      <c r="I100" s="56">
        <f t="shared" si="22"/>
        <v>401.457361642882</v>
      </c>
      <c r="J100" s="56">
        <v>865040</v>
      </c>
      <c r="K100" s="56">
        <f t="shared" si="23"/>
        <v>100.36431140503538</v>
      </c>
      <c r="L100" s="56">
        <v>1447226</v>
      </c>
      <c r="M100" s="56">
        <f t="shared" si="24"/>
        <v>167.91112658080985</v>
      </c>
      <c r="N100" s="56">
        <v>645621</v>
      </c>
      <c r="O100" s="56">
        <f t="shared" si="25"/>
        <v>74.90671771667247</v>
      </c>
      <c r="P100" s="56">
        <v>344071</v>
      </c>
      <c r="Q100" s="56">
        <f t="shared" si="26"/>
        <v>39.920060331825034</v>
      </c>
      <c r="R100" s="56">
        <v>70079296</v>
      </c>
      <c r="S100" s="56">
        <f t="shared" si="27"/>
        <v>8130.79197122636</v>
      </c>
      <c r="T100" s="66">
        <f t="shared" si="28"/>
        <v>78266549</v>
      </c>
      <c r="U100" s="56">
        <f t="shared" si="19"/>
        <v>9080.699501102215</v>
      </c>
      <c r="V100" s="41"/>
      <c r="W100" s="41"/>
      <c r="X100" s="41"/>
      <c r="Y100" s="41"/>
      <c r="Z100" s="41"/>
      <c r="AA100" s="41"/>
      <c r="AB100" s="41"/>
      <c r="AC100" s="41"/>
    </row>
    <row r="101" spans="1:29" ht="12.75">
      <c r="A101" s="5">
        <v>397</v>
      </c>
      <c r="B101" s="53" t="s">
        <v>115</v>
      </c>
      <c r="C101" s="54">
        <v>320</v>
      </c>
      <c r="D101" s="56">
        <v>3839</v>
      </c>
      <c r="E101" s="56">
        <f t="shared" si="20"/>
        <v>11.996875</v>
      </c>
      <c r="F101" s="56">
        <v>337</v>
      </c>
      <c r="G101" s="56">
        <f t="shared" si="21"/>
        <v>1.053125</v>
      </c>
      <c r="H101" s="56">
        <v>0</v>
      </c>
      <c r="I101" s="56">
        <f t="shared" si="22"/>
        <v>0</v>
      </c>
      <c r="J101" s="56">
        <v>5850</v>
      </c>
      <c r="K101" s="56">
        <f t="shared" si="23"/>
        <v>18.28125</v>
      </c>
      <c r="L101" s="56">
        <v>74066</v>
      </c>
      <c r="M101" s="56">
        <f t="shared" si="24"/>
        <v>231.45625</v>
      </c>
      <c r="N101" s="56">
        <v>0</v>
      </c>
      <c r="O101" s="56">
        <f t="shared" si="25"/>
        <v>0</v>
      </c>
      <c r="P101" s="56">
        <v>0</v>
      </c>
      <c r="Q101" s="56">
        <f t="shared" si="26"/>
        <v>0</v>
      </c>
      <c r="R101" s="56">
        <v>0</v>
      </c>
      <c r="S101" s="56">
        <f t="shared" si="27"/>
        <v>0</v>
      </c>
      <c r="T101" s="66">
        <f t="shared" si="28"/>
        <v>84092</v>
      </c>
      <c r="U101" s="56">
        <f t="shared" si="19"/>
        <v>262.7875</v>
      </c>
      <c r="V101" s="41"/>
      <c r="W101" s="41"/>
      <c r="X101" s="41"/>
      <c r="Y101" s="41"/>
      <c r="Z101" s="41"/>
      <c r="AA101" s="41"/>
      <c r="AB101" s="41"/>
      <c r="AC101" s="41"/>
    </row>
    <row r="102" spans="1:29" ht="12.75">
      <c r="A102" s="5">
        <v>398</v>
      </c>
      <c r="B102" s="53" t="s">
        <v>116</v>
      </c>
      <c r="C102" s="54">
        <v>88</v>
      </c>
      <c r="D102" s="56">
        <v>0</v>
      </c>
      <c r="E102" s="56">
        <f t="shared" si="20"/>
        <v>0</v>
      </c>
      <c r="F102" s="56">
        <v>3289</v>
      </c>
      <c r="G102" s="56">
        <f t="shared" si="21"/>
        <v>37.375</v>
      </c>
      <c r="H102" s="56">
        <v>0</v>
      </c>
      <c r="I102" s="56">
        <f t="shared" si="22"/>
        <v>0</v>
      </c>
      <c r="J102" s="56">
        <v>11592</v>
      </c>
      <c r="K102" s="56">
        <f t="shared" si="23"/>
        <v>131.72727272727272</v>
      </c>
      <c r="L102" s="56">
        <v>5988</v>
      </c>
      <c r="M102" s="56">
        <f t="shared" si="24"/>
        <v>68.04545454545455</v>
      </c>
      <c r="N102" s="56">
        <v>0</v>
      </c>
      <c r="O102" s="56">
        <f t="shared" si="25"/>
        <v>0</v>
      </c>
      <c r="P102" s="56">
        <v>0</v>
      </c>
      <c r="Q102" s="56">
        <f t="shared" si="26"/>
        <v>0</v>
      </c>
      <c r="R102" s="56">
        <v>65295</v>
      </c>
      <c r="S102" s="56">
        <f t="shared" si="27"/>
        <v>741.9886363636364</v>
      </c>
      <c r="T102" s="66">
        <f t="shared" si="28"/>
        <v>86164</v>
      </c>
      <c r="U102" s="56">
        <f t="shared" si="19"/>
        <v>979.1363636363636</v>
      </c>
      <c r="V102" s="41"/>
      <c r="W102" s="41"/>
      <c r="X102" s="41"/>
      <c r="Y102" s="41"/>
      <c r="Z102" s="41"/>
      <c r="AA102" s="41"/>
      <c r="AB102" s="41"/>
      <c r="AC102" s="41"/>
    </row>
    <row r="103" spans="1:29" ht="12.75">
      <c r="A103" s="5">
        <v>398</v>
      </c>
      <c r="B103" s="53" t="s">
        <v>117</v>
      </c>
      <c r="C103" s="54">
        <v>419</v>
      </c>
      <c r="D103" s="56">
        <v>0</v>
      </c>
      <c r="E103" s="56">
        <f t="shared" si="20"/>
        <v>0</v>
      </c>
      <c r="F103" s="56">
        <v>1685</v>
      </c>
      <c r="G103" s="56">
        <f t="shared" si="21"/>
        <v>4.021479713603819</v>
      </c>
      <c r="H103" s="56">
        <v>0</v>
      </c>
      <c r="I103" s="56">
        <f t="shared" si="22"/>
        <v>0</v>
      </c>
      <c r="J103" s="56">
        <v>2524</v>
      </c>
      <c r="K103" s="56">
        <f t="shared" si="23"/>
        <v>6.023866348448688</v>
      </c>
      <c r="L103" s="56">
        <v>15276</v>
      </c>
      <c r="M103" s="56">
        <f t="shared" si="24"/>
        <v>36.4582338902148</v>
      </c>
      <c r="N103" s="56">
        <v>0</v>
      </c>
      <c r="O103" s="56">
        <f t="shared" si="25"/>
        <v>0</v>
      </c>
      <c r="P103" s="56">
        <v>18017</v>
      </c>
      <c r="Q103" s="56">
        <f t="shared" si="26"/>
        <v>43</v>
      </c>
      <c r="R103" s="56">
        <v>274521</v>
      </c>
      <c r="S103" s="56">
        <f t="shared" si="27"/>
        <v>655.1813842482101</v>
      </c>
      <c r="T103" s="66">
        <f t="shared" si="28"/>
        <v>312023</v>
      </c>
      <c r="U103" s="56">
        <f t="shared" si="19"/>
        <v>744.6849642004773</v>
      </c>
      <c r="V103" s="41"/>
      <c r="W103" s="41"/>
      <c r="X103" s="41"/>
      <c r="Y103" s="41"/>
      <c r="Z103" s="41"/>
      <c r="AA103" s="41"/>
      <c r="AB103" s="41"/>
      <c r="AC103" s="41"/>
    </row>
    <row r="104" spans="1:29" ht="12.75">
      <c r="A104" s="32">
        <v>399</v>
      </c>
      <c r="B104" s="48" t="s">
        <v>118</v>
      </c>
      <c r="C104" s="47">
        <v>345</v>
      </c>
      <c r="D104" s="64">
        <v>7352</v>
      </c>
      <c r="E104" s="64">
        <f t="shared" si="20"/>
        <v>21.310144927536232</v>
      </c>
      <c r="F104" s="64">
        <v>0</v>
      </c>
      <c r="G104" s="64">
        <f t="shared" si="21"/>
        <v>0</v>
      </c>
      <c r="H104" s="64">
        <v>211030</v>
      </c>
      <c r="I104" s="64">
        <f t="shared" si="22"/>
        <v>611.6811594202899</v>
      </c>
      <c r="J104" s="64">
        <v>0</v>
      </c>
      <c r="K104" s="64">
        <f t="shared" si="23"/>
        <v>0</v>
      </c>
      <c r="L104" s="64">
        <v>0</v>
      </c>
      <c r="M104" s="64">
        <f t="shared" si="24"/>
        <v>0</v>
      </c>
      <c r="N104" s="64">
        <v>0</v>
      </c>
      <c r="O104" s="64">
        <f t="shared" si="25"/>
        <v>0</v>
      </c>
      <c r="P104" s="64">
        <v>0</v>
      </c>
      <c r="Q104" s="64">
        <f t="shared" si="26"/>
        <v>0</v>
      </c>
      <c r="R104" s="64">
        <v>0</v>
      </c>
      <c r="S104" s="64">
        <f t="shared" si="27"/>
        <v>0</v>
      </c>
      <c r="T104" s="70">
        <f t="shared" si="28"/>
        <v>218382</v>
      </c>
      <c r="U104" s="64">
        <f t="shared" si="19"/>
        <v>632.991304347826</v>
      </c>
      <c r="V104" s="41"/>
      <c r="W104" s="41"/>
      <c r="X104" s="41"/>
      <c r="Y104" s="41"/>
      <c r="Z104" s="41"/>
      <c r="AA104" s="41"/>
      <c r="AB104" s="41"/>
      <c r="AC104" s="41"/>
    </row>
    <row r="105" spans="1:29" ht="12.75">
      <c r="A105" s="21"/>
      <c r="B105" s="22" t="s">
        <v>119</v>
      </c>
      <c r="C105" s="27">
        <f>SUM(C87:C104)</f>
        <v>15819</v>
      </c>
      <c r="D105" s="28">
        <f>SUM(D87:D104)</f>
        <v>53249</v>
      </c>
      <c r="E105" s="29">
        <f t="shared" si="20"/>
        <v>3.366141981161894</v>
      </c>
      <c r="F105" s="30">
        <f>SUM(F87:F104)</f>
        <v>1520402</v>
      </c>
      <c r="G105" s="29">
        <f t="shared" si="21"/>
        <v>96.11239648523927</v>
      </c>
      <c r="H105" s="33">
        <f>SUM(H87:H104)</f>
        <v>5772341</v>
      </c>
      <c r="I105" s="29">
        <f>H105/$C105</f>
        <v>364.8992350970352</v>
      </c>
      <c r="J105" s="29">
        <f>SUM(J87:J104)</f>
        <v>945316</v>
      </c>
      <c r="K105" s="29">
        <f t="shared" si="23"/>
        <v>59.758265377078196</v>
      </c>
      <c r="L105" s="31">
        <f>SUM(L87:L104)</f>
        <v>3119219</v>
      </c>
      <c r="M105" s="29">
        <f t="shared" si="24"/>
        <v>197.1818066881598</v>
      </c>
      <c r="N105" s="34">
        <f>SUM(N87:N104)</f>
        <v>1036370</v>
      </c>
      <c r="O105" s="29">
        <f t="shared" si="25"/>
        <v>65.51425500979835</v>
      </c>
      <c r="P105" s="29">
        <f>SUM(P87:P104)</f>
        <v>1788382</v>
      </c>
      <c r="Q105" s="29">
        <f>P105/$C105</f>
        <v>113.05278462608256</v>
      </c>
      <c r="R105" s="31">
        <f>SUM(R87:R104)</f>
        <v>70419112</v>
      </c>
      <c r="S105" s="29">
        <f t="shared" si="27"/>
        <v>4451.552689803401</v>
      </c>
      <c r="T105" s="45">
        <f>SUM(T87:T104)</f>
        <v>84654391</v>
      </c>
      <c r="U105" s="29">
        <f t="shared" si="19"/>
        <v>5351.4375750679565</v>
      </c>
      <c r="V105" s="42"/>
      <c r="W105" s="42"/>
      <c r="X105" s="42"/>
      <c r="Y105" s="42"/>
      <c r="Z105" s="42"/>
      <c r="AA105" s="42"/>
      <c r="AB105" s="44"/>
      <c r="AC105" s="42"/>
    </row>
    <row r="106" spans="1:29" ht="12.75">
      <c r="A106" s="17"/>
      <c r="B106" s="18"/>
      <c r="C106" s="18"/>
      <c r="D106" s="18"/>
      <c r="E106" s="18"/>
      <c r="F106" s="18"/>
      <c r="G106" s="18"/>
      <c r="H106" s="18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9"/>
      <c r="V106" s="40"/>
      <c r="W106" s="40"/>
      <c r="X106" s="40"/>
      <c r="Y106" s="40"/>
      <c r="Z106" s="40"/>
      <c r="AA106" s="40"/>
      <c r="AB106" s="40"/>
      <c r="AC106" s="40"/>
    </row>
    <row r="107" spans="1:29" ht="13.5" thickBot="1">
      <c r="A107" s="35"/>
      <c r="B107" s="36" t="s">
        <v>120</v>
      </c>
      <c r="C107" s="37">
        <f>C105+C85+C76+C72</f>
        <v>674577</v>
      </c>
      <c r="D107" s="38">
        <f>D105+D85+D76+D72</f>
        <v>7060339</v>
      </c>
      <c r="E107" s="39">
        <f>D107/$C107</f>
        <v>10.466320375583514</v>
      </c>
      <c r="F107" s="38">
        <f>F105+F85+F76+F72</f>
        <v>9441720</v>
      </c>
      <c r="G107" s="39">
        <f>F107/$C107</f>
        <v>13.99650447613838</v>
      </c>
      <c r="H107" s="38">
        <f>H105+H85+H76+H72</f>
        <v>12836129</v>
      </c>
      <c r="I107" s="39">
        <f>H107/$C107</f>
        <v>19.028411878851486</v>
      </c>
      <c r="J107" s="38">
        <f>J105+J85+J76+J72</f>
        <v>6541662</v>
      </c>
      <c r="K107" s="39">
        <f>J107/$C107</f>
        <v>9.697428166095197</v>
      </c>
      <c r="L107" s="38">
        <f>L105+L85+L76+L72</f>
        <v>140437431</v>
      </c>
      <c r="M107" s="39">
        <f>L107/$C107</f>
        <v>208.18591650767814</v>
      </c>
      <c r="N107" s="38">
        <f>N105+N85+N76+N72</f>
        <v>8502644</v>
      </c>
      <c r="O107" s="39">
        <f>N107/$C107</f>
        <v>12.604408392222089</v>
      </c>
      <c r="P107" s="38">
        <f>P105+P85+P76+P72</f>
        <v>21247491</v>
      </c>
      <c r="Q107" s="39">
        <f>P107/$C107</f>
        <v>31.497502879582317</v>
      </c>
      <c r="R107" s="38">
        <f>R105+R85+R76+R72</f>
        <v>409333515</v>
      </c>
      <c r="S107" s="39">
        <f>R107/$C107</f>
        <v>606.8002837333618</v>
      </c>
      <c r="T107" s="46">
        <f>T105+T85+T76+T72</f>
        <v>615400931</v>
      </c>
      <c r="U107" s="39">
        <f>T107/$C107</f>
        <v>912.2767764095129</v>
      </c>
      <c r="V107" s="42"/>
      <c r="W107" s="42"/>
      <c r="X107" s="42"/>
      <c r="Y107" s="42"/>
      <c r="Z107" s="42"/>
      <c r="AA107" s="42"/>
      <c r="AB107" s="42"/>
      <c r="AC107" s="42"/>
    </row>
    <row r="108" ht="13.5" thickTop="1"/>
    <row r="109" ht="12.75">
      <c r="B109" s="1" t="str">
        <f ca="1">CELL("filename")</f>
        <v>C:\Documents and Settings\mnormand.LDOE\Desktop\Resource Allocation to Web\[32Fund Balance_Equity_ 06-07.xls]Fund Bal &amp; Equity</v>
      </c>
    </row>
  </sheetData>
  <mergeCells count="7">
    <mergeCell ref="A1:B2"/>
    <mergeCell ref="T2:T3"/>
    <mergeCell ref="C2:C3"/>
    <mergeCell ref="D1:G1"/>
    <mergeCell ref="H1:K1"/>
    <mergeCell ref="L1:O1"/>
    <mergeCell ref="P1:U1"/>
  </mergeCells>
  <printOptions horizontalCentered="1"/>
  <pageMargins left="0.25" right="0.25" top="0.65" bottom="0.5" header="0.33" footer="0.5"/>
  <pageSetup fitToHeight="2" fitToWidth="21" horizontalDpi="600" verticalDpi="600" orientation="portrait" paperSize="5" scale="99" r:id="rId1"/>
  <colBreaks count="3" manualBreakCount="3">
    <brk id="7" max="106" man="1"/>
    <brk id="11" max="106" man="1"/>
    <brk id="15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2008-10-17T15:16:35Z</cp:lastPrinted>
  <dcterms:created xsi:type="dcterms:W3CDTF">2003-04-30T20:08:44Z</dcterms:created>
  <dcterms:modified xsi:type="dcterms:W3CDTF">2008-10-17T15:17:39Z</dcterms:modified>
  <cp:category/>
  <cp:version/>
  <cp:contentType/>
  <cp:contentStatus/>
</cp:coreProperties>
</file>