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Area" localSheetId="0">'Expend by Group'!$A$1:$AU$118</definedName>
    <definedName name="_xlnm.Print_Titles" localSheetId="0">'Expend by Group'!$A:$B,'Expend by Group'!$1:$3</definedName>
  </definedNames>
  <calcPr fullCalcOnLoad="1"/>
</workbook>
</file>

<file path=xl/sharedStrings.xml><?xml version="1.0" encoding="utf-8"?>
<sst xmlns="http://schemas.openxmlformats.org/spreadsheetml/2006/main" count="186" uniqueCount="159">
  <si>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</si>
  <si>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</si>
  <si>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</si>
  <si>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</si>
  <si>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</si>
  <si>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</si>
  <si>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</si>
  <si>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</si>
  <si>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</si>
  <si>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</si>
  <si>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</si>
  <si>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</si>
  <si>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</si>
  <si>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</si>
  <si>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</si>
  <si>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</si>
  <si>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</si>
  <si>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</si>
  <si>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</si>
  <si>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</si>
  <si>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</si>
  <si>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</si>
  <si>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</si>
  <si>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</si>
  <si>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</si>
  <si>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</si>
  <si>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</si>
  <si>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</si>
  <si>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</si>
  <si>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</si>
  <si>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</si>
  <si>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</si>
  <si>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</si>
  <si>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</si>
  <si>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</si>
  <si>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</si>
  <si>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</si>
  <si>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</si>
  <si>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</si>
  <si>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</si>
  <si>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</si>
  <si>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</si>
  <si>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</si>
  <si>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</si>
  <si>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</si>
  <si>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% of total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</si>
  <si>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</si>
  <si>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</si>
  <si>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</si>
  <si>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</si>
  <si>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</si>
  <si>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</si>
  <si>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</si>
  <si>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</si>
  <si>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</si>
  <si>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</si>
  <si>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</si>
  <si>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</si>
  <si>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</si>
  <si>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</si>
  <si>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</si>
  <si>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</si>
  <si>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</si>
  <si>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</si>
  <si>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</si>
  <si>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</si>
  <si>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</si>
  <si>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</si>
  <si>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</si>
  <si>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</si>
  <si>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</si>
  <si>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</si>
  <si>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</si>
  <si>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</si>
  <si>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</si>
  <si>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</si>
  <si>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</si>
  <si>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</si>
  <si>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</si>
  <si>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</si>
  <si>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</si>
  <si>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</si>
  <si>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</si>
  <si>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</si>
  <si>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</si>
  <si>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</si>
  <si>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</si>
  <si>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</si>
  <si>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</si>
  <si>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</si>
  <si>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</si>
  <si>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</si>
  <si>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</si>
  <si>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</si>
  <si>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</si>
  <si>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</si>
  <si>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</si>
  <si>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</si>
  <si>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</si>
  <si>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</si>
  <si>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</si>
  <si>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</si>
  <si>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</si>
  <si>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</si>
  <si>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</si>
  <si>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</si>
  <si>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</si>
  <si>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</si>
  <si>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</si>
  <si>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</si>
  <si>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</si>
  <si>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</si>
  <si>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</si>
  <si>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</si>
  <si>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</si>
  <si>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</si>
  <si>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</si>
  <si>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</si>
  <si>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</si>
  <si>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</si>
  <si>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</si>
  <si>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</si>
  <si>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</si>
  <si>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</si>
  <si>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</si>
  <si>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</si>
  <si>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</si>
  <si>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</si>
  <si>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</si>
  <si>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</si>
  <si>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</si>
  <si>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</si>
  <si>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</si>
  <si>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</si>
  <si>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</si>
  <si>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</si>
  <si>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</si>
  <si>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</si>
  <si>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</si>
  <si>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</si>
  <si>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</si>
  <si>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</si>
  <si>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</si>
  <si>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</si>
  <si>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</si>
  <si>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</si>
  <si>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EXPENDITURES BY GROUP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</si>
  <si>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</si>
  <si>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</si>
  <si>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</si>
  <si>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</si>
  <si>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</si>
  <si>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</si>
  <si>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</si>
  <si>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</si>
  <si>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</si>
  <si>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</si>
  <si>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</si>
  <si>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2007-2008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</si>
</sst>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sz val="2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114" applyFont="1" applyFill="1" applyBorder="1" applyAlignment="1">
      <alignment horizontal="center" wrapText="1"/>
      <protection/>
    </xf>
    <xf numFmtId="0" fontId="4" fillId="33" borderId="11" xfId="114" applyFont="1" applyFill="1" applyBorder="1" applyAlignment="1">
      <alignment horizontal="center"/>
      <protection/>
    </xf>
    <xf numFmtId="170" fontId="4" fillId="0" borderId="12" xfId="114" applyNumberFormat="1" applyFont="1" applyFill="1" applyBorder="1" applyAlignment="1">
      <alignment horizontal="right" wrapText="1"/>
      <protection/>
    </xf>
    <xf numFmtId="170" fontId="4" fillId="34" borderId="12" xfId="114" applyNumberFormat="1" applyFont="1" applyFill="1" applyBorder="1" applyAlignment="1">
      <alignment horizontal="right" wrapText="1"/>
      <protection/>
    </xf>
    <xf numFmtId="170" fontId="4" fillId="35" borderId="12" xfId="114" applyNumberFormat="1" applyFont="1" applyFill="1" applyBorder="1" applyAlignment="1">
      <alignment horizontal="right" wrapText="1"/>
      <protection/>
    </xf>
    <xf numFmtId="170" fontId="4" fillId="34" borderId="10" xfId="114" applyNumberFormat="1" applyFont="1" applyFill="1" applyBorder="1" applyAlignment="1">
      <alignment horizontal="right" wrapText="1"/>
      <protection/>
    </xf>
    <xf numFmtId="170" fontId="4" fillId="35" borderId="10" xfId="114" applyNumberFormat="1" applyFont="1" applyFill="1" applyBorder="1" applyAlignment="1">
      <alignment horizontal="right" wrapText="1"/>
      <protection/>
    </xf>
    <xf numFmtId="10" fontId="4" fillId="0" borderId="12" xfId="114" applyNumberFormat="1" applyFont="1" applyFill="1" applyBorder="1" applyAlignment="1">
      <alignment horizontal="right" wrapText="1"/>
      <protection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170" fontId="3" fillId="0" borderId="22" xfId="0" applyNumberFormat="1" applyFont="1" applyBorder="1" applyAlignment="1">
      <alignment/>
    </xf>
    <xf numFmtId="170" fontId="3" fillId="36" borderId="22" xfId="0" applyNumberFormat="1" applyFont="1" applyFill="1" applyBorder="1" applyAlignment="1">
      <alignment/>
    </xf>
    <xf numFmtId="10" fontId="3" fillId="36" borderId="22" xfId="0" applyNumberFormat="1" applyFont="1" applyFill="1" applyBorder="1" applyAlignment="1">
      <alignment/>
    </xf>
    <xf numFmtId="170" fontId="3" fillId="37" borderId="22" xfId="0" applyNumberFormat="1" applyFont="1" applyFill="1" applyBorder="1" applyAlignment="1">
      <alignment/>
    </xf>
    <xf numFmtId="10" fontId="3" fillId="37" borderId="22" xfId="0" applyNumberFormat="1" applyFont="1" applyFill="1" applyBorder="1" applyAlignment="1">
      <alignment/>
    </xf>
    <xf numFmtId="170" fontId="3" fillId="38" borderId="22" xfId="0" applyNumberFormat="1" applyFont="1" applyFill="1" applyBorder="1" applyAlignment="1">
      <alignment/>
    </xf>
    <xf numFmtId="10" fontId="3" fillId="38" borderId="22" xfId="0" applyNumberFormat="1" applyFont="1" applyFill="1" applyBorder="1" applyAlignment="1">
      <alignment/>
    </xf>
    <xf numFmtId="170" fontId="3" fillId="39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10" fontId="4" fillId="0" borderId="25" xfId="114" applyNumberFormat="1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170" fontId="3" fillId="0" borderId="21" xfId="0" applyNumberFormat="1" applyFont="1" applyBorder="1" applyAlignment="1">
      <alignment/>
    </xf>
    <xf numFmtId="170" fontId="3" fillId="0" borderId="26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10" fontId="4" fillId="0" borderId="28" xfId="114" applyNumberFormat="1" applyFont="1" applyFill="1" applyBorder="1" applyAlignment="1">
      <alignment horizontal="right" wrapText="1"/>
      <protection/>
    </xf>
    <xf numFmtId="170" fontId="3" fillId="0" borderId="29" xfId="0" applyNumberFormat="1" applyFont="1" applyBorder="1" applyAlignment="1">
      <alignment/>
    </xf>
    <xf numFmtId="170" fontId="3" fillId="0" borderId="27" xfId="0" applyNumberFormat="1" applyFont="1" applyBorder="1" applyAlignment="1">
      <alignment/>
    </xf>
    <xf numFmtId="170" fontId="3" fillId="36" borderId="21" xfId="0" applyNumberFormat="1" applyFont="1" applyFill="1" applyBorder="1" applyAlignment="1">
      <alignment/>
    </xf>
    <xf numFmtId="170" fontId="4" fillId="34" borderId="30" xfId="114" applyNumberFormat="1" applyFont="1" applyFill="1" applyBorder="1" applyAlignment="1">
      <alignment horizontal="right" wrapText="1"/>
      <protection/>
    </xf>
    <xf numFmtId="10" fontId="4" fillId="34" borderId="25" xfId="114" applyNumberFormat="1" applyFont="1" applyFill="1" applyBorder="1" applyAlignment="1">
      <alignment horizontal="right" wrapText="1"/>
      <protection/>
    </xf>
    <xf numFmtId="10" fontId="5" fillId="34" borderId="22" xfId="114" applyNumberFormat="1" applyFont="1" applyFill="1" applyBorder="1" applyAlignment="1">
      <alignment wrapText="1"/>
      <protection/>
    </xf>
    <xf numFmtId="10" fontId="5" fillId="34" borderId="12" xfId="114" applyNumberFormat="1" applyFont="1" applyFill="1" applyBorder="1" applyAlignment="1">
      <alignment wrapText="1"/>
      <protection/>
    </xf>
    <xf numFmtId="10" fontId="5" fillId="35" borderId="12" xfId="114" applyNumberFormat="1" applyFont="1" applyFill="1" applyBorder="1" applyAlignment="1">
      <alignment wrapText="1"/>
      <protection/>
    </xf>
    <xf numFmtId="10" fontId="4" fillId="0" borderId="30" xfId="114" applyNumberFormat="1" applyFont="1" applyFill="1" applyBorder="1" applyAlignment="1">
      <alignment horizontal="right" wrapText="1"/>
      <protection/>
    </xf>
    <xf numFmtId="10" fontId="4" fillId="0" borderId="10" xfId="114" applyNumberFormat="1" applyFont="1" applyFill="1" applyBorder="1" applyAlignment="1">
      <alignment horizontal="right" wrapText="1"/>
      <protection/>
    </xf>
    <xf numFmtId="10" fontId="4" fillId="40" borderId="25" xfId="114" applyNumberFormat="1" applyFont="1" applyFill="1" applyBorder="1" applyAlignment="1">
      <alignment horizontal="right" wrapText="1"/>
      <protection/>
    </xf>
    <xf numFmtId="10" fontId="5" fillId="40" borderId="22" xfId="114" applyNumberFormat="1" applyFont="1" applyFill="1" applyBorder="1" applyAlignment="1">
      <alignment wrapText="1"/>
      <protection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 horizontal="left"/>
    </xf>
    <xf numFmtId="170" fontId="7" fillId="0" borderId="31" xfId="0" applyNumberFormat="1" applyFont="1" applyBorder="1" applyAlignment="1">
      <alignment/>
    </xf>
    <xf numFmtId="10" fontId="8" fillId="0" borderId="33" xfId="114" applyNumberFormat="1" applyFont="1" applyFill="1" applyBorder="1" applyAlignment="1">
      <alignment horizontal="right" wrapText="1"/>
      <protection/>
    </xf>
    <xf numFmtId="170" fontId="7" fillId="0" borderId="34" xfId="0" applyNumberFormat="1" applyFont="1" applyBorder="1" applyAlignment="1">
      <alignment/>
    </xf>
    <xf numFmtId="10" fontId="8" fillId="0" borderId="33" xfId="114" applyNumberFormat="1" applyFont="1" applyFill="1" applyBorder="1" applyAlignment="1">
      <alignment wrapText="1"/>
      <protection/>
    </xf>
    <xf numFmtId="170" fontId="7" fillId="38" borderId="34" xfId="0" applyNumberFormat="1" applyFont="1" applyFill="1" applyBorder="1" applyAlignment="1">
      <alignment/>
    </xf>
    <xf numFmtId="10" fontId="8" fillId="40" borderId="33" xfId="114" applyNumberFormat="1" applyFont="1" applyFill="1" applyBorder="1" applyAlignment="1">
      <alignment wrapText="1"/>
      <protection/>
    </xf>
    <xf numFmtId="170" fontId="7" fillId="36" borderId="34" xfId="0" applyNumberFormat="1" applyFont="1" applyFill="1" applyBorder="1" applyAlignment="1">
      <alignment/>
    </xf>
    <xf numFmtId="10" fontId="8" fillId="34" borderId="33" xfId="114" applyNumberFormat="1" applyFont="1" applyFill="1" applyBorder="1" applyAlignment="1">
      <alignment wrapText="1"/>
      <protection/>
    </xf>
    <xf numFmtId="10" fontId="8" fillId="35" borderId="33" xfId="114" applyNumberFormat="1" applyFont="1" applyFill="1" applyBorder="1" applyAlignment="1">
      <alignment wrapText="1"/>
      <protection/>
    </xf>
    <xf numFmtId="170" fontId="7" fillId="37" borderId="34" xfId="0" applyNumberFormat="1" applyFont="1" applyFill="1" applyBorder="1" applyAlignment="1">
      <alignment/>
    </xf>
    <xf numFmtId="170" fontId="7" fillId="39" borderId="35" xfId="0" applyNumberFormat="1" applyFont="1" applyFill="1" applyBorder="1" applyAlignment="1">
      <alignment/>
    </xf>
    <xf numFmtId="0" fontId="4" fillId="0" borderId="36" xfId="114" applyFont="1" applyFill="1" applyBorder="1" applyAlignment="1">
      <alignment horizontal="left" wrapText="1"/>
      <protection/>
    </xf>
    <xf numFmtId="170" fontId="4" fillId="35" borderId="30" xfId="114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0" fontId="4" fillId="34" borderId="30" xfId="114" applyNumberFormat="1" applyFont="1" applyFill="1" applyBorder="1" applyAlignment="1">
      <alignment horizontal="right" wrapText="1"/>
      <protection/>
    </xf>
    <xf numFmtId="10" fontId="4" fillId="35" borderId="30" xfId="114" applyNumberFormat="1" applyFont="1" applyFill="1" applyBorder="1" applyAlignment="1">
      <alignment horizontal="right" wrapText="1"/>
      <protection/>
    </xf>
    <xf numFmtId="10" fontId="4" fillId="40" borderId="30" xfId="114" applyNumberFormat="1" applyFont="1" applyFill="1" applyBorder="1" applyAlignment="1">
      <alignment horizontal="right" wrapText="1"/>
      <protection/>
    </xf>
    <xf numFmtId="0" fontId="5" fillId="0" borderId="22" xfId="114" applyFont="1" applyFill="1" applyBorder="1" applyAlignment="1">
      <alignment horizontal="left" wrapText="1"/>
      <protection/>
    </xf>
    <xf numFmtId="170" fontId="5" fillId="0" borderId="12" xfId="114" applyNumberFormat="1" applyFont="1" applyFill="1" applyBorder="1" applyAlignment="1">
      <alignment horizontal="right" wrapText="1"/>
      <protection/>
    </xf>
    <xf numFmtId="170" fontId="4" fillId="40" borderId="12" xfId="114" applyNumberFormat="1" applyFont="1" applyFill="1" applyBorder="1" applyAlignment="1">
      <alignment horizontal="right" wrapText="1"/>
      <protection/>
    </xf>
    <xf numFmtId="170" fontId="4" fillId="41" borderId="12" xfId="114" applyNumberFormat="1" applyFont="1" applyFill="1" applyBorder="1" applyAlignment="1">
      <alignment horizontal="right" wrapText="1"/>
      <protection/>
    </xf>
    <xf numFmtId="0" fontId="0" fillId="0" borderId="37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38" xfId="114" applyFont="1" applyFill="1" applyBorder="1" applyAlignment="1">
      <alignment horizontal="right" wrapText="1"/>
      <protection/>
    </xf>
    <xf numFmtId="10" fontId="4" fillId="35" borderId="25" xfId="114" applyNumberFormat="1" applyFont="1" applyFill="1" applyBorder="1" applyAlignment="1">
      <alignment horizontal="right" wrapText="1"/>
      <protection/>
    </xf>
    <xf numFmtId="0" fontId="4" fillId="0" borderId="39" xfId="114" applyFont="1" applyFill="1" applyBorder="1" applyAlignment="1">
      <alignment horizontal="right" wrapText="1"/>
      <protection/>
    </xf>
    <xf numFmtId="0" fontId="4" fillId="0" borderId="10" xfId="114" applyFont="1" applyFill="1" applyBorder="1" applyAlignment="1">
      <alignment horizontal="left" wrapText="1"/>
      <protection/>
    </xf>
    <xf numFmtId="10" fontId="4" fillId="35" borderId="10" xfId="114" applyNumberFormat="1" applyFont="1" applyFill="1" applyBorder="1" applyAlignment="1">
      <alignment horizontal="right" wrapText="1"/>
      <protection/>
    </xf>
    <xf numFmtId="170" fontId="4" fillId="40" borderId="25" xfId="114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4" fillId="0" borderId="40" xfId="115" applyFont="1" applyFill="1" applyBorder="1" applyAlignment="1">
      <alignment horizontal="right" wrapText="1"/>
      <protection/>
    </xf>
    <xf numFmtId="0" fontId="4" fillId="0" borderId="41" xfId="115" applyFont="1" applyFill="1" applyBorder="1" applyAlignment="1">
      <alignment horizontal="right" wrapText="1"/>
      <protection/>
    </xf>
    <xf numFmtId="0" fontId="4" fillId="0" borderId="42" xfId="115" applyFont="1" applyFill="1" applyBorder="1" applyAlignment="1">
      <alignment horizontal="left" wrapText="1"/>
      <protection/>
    </xf>
    <xf numFmtId="0" fontId="4" fillId="0" borderId="30" xfId="115" applyFont="1" applyFill="1" applyBorder="1" applyAlignment="1">
      <alignment horizontal="right" wrapText="1"/>
      <protection/>
    </xf>
    <xf numFmtId="0" fontId="4" fillId="0" borderId="10" xfId="115" applyFont="1" applyFill="1" applyBorder="1" applyAlignment="1">
      <alignment horizontal="right" wrapText="1"/>
      <protection/>
    </xf>
    <xf numFmtId="0" fontId="4" fillId="0" borderId="43" xfId="115" applyFont="1" applyFill="1" applyBorder="1" applyAlignment="1">
      <alignment horizontal="right" wrapText="1"/>
      <protection/>
    </xf>
    <xf numFmtId="0" fontId="4" fillId="0" borderId="15" xfId="115" applyFont="1" applyFill="1" applyBorder="1" applyAlignment="1">
      <alignment horizontal="left" wrapText="1"/>
      <protection/>
    </xf>
    <xf numFmtId="10" fontId="4" fillId="34" borderId="10" xfId="114" applyNumberFormat="1" applyFont="1" applyFill="1" applyBorder="1" applyAlignment="1">
      <alignment horizontal="right" wrapText="1"/>
      <protection/>
    </xf>
    <xf numFmtId="10" fontId="4" fillId="40" borderId="10" xfId="114" applyNumberFormat="1" applyFont="1" applyFill="1" applyBorder="1" applyAlignment="1">
      <alignment horizontal="right" wrapText="1"/>
      <protection/>
    </xf>
    <xf numFmtId="0" fontId="4" fillId="0" borderId="44" xfId="114" applyFont="1" applyFill="1" applyBorder="1" applyAlignment="1">
      <alignment horizontal="right" wrapText="1"/>
      <protection/>
    </xf>
    <xf numFmtId="0" fontId="4" fillId="0" borderId="44" xfId="114" applyFont="1" applyFill="1" applyBorder="1" applyAlignment="1">
      <alignment horizontal="left" wrapText="1"/>
      <protection/>
    </xf>
    <xf numFmtId="170" fontId="4" fillId="40" borderId="30" xfId="114" applyNumberFormat="1" applyFont="1" applyFill="1" applyBorder="1" applyAlignment="1">
      <alignment horizontal="right" wrapText="1"/>
      <protection/>
    </xf>
    <xf numFmtId="170" fontId="4" fillId="41" borderId="30" xfId="114" applyNumberFormat="1" applyFont="1" applyFill="1" applyBorder="1" applyAlignment="1">
      <alignment horizontal="right" wrapText="1"/>
      <protection/>
    </xf>
    <xf numFmtId="0" fontId="4" fillId="0" borderId="30" xfId="114" applyFont="1" applyFill="1" applyBorder="1" applyAlignment="1">
      <alignment horizontal="left" wrapText="1"/>
      <protection/>
    </xf>
    <xf numFmtId="170" fontId="4" fillId="34" borderId="44" xfId="114" applyNumberFormat="1" applyFont="1" applyFill="1" applyBorder="1" applyAlignment="1">
      <alignment horizontal="right" wrapText="1"/>
      <protection/>
    </xf>
    <xf numFmtId="170" fontId="4" fillId="35" borderId="44" xfId="114" applyNumberFormat="1" applyFont="1" applyFill="1" applyBorder="1" applyAlignment="1">
      <alignment horizontal="right" wrapText="1"/>
      <protection/>
    </xf>
    <xf numFmtId="170" fontId="4" fillId="40" borderId="44" xfId="114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wrapText="1"/>
    </xf>
    <xf numFmtId="0" fontId="4" fillId="33" borderId="45" xfId="114" applyFont="1" applyFill="1" applyBorder="1" applyAlignment="1">
      <alignment horizontal="center"/>
      <protection/>
    </xf>
    <xf numFmtId="10" fontId="4" fillId="0" borderId="46" xfId="114" applyNumberFormat="1" applyFont="1" applyFill="1" applyBorder="1" applyAlignment="1">
      <alignment horizontal="center" wrapText="1"/>
      <protection/>
    </xf>
    <xf numFmtId="10" fontId="4" fillId="36" borderId="46" xfId="114" applyNumberFormat="1" applyFont="1" applyFill="1" applyBorder="1" applyAlignment="1">
      <alignment horizontal="center" wrapText="1"/>
      <protection/>
    </xf>
    <xf numFmtId="10" fontId="4" fillId="37" borderId="46" xfId="114" applyNumberFormat="1" applyFont="1" applyFill="1" applyBorder="1" applyAlignment="1">
      <alignment horizontal="center" wrapText="1"/>
      <protection/>
    </xf>
    <xf numFmtId="10" fontId="5" fillId="38" borderId="46" xfId="114" applyNumberFormat="1" applyFont="1" applyFill="1" applyBorder="1" applyAlignment="1">
      <alignment horizontal="center" wrapText="1"/>
      <protection/>
    </xf>
    <xf numFmtId="6" fontId="4" fillId="0" borderId="0" xfId="113" applyNumberFormat="1" applyFont="1">
      <alignment/>
      <protection/>
    </xf>
    <xf numFmtId="170" fontId="3" fillId="37" borderId="10" xfId="0" applyNumberFormat="1" applyFont="1" applyFill="1" applyBorder="1" applyAlignment="1">
      <alignment/>
    </xf>
    <xf numFmtId="170" fontId="3" fillId="38" borderId="10" xfId="0" applyNumberFormat="1" applyFont="1" applyFill="1" applyBorder="1" applyAlignment="1">
      <alignment/>
    </xf>
    <xf numFmtId="10" fontId="5" fillId="34" borderId="10" xfId="114" applyNumberFormat="1" applyFont="1" applyFill="1" applyBorder="1" applyAlignment="1">
      <alignment wrapText="1"/>
      <protection/>
    </xf>
    <xf numFmtId="170" fontId="3" fillId="36" borderId="10" xfId="0" applyNumberFormat="1" applyFont="1" applyFill="1" applyBorder="1" applyAlignment="1">
      <alignment/>
    </xf>
    <xf numFmtId="10" fontId="4" fillId="0" borderId="10" xfId="114" applyNumberFormat="1" applyFont="1" applyFill="1" applyBorder="1" applyAlignment="1">
      <alignment wrapText="1"/>
      <protection/>
    </xf>
    <xf numFmtId="170" fontId="3" fillId="0" borderId="10" xfId="0" applyNumberFormat="1" applyFont="1" applyBorder="1" applyAlignment="1">
      <alignment/>
    </xf>
    <xf numFmtId="10" fontId="5" fillId="40" borderId="10" xfId="114" applyNumberFormat="1" applyFont="1" applyFill="1" applyBorder="1" applyAlignment="1">
      <alignment wrapText="1"/>
      <protection/>
    </xf>
    <xf numFmtId="170" fontId="3" fillId="39" borderId="1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6" fontId="4" fillId="0" borderId="10" xfId="113" applyNumberFormat="1" applyFont="1" applyFill="1" applyBorder="1" applyAlignment="1">
      <alignment horizontal="right" wrapText="1"/>
      <protection/>
    </xf>
    <xf numFmtId="0" fontId="4" fillId="0" borderId="39" xfId="114" applyFont="1" applyFill="1" applyBorder="1" applyAlignment="1">
      <alignment horizontal="left" wrapText="1"/>
      <protection/>
    </xf>
    <xf numFmtId="170" fontId="4" fillId="0" borderId="10" xfId="114" applyNumberFormat="1" applyFont="1" applyFill="1" applyBorder="1" applyAlignment="1">
      <alignment horizontal="right" wrapText="1"/>
      <protection/>
    </xf>
    <xf numFmtId="170" fontId="4" fillId="40" borderId="10" xfId="114" applyNumberFormat="1" applyFont="1" applyFill="1" applyBorder="1" applyAlignment="1">
      <alignment horizontal="right" wrapText="1"/>
      <protection/>
    </xf>
    <xf numFmtId="170" fontId="4" fillId="41" borderId="10" xfId="114" applyNumberFormat="1" applyFont="1" applyFill="1" applyBorder="1" applyAlignment="1">
      <alignment horizontal="right" wrapText="1"/>
      <protection/>
    </xf>
    <xf numFmtId="6" fontId="4" fillId="0" borderId="40" xfId="113" applyNumberFormat="1" applyFont="1" applyFill="1" applyBorder="1" applyAlignment="1">
      <alignment horizontal="right" wrapText="1"/>
      <protection/>
    </xf>
    <xf numFmtId="170" fontId="4" fillId="0" borderId="30" xfId="114" applyNumberFormat="1" applyFont="1" applyFill="1" applyBorder="1" applyAlignment="1">
      <alignment horizontal="right" wrapText="1"/>
      <protection/>
    </xf>
    <xf numFmtId="0" fontId="4" fillId="0" borderId="38" xfId="114" applyFont="1" applyFill="1" applyBorder="1" applyAlignment="1">
      <alignment horizontal="left" wrapText="1"/>
      <protection/>
    </xf>
    <xf numFmtId="170" fontId="4" fillId="0" borderId="25" xfId="114" applyNumberFormat="1" applyFont="1" applyFill="1" applyBorder="1" applyAlignment="1">
      <alignment horizontal="right" wrapText="1"/>
      <protection/>
    </xf>
    <xf numFmtId="170" fontId="4" fillId="41" borderId="25" xfId="114" applyNumberFormat="1" applyFont="1" applyFill="1" applyBorder="1" applyAlignment="1">
      <alignment horizontal="right" wrapText="1"/>
      <protection/>
    </xf>
    <xf numFmtId="0" fontId="4" fillId="0" borderId="40" xfId="115" applyFont="1" applyFill="1" applyBorder="1" applyAlignment="1">
      <alignment wrapText="1"/>
      <protection/>
    </xf>
    <xf numFmtId="6" fontId="4" fillId="0" borderId="25" xfId="113" applyNumberFormat="1" applyFont="1" applyFill="1" applyBorder="1" applyAlignment="1">
      <alignment horizontal="right" wrapText="1"/>
      <protection/>
    </xf>
    <xf numFmtId="0" fontId="4" fillId="0" borderId="25" xfId="115" applyFont="1" applyFill="1" applyBorder="1" applyAlignment="1">
      <alignment wrapText="1"/>
      <protection/>
    </xf>
    <xf numFmtId="6" fontId="4" fillId="0" borderId="47" xfId="113" applyNumberFormat="1" applyFont="1" applyFill="1" applyBorder="1" applyAlignment="1">
      <alignment horizontal="right" wrapText="1"/>
      <protection/>
    </xf>
    <xf numFmtId="6" fontId="4" fillId="0" borderId="30" xfId="113" applyNumberFormat="1" applyFont="1" applyFill="1" applyBorder="1" applyAlignment="1">
      <alignment horizontal="right" wrapText="1"/>
      <protection/>
    </xf>
    <xf numFmtId="6" fontId="4" fillId="0" borderId="48" xfId="113" applyNumberFormat="1" applyFont="1" applyFill="1" applyBorder="1" applyAlignment="1">
      <alignment horizontal="right" wrapText="1"/>
      <protection/>
    </xf>
    <xf numFmtId="6" fontId="4" fillId="0" borderId="49" xfId="113" applyNumberFormat="1" applyFont="1" applyFill="1" applyBorder="1" applyAlignment="1">
      <alignment horizontal="right" wrapText="1"/>
      <protection/>
    </xf>
    <xf numFmtId="6" fontId="4" fillId="0" borderId="50" xfId="113" applyNumberFormat="1" applyFont="1" applyFill="1" applyBorder="1" applyAlignment="1">
      <alignment horizontal="right" wrapText="1"/>
      <protection/>
    </xf>
    <xf numFmtId="0" fontId="4" fillId="0" borderId="10" xfId="115" applyFont="1" applyFill="1" applyBorder="1" applyAlignment="1">
      <alignment wrapText="1"/>
      <protection/>
    </xf>
    <xf numFmtId="6" fontId="4" fillId="0" borderId="51" xfId="113" applyNumberFormat="1" applyFont="1" applyFill="1" applyBorder="1" applyAlignment="1">
      <alignment horizontal="right" wrapText="1"/>
      <protection/>
    </xf>
    <xf numFmtId="6" fontId="4" fillId="0" borderId="52" xfId="113" applyNumberFormat="1" applyFont="1" applyFill="1" applyBorder="1" applyAlignment="1">
      <alignment horizontal="right" wrapText="1"/>
      <protection/>
    </xf>
    <xf numFmtId="0" fontId="4" fillId="0" borderId="30" xfId="115" applyFont="1" applyFill="1" applyBorder="1" applyAlignment="1">
      <alignment wrapText="1"/>
      <protection/>
    </xf>
    <xf numFmtId="0" fontId="4" fillId="0" borderId="53" xfId="115" applyFont="1" applyFill="1" applyBorder="1" applyAlignment="1">
      <alignment horizontal="right" wrapText="1"/>
      <protection/>
    </xf>
    <xf numFmtId="0" fontId="4" fillId="0" borderId="54" xfId="115" applyFont="1" applyFill="1" applyBorder="1" applyAlignment="1">
      <alignment horizontal="left" wrapText="1"/>
      <protection/>
    </xf>
    <xf numFmtId="6" fontId="4" fillId="0" borderId="55" xfId="113" applyNumberFormat="1" applyFont="1" applyFill="1" applyBorder="1" applyAlignment="1">
      <alignment horizontal="right" wrapText="1"/>
      <protection/>
    </xf>
    <xf numFmtId="6" fontId="4" fillId="0" borderId="0" xfId="113" applyNumberFormat="1" applyFont="1" applyBorder="1">
      <alignment/>
      <protection/>
    </xf>
    <xf numFmtId="0" fontId="2" fillId="0" borderId="22" xfId="0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/>
    </xf>
    <xf numFmtId="10" fontId="4" fillId="0" borderId="26" xfId="114" applyNumberFormat="1" applyFont="1" applyFill="1" applyBorder="1" applyAlignment="1">
      <alignment horizontal="right" wrapText="1"/>
      <protection/>
    </xf>
    <xf numFmtId="10" fontId="4" fillId="0" borderId="22" xfId="114" applyNumberFormat="1" applyFont="1" applyFill="1" applyBorder="1" applyAlignment="1">
      <alignment horizontal="right" wrapText="1"/>
      <protection/>
    </xf>
    <xf numFmtId="10" fontId="4" fillId="0" borderId="22" xfId="114" applyNumberFormat="1" applyFont="1" applyFill="1" applyBorder="1" applyAlignment="1">
      <alignment wrapText="1"/>
      <protection/>
    </xf>
    <xf numFmtId="10" fontId="4" fillId="0" borderId="12" xfId="114" applyNumberFormat="1" applyFont="1" applyFill="1" applyBorder="1" applyAlignment="1">
      <alignment wrapText="1"/>
      <protection/>
    </xf>
    <xf numFmtId="10" fontId="4" fillId="0" borderId="28" xfId="114" applyNumberFormat="1" applyFont="1" applyFill="1" applyBorder="1" applyAlignment="1">
      <alignment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6" xfId="109"/>
    <cellStyle name="Normal 7" xfId="110"/>
    <cellStyle name="Normal 8" xfId="111"/>
    <cellStyle name="Normal 9" xfId="112"/>
    <cellStyle name="Normal_Expend by Group" xfId="113"/>
    <cellStyle name="Normal_Sheet1" xfId="114"/>
    <cellStyle name="Normal_Sheet1_Expend by Group" xfId="115"/>
    <cellStyle name="Note" xfId="116"/>
    <cellStyle name="Output" xfId="117"/>
    <cellStyle name="Percent" xfId="118"/>
    <cellStyle name="Title" xfId="119"/>
    <cellStyle name="Total" xfId="120"/>
    <cellStyle name="Warning Text" xfId="121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8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4.28125" style="1" bestFit="1" customWidth="1"/>
    <col min="2" max="2" width="35.7109375" style="1" customWidth="1"/>
    <col min="3" max="3" width="14.421875" style="1" customWidth="1"/>
    <col min="4" max="4" width="7.28125" style="10" customWidth="1"/>
    <col min="5" max="5" width="14.8515625" style="1" customWidth="1"/>
    <col min="6" max="6" width="8.421875" style="10" customWidth="1"/>
    <col min="7" max="7" width="13.28125" style="1" customWidth="1"/>
    <col min="8" max="8" width="8.7109375" style="10" bestFit="1" customWidth="1"/>
    <col min="9" max="9" width="13.7109375" style="1" customWidth="1"/>
    <col min="10" max="10" width="7.28125" style="10" customWidth="1"/>
    <col min="11" max="11" width="14.8515625" style="1" bestFit="1" customWidth="1"/>
    <col min="12" max="12" width="8.421875" style="10" bestFit="1" customWidth="1"/>
    <col min="13" max="13" width="13.00390625" style="1" customWidth="1"/>
    <col min="14" max="14" width="9.00390625" style="10" bestFit="1" customWidth="1"/>
    <col min="15" max="15" width="14.57421875" style="1" customWidth="1"/>
    <col min="16" max="16" width="8.8515625" style="10" customWidth="1"/>
    <col min="17" max="17" width="13.7109375" style="1" customWidth="1"/>
    <col min="18" max="18" width="9.00390625" style="10" bestFit="1" customWidth="1"/>
    <col min="19" max="19" width="15.421875" style="1" customWidth="1"/>
    <col min="20" max="20" width="7.28125" style="10" customWidth="1"/>
    <col min="21" max="21" width="14.8515625" style="1" customWidth="1"/>
    <col min="22" max="22" width="8.57421875" style="10" customWidth="1"/>
    <col min="23" max="23" width="13.7109375" style="1" customWidth="1"/>
    <col min="24" max="24" width="9.140625" style="10" customWidth="1"/>
    <col min="25" max="25" width="14.421875" style="1" bestFit="1" customWidth="1"/>
    <col min="26" max="26" width="9.00390625" style="10" customWidth="1"/>
    <col min="27" max="27" width="14.421875" style="1" bestFit="1" customWidth="1"/>
    <col min="28" max="28" width="9.140625" style="10" customWidth="1"/>
    <col min="29" max="29" width="14.421875" style="1" bestFit="1" customWidth="1"/>
    <col min="30" max="30" width="8.421875" style="10" customWidth="1"/>
    <col min="31" max="31" width="13.00390625" style="1" customWidth="1"/>
    <col min="32" max="32" width="8.140625" style="10" customWidth="1"/>
    <col min="33" max="33" width="13.140625" style="1" customWidth="1"/>
    <col min="34" max="34" width="9.140625" style="10" customWidth="1"/>
    <col min="35" max="35" width="13.140625" style="1" customWidth="1"/>
    <col min="36" max="36" width="8.421875" style="10" customWidth="1"/>
    <col min="37" max="37" width="13.140625" style="1" customWidth="1"/>
    <col min="38" max="38" width="8.28125" style="10" customWidth="1"/>
    <col min="39" max="39" width="13.28125" style="1" customWidth="1"/>
    <col min="40" max="40" width="7.421875" style="10" customWidth="1"/>
    <col min="41" max="41" width="14.8515625" style="1" customWidth="1"/>
    <col min="42" max="42" width="9.7109375" style="10" bestFit="1" customWidth="1"/>
    <col min="43" max="43" width="14.57421875" style="1" customWidth="1"/>
    <col min="44" max="44" width="8.28125" style="10" customWidth="1"/>
    <col min="45" max="45" width="14.140625" style="1" customWidth="1"/>
    <col min="46" max="46" width="8.421875" style="10" bestFit="1" customWidth="1"/>
    <col min="47" max="47" width="15.28125" style="1" bestFit="1" customWidth="1"/>
    <col min="52" max="16384" width="9.140625" style="1" customWidth="1"/>
  </cols>
  <sheetData>
    <row r="1" spans="3:51" s="77" customFormat="1" ht="48" customHeight="1">
      <c r="C1" s="120" t="s">
        <v>146</v>
      </c>
      <c r="D1" s="120"/>
      <c r="E1" s="120"/>
      <c r="F1" s="120"/>
      <c r="G1" s="120"/>
      <c r="H1" s="120"/>
      <c r="I1" s="120" t="s">
        <v>146</v>
      </c>
      <c r="J1" s="120"/>
      <c r="K1" s="120"/>
      <c r="L1" s="120"/>
      <c r="M1" s="120"/>
      <c r="N1" s="120"/>
      <c r="O1" s="120"/>
      <c r="P1" s="120"/>
      <c r="Q1" s="120" t="s">
        <v>146</v>
      </c>
      <c r="R1" s="120"/>
      <c r="S1" s="120"/>
      <c r="T1" s="120"/>
      <c r="U1" s="120"/>
      <c r="V1" s="120"/>
      <c r="W1" s="120" t="s">
        <v>146</v>
      </c>
      <c r="X1" s="120"/>
      <c r="Y1" s="120"/>
      <c r="Z1" s="120"/>
      <c r="AA1" s="120"/>
      <c r="AB1" s="120"/>
      <c r="AC1" s="120"/>
      <c r="AD1" s="120"/>
      <c r="AE1" s="120" t="s">
        <v>146</v>
      </c>
      <c r="AF1" s="120"/>
      <c r="AG1" s="120"/>
      <c r="AH1" s="120"/>
      <c r="AI1" s="120"/>
      <c r="AJ1" s="120"/>
      <c r="AK1" s="120" t="s">
        <v>146</v>
      </c>
      <c r="AL1" s="120"/>
      <c r="AM1" s="120"/>
      <c r="AN1" s="120"/>
      <c r="AO1" s="120"/>
      <c r="AP1" s="120"/>
      <c r="AQ1" s="120" t="s">
        <v>146</v>
      </c>
      <c r="AR1" s="120"/>
      <c r="AS1" s="120"/>
      <c r="AT1" s="120"/>
      <c r="AU1" s="120"/>
      <c r="AV1" s="78"/>
      <c r="AW1" s="78"/>
      <c r="AX1" s="78"/>
      <c r="AY1" s="78"/>
    </row>
    <row r="2" spans="1:47" ht="51" customHeight="1">
      <c r="A2" s="103"/>
      <c r="B2" s="104" t="s">
        <v>158</v>
      </c>
      <c r="C2" s="155" t="s">
        <v>23</v>
      </c>
      <c r="D2" s="105"/>
      <c r="E2" s="155" t="s">
        <v>24</v>
      </c>
      <c r="F2" s="105"/>
      <c r="G2" s="155" t="s">
        <v>25</v>
      </c>
      <c r="H2" s="105"/>
      <c r="I2" s="155" t="s">
        <v>1</v>
      </c>
      <c r="J2" s="105"/>
      <c r="K2" s="155" t="s">
        <v>26</v>
      </c>
      <c r="L2" s="105"/>
      <c r="M2" s="155" t="s">
        <v>2</v>
      </c>
      <c r="N2" s="105"/>
      <c r="O2" s="121" t="s">
        <v>27</v>
      </c>
      <c r="P2" s="105"/>
      <c r="Q2" s="155" t="s">
        <v>12</v>
      </c>
      <c r="R2" s="105"/>
      <c r="S2" s="155" t="s">
        <v>3</v>
      </c>
      <c r="T2" s="105"/>
      <c r="U2" s="125" t="s">
        <v>15</v>
      </c>
      <c r="V2" s="105"/>
      <c r="W2" s="155" t="s">
        <v>4</v>
      </c>
      <c r="X2" s="105"/>
      <c r="Y2" s="155" t="s">
        <v>30</v>
      </c>
      <c r="Z2" s="105"/>
      <c r="AA2" s="155" t="s">
        <v>5</v>
      </c>
      <c r="AB2" s="105"/>
      <c r="AC2" s="155" t="s">
        <v>13</v>
      </c>
      <c r="AD2" s="105"/>
      <c r="AE2" s="155" t="s">
        <v>6</v>
      </c>
      <c r="AF2" s="105"/>
      <c r="AG2" s="155" t="s">
        <v>8</v>
      </c>
      <c r="AH2" s="105"/>
      <c r="AI2" s="155" t="s">
        <v>9</v>
      </c>
      <c r="AJ2" s="105"/>
      <c r="AK2" s="155" t="s">
        <v>10</v>
      </c>
      <c r="AL2" s="105"/>
      <c r="AM2" s="155" t="s">
        <v>7</v>
      </c>
      <c r="AN2" s="105"/>
      <c r="AO2" s="127" t="s">
        <v>16</v>
      </c>
      <c r="AP2" s="105"/>
      <c r="AQ2" s="155" t="s">
        <v>31</v>
      </c>
      <c r="AR2" s="105"/>
      <c r="AS2" s="155" t="s">
        <v>14</v>
      </c>
      <c r="AT2" s="105"/>
      <c r="AU2" s="123" t="s">
        <v>28</v>
      </c>
    </row>
    <row r="3" spans="1:47" ht="15" customHeight="1">
      <c r="A3" s="106" t="s">
        <v>0</v>
      </c>
      <c r="B3" s="3" t="s">
        <v>29</v>
      </c>
      <c r="C3" s="2" t="s">
        <v>17</v>
      </c>
      <c r="D3" s="107" t="s">
        <v>45</v>
      </c>
      <c r="E3" s="2" t="s">
        <v>18</v>
      </c>
      <c r="F3" s="107" t="s">
        <v>45</v>
      </c>
      <c r="G3" s="2" t="s">
        <v>19</v>
      </c>
      <c r="H3" s="107" t="s">
        <v>45</v>
      </c>
      <c r="I3" s="2" t="s">
        <v>20</v>
      </c>
      <c r="J3" s="107" t="s">
        <v>45</v>
      </c>
      <c r="K3" s="2" t="s">
        <v>21</v>
      </c>
      <c r="L3" s="107" t="s">
        <v>45</v>
      </c>
      <c r="M3" s="2" t="s">
        <v>22</v>
      </c>
      <c r="N3" s="107" t="s">
        <v>45</v>
      </c>
      <c r="O3" s="122"/>
      <c r="P3" s="108" t="s">
        <v>45</v>
      </c>
      <c r="Q3" s="2" t="s">
        <v>32</v>
      </c>
      <c r="R3" s="107" t="s">
        <v>45</v>
      </c>
      <c r="S3" s="2" t="s">
        <v>33</v>
      </c>
      <c r="T3" s="107" t="s">
        <v>45</v>
      </c>
      <c r="U3" s="126"/>
      <c r="V3" s="109" t="s">
        <v>45</v>
      </c>
      <c r="W3" s="2" t="s">
        <v>34</v>
      </c>
      <c r="X3" s="107" t="s">
        <v>45</v>
      </c>
      <c r="Y3" s="2" t="s">
        <v>35</v>
      </c>
      <c r="Z3" s="107" t="s">
        <v>45</v>
      </c>
      <c r="AA3" s="2" t="s">
        <v>36</v>
      </c>
      <c r="AB3" s="107" t="s">
        <v>45</v>
      </c>
      <c r="AC3" s="2" t="s">
        <v>37</v>
      </c>
      <c r="AD3" s="107" t="s">
        <v>45</v>
      </c>
      <c r="AE3" s="2" t="s">
        <v>38</v>
      </c>
      <c r="AF3" s="107" t="s">
        <v>45</v>
      </c>
      <c r="AG3" s="2" t="s">
        <v>39</v>
      </c>
      <c r="AH3" s="107" t="s">
        <v>45</v>
      </c>
      <c r="AI3" s="2" t="s">
        <v>40</v>
      </c>
      <c r="AJ3" s="107" t="s">
        <v>45</v>
      </c>
      <c r="AK3" s="2" t="s">
        <v>41</v>
      </c>
      <c r="AL3" s="107" t="s">
        <v>45</v>
      </c>
      <c r="AM3" s="2" t="s">
        <v>42</v>
      </c>
      <c r="AN3" s="107" t="s">
        <v>45</v>
      </c>
      <c r="AO3" s="128"/>
      <c r="AP3" s="110" t="s">
        <v>45</v>
      </c>
      <c r="AQ3" s="2" t="s">
        <v>43</v>
      </c>
      <c r="AR3" s="107" t="s">
        <v>45</v>
      </c>
      <c r="AS3" s="2" t="s">
        <v>44</v>
      </c>
      <c r="AT3" s="107" t="s">
        <v>45</v>
      </c>
      <c r="AU3" s="124" t="s">
        <v>11</v>
      </c>
    </row>
    <row r="4" spans="1:47" ht="12.75">
      <c r="A4" s="95">
        <v>1</v>
      </c>
      <c r="B4" s="96" t="s">
        <v>47</v>
      </c>
      <c r="C4" s="146">
        <v>36075750</v>
      </c>
      <c r="D4" s="49">
        <f>C4/$AU4</f>
        <v>0.43567883165769444</v>
      </c>
      <c r="E4" s="146">
        <v>7210508</v>
      </c>
      <c r="F4" s="49">
        <f>E4/$AU4</f>
        <v>0.08707970592706898</v>
      </c>
      <c r="G4" s="146">
        <v>1698823</v>
      </c>
      <c r="H4" s="49">
        <f>G4/$AU4</f>
        <v>0.020516308596029726</v>
      </c>
      <c r="I4" s="146">
        <v>381969</v>
      </c>
      <c r="J4" s="49">
        <f>I4/$AU4</f>
        <v>0.004612954897665548</v>
      </c>
      <c r="K4" s="146">
        <v>262999</v>
      </c>
      <c r="L4" s="49">
        <f>K4/$AU4</f>
        <v>0.00317618059353283</v>
      </c>
      <c r="M4" s="146">
        <v>2753169</v>
      </c>
      <c r="N4" s="49">
        <f>M4/$AU4</f>
        <v>0.03324941139896421</v>
      </c>
      <c r="O4" s="44">
        <f>C4+E4+G4+I4+K4+M4</f>
        <v>48383218</v>
      </c>
      <c r="P4" s="69">
        <f>O4/$AU4</f>
        <v>0.5843133930709558</v>
      </c>
      <c r="Q4" s="146">
        <v>4633555</v>
      </c>
      <c r="R4" s="49">
        <f>Q4/$AU4</f>
        <v>0.05595841607788247</v>
      </c>
      <c r="S4" s="146">
        <v>3368277</v>
      </c>
      <c r="T4" s="49">
        <f>S4/$AU4</f>
        <v>0.04067793429268925</v>
      </c>
      <c r="U4" s="67">
        <f>O4+Q4+S4</f>
        <v>56385050</v>
      </c>
      <c r="V4" s="70">
        <f>U4/$AU4</f>
        <v>0.6809497434415275</v>
      </c>
      <c r="W4" s="146">
        <v>4892774</v>
      </c>
      <c r="X4" s="49">
        <f>W4/$AU4</f>
        <v>0.05908894644976596</v>
      </c>
      <c r="Y4" s="146">
        <v>1133778</v>
      </c>
      <c r="Z4" s="49">
        <f>Y4/$AU4</f>
        <v>0.013692385450037698</v>
      </c>
      <c r="AA4" s="146">
        <v>638846</v>
      </c>
      <c r="AB4" s="49">
        <f>AA4/$AU4</f>
        <v>0.007715201454971594</v>
      </c>
      <c r="AC4" s="146">
        <v>8462301</v>
      </c>
      <c r="AD4" s="49">
        <f>AC4/$AU4</f>
        <v>0.10219733235804493</v>
      </c>
      <c r="AE4" s="146">
        <v>4046984</v>
      </c>
      <c r="AF4" s="49">
        <f>AE4/$AU4</f>
        <v>0.0488745282040535</v>
      </c>
      <c r="AG4" s="146">
        <v>5228830</v>
      </c>
      <c r="AH4" s="49">
        <f>AG4/$AU4</f>
        <v>0.06314742022928706</v>
      </c>
      <c r="AI4" s="146">
        <v>0</v>
      </c>
      <c r="AJ4" s="49">
        <f>AI4/$AU4</f>
        <v>0</v>
      </c>
      <c r="AK4" s="146">
        <v>445866</v>
      </c>
      <c r="AL4" s="49">
        <f>AK4/$AU4</f>
        <v>0.005384624795212563</v>
      </c>
      <c r="AM4" s="146">
        <v>432201</v>
      </c>
      <c r="AN4" s="49">
        <f>AM4/$AU4</f>
        <v>0.005219595620916743</v>
      </c>
      <c r="AO4" s="97">
        <f>W4+Y4+AA4+AC4+AE4+AG4+AI4+AK4+AM4</f>
        <v>25281580</v>
      </c>
      <c r="AP4" s="71">
        <f>AO4/$AU4</f>
        <v>0.30532003456229</v>
      </c>
      <c r="AQ4" s="146">
        <v>94498</v>
      </c>
      <c r="AR4" s="49">
        <f>AQ4/$AU4</f>
        <v>0.0011412313876770076</v>
      </c>
      <c r="AS4" s="146">
        <v>1042413</v>
      </c>
      <c r="AT4" s="49">
        <f>AS4/$AU4</f>
        <v>0.012588990608505499</v>
      </c>
      <c r="AU4" s="98">
        <f>U4+AO4+AQ4+AS4</f>
        <v>82803541</v>
      </c>
    </row>
    <row r="5" spans="1:51" s="85" customFormat="1" ht="12.75">
      <c r="A5" s="95">
        <v>2</v>
      </c>
      <c r="B5" s="96" t="s">
        <v>48</v>
      </c>
      <c r="C5" s="153">
        <v>18590783</v>
      </c>
      <c r="D5" s="49">
        <f aca="true" t="shared" si="0" ref="D5:D68">C5/$AU5</f>
        <v>0.4004394222921333</v>
      </c>
      <c r="E5" s="153">
        <v>3958350</v>
      </c>
      <c r="F5" s="49">
        <f aca="true" t="shared" si="1" ref="F5:F68">E5/$AU5</f>
        <v>0.0852615722118894</v>
      </c>
      <c r="G5" s="153">
        <v>1241413</v>
      </c>
      <c r="H5" s="49">
        <f aca="true" t="shared" si="2" ref="H5:H68">G5/$AU5</f>
        <v>0.026739632459049416</v>
      </c>
      <c r="I5" s="153">
        <v>623178</v>
      </c>
      <c r="J5" s="49">
        <f aca="true" t="shared" si="3" ref="J5:J68">I5/$AU5</f>
        <v>0.013423051536084685</v>
      </c>
      <c r="K5" s="153">
        <v>70507</v>
      </c>
      <c r="L5" s="49">
        <f aca="true" t="shared" si="4" ref="L5:L67">K5/$AU5</f>
        <v>0.0015186978594474178</v>
      </c>
      <c r="M5" s="153">
        <v>1338238</v>
      </c>
      <c r="N5" s="49">
        <f aca="true" t="shared" si="5" ref="N5:N68">M5/$AU5</f>
        <v>0.02882521148299025</v>
      </c>
      <c r="O5" s="44">
        <f aca="true" t="shared" si="6" ref="O5:O68">C5+E5+G5+I5+K5+M5</f>
        <v>25822469</v>
      </c>
      <c r="P5" s="69">
        <f aca="true" t="shared" si="7" ref="P5:P68">O5/$AU5</f>
        <v>0.5562075878415945</v>
      </c>
      <c r="Q5" s="153">
        <v>2424867</v>
      </c>
      <c r="R5" s="49">
        <f aca="true" t="shared" si="8" ref="R5:R68">Q5/$AU5</f>
        <v>0.05223084689952319</v>
      </c>
      <c r="S5" s="153">
        <v>2225368</v>
      </c>
      <c r="T5" s="49">
        <f aca="true" t="shared" si="9" ref="T5:T68">S5/$AU5</f>
        <v>0.04793370329304581</v>
      </c>
      <c r="U5" s="67">
        <f aca="true" t="shared" si="10" ref="U5:U68">O5+Q5+S5</f>
        <v>30472704</v>
      </c>
      <c r="V5" s="70">
        <f aca="true" t="shared" si="11" ref="V5:V68">U5/$AU5</f>
        <v>0.6563721380341635</v>
      </c>
      <c r="W5" s="153">
        <v>2581893</v>
      </c>
      <c r="X5" s="49">
        <f aca="true" t="shared" si="12" ref="X5:X68">W5/$AU5</f>
        <v>0.05561313589320595</v>
      </c>
      <c r="Y5" s="153">
        <v>1638761</v>
      </c>
      <c r="Z5" s="49">
        <f aca="true" t="shared" si="13" ref="Z5:Z68">Y5/$AU5</f>
        <v>0.03529837920838937</v>
      </c>
      <c r="AA5" s="153">
        <v>243296</v>
      </c>
      <c r="AB5" s="49">
        <f aca="true" t="shared" si="14" ref="AB5:AB68">AA5/$AU5</f>
        <v>0.005240516748863502</v>
      </c>
      <c r="AC5" s="153">
        <v>3504077</v>
      </c>
      <c r="AD5" s="49">
        <f aca="true" t="shared" si="15" ref="AD5:AD68">AC5/$AU5</f>
        <v>0.07547667946783906</v>
      </c>
      <c r="AE5" s="153">
        <v>2889134</v>
      </c>
      <c r="AF5" s="49">
        <f aca="true" t="shared" si="16" ref="AF5:AF68">AE5/$AU5</f>
        <v>0.06223100715470458</v>
      </c>
      <c r="AG5" s="153">
        <v>2527498</v>
      </c>
      <c r="AH5" s="49">
        <f aca="true" t="shared" si="17" ref="AH5:AH68">AG5/$AU5</f>
        <v>0.05444148527603826</v>
      </c>
      <c r="AI5" s="153">
        <v>0</v>
      </c>
      <c r="AJ5" s="49">
        <f aca="true" t="shared" si="18" ref="AJ5:AJ68">AI5/$AU5</f>
        <v>0</v>
      </c>
      <c r="AK5" s="153">
        <v>16614</v>
      </c>
      <c r="AL5" s="49">
        <f aca="true" t="shared" si="19" ref="AL5:AL68">AK5/$AU5</f>
        <v>0.0003578601590885926</v>
      </c>
      <c r="AM5" s="153">
        <v>91810</v>
      </c>
      <c r="AN5" s="49">
        <f aca="true" t="shared" si="20" ref="AN5:AN68">AM5/$AU5</f>
        <v>0.0019775575542267778</v>
      </c>
      <c r="AO5" s="97">
        <f aca="true" t="shared" si="21" ref="AO5:AO68">W5+Y5+AA5+AC5+AE5+AG5+AI5+AK5+AM5</f>
        <v>13493083</v>
      </c>
      <c r="AP5" s="71">
        <f aca="true" t="shared" si="22" ref="AP5:AP68">AO5/$AU5</f>
        <v>0.2906366214623561</v>
      </c>
      <c r="AQ5" s="153">
        <v>902444</v>
      </c>
      <c r="AR5" s="49">
        <f aca="true" t="shared" si="23" ref="AR5:AR68">AQ5/$AU5</f>
        <v>0.019438350391750684</v>
      </c>
      <c r="AS5" s="153">
        <v>1557725</v>
      </c>
      <c r="AT5" s="49">
        <f aca="true" t="shared" si="24" ref="AT5:AT68">AS5/$AU5</f>
        <v>0.03355289011172974</v>
      </c>
      <c r="AU5" s="98">
        <f aca="true" t="shared" si="25" ref="AU5:AU67">U5+AO5+AQ5+AS5</f>
        <v>46425956</v>
      </c>
      <c r="AV5" s="68"/>
      <c r="AW5" s="68"/>
      <c r="AX5" s="68"/>
      <c r="AY5" s="68"/>
    </row>
    <row r="6" spans="1:51" s="85" customFormat="1" ht="12.75">
      <c r="A6" s="95">
        <v>3</v>
      </c>
      <c r="B6" s="96" t="s">
        <v>49</v>
      </c>
      <c r="C6" s="153">
        <v>67665700</v>
      </c>
      <c r="D6" s="49">
        <f t="shared" si="0"/>
        <v>0.32983815582129344</v>
      </c>
      <c r="E6" s="153">
        <v>24540469</v>
      </c>
      <c r="F6" s="49">
        <f t="shared" si="1"/>
        <v>0.11962313310805357</v>
      </c>
      <c r="G6" s="153">
        <v>1788818</v>
      </c>
      <c r="H6" s="49">
        <f t="shared" si="2"/>
        <v>0.008719638313354247</v>
      </c>
      <c r="I6" s="153">
        <v>2550811</v>
      </c>
      <c r="J6" s="49">
        <f t="shared" si="3"/>
        <v>0.012433992348984336</v>
      </c>
      <c r="K6" s="153">
        <v>283495</v>
      </c>
      <c r="L6" s="49">
        <f t="shared" si="4"/>
        <v>0.001381903504797225</v>
      </c>
      <c r="M6" s="153">
        <v>5930960</v>
      </c>
      <c r="N6" s="49">
        <f t="shared" si="5"/>
        <v>0.02891061362920739</v>
      </c>
      <c r="O6" s="44">
        <f t="shared" si="6"/>
        <v>102760253</v>
      </c>
      <c r="P6" s="69">
        <f t="shared" si="7"/>
        <v>0.5009074367256902</v>
      </c>
      <c r="Q6" s="153">
        <v>7400976</v>
      </c>
      <c r="R6" s="49">
        <f t="shared" si="8"/>
        <v>0.036076243578617426</v>
      </c>
      <c r="S6" s="153">
        <v>7127081</v>
      </c>
      <c r="T6" s="49">
        <f t="shared" si="9"/>
        <v>0.034741135515172085</v>
      </c>
      <c r="U6" s="67">
        <f t="shared" si="10"/>
        <v>117288310</v>
      </c>
      <c r="V6" s="70">
        <f t="shared" si="11"/>
        <v>0.5717248158194798</v>
      </c>
      <c r="W6" s="153">
        <v>8271035</v>
      </c>
      <c r="X6" s="49">
        <f t="shared" si="12"/>
        <v>0.04031736804811554</v>
      </c>
      <c r="Y6" s="153">
        <v>3100454</v>
      </c>
      <c r="Z6" s="49">
        <f t="shared" si="13"/>
        <v>0.015113240970960952</v>
      </c>
      <c r="AA6" s="153">
        <v>1999821</v>
      </c>
      <c r="AB6" s="49">
        <f t="shared" si="14"/>
        <v>0.009748177741643032</v>
      </c>
      <c r="AC6" s="153">
        <v>18213023</v>
      </c>
      <c r="AD6" s="49">
        <f t="shared" si="15"/>
        <v>0.08877983850386238</v>
      </c>
      <c r="AE6" s="153">
        <v>10597118</v>
      </c>
      <c r="AF6" s="49">
        <f t="shared" si="16"/>
        <v>0.051655918111253314</v>
      </c>
      <c r="AG6" s="153">
        <v>8068804</v>
      </c>
      <c r="AH6" s="49">
        <f t="shared" si="17"/>
        <v>0.03933158795436204</v>
      </c>
      <c r="AI6" s="153">
        <v>0</v>
      </c>
      <c r="AJ6" s="49">
        <f t="shared" si="18"/>
        <v>0</v>
      </c>
      <c r="AK6" s="153">
        <v>0</v>
      </c>
      <c r="AL6" s="49">
        <f t="shared" si="19"/>
        <v>0</v>
      </c>
      <c r="AM6" s="153">
        <v>4106582</v>
      </c>
      <c r="AN6" s="49">
        <f t="shared" si="20"/>
        <v>0.020017637201845528</v>
      </c>
      <c r="AO6" s="97">
        <f t="shared" si="21"/>
        <v>54356837</v>
      </c>
      <c r="AP6" s="71">
        <f t="shared" si="22"/>
        <v>0.2649637685320428</v>
      </c>
      <c r="AQ6" s="153">
        <v>25129777</v>
      </c>
      <c r="AR6" s="49">
        <f t="shared" si="23"/>
        <v>0.12249572976974088</v>
      </c>
      <c r="AS6" s="153">
        <v>8373264</v>
      </c>
      <c r="AT6" s="49">
        <f t="shared" si="24"/>
        <v>0.040815685878736595</v>
      </c>
      <c r="AU6" s="98">
        <f t="shared" si="25"/>
        <v>205148188</v>
      </c>
      <c r="AV6" s="68"/>
      <c r="AW6" s="68"/>
      <c r="AX6" s="68"/>
      <c r="AY6" s="68"/>
    </row>
    <row r="7" spans="1:51" s="85" customFormat="1" ht="12.75">
      <c r="A7" s="95">
        <v>4</v>
      </c>
      <c r="B7" s="96" t="s">
        <v>50</v>
      </c>
      <c r="C7" s="153">
        <v>16135794</v>
      </c>
      <c r="D7" s="49">
        <f t="shared" si="0"/>
        <v>0.3561862613037493</v>
      </c>
      <c r="E7" s="153">
        <v>6124178</v>
      </c>
      <c r="F7" s="49">
        <f t="shared" si="1"/>
        <v>0.13518690591728383</v>
      </c>
      <c r="G7" s="153">
        <v>1084502</v>
      </c>
      <c r="H7" s="49">
        <f t="shared" si="2"/>
        <v>0.02393961603354869</v>
      </c>
      <c r="I7" s="153">
        <v>684280</v>
      </c>
      <c r="J7" s="49">
        <f t="shared" si="3"/>
        <v>0.015104997924795617</v>
      </c>
      <c r="K7" s="153">
        <v>0</v>
      </c>
      <c r="L7" s="49">
        <f t="shared" si="4"/>
        <v>0</v>
      </c>
      <c r="M7" s="153">
        <v>2906157</v>
      </c>
      <c r="N7" s="49">
        <f t="shared" si="5"/>
        <v>0.06415136414060071</v>
      </c>
      <c r="O7" s="44">
        <f t="shared" si="6"/>
        <v>26934911</v>
      </c>
      <c r="P7" s="69">
        <f t="shared" si="7"/>
        <v>0.5945691453199782</v>
      </c>
      <c r="Q7" s="153">
        <v>1817625</v>
      </c>
      <c r="R7" s="49">
        <f t="shared" si="8"/>
        <v>0.0401227887020761</v>
      </c>
      <c r="S7" s="153">
        <v>792552</v>
      </c>
      <c r="T7" s="49">
        <f t="shared" si="9"/>
        <v>0.01749502588895279</v>
      </c>
      <c r="U7" s="67">
        <f t="shared" si="10"/>
        <v>29545088</v>
      </c>
      <c r="V7" s="70">
        <f t="shared" si="11"/>
        <v>0.6521869599110071</v>
      </c>
      <c r="W7" s="153">
        <v>2548944</v>
      </c>
      <c r="X7" s="49">
        <f t="shared" si="12"/>
        <v>0.056266139344157716</v>
      </c>
      <c r="Y7" s="153">
        <v>1288417</v>
      </c>
      <c r="Z7" s="49">
        <f t="shared" si="13"/>
        <v>0.028440895702448406</v>
      </c>
      <c r="AA7" s="153">
        <v>648699</v>
      </c>
      <c r="AB7" s="49">
        <f t="shared" si="14"/>
        <v>0.014319572468604946</v>
      </c>
      <c r="AC7" s="153">
        <v>5179603</v>
      </c>
      <c r="AD7" s="49">
        <f t="shared" si="15"/>
        <v>0.11433607962568708</v>
      </c>
      <c r="AE7" s="153">
        <v>2471954</v>
      </c>
      <c r="AF7" s="49">
        <f t="shared" si="16"/>
        <v>0.05456663944611888</v>
      </c>
      <c r="AG7" s="153">
        <v>2312998</v>
      </c>
      <c r="AH7" s="49">
        <f t="shared" si="17"/>
        <v>0.05105779796290468</v>
      </c>
      <c r="AI7" s="153">
        <v>0</v>
      </c>
      <c r="AJ7" s="49">
        <f t="shared" si="18"/>
        <v>0</v>
      </c>
      <c r="AK7" s="153">
        <v>13030</v>
      </c>
      <c r="AL7" s="49">
        <f t="shared" si="19"/>
        <v>0.0002876280513241464</v>
      </c>
      <c r="AM7" s="153">
        <v>682536</v>
      </c>
      <c r="AN7" s="49">
        <f t="shared" si="20"/>
        <v>0.01506650035599214</v>
      </c>
      <c r="AO7" s="97">
        <f t="shared" si="21"/>
        <v>15146181</v>
      </c>
      <c r="AP7" s="71">
        <f t="shared" si="22"/>
        <v>0.334341252957238</v>
      </c>
      <c r="AQ7" s="153">
        <v>139605</v>
      </c>
      <c r="AR7" s="49">
        <f t="shared" si="23"/>
        <v>0.0030816818192714855</v>
      </c>
      <c r="AS7" s="153">
        <v>470688</v>
      </c>
      <c r="AT7" s="49">
        <f t="shared" si="24"/>
        <v>0.010390105312483485</v>
      </c>
      <c r="AU7" s="98">
        <f t="shared" si="25"/>
        <v>45301562</v>
      </c>
      <c r="AV7" s="68"/>
      <c r="AW7" s="68"/>
      <c r="AX7" s="68"/>
      <c r="AY7" s="68"/>
    </row>
    <row r="8" spans="1:47" ht="12.75">
      <c r="A8" s="95">
        <v>5</v>
      </c>
      <c r="B8" s="99" t="s">
        <v>51</v>
      </c>
      <c r="C8" s="149">
        <v>17314885</v>
      </c>
      <c r="D8" s="49">
        <f>C8/$AU8</f>
        <v>0.3493134628501707</v>
      </c>
      <c r="E8" s="149">
        <v>5615778</v>
      </c>
      <c r="F8" s="49">
        <f t="shared" si="1"/>
        <v>0.11329366956683834</v>
      </c>
      <c r="G8" s="149">
        <v>1330958</v>
      </c>
      <c r="H8" s="49">
        <f t="shared" si="2"/>
        <v>0.0268509752093726</v>
      </c>
      <c r="I8" s="149">
        <v>364120</v>
      </c>
      <c r="J8" s="49">
        <f t="shared" si="3"/>
        <v>0.007345819397183645</v>
      </c>
      <c r="K8" s="149">
        <v>80874</v>
      </c>
      <c r="L8" s="49">
        <f t="shared" si="4"/>
        <v>0.0016315659615726411</v>
      </c>
      <c r="M8" s="149">
        <v>4815536</v>
      </c>
      <c r="N8" s="49">
        <f t="shared" si="5"/>
        <v>0.09714945006216671</v>
      </c>
      <c r="O8" s="44">
        <f t="shared" si="6"/>
        <v>29522151</v>
      </c>
      <c r="P8" s="69">
        <f t="shared" si="7"/>
        <v>0.5955849430473046</v>
      </c>
      <c r="Q8" s="149">
        <v>1331442</v>
      </c>
      <c r="R8" s="49">
        <f t="shared" si="8"/>
        <v>0.026860739508472446</v>
      </c>
      <c r="S8" s="149">
        <v>1904828</v>
      </c>
      <c r="T8" s="49">
        <f t="shared" si="9"/>
        <v>0.038428327119352214</v>
      </c>
      <c r="U8" s="67">
        <f t="shared" si="10"/>
        <v>32758421</v>
      </c>
      <c r="V8" s="70">
        <f t="shared" si="11"/>
        <v>0.6608740096751292</v>
      </c>
      <c r="W8" s="149">
        <v>2460316</v>
      </c>
      <c r="X8" s="49">
        <f t="shared" si="12"/>
        <v>0.049634837405254525</v>
      </c>
      <c r="Y8" s="149">
        <v>1468665</v>
      </c>
      <c r="Z8" s="49">
        <f t="shared" si="13"/>
        <v>0.02962909987082478</v>
      </c>
      <c r="AA8" s="149">
        <v>563984</v>
      </c>
      <c r="AB8" s="49">
        <f t="shared" si="14"/>
        <v>0.011377910048613701</v>
      </c>
      <c r="AC8" s="149">
        <v>3424041</v>
      </c>
      <c r="AD8" s="49">
        <f t="shared" si="15"/>
        <v>0.06907719102096035</v>
      </c>
      <c r="AE8" s="149">
        <v>4119637</v>
      </c>
      <c r="AF8" s="49">
        <f t="shared" si="16"/>
        <v>0.0831102641545519</v>
      </c>
      <c r="AG8" s="149">
        <v>4175510</v>
      </c>
      <c r="AH8" s="49">
        <f t="shared" si="17"/>
        <v>0.0842374556496053</v>
      </c>
      <c r="AI8" s="149">
        <v>17622</v>
      </c>
      <c r="AJ8" s="49">
        <f t="shared" si="18"/>
        <v>0.0003555092535899434</v>
      </c>
      <c r="AK8" s="149">
        <v>25517</v>
      </c>
      <c r="AL8" s="49">
        <f t="shared" si="19"/>
        <v>0.0005147843391133008</v>
      </c>
      <c r="AM8" s="149">
        <v>13823</v>
      </c>
      <c r="AN8" s="49">
        <f t="shared" si="20"/>
        <v>0.0002788675753248092</v>
      </c>
      <c r="AO8" s="97">
        <f t="shared" si="21"/>
        <v>16269115</v>
      </c>
      <c r="AP8" s="71">
        <f t="shared" si="22"/>
        <v>0.3282159193178386</v>
      </c>
      <c r="AQ8" s="149">
        <v>311392</v>
      </c>
      <c r="AR8" s="49">
        <f t="shared" si="23"/>
        <v>0.006282075672107573</v>
      </c>
      <c r="AS8" s="149">
        <v>229402</v>
      </c>
      <c r="AT8" s="49">
        <f t="shared" si="24"/>
        <v>0.004627995334924537</v>
      </c>
      <c r="AU8" s="98">
        <f t="shared" si="25"/>
        <v>49568330</v>
      </c>
    </row>
    <row r="9" spans="1:47" ht="12.75">
      <c r="A9" s="95">
        <v>6</v>
      </c>
      <c r="B9" s="96" t="s">
        <v>52</v>
      </c>
      <c r="C9" s="146">
        <v>22133469</v>
      </c>
      <c r="D9" s="49">
        <f>C9/$AU9</f>
        <v>0.4015747208617702</v>
      </c>
      <c r="E9" s="146">
        <v>4647658</v>
      </c>
      <c r="F9" s="49">
        <f t="shared" si="1"/>
        <v>0.08432396946050225</v>
      </c>
      <c r="G9" s="146">
        <v>1466505</v>
      </c>
      <c r="H9" s="49">
        <f t="shared" si="2"/>
        <v>0.026607276790519836</v>
      </c>
      <c r="I9" s="146">
        <v>953259</v>
      </c>
      <c r="J9" s="49">
        <f t="shared" si="3"/>
        <v>0.017295287821080835</v>
      </c>
      <c r="K9" s="146">
        <v>82442</v>
      </c>
      <c r="L9" s="49">
        <f t="shared" si="4"/>
        <v>0.001495771997479747</v>
      </c>
      <c r="M9" s="146">
        <v>1380745</v>
      </c>
      <c r="N9" s="49">
        <f t="shared" si="5"/>
        <v>0.025051305240777436</v>
      </c>
      <c r="O9" s="44">
        <f t="shared" si="6"/>
        <v>30664078</v>
      </c>
      <c r="P9" s="69">
        <f t="shared" si="7"/>
        <v>0.5563483321721303</v>
      </c>
      <c r="Q9" s="146">
        <v>2612768</v>
      </c>
      <c r="R9" s="49">
        <f t="shared" si="8"/>
        <v>0.04740429890481992</v>
      </c>
      <c r="S9" s="146">
        <v>2956798</v>
      </c>
      <c r="T9" s="49">
        <f t="shared" si="9"/>
        <v>0.05364614699551346</v>
      </c>
      <c r="U9" s="67">
        <f t="shared" si="10"/>
        <v>36233644</v>
      </c>
      <c r="V9" s="70">
        <f t="shared" si="11"/>
        <v>0.6573987780724637</v>
      </c>
      <c r="W9" s="146">
        <v>3160975</v>
      </c>
      <c r="X9" s="49">
        <f t="shared" si="12"/>
        <v>0.057350596658663586</v>
      </c>
      <c r="Y9" s="146">
        <v>922739</v>
      </c>
      <c r="Z9" s="49">
        <f t="shared" si="13"/>
        <v>0.01674155354288426</v>
      </c>
      <c r="AA9" s="146">
        <v>549394</v>
      </c>
      <c r="AB9" s="49">
        <f t="shared" si="14"/>
        <v>0.009967833880587421</v>
      </c>
      <c r="AC9" s="146">
        <v>4358055</v>
      </c>
      <c r="AD9" s="49">
        <f t="shared" si="15"/>
        <v>0.07906960811815093</v>
      </c>
      <c r="AE9" s="146">
        <v>3013420</v>
      </c>
      <c r="AF9" s="49">
        <f t="shared" si="16"/>
        <v>0.05467345834217291</v>
      </c>
      <c r="AG9" s="146">
        <v>4113336</v>
      </c>
      <c r="AH9" s="49">
        <f t="shared" si="17"/>
        <v>0.07462959177391806</v>
      </c>
      <c r="AI9" s="146">
        <v>149</v>
      </c>
      <c r="AJ9" s="49">
        <f t="shared" si="18"/>
        <v>2.703355421077634E-06</v>
      </c>
      <c r="AK9" s="146">
        <v>14780</v>
      </c>
      <c r="AL9" s="49">
        <f t="shared" si="19"/>
        <v>0.0002681583431109224</v>
      </c>
      <c r="AM9" s="146">
        <v>585842</v>
      </c>
      <c r="AN9" s="49">
        <f t="shared" si="20"/>
        <v>0.010629121789227942</v>
      </c>
      <c r="AO9" s="97">
        <f t="shared" si="21"/>
        <v>16718690</v>
      </c>
      <c r="AP9" s="71">
        <f t="shared" si="22"/>
        <v>0.3033326258041371</v>
      </c>
      <c r="AQ9" s="146">
        <v>562326</v>
      </c>
      <c r="AR9" s="49">
        <f t="shared" si="23"/>
        <v>0.01020246335914699</v>
      </c>
      <c r="AS9" s="146">
        <v>1602029</v>
      </c>
      <c r="AT9" s="49">
        <f t="shared" si="24"/>
        <v>0.029066132764252222</v>
      </c>
      <c r="AU9" s="98">
        <f t="shared" si="25"/>
        <v>55116689</v>
      </c>
    </row>
    <row r="10" spans="1:51" s="85" customFormat="1" ht="12.75">
      <c r="A10" s="95">
        <v>7</v>
      </c>
      <c r="B10" s="96" t="s">
        <v>53</v>
      </c>
      <c r="C10" s="153">
        <v>11449174</v>
      </c>
      <c r="D10" s="49">
        <f t="shared" si="0"/>
        <v>0.3577933961261774</v>
      </c>
      <c r="E10" s="153">
        <v>2802859</v>
      </c>
      <c r="F10" s="49">
        <f t="shared" si="1"/>
        <v>0.08759098608098902</v>
      </c>
      <c r="G10" s="153">
        <v>1136868</v>
      </c>
      <c r="H10" s="49">
        <f t="shared" si="2"/>
        <v>0.03552779114608399</v>
      </c>
      <c r="I10" s="153">
        <v>390966</v>
      </c>
      <c r="J10" s="49">
        <f t="shared" si="3"/>
        <v>0.012217916585935986</v>
      </c>
      <c r="K10" s="153">
        <v>4302</v>
      </c>
      <c r="L10" s="49">
        <f t="shared" si="4"/>
        <v>0.00013444002075038906</v>
      </c>
      <c r="M10" s="153">
        <v>2076654</v>
      </c>
      <c r="N10" s="49">
        <f t="shared" si="5"/>
        <v>0.06489665431226835</v>
      </c>
      <c r="O10" s="44">
        <f t="shared" si="6"/>
        <v>17860823</v>
      </c>
      <c r="P10" s="69">
        <f t="shared" si="7"/>
        <v>0.5581611842722051</v>
      </c>
      <c r="Q10" s="153">
        <v>512288</v>
      </c>
      <c r="R10" s="49">
        <f t="shared" si="8"/>
        <v>0.01600930017437827</v>
      </c>
      <c r="S10" s="153">
        <v>1346894</v>
      </c>
      <c r="T10" s="49">
        <f t="shared" si="9"/>
        <v>0.04209122671050082</v>
      </c>
      <c r="U10" s="67">
        <f t="shared" si="10"/>
        <v>19720005</v>
      </c>
      <c r="V10" s="70">
        <f t="shared" si="11"/>
        <v>0.6162617111570842</v>
      </c>
      <c r="W10" s="153">
        <v>1507159</v>
      </c>
      <c r="X10" s="49">
        <f t="shared" si="12"/>
        <v>0.047099601867535014</v>
      </c>
      <c r="Y10" s="153">
        <v>1056947</v>
      </c>
      <c r="Z10" s="49">
        <f t="shared" si="13"/>
        <v>0.033030213066495</v>
      </c>
      <c r="AA10" s="153">
        <v>458161</v>
      </c>
      <c r="AB10" s="49">
        <f t="shared" si="14"/>
        <v>0.01431779970874454</v>
      </c>
      <c r="AC10" s="153">
        <v>2939768</v>
      </c>
      <c r="AD10" s="49">
        <f t="shared" si="15"/>
        <v>0.09186947255261037</v>
      </c>
      <c r="AE10" s="153">
        <v>2812283</v>
      </c>
      <c r="AF10" s="49">
        <f t="shared" si="16"/>
        <v>0.08788549160296756</v>
      </c>
      <c r="AG10" s="153">
        <v>1888897</v>
      </c>
      <c r="AH10" s="49">
        <f t="shared" si="17"/>
        <v>0.059029138046338366</v>
      </c>
      <c r="AI10" s="153">
        <v>0</v>
      </c>
      <c r="AJ10" s="49">
        <f t="shared" si="18"/>
        <v>0</v>
      </c>
      <c r="AK10" s="153">
        <v>10000</v>
      </c>
      <c r="AL10" s="49">
        <f t="shared" si="19"/>
        <v>0.00031250585948486536</v>
      </c>
      <c r="AM10" s="153">
        <v>203055</v>
      </c>
      <c r="AN10" s="49">
        <f t="shared" si="20"/>
        <v>0.0063455877297699335</v>
      </c>
      <c r="AO10" s="97">
        <f t="shared" si="21"/>
        <v>10876270</v>
      </c>
      <c r="AP10" s="71">
        <f t="shared" si="22"/>
        <v>0.3398898104339456</v>
      </c>
      <c r="AQ10" s="153">
        <v>306496</v>
      </c>
      <c r="AR10" s="49">
        <f t="shared" si="23"/>
        <v>0.009578179590867328</v>
      </c>
      <c r="AS10" s="153">
        <v>1096629</v>
      </c>
      <c r="AT10" s="49">
        <f t="shared" si="24"/>
        <v>0.03427029881810284</v>
      </c>
      <c r="AU10" s="98">
        <f t="shared" si="25"/>
        <v>31999400</v>
      </c>
      <c r="AV10" s="68"/>
      <c r="AW10" s="68"/>
      <c r="AX10" s="68"/>
      <c r="AY10" s="68"/>
    </row>
    <row r="11" spans="1:51" s="85" customFormat="1" ht="12.75">
      <c r="A11" s="95">
        <v>8</v>
      </c>
      <c r="B11" s="96" t="s">
        <v>54</v>
      </c>
      <c r="C11" s="153">
        <v>63142016</v>
      </c>
      <c r="D11" s="49">
        <f t="shared" si="0"/>
        <v>0.2947209705343657</v>
      </c>
      <c r="E11" s="153">
        <v>21459403</v>
      </c>
      <c r="F11" s="49">
        <f t="shared" si="1"/>
        <v>0.100163670403683</v>
      </c>
      <c r="G11" s="153">
        <v>3451138</v>
      </c>
      <c r="H11" s="49">
        <f t="shared" si="2"/>
        <v>0.01610849328611918</v>
      </c>
      <c r="I11" s="153">
        <v>8940296</v>
      </c>
      <c r="J11" s="49">
        <f t="shared" si="3"/>
        <v>0.0417296260224651</v>
      </c>
      <c r="K11" s="153">
        <v>917869</v>
      </c>
      <c r="L11" s="49">
        <f t="shared" si="4"/>
        <v>0.004284235120136292</v>
      </c>
      <c r="M11" s="153">
        <v>5927225</v>
      </c>
      <c r="N11" s="49">
        <f t="shared" si="5"/>
        <v>0.027665849385859895</v>
      </c>
      <c r="O11" s="44">
        <f t="shared" si="6"/>
        <v>103837947</v>
      </c>
      <c r="P11" s="69">
        <f t="shared" si="7"/>
        <v>0.4846728447526292</v>
      </c>
      <c r="Q11" s="153">
        <v>7974750</v>
      </c>
      <c r="R11" s="49">
        <f t="shared" si="8"/>
        <v>0.03722285426820919</v>
      </c>
      <c r="S11" s="153">
        <v>10045891</v>
      </c>
      <c r="T11" s="49">
        <f t="shared" si="9"/>
        <v>0.04689008892909675</v>
      </c>
      <c r="U11" s="67">
        <f t="shared" si="10"/>
        <v>121858588</v>
      </c>
      <c r="V11" s="70">
        <f t="shared" si="11"/>
        <v>0.5687857879499351</v>
      </c>
      <c r="W11" s="153">
        <v>10384189</v>
      </c>
      <c r="X11" s="49">
        <f t="shared" si="12"/>
        <v>0.048469124905550755</v>
      </c>
      <c r="Y11" s="153">
        <v>1758695</v>
      </c>
      <c r="Z11" s="49">
        <f t="shared" si="13"/>
        <v>0.008208865191664711</v>
      </c>
      <c r="AA11" s="153">
        <v>1767515</v>
      </c>
      <c r="AB11" s="49">
        <f t="shared" si="14"/>
        <v>0.00825003332541757</v>
      </c>
      <c r="AC11" s="153">
        <v>19224626</v>
      </c>
      <c r="AD11" s="49">
        <f t="shared" si="15"/>
        <v>0.0897326501719584</v>
      </c>
      <c r="AE11" s="153">
        <v>11161866</v>
      </c>
      <c r="AF11" s="49">
        <f t="shared" si="16"/>
        <v>0.0520990014081042</v>
      </c>
      <c r="AG11" s="153">
        <v>10282624</v>
      </c>
      <c r="AH11" s="49">
        <f t="shared" si="17"/>
        <v>0.047995061242896674</v>
      </c>
      <c r="AI11" s="153">
        <v>0</v>
      </c>
      <c r="AJ11" s="49">
        <f t="shared" si="18"/>
        <v>0</v>
      </c>
      <c r="AK11" s="153">
        <v>78557</v>
      </c>
      <c r="AL11" s="49">
        <f t="shared" si="19"/>
        <v>0.0003666717781432282</v>
      </c>
      <c r="AM11" s="153">
        <v>1241996</v>
      </c>
      <c r="AN11" s="49">
        <f t="shared" si="20"/>
        <v>0.005797126694842941</v>
      </c>
      <c r="AO11" s="97">
        <f t="shared" si="21"/>
        <v>55900068</v>
      </c>
      <c r="AP11" s="71">
        <f t="shared" si="22"/>
        <v>0.2609185347185785</v>
      </c>
      <c r="AQ11" s="153">
        <v>27932680</v>
      </c>
      <c r="AR11" s="49">
        <f t="shared" si="23"/>
        <v>0.13037826602219774</v>
      </c>
      <c r="AS11" s="153">
        <v>8552041</v>
      </c>
      <c r="AT11" s="49">
        <f t="shared" si="24"/>
        <v>0.039917411309288685</v>
      </c>
      <c r="AU11" s="98">
        <f t="shared" si="25"/>
        <v>214243377</v>
      </c>
      <c r="AV11" s="68"/>
      <c r="AW11" s="68"/>
      <c r="AX11" s="68"/>
      <c r="AY11" s="68"/>
    </row>
    <row r="12" spans="1:51" s="85" customFormat="1" ht="12.75">
      <c r="A12" s="95">
        <v>9</v>
      </c>
      <c r="B12" s="96" t="s">
        <v>55</v>
      </c>
      <c r="C12" s="153">
        <v>149829763</v>
      </c>
      <c r="D12" s="49">
        <f t="shared" si="0"/>
        <v>0.3333183177083108</v>
      </c>
      <c r="E12" s="153">
        <v>58655194</v>
      </c>
      <c r="F12" s="49">
        <f t="shared" si="1"/>
        <v>0.13048709547070833</v>
      </c>
      <c r="G12" s="153">
        <v>4174200</v>
      </c>
      <c r="H12" s="49">
        <f t="shared" si="2"/>
        <v>0.009286121087824391</v>
      </c>
      <c r="I12" s="153">
        <v>13755934</v>
      </c>
      <c r="J12" s="49">
        <f t="shared" si="3"/>
        <v>0.030602095922600867</v>
      </c>
      <c r="K12" s="153">
        <v>578765</v>
      </c>
      <c r="L12" s="49">
        <f t="shared" si="4"/>
        <v>0.0012875477627796188</v>
      </c>
      <c r="M12" s="153">
        <v>15445772</v>
      </c>
      <c r="N12" s="49">
        <f t="shared" si="5"/>
        <v>0.03436138878993041</v>
      </c>
      <c r="O12" s="44">
        <f t="shared" si="6"/>
        <v>242439628</v>
      </c>
      <c r="P12" s="69">
        <f t="shared" si="7"/>
        <v>0.5393425667421544</v>
      </c>
      <c r="Q12" s="153">
        <v>17622239</v>
      </c>
      <c r="R12" s="49">
        <f t="shared" si="8"/>
        <v>0.03920325935330876</v>
      </c>
      <c r="S12" s="153">
        <v>26480489</v>
      </c>
      <c r="T12" s="49">
        <f t="shared" si="9"/>
        <v>0.058909737750659254</v>
      </c>
      <c r="U12" s="67">
        <f t="shared" si="10"/>
        <v>286542356</v>
      </c>
      <c r="V12" s="70">
        <f t="shared" si="11"/>
        <v>0.6374555638461225</v>
      </c>
      <c r="W12" s="153">
        <v>24524556</v>
      </c>
      <c r="X12" s="49">
        <f t="shared" si="12"/>
        <v>0.05455847746661162</v>
      </c>
      <c r="Y12" s="153">
        <v>5249246</v>
      </c>
      <c r="Z12" s="49">
        <f t="shared" si="13"/>
        <v>0.011677718838526625</v>
      </c>
      <c r="AA12" s="153">
        <v>4138597</v>
      </c>
      <c r="AB12" s="49">
        <f t="shared" si="14"/>
        <v>0.009206916984262079</v>
      </c>
      <c r="AC12" s="153">
        <v>40048639</v>
      </c>
      <c r="AD12" s="49">
        <f t="shared" si="15"/>
        <v>0.08909408057988749</v>
      </c>
      <c r="AE12" s="153">
        <v>22546232</v>
      </c>
      <c r="AF12" s="49">
        <f t="shared" si="16"/>
        <v>0.05015740511383765</v>
      </c>
      <c r="AG12" s="153">
        <v>22201819</v>
      </c>
      <c r="AH12" s="49">
        <f t="shared" si="17"/>
        <v>0.04939120780124581</v>
      </c>
      <c r="AI12" s="153">
        <v>0</v>
      </c>
      <c r="AJ12" s="49">
        <f t="shared" si="18"/>
        <v>0</v>
      </c>
      <c r="AK12" s="153">
        <v>678119</v>
      </c>
      <c r="AL12" s="49">
        <f t="shared" si="19"/>
        <v>0.0015085753308309111</v>
      </c>
      <c r="AM12" s="153">
        <v>5851847</v>
      </c>
      <c r="AN12" s="49">
        <f t="shared" si="20"/>
        <v>0.013018293284802335</v>
      </c>
      <c r="AO12" s="97">
        <f t="shared" si="21"/>
        <v>125239055</v>
      </c>
      <c r="AP12" s="71">
        <f t="shared" si="22"/>
        <v>0.2786126754000045</v>
      </c>
      <c r="AQ12" s="153">
        <v>28345775</v>
      </c>
      <c r="AR12" s="49">
        <f t="shared" si="23"/>
        <v>0.0630593404672094</v>
      </c>
      <c r="AS12" s="153">
        <v>9382352</v>
      </c>
      <c r="AT12" s="49">
        <f t="shared" si="24"/>
        <v>0.02087242028666364</v>
      </c>
      <c r="AU12" s="98">
        <f t="shared" si="25"/>
        <v>449509538</v>
      </c>
      <c r="AV12" s="68"/>
      <c r="AW12" s="68"/>
      <c r="AX12" s="68"/>
      <c r="AY12" s="68"/>
    </row>
    <row r="13" spans="1:47" ht="12.75">
      <c r="A13" s="95">
        <v>10</v>
      </c>
      <c r="B13" s="99" t="s">
        <v>56</v>
      </c>
      <c r="C13" s="149">
        <v>114634838</v>
      </c>
      <c r="D13" s="49">
        <f t="shared" si="0"/>
        <v>0.31668563919332976</v>
      </c>
      <c r="E13" s="149">
        <v>39469767</v>
      </c>
      <c r="F13" s="49">
        <f t="shared" si="1"/>
        <v>0.10903760679809042</v>
      </c>
      <c r="G13" s="149">
        <v>5810154</v>
      </c>
      <c r="H13" s="49">
        <f t="shared" si="2"/>
        <v>0.01605090010509442</v>
      </c>
      <c r="I13" s="149">
        <v>3823555</v>
      </c>
      <c r="J13" s="49">
        <f t="shared" si="3"/>
        <v>0.010562800805509509</v>
      </c>
      <c r="K13" s="149">
        <v>432462</v>
      </c>
      <c r="L13" s="49">
        <f t="shared" si="4"/>
        <v>0.00119470230242595</v>
      </c>
      <c r="M13" s="149">
        <v>14150565</v>
      </c>
      <c r="N13" s="49">
        <f t="shared" si="5"/>
        <v>0.03909178745445395</v>
      </c>
      <c r="O13" s="44">
        <f t="shared" si="6"/>
        <v>178321341</v>
      </c>
      <c r="P13" s="69">
        <f t="shared" si="7"/>
        <v>0.492623436658904</v>
      </c>
      <c r="Q13" s="149">
        <v>16295128</v>
      </c>
      <c r="R13" s="49">
        <f t="shared" si="8"/>
        <v>0.04501627181099279</v>
      </c>
      <c r="S13" s="149">
        <v>26666416</v>
      </c>
      <c r="T13" s="49">
        <f t="shared" si="9"/>
        <v>0.07366757909977799</v>
      </c>
      <c r="U13" s="67">
        <f t="shared" si="10"/>
        <v>221282885</v>
      </c>
      <c r="V13" s="70">
        <f t="shared" si="11"/>
        <v>0.6113072875696748</v>
      </c>
      <c r="W13" s="149">
        <v>16308802</v>
      </c>
      <c r="X13" s="49">
        <f t="shared" si="12"/>
        <v>0.04505404705895301</v>
      </c>
      <c r="Y13" s="149">
        <v>4133393</v>
      </c>
      <c r="Z13" s="49">
        <f t="shared" si="13"/>
        <v>0.011418746927894947</v>
      </c>
      <c r="AA13" s="149">
        <v>3824410</v>
      </c>
      <c r="AB13" s="49">
        <f t="shared" si="14"/>
        <v>0.010565162794467092</v>
      </c>
      <c r="AC13" s="149">
        <v>34527414</v>
      </c>
      <c r="AD13" s="49">
        <f t="shared" si="15"/>
        <v>0.09538405918349815</v>
      </c>
      <c r="AE13" s="149">
        <v>14756554</v>
      </c>
      <c r="AF13" s="49">
        <f t="shared" si="16"/>
        <v>0.04076586853798221</v>
      </c>
      <c r="AG13" s="149">
        <v>16444002</v>
      </c>
      <c r="AH13" s="49">
        <f t="shared" si="17"/>
        <v>0.045427545195871374</v>
      </c>
      <c r="AI13" s="149">
        <v>34726</v>
      </c>
      <c r="AJ13" s="49">
        <f t="shared" si="18"/>
        <v>9.593266496025902E-05</v>
      </c>
      <c r="AK13" s="149">
        <v>97440</v>
      </c>
      <c r="AL13" s="49">
        <f t="shared" si="19"/>
        <v>0.00026918386435891375</v>
      </c>
      <c r="AM13" s="149">
        <v>2784982</v>
      </c>
      <c r="AN13" s="49">
        <f t="shared" si="20"/>
        <v>0.007693680387212812</v>
      </c>
      <c r="AO13" s="97">
        <f t="shared" si="21"/>
        <v>92911723</v>
      </c>
      <c r="AP13" s="71">
        <f t="shared" si="22"/>
        <v>0.2566742266151988</v>
      </c>
      <c r="AQ13" s="149">
        <v>12497995</v>
      </c>
      <c r="AR13" s="49">
        <f t="shared" si="23"/>
        <v>0.034526463370673055</v>
      </c>
      <c r="AS13" s="149">
        <v>35290461</v>
      </c>
      <c r="AT13" s="49">
        <f t="shared" si="24"/>
        <v>0.09749202244445337</v>
      </c>
      <c r="AU13" s="98">
        <f t="shared" si="25"/>
        <v>361983064</v>
      </c>
    </row>
    <row r="14" spans="1:47" ht="12.75">
      <c r="A14" s="95">
        <v>11</v>
      </c>
      <c r="B14" s="96" t="s">
        <v>57</v>
      </c>
      <c r="C14" s="146">
        <v>7006412</v>
      </c>
      <c r="D14" s="49">
        <f t="shared" si="0"/>
        <v>0.39018239425250467</v>
      </c>
      <c r="E14" s="146">
        <v>2192671</v>
      </c>
      <c r="F14" s="49">
        <f t="shared" si="1"/>
        <v>0.1221083802362798</v>
      </c>
      <c r="G14" s="146">
        <v>359344</v>
      </c>
      <c r="H14" s="49">
        <f t="shared" si="2"/>
        <v>0.020011626818444594</v>
      </c>
      <c r="I14" s="146">
        <v>431618</v>
      </c>
      <c r="J14" s="49">
        <f t="shared" si="3"/>
        <v>0.024036517498896376</v>
      </c>
      <c r="K14" s="146">
        <v>48715</v>
      </c>
      <c r="L14" s="49">
        <f t="shared" si="4"/>
        <v>0.0027129057406288363</v>
      </c>
      <c r="M14" s="146">
        <v>633552</v>
      </c>
      <c r="N14" s="49">
        <f t="shared" si="5"/>
        <v>0.03528208678614144</v>
      </c>
      <c r="O14" s="44">
        <f t="shared" si="6"/>
        <v>10672312</v>
      </c>
      <c r="P14" s="69">
        <f t="shared" si="7"/>
        <v>0.5943339113328957</v>
      </c>
      <c r="Q14" s="146">
        <v>478449</v>
      </c>
      <c r="R14" s="49">
        <f t="shared" si="8"/>
        <v>0.026644504540657418</v>
      </c>
      <c r="S14" s="146">
        <v>830740</v>
      </c>
      <c r="T14" s="49">
        <f t="shared" si="9"/>
        <v>0.04626335451031508</v>
      </c>
      <c r="U14" s="67">
        <f t="shared" si="10"/>
        <v>11981501</v>
      </c>
      <c r="V14" s="70">
        <f t="shared" si="11"/>
        <v>0.6672417703838682</v>
      </c>
      <c r="W14" s="146">
        <v>894814</v>
      </c>
      <c r="X14" s="49">
        <f t="shared" si="12"/>
        <v>0.04983159267977114</v>
      </c>
      <c r="Y14" s="146">
        <v>458000</v>
      </c>
      <c r="Z14" s="49">
        <f t="shared" si="13"/>
        <v>0.02550571341902919</v>
      </c>
      <c r="AA14" s="146">
        <v>335895</v>
      </c>
      <c r="AB14" s="49">
        <f t="shared" si="14"/>
        <v>0.018705767704988666</v>
      </c>
      <c r="AC14" s="146">
        <v>1452079</v>
      </c>
      <c r="AD14" s="49">
        <f t="shared" si="15"/>
        <v>0.08086530750172595</v>
      </c>
      <c r="AE14" s="146">
        <v>1334626</v>
      </c>
      <c r="AF14" s="49">
        <f t="shared" si="16"/>
        <v>0.07432442855367959</v>
      </c>
      <c r="AG14" s="146">
        <v>1420494</v>
      </c>
      <c r="AH14" s="49">
        <f t="shared" si="17"/>
        <v>0.0791063599944333</v>
      </c>
      <c r="AI14" s="146">
        <v>0</v>
      </c>
      <c r="AJ14" s="49">
        <f t="shared" si="18"/>
        <v>0</v>
      </c>
      <c r="AK14" s="146">
        <v>0</v>
      </c>
      <c r="AL14" s="49">
        <f t="shared" si="19"/>
        <v>0</v>
      </c>
      <c r="AM14" s="146">
        <v>57651</v>
      </c>
      <c r="AN14" s="49">
        <f t="shared" si="20"/>
        <v>0.0032105455989529515</v>
      </c>
      <c r="AO14" s="97">
        <f t="shared" si="21"/>
        <v>5953559</v>
      </c>
      <c r="AP14" s="71">
        <f t="shared" si="22"/>
        <v>0.3315497154525808</v>
      </c>
      <c r="AQ14" s="146">
        <v>8974</v>
      </c>
      <c r="AR14" s="49">
        <f t="shared" si="23"/>
        <v>0.0004997560528872663</v>
      </c>
      <c r="AS14" s="146">
        <v>12727</v>
      </c>
      <c r="AT14" s="49">
        <f t="shared" si="24"/>
        <v>0.0007087581106637215</v>
      </c>
      <c r="AU14" s="98">
        <f t="shared" si="25"/>
        <v>17956761</v>
      </c>
    </row>
    <row r="15" spans="1:51" s="85" customFormat="1" ht="12.75">
      <c r="A15" s="95">
        <v>12</v>
      </c>
      <c r="B15" s="96" t="s">
        <v>58</v>
      </c>
      <c r="C15" s="153">
        <v>8616636</v>
      </c>
      <c r="D15" s="49">
        <f t="shared" si="0"/>
        <v>0.31878033641939696</v>
      </c>
      <c r="E15" s="153">
        <v>2094422</v>
      </c>
      <c r="F15" s="49">
        <f t="shared" si="1"/>
        <v>0.07748505910707916</v>
      </c>
      <c r="G15" s="153">
        <v>1138181</v>
      </c>
      <c r="H15" s="49">
        <f t="shared" si="2"/>
        <v>0.04210804797674703</v>
      </c>
      <c r="I15" s="153">
        <v>286956</v>
      </c>
      <c r="J15" s="49">
        <f t="shared" si="3"/>
        <v>0.010616199897217947</v>
      </c>
      <c r="K15" s="153">
        <v>0</v>
      </c>
      <c r="L15" s="49">
        <f t="shared" si="4"/>
        <v>0</v>
      </c>
      <c r="M15" s="153">
        <v>941902</v>
      </c>
      <c r="N15" s="49">
        <f t="shared" si="5"/>
        <v>0.03484652669952668</v>
      </c>
      <c r="O15" s="44">
        <f t="shared" si="6"/>
        <v>13078097</v>
      </c>
      <c r="P15" s="69">
        <f t="shared" si="7"/>
        <v>0.48383617009996777</v>
      </c>
      <c r="Q15" s="153">
        <v>882553</v>
      </c>
      <c r="R15" s="49">
        <f t="shared" si="8"/>
        <v>0.032650856116928695</v>
      </c>
      <c r="S15" s="153">
        <v>1010039</v>
      </c>
      <c r="T15" s="49">
        <f t="shared" si="9"/>
        <v>0.0373673173865893</v>
      </c>
      <c r="U15" s="67">
        <f t="shared" si="10"/>
        <v>14970689</v>
      </c>
      <c r="V15" s="70">
        <f t="shared" si="11"/>
        <v>0.5538543436034857</v>
      </c>
      <c r="W15" s="153">
        <v>1404629</v>
      </c>
      <c r="X15" s="49">
        <f t="shared" si="12"/>
        <v>0.051965535641106474</v>
      </c>
      <c r="Y15" s="153">
        <v>990311</v>
      </c>
      <c r="Z15" s="49">
        <f t="shared" si="13"/>
        <v>0.036637461967736526</v>
      </c>
      <c r="AA15" s="153">
        <v>391715</v>
      </c>
      <c r="AB15" s="49">
        <f t="shared" si="14"/>
        <v>0.014491854997765261</v>
      </c>
      <c r="AC15" s="153">
        <v>3284151</v>
      </c>
      <c r="AD15" s="49">
        <f t="shared" si="15"/>
        <v>0.12150017253045144</v>
      </c>
      <c r="AE15" s="153">
        <v>1191105</v>
      </c>
      <c r="AF15" s="49">
        <f t="shared" si="16"/>
        <v>0.04406601980295161</v>
      </c>
      <c r="AG15" s="153">
        <v>1235626</v>
      </c>
      <c r="AH15" s="49">
        <f t="shared" si="17"/>
        <v>0.04571311495211748</v>
      </c>
      <c r="AI15" s="153">
        <v>0</v>
      </c>
      <c r="AJ15" s="49">
        <f t="shared" si="18"/>
        <v>0</v>
      </c>
      <c r="AK15" s="153">
        <v>15448</v>
      </c>
      <c r="AL15" s="49">
        <f t="shared" si="19"/>
        <v>0.0005715129009751421</v>
      </c>
      <c r="AM15" s="153">
        <v>5966</v>
      </c>
      <c r="AN15" s="49">
        <f t="shared" si="20"/>
        <v>0.00022071763122848896</v>
      </c>
      <c r="AO15" s="97">
        <f t="shared" si="21"/>
        <v>8518951</v>
      </c>
      <c r="AP15" s="71">
        <f t="shared" si="22"/>
        <v>0.3151663904243324</v>
      </c>
      <c r="AQ15" s="153">
        <v>2115320</v>
      </c>
      <c r="AR15" s="49">
        <f t="shared" si="23"/>
        <v>0.07825819974694054</v>
      </c>
      <c r="AS15" s="153">
        <v>1425051</v>
      </c>
      <c r="AT15" s="49">
        <f t="shared" si="24"/>
        <v>0.05272106622524127</v>
      </c>
      <c r="AU15" s="98">
        <f t="shared" si="25"/>
        <v>27030011</v>
      </c>
      <c r="AV15" s="68"/>
      <c r="AW15" s="68"/>
      <c r="AX15" s="68"/>
      <c r="AY15" s="68"/>
    </row>
    <row r="16" spans="1:51" s="85" customFormat="1" ht="12.75">
      <c r="A16" s="95">
        <v>13</v>
      </c>
      <c r="B16" s="96" t="s">
        <v>59</v>
      </c>
      <c r="C16" s="153">
        <v>5759307</v>
      </c>
      <c r="D16" s="49">
        <f t="shared" si="0"/>
        <v>0.3463202830643075</v>
      </c>
      <c r="E16" s="153">
        <v>1534628</v>
      </c>
      <c r="F16" s="49">
        <f t="shared" si="1"/>
        <v>0.09228068643647788</v>
      </c>
      <c r="G16" s="153">
        <v>693015</v>
      </c>
      <c r="H16" s="49">
        <f t="shared" si="2"/>
        <v>0.04167257466355085</v>
      </c>
      <c r="I16" s="153">
        <v>183990</v>
      </c>
      <c r="J16" s="49">
        <f t="shared" si="3"/>
        <v>0.011063738897926771</v>
      </c>
      <c r="K16" s="153">
        <v>10627</v>
      </c>
      <c r="L16" s="49">
        <f t="shared" si="4"/>
        <v>0.000639025780032979</v>
      </c>
      <c r="M16" s="153">
        <v>723186</v>
      </c>
      <c r="N16" s="49">
        <f t="shared" si="5"/>
        <v>0.04348682579833724</v>
      </c>
      <c r="O16" s="44">
        <f t="shared" si="6"/>
        <v>8904753</v>
      </c>
      <c r="P16" s="69">
        <f t="shared" si="7"/>
        <v>0.5354631346406332</v>
      </c>
      <c r="Q16" s="153">
        <v>802110</v>
      </c>
      <c r="R16" s="49">
        <f t="shared" si="8"/>
        <v>0.04823270616563967</v>
      </c>
      <c r="S16" s="153">
        <v>1309673</v>
      </c>
      <c r="T16" s="49">
        <f t="shared" si="9"/>
        <v>0.07875362853233571</v>
      </c>
      <c r="U16" s="67">
        <f t="shared" si="10"/>
        <v>11016536</v>
      </c>
      <c r="V16" s="70">
        <f t="shared" si="11"/>
        <v>0.6624494693386086</v>
      </c>
      <c r="W16" s="153">
        <v>702089</v>
      </c>
      <c r="X16" s="49">
        <f t="shared" si="12"/>
        <v>0.04221821500682922</v>
      </c>
      <c r="Y16" s="153">
        <v>385881</v>
      </c>
      <c r="Z16" s="49">
        <f t="shared" si="13"/>
        <v>0.023203905808309583</v>
      </c>
      <c r="AA16" s="153">
        <v>409726</v>
      </c>
      <c r="AB16" s="49">
        <f t="shared" si="14"/>
        <v>0.024637760115723377</v>
      </c>
      <c r="AC16" s="153">
        <v>1233944</v>
      </c>
      <c r="AD16" s="49">
        <f t="shared" si="15"/>
        <v>0.07419987081180146</v>
      </c>
      <c r="AE16" s="153">
        <v>1225871</v>
      </c>
      <c r="AF16" s="49">
        <f t="shared" si="16"/>
        <v>0.07371442288461541</v>
      </c>
      <c r="AG16" s="153">
        <v>1197380</v>
      </c>
      <c r="AH16" s="49">
        <f t="shared" si="17"/>
        <v>0.0720011939866273</v>
      </c>
      <c r="AI16" s="153">
        <v>0</v>
      </c>
      <c r="AJ16" s="49">
        <f t="shared" si="18"/>
        <v>0</v>
      </c>
      <c r="AK16" s="153">
        <v>32529</v>
      </c>
      <c r="AL16" s="49">
        <f t="shared" si="19"/>
        <v>0.0019560430600068478</v>
      </c>
      <c r="AM16" s="153">
        <v>9400</v>
      </c>
      <c r="AN16" s="49">
        <f t="shared" si="20"/>
        <v>0.0005652434677999437</v>
      </c>
      <c r="AO16" s="97">
        <f t="shared" si="21"/>
        <v>5196820</v>
      </c>
      <c r="AP16" s="71">
        <f t="shared" si="22"/>
        <v>0.31249665514171315</v>
      </c>
      <c r="AQ16" s="153">
        <v>190200</v>
      </c>
      <c r="AR16" s="49">
        <f t="shared" si="23"/>
        <v>0.011437160380377585</v>
      </c>
      <c r="AS16" s="153">
        <v>226446</v>
      </c>
      <c r="AT16" s="49">
        <f t="shared" si="24"/>
        <v>0.013616715139300645</v>
      </c>
      <c r="AU16" s="98">
        <f t="shared" si="25"/>
        <v>16630002</v>
      </c>
      <c r="AV16" s="68"/>
      <c r="AW16" s="68"/>
      <c r="AX16" s="68"/>
      <c r="AY16" s="68"/>
    </row>
    <row r="17" spans="1:51" s="85" customFormat="1" ht="12.75">
      <c r="A17" s="95">
        <v>14</v>
      </c>
      <c r="B17" s="96" t="s">
        <v>60</v>
      </c>
      <c r="C17" s="153">
        <v>9228987</v>
      </c>
      <c r="D17" s="49">
        <f t="shared" si="0"/>
        <v>0.3510223650131876</v>
      </c>
      <c r="E17" s="153">
        <v>2843752</v>
      </c>
      <c r="F17" s="49">
        <f t="shared" si="1"/>
        <v>0.10816144313032214</v>
      </c>
      <c r="G17" s="153">
        <v>428425</v>
      </c>
      <c r="H17" s="49">
        <f t="shared" si="2"/>
        <v>0.01629504481161095</v>
      </c>
      <c r="I17" s="153">
        <v>564406</v>
      </c>
      <c r="J17" s="49">
        <f t="shared" si="3"/>
        <v>0.021467050386747014</v>
      </c>
      <c r="K17" s="153">
        <v>86716</v>
      </c>
      <c r="L17" s="49">
        <f t="shared" si="4"/>
        <v>0.0032982228065207564</v>
      </c>
      <c r="M17" s="153">
        <v>1194656</v>
      </c>
      <c r="N17" s="49">
        <f t="shared" si="5"/>
        <v>0.04543846193490084</v>
      </c>
      <c r="O17" s="44">
        <f t="shared" si="6"/>
        <v>14346942</v>
      </c>
      <c r="P17" s="69">
        <f t="shared" si="7"/>
        <v>0.5456825880832893</v>
      </c>
      <c r="Q17" s="153">
        <v>830998</v>
      </c>
      <c r="R17" s="49">
        <f t="shared" si="8"/>
        <v>0.031606814841241934</v>
      </c>
      <c r="S17" s="153">
        <v>1734642</v>
      </c>
      <c r="T17" s="49">
        <f t="shared" si="9"/>
        <v>0.06597670332520847</v>
      </c>
      <c r="U17" s="67">
        <f t="shared" si="10"/>
        <v>16912582</v>
      </c>
      <c r="V17" s="70">
        <f t="shared" si="11"/>
        <v>0.6432661062497397</v>
      </c>
      <c r="W17" s="153">
        <v>1487151</v>
      </c>
      <c r="X17" s="49">
        <f t="shared" si="12"/>
        <v>0.056563440944464104</v>
      </c>
      <c r="Y17" s="153">
        <v>762854</v>
      </c>
      <c r="Z17" s="49">
        <f t="shared" si="13"/>
        <v>0.029014973717025522</v>
      </c>
      <c r="AA17" s="153">
        <v>256004</v>
      </c>
      <c r="AB17" s="49">
        <f t="shared" si="14"/>
        <v>0.009737052347439224</v>
      </c>
      <c r="AC17" s="153">
        <v>1990706</v>
      </c>
      <c r="AD17" s="49">
        <f t="shared" si="15"/>
        <v>0.07571603775863403</v>
      </c>
      <c r="AE17" s="153">
        <v>1486682</v>
      </c>
      <c r="AF17" s="49">
        <f t="shared" si="16"/>
        <v>0.05654560263900423</v>
      </c>
      <c r="AG17" s="153">
        <v>1671940</v>
      </c>
      <c r="AH17" s="49">
        <f t="shared" si="17"/>
        <v>0.06359184739995287</v>
      </c>
      <c r="AI17" s="153">
        <v>0</v>
      </c>
      <c r="AJ17" s="49">
        <f t="shared" si="18"/>
        <v>0</v>
      </c>
      <c r="AK17" s="153">
        <v>19421</v>
      </c>
      <c r="AL17" s="49">
        <f t="shared" si="19"/>
        <v>0.00073867319901102</v>
      </c>
      <c r="AM17" s="153">
        <v>8742</v>
      </c>
      <c r="AN17" s="49">
        <f t="shared" si="20"/>
        <v>0.0003324999282093783</v>
      </c>
      <c r="AO17" s="97">
        <f t="shared" si="21"/>
        <v>7683500</v>
      </c>
      <c r="AP17" s="71">
        <f t="shared" si="22"/>
        <v>0.2922401279337404</v>
      </c>
      <c r="AQ17" s="153">
        <v>253428</v>
      </c>
      <c r="AR17" s="49">
        <f t="shared" si="23"/>
        <v>0.009639074789092466</v>
      </c>
      <c r="AS17" s="153">
        <v>1442225</v>
      </c>
      <c r="AT17" s="49">
        <f t="shared" si="24"/>
        <v>0.05485469102742744</v>
      </c>
      <c r="AU17" s="98">
        <f t="shared" si="25"/>
        <v>26291735</v>
      </c>
      <c r="AV17" s="68"/>
      <c r="AW17" s="68"/>
      <c r="AX17" s="68"/>
      <c r="AY17" s="68"/>
    </row>
    <row r="18" spans="1:47" ht="12.75">
      <c r="A18" s="95">
        <v>15</v>
      </c>
      <c r="B18" s="99" t="s">
        <v>61</v>
      </c>
      <c r="C18" s="149">
        <v>13229410</v>
      </c>
      <c r="D18" s="49">
        <f t="shared" si="0"/>
        <v>0.33705712718316005</v>
      </c>
      <c r="E18" s="149">
        <v>2982064</v>
      </c>
      <c r="F18" s="49">
        <f t="shared" si="1"/>
        <v>0.07597662517952977</v>
      </c>
      <c r="G18" s="149">
        <v>757264</v>
      </c>
      <c r="H18" s="49">
        <f t="shared" si="2"/>
        <v>0.01929347025749663</v>
      </c>
      <c r="I18" s="149">
        <v>1146567</v>
      </c>
      <c r="J18" s="49">
        <f t="shared" si="3"/>
        <v>0.029212079687832963</v>
      </c>
      <c r="K18" s="149">
        <v>416639</v>
      </c>
      <c r="L18" s="49">
        <f t="shared" si="4"/>
        <v>0.010615072358666383</v>
      </c>
      <c r="M18" s="149">
        <v>3275318</v>
      </c>
      <c r="N18" s="49">
        <f t="shared" si="5"/>
        <v>0.08344811111692006</v>
      </c>
      <c r="O18" s="44">
        <f t="shared" si="6"/>
        <v>21807262</v>
      </c>
      <c r="P18" s="69">
        <f t="shared" si="7"/>
        <v>0.5556024857836059</v>
      </c>
      <c r="Q18" s="149">
        <v>1792912</v>
      </c>
      <c r="R18" s="49">
        <f t="shared" si="8"/>
        <v>0.04567957059401847</v>
      </c>
      <c r="S18" s="149">
        <v>1604447</v>
      </c>
      <c r="T18" s="49">
        <f t="shared" si="9"/>
        <v>0.04087788469309211</v>
      </c>
      <c r="U18" s="67">
        <f t="shared" si="10"/>
        <v>25204621</v>
      </c>
      <c r="V18" s="70">
        <f t="shared" si="11"/>
        <v>0.6421599410707165</v>
      </c>
      <c r="W18" s="149">
        <v>2087189</v>
      </c>
      <c r="X18" s="49">
        <f t="shared" si="12"/>
        <v>0.053177120387703815</v>
      </c>
      <c r="Y18" s="149">
        <v>1053946</v>
      </c>
      <c r="Z18" s="49">
        <f t="shared" si="13"/>
        <v>0.026852294317447477</v>
      </c>
      <c r="AA18" s="149">
        <v>521442</v>
      </c>
      <c r="AB18" s="49">
        <f t="shared" si="14"/>
        <v>0.013285229085245778</v>
      </c>
      <c r="AC18" s="149">
        <v>2863343</v>
      </c>
      <c r="AD18" s="49">
        <f t="shared" si="15"/>
        <v>0.0729518675224376</v>
      </c>
      <c r="AE18" s="149">
        <v>1563641</v>
      </c>
      <c r="AF18" s="49">
        <f t="shared" si="16"/>
        <v>0.03983823491794446</v>
      </c>
      <c r="AG18" s="149">
        <v>2514761</v>
      </c>
      <c r="AH18" s="49">
        <f t="shared" si="17"/>
        <v>0.06407074224869067</v>
      </c>
      <c r="AI18" s="149">
        <v>0</v>
      </c>
      <c r="AJ18" s="49">
        <f t="shared" si="18"/>
        <v>0</v>
      </c>
      <c r="AK18" s="149">
        <v>25159</v>
      </c>
      <c r="AL18" s="49">
        <f t="shared" si="19"/>
        <v>0.0006409976153737109</v>
      </c>
      <c r="AM18" s="149">
        <v>537182</v>
      </c>
      <c r="AN18" s="49">
        <f t="shared" si="20"/>
        <v>0.013686250686501082</v>
      </c>
      <c r="AO18" s="97">
        <f t="shared" si="21"/>
        <v>11166663</v>
      </c>
      <c r="AP18" s="71">
        <f t="shared" si="22"/>
        <v>0.2845027367813446</v>
      </c>
      <c r="AQ18" s="149">
        <v>2343725</v>
      </c>
      <c r="AR18" s="49">
        <f t="shared" si="23"/>
        <v>0.05971311006366511</v>
      </c>
      <c r="AS18" s="149">
        <v>534747</v>
      </c>
      <c r="AT18" s="49">
        <f t="shared" si="24"/>
        <v>0.013624212084273848</v>
      </c>
      <c r="AU18" s="98">
        <f t="shared" si="25"/>
        <v>39249756</v>
      </c>
    </row>
    <row r="19" spans="1:47" ht="12.75">
      <c r="A19" s="95">
        <v>16</v>
      </c>
      <c r="B19" s="96" t="s">
        <v>62</v>
      </c>
      <c r="C19" s="146">
        <v>17194858</v>
      </c>
      <c r="D19" s="49">
        <f t="shared" si="0"/>
        <v>0.26763436706424276</v>
      </c>
      <c r="E19" s="146">
        <v>6570294</v>
      </c>
      <c r="F19" s="49">
        <f t="shared" si="1"/>
        <v>0.10226525139759758</v>
      </c>
      <c r="G19" s="146">
        <v>1431180</v>
      </c>
      <c r="H19" s="49">
        <f t="shared" si="2"/>
        <v>0.022276017252076348</v>
      </c>
      <c r="I19" s="146">
        <v>4497263</v>
      </c>
      <c r="J19" s="49">
        <f t="shared" si="3"/>
        <v>0.06999895762596223</v>
      </c>
      <c r="K19" s="146">
        <v>142448</v>
      </c>
      <c r="L19" s="49">
        <f t="shared" si="4"/>
        <v>0.002217173315392733</v>
      </c>
      <c r="M19" s="146">
        <v>3003588</v>
      </c>
      <c r="N19" s="49">
        <f t="shared" si="5"/>
        <v>0.046750218774807846</v>
      </c>
      <c r="O19" s="44">
        <f t="shared" si="6"/>
        <v>32839631</v>
      </c>
      <c r="P19" s="69">
        <f t="shared" si="7"/>
        <v>0.5111419854300795</v>
      </c>
      <c r="Q19" s="146">
        <v>1906961</v>
      </c>
      <c r="R19" s="49">
        <f t="shared" si="8"/>
        <v>0.029681448968708873</v>
      </c>
      <c r="S19" s="146">
        <v>3024053</v>
      </c>
      <c r="T19" s="49">
        <f t="shared" si="9"/>
        <v>0.0470687522178854</v>
      </c>
      <c r="U19" s="67">
        <f t="shared" si="10"/>
        <v>37770645</v>
      </c>
      <c r="V19" s="70">
        <f t="shared" si="11"/>
        <v>0.5878921866166738</v>
      </c>
      <c r="W19" s="146">
        <v>3369397</v>
      </c>
      <c r="X19" s="49">
        <f t="shared" si="12"/>
        <v>0.05244395932104577</v>
      </c>
      <c r="Y19" s="146">
        <v>1510268</v>
      </c>
      <c r="Z19" s="49">
        <f t="shared" si="13"/>
        <v>0.023507005424376278</v>
      </c>
      <c r="AA19" s="146">
        <v>881124</v>
      </c>
      <c r="AB19" s="49">
        <f t="shared" si="14"/>
        <v>0.013714510701112731</v>
      </c>
      <c r="AC19" s="146">
        <v>5057184</v>
      </c>
      <c r="AD19" s="49">
        <f t="shared" si="15"/>
        <v>0.0787140108378572</v>
      </c>
      <c r="AE19" s="146">
        <v>3891664</v>
      </c>
      <c r="AF19" s="49">
        <f t="shared" si="16"/>
        <v>0.06057293590134326</v>
      </c>
      <c r="AG19" s="146">
        <v>3701688</v>
      </c>
      <c r="AH19" s="49">
        <f t="shared" si="17"/>
        <v>0.057615999210304775</v>
      </c>
      <c r="AI19" s="146">
        <v>0</v>
      </c>
      <c r="AJ19" s="49">
        <f t="shared" si="18"/>
        <v>0</v>
      </c>
      <c r="AK19" s="146">
        <v>0</v>
      </c>
      <c r="AL19" s="49">
        <f t="shared" si="19"/>
        <v>0</v>
      </c>
      <c r="AM19" s="146">
        <v>208541</v>
      </c>
      <c r="AN19" s="49">
        <f t="shared" si="20"/>
        <v>0.003245897031655874</v>
      </c>
      <c r="AO19" s="97">
        <f t="shared" si="21"/>
        <v>18619866</v>
      </c>
      <c r="AP19" s="71">
        <f t="shared" si="22"/>
        <v>0.2898143184276959</v>
      </c>
      <c r="AQ19" s="146">
        <v>3591228</v>
      </c>
      <c r="AR19" s="49">
        <f t="shared" si="23"/>
        <v>0.055896712422015146</v>
      </c>
      <c r="AS19" s="146">
        <v>4265832</v>
      </c>
      <c r="AT19" s="49">
        <f t="shared" si="24"/>
        <v>0.06639678253361517</v>
      </c>
      <c r="AU19" s="98">
        <f t="shared" si="25"/>
        <v>64247571</v>
      </c>
    </row>
    <row r="20" spans="1:51" s="85" customFormat="1" ht="12.75">
      <c r="A20" s="95">
        <v>17</v>
      </c>
      <c r="B20" s="96" t="s">
        <v>63</v>
      </c>
      <c r="C20" s="153">
        <v>166573113</v>
      </c>
      <c r="D20" s="49">
        <f t="shared" si="0"/>
        <v>0.31769657121326034</v>
      </c>
      <c r="E20" s="153">
        <v>71527975</v>
      </c>
      <c r="F20" s="49">
        <f t="shared" si="1"/>
        <v>0.13642173093882087</v>
      </c>
      <c r="G20" s="153">
        <v>7673767</v>
      </c>
      <c r="H20" s="49">
        <f t="shared" si="2"/>
        <v>0.014635792177273335</v>
      </c>
      <c r="I20" s="153">
        <v>11117388</v>
      </c>
      <c r="J20" s="49">
        <f t="shared" si="3"/>
        <v>0.02120363835937584</v>
      </c>
      <c r="K20" s="153">
        <v>1362307</v>
      </c>
      <c r="L20" s="49">
        <f t="shared" si="4"/>
        <v>0.0025982600375597416</v>
      </c>
      <c r="M20" s="153">
        <v>28271838</v>
      </c>
      <c r="N20" s="49">
        <f t="shared" si="5"/>
        <v>0.05392146327058653</v>
      </c>
      <c r="O20" s="44">
        <f t="shared" si="6"/>
        <v>286526388</v>
      </c>
      <c r="P20" s="69">
        <f t="shared" si="7"/>
        <v>0.5464774559968767</v>
      </c>
      <c r="Q20" s="153">
        <v>26326864</v>
      </c>
      <c r="R20" s="49">
        <f t="shared" si="8"/>
        <v>0.05021191159222569</v>
      </c>
      <c r="S20" s="153">
        <v>22983873</v>
      </c>
      <c r="T20" s="49">
        <f t="shared" si="9"/>
        <v>0.04383599197849554</v>
      </c>
      <c r="U20" s="67">
        <f t="shared" si="10"/>
        <v>335837125</v>
      </c>
      <c r="V20" s="70">
        <f t="shared" si="11"/>
        <v>0.6405253595675979</v>
      </c>
      <c r="W20" s="153">
        <v>21708209</v>
      </c>
      <c r="X20" s="49">
        <f t="shared" si="12"/>
        <v>0.041402981803436906</v>
      </c>
      <c r="Y20" s="153">
        <v>10304256</v>
      </c>
      <c r="Z20" s="49">
        <f t="shared" si="13"/>
        <v>0.019652792345326853</v>
      </c>
      <c r="AA20" s="153">
        <v>4066387</v>
      </c>
      <c r="AB20" s="49">
        <f t="shared" si="14"/>
        <v>0.007755616641001216</v>
      </c>
      <c r="AC20" s="153">
        <v>54559352</v>
      </c>
      <c r="AD20" s="49">
        <f t="shared" si="15"/>
        <v>0.1040583245749711</v>
      </c>
      <c r="AE20" s="153">
        <v>35341867</v>
      </c>
      <c r="AF20" s="49">
        <f t="shared" si="16"/>
        <v>0.0674057761421261</v>
      </c>
      <c r="AG20" s="153">
        <v>27977480</v>
      </c>
      <c r="AH20" s="49">
        <f t="shared" si="17"/>
        <v>0.05336004897253476</v>
      </c>
      <c r="AI20" s="153">
        <v>0</v>
      </c>
      <c r="AJ20" s="49">
        <f t="shared" si="18"/>
        <v>0</v>
      </c>
      <c r="AK20" s="153">
        <v>12350</v>
      </c>
      <c r="AL20" s="49">
        <f t="shared" si="19"/>
        <v>2.3554537607061263E-05</v>
      </c>
      <c r="AM20" s="153">
        <v>10358584</v>
      </c>
      <c r="AN20" s="49">
        <f t="shared" si="20"/>
        <v>0.01975640942379782</v>
      </c>
      <c r="AO20" s="97">
        <f t="shared" si="21"/>
        <v>164328485</v>
      </c>
      <c r="AP20" s="71">
        <f t="shared" si="22"/>
        <v>0.3134155044408018</v>
      </c>
      <c r="AQ20" s="153">
        <v>23985865</v>
      </c>
      <c r="AR20" s="49">
        <f t="shared" si="23"/>
        <v>0.04574704122918174</v>
      </c>
      <c r="AS20" s="153">
        <v>163636</v>
      </c>
      <c r="AT20" s="49">
        <f t="shared" si="24"/>
        <v>0.0003120947624185487</v>
      </c>
      <c r="AU20" s="98">
        <f t="shared" si="25"/>
        <v>524315111</v>
      </c>
      <c r="AV20" s="68"/>
      <c r="AW20" s="68"/>
      <c r="AX20" s="68"/>
      <c r="AY20" s="68"/>
    </row>
    <row r="21" spans="1:51" s="85" customFormat="1" ht="12.75">
      <c r="A21" s="95">
        <v>18</v>
      </c>
      <c r="B21" s="96" t="s">
        <v>64</v>
      </c>
      <c r="C21" s="153">
        <v>6246525</v>
      </c>
      <c r="D21" s="49">
        <f t="shared" si="0"/>
        <v>0.359538489458597</v>
      </c>
      <c r="E21" s="153">
        <v>1155796</v>
      </c>
      <c r="F21" s="49">
        <f t="shared" si="1"/>
        <v>0.06652549184743335</v>
      </c>
      <c r="G21" s="153">
        <v>307516</v>
      </c>
      <c r="H21" s="49">
        <f t="shared" si="2"/>
        <v>0.017700055330659832</v>
      </c>
      <c r="I21" s="153">
        <v>183901</v>
      </c>
      <c r="J21" s="49">
        <f t="shared" si="3"/>
        <v>0.010585003301823886</v>
      </c>
      <c r="K21" s="153">
        <v>0</v>
      </c>
      <c r="L21" s="49">
        <f t="shared" si="4"/>
        <v>0</v>
      </c>
      <c r="M21" s="153">
        <v>1383410</v>
      </c>
      <c r="N21" s="49">
        <f t="shared" si="5"/>
        <v>0.07962653502578117</v>
      </c>
      <c r="O21" s="44">
        <f t="shared" si="6"/>
        <v>9277148</v>
      </c>
      <c r="P21" s="69">
        <f t="shared" si="7"/>
        <v>0.5339755749642953</v>
      </c>
      <c r="Q21" s="153">
        <v>657228</v>
      </c>
      <c r="R21" s="49">
        <f t="shared" si="8"/>
        <v>0.037828834808136494</v>
      </c>
      <c r="S21" s="153">
        <v>763960</v>
      </c>
      <c r="T21" s="49">
        <f t="shared" si="9"/>
        <v>0.043972132410706716</v>
      </c>
      <c r="U21" s="67">
        <f t="shared" si="10"/>
        <v>10698336</v>
      </c>
      <c r="V21" s="70">
        <f t="shared" si="11"/>
        <v>0.6157765421831385</v>
      </c>
      <c r="W21" s="153">
        <v>1010703</v>
      </c>
      <c r="X21" s="49">
        <f t="shared" si="12"/>
        <v>0.05817420564414172</v>
      </c>
      <c r="Y21" s="153">
        <v>415726</v>
      </c>
      <c r="Z21" s="49">
        <f t="shared" si="13"/>
        <v>0.02392842389467179</v>
      </c>
      <c r="AA21" s="153">
        <v>491273</v>
      </c>
      <c r="AB21" s="49">
        <f t="shared" si="14"/>
        <v>0.02827677025735002</v>
      </c>
      <c r="AC21" s="153">
        <v>1585273</v>
      </c>
      <c r="AD21" s="49">
        <f t="shared" si="15"/>
        <v>0.09124539800921287</v>
      </c>
      <c r="AE21" s="153">
        <v>768146</v>
      </c>
      <c r="AF21" s="49">
        <f t="shared" si="16"/>
        <v>0.044213070871190537</v>
      </c>
      <c r="AG21" s="153">
        <v>1063450</v>
      </c>
      <c r="AH21" s="49">
        <f t="shared" si="17"/>
        <v>0.06121022594398405</v>
      </c>
      <c r="AI21" s="153">
        <v>0</v>
      </c>
      <c r="AJ21" s="49">
        <f t="shared" si="18"/>
        <v>0</v>
      </c>
      <c r="AK21" s="153">
        <v>4215</v>
      </c>
      <c r="AL21" s="49">
        <f t="shared" si="19"/>
        <v>0.00024260764714268914</v>
      </c>
      <c r="AM21" s="153">
        <v>0</v>
      </c>
      <c r="AN21" s="49">
        <f t="shared" si="20"/>
        <v>0</v>
      </c>
      <c r="AO21" s="97">
        <f t="shared" si="21"/>
        <v>5338786</v>
      </c>
      <c r="AP21" s="71">
        <f t="shared" si="22"/>
        <v>0.30729070226769367</v>
      </c>
      <c r="AQ21" s="153">
        <v>1171398</v>
      </c>
      <c r="AR21" s="49">
        <f t="shared" si="23"/>
        <v>0.06742351426990553</v>
      </c>
      <c r="AS21" s="153">
        <v>165211</v>
      </c>
      <c r="AT21" s="49">
        <f t="shared" si="24"/>
        <v>0.009509241279262353</v>
      </c>
      <c r="AU21" s="98">
        <f t="shared" si="25"/>
        <v>17373731</v>
      </c>
      <c r="AV21" s="68"/>
      <c r="AW21" s="68"/>
      <c r="AX21" s="68"/>
      <c r="AY21" s="68"/>
    </row>
    <row r="22" spans="1:51" s="85" customFormat="1" ht="12.75">
      <c r="A22" s="95">
        <v>19</v>
      </c>
      <c r="B22" s="96" t="s">
        <v>65</v>
      </c>
      <c r="C22" s="153">
        <v>10340529</v>
      </c>
      <c r="D22" s="49">
        <f t="shared" si="0"/>
        <v>0.4190130365143886</v>
      </c>
      <c r="E22" s="153">
        <v>2166229</v>
      </c>
      <c r="F22" s="49">
        <f t="shared" si="1"/>
        <v>0.08777869982043739</v>
      </c>
      <c r="G22" s="153">
        <v>395264</v>
      </c>
      <c r="H22" s="49">
        <f t="shared" si="2"/>
        <v>0.01601666306093463</v>
      </c>
      <c r="I22" s="153">
        <v>149123</v>
      </c>
      <c r="J22" s="49">
        <f t="shared" si="3"/>
        <v>0.006042677414679188</v>
      </c>
      <c r="K22" s="154">
        <v>0</v>
      </c>
      <c r="L22" s="49">
        <f t="shared" si="4"/>
        <v>0</v>
      </c>
      <c r="M22" s="153">
        <v>1209272</v>
      </c>
      <c r="N22" s="49">
        <f t="shared" si="5"/>
        <v>0.04900143239207856</v>
      </c>
      <c r="O22" s="44">
        <f t="shared" si="6"/>
        <v>14260417</v>
      </c>
      <c r="P22" s="69">
        <f t="shared" si="7"/>
        <v>0.5778525092025184</v>
      </c>
      <c r="Q22" s="153">
        <v>847988</v>
      </c>
      <c r="R22" s="49">
        <f t="shared" si="8"/>
        <v>0.03436168757011981</v>
      </c>
      <c r="S22" s="153">
        <v>2103149</v>
      </c>
      <c r="T22" s="49">
        <f t="shared" si="9"/>
        <v>0.0852226079277182</v>
      </c>
      <c r="U22" s="67">
        <f t="shared" si="10"/>
        <v>17211554</v>
      </c>
      <c r="V22" s="70">
        <f t="shared" si="11"/>
        <v>0.6974368047003564</v>
      </c>
      <c r="W22" s="153">
        <v>1239577</v>
      </c>
      <c r="X22" s="49">
        <f t="shared" si="12"/>
        <v>0.050229434370659014</v>
      </c>
      <c r="Y22" s="153">
        <v>666674</v>
      </c>
      <c r="Z22" s="49">
        <f t="shared" si="13"/>
        <v>0.02701458475723955</v>
      </c>
      <c r="AA22" s="153">
        <v>322057</v>
      </c>
      <c r="AB22" s="49">
        <f t="shared" si="14"/>
        <v>0.01305021063242649</v>
      </c>
      <c r="AC22" s="153">
        <v>2057279</v>
      </c>
      <c r="AD22" s="49">
        <f t="shared" si="15"/>
        <v>0.08336388986939497</v>
      </c>
      <c r="AE22" s="153">
        <v>1422592</v>
      </c>
      <c r="AF22" s="49">
        <f t="shared" si="16"/>
        <v>0.057645464138350866</v>
      </c>
      <c r="AG22" s="153">
        <v>1508589</v>
      </c>
      <c r="AH22" s="49">
        <f t="shared" si="17"/>
        <v>0.06113018567446646</v>
      </c>
      <c r="AI22" s="154">
        <v>0</v>
      </c>
      <c r="AJ22" s="49">
        <f t="shared" si="18"/>
        <v>0</v>
      </c>
      <c r="AK22" s="153">
        <v>15000</v>
      </c>
      <c r="AL22" s="49">
        <f t="shared" si="19"/>
        <v>0.0006078214710017088</v>
      </c>
      <c r="AM22" s="153">
        <v>116618</v>
      </c>
      <c r="AN22" s="49">
        <f t="shared" si="20"/>
        <v>0.004725528287018485</v>
      </c>
      <c r="AO22" s="97">
        <f t="shared" si="21"/>
        <v>7348386</v>
      </c>
      <c r="AP22" s="71">
        <f t="shared" si="22"/>
        <v>0.29776711920055754</v>
      </c>
      <c r="AQ22" s="153">
        <v>118359</v>
      </c>
      <c r="AR22" s="49">
        <f t="shared" si="23"/>
        <v>0.004796076099086084</v>
      </c>
      <c r="AS22" s="154">
        <v>0</v>
      </c>
      <c r="AT22" s="49">
        <f t="shared" si="24"/>
        <v>0</v>
      </c>
      <c r="AU22" s="98">
        <f t="shared" si="25"/>
        <v>24678299</v>
      </c>
      <c r="AV22" s="68"/>
      <c r="AW22" s="68"/>
      <c r="AX22" s="68"/>
      <c r="AY22" s="68"/>
    </row>
    <row r="23" spans="1:47" ht="12.75">
      <c r="A23" s="95">
        <v>20</v>
      </c>
      <c r="B23" s="99" t="s">
        <v>66</v>
      </c>
      <c r="C23" s="149">
        <v>21799336</v>
      </c>
      <c r="D23" s="49">
        <f t="shared" si="0"/>
        <v>0.36561254898309153</v>
      </c>
      <c r="E23" s="149">
        <v>7427132</v>
      </c>
      <c r="F23" s="49">
        <f t="shared" si="1"/>
        <v>0.12456584283823537</v>
      </c>
      <c r="G23" s="149">
        <v>1762823</v>
      </c>
      <c r="H23" s="49">
        <f t="shared" si="2"/>
        <v>0.02956558908198031</v>
      </c>
      <c r="I23" s="149">
        <v>658146</v>
      </c>
      <c r="J23" s="49">
        <f t="shared" si="3"/>
        <v>0.011038246149471055</v>
      </c>
      <c r="K23" s="149">
        <v>75302</v>
      </c>
      <c r="L23" s="49">
        <f t="shared" si="4"/>
        <v>0.0012629447137070945</v>
      </c>
      <c r="M23" s="149">
        <v>3550698</v>
      </c>
      <c r="N23" s="49">
        <f t="shared" si="5"/>
        <v>0.05955134351106681</v>
      </c>
      <c r="O23" s="44">
        <f t="shared" si="6"/>
        <v>35273437</v>
      </c>
      <c r="P23" s="69">
        <f t="shared" si="7"/>
        <v>0.5915965152775522</v>
      </c>
      <c r="Q23" s="149">
        <v>2060747</v>
      </c>
      <c r="R23" s="49">
        <f t="shared" si="8"/>
        <v>0.03456228957979541</v>
      </c>
      <c r="S23" s="149">
        <v>2768256</v>
      </c>
      <c r="T23" s="49">
        <f t="shared" si="9"/>
        <v>0.0464284385725206</v>
      </c>
      <c r="U23" s="67">
        <f t="shared" si="10"/>
        <v>40102440</v>
      </c>
      <c r="V23" s="70">
        <f t="shared" si="11"/>
        <v>0.6725872434298682</v>
      </c>
      <c r="W23" s="149">
        <v>2812526</v>
      </c>
      <c r="X23" s="49">
        <f t="shared" si="12"/>
        <v>0.04717092300156383</v>
      </c>
      <c r="Y23" s="149">
        <v>1036202</v>
      </c>
      <c r="Z23" s="49">
        <f t="shared" si="13"/>
        <v>0.017378898810559065</v>
      </c>
      <c r="AA23" s="149">
        <v>405003</v>
      </c>
      <c r="AB23" s="49">
        <f t="shared" si="14"/>
        <v>0.006792600434059047</v>
      </c>
      <c r="AC23" s="149">
        <v>4420546</v>
      </c>
      <c r="AD23" s="49">
        <f t="shared" si="15"/>
        <v>0.07414019816736662</v>
      </c>
      <c r="AE23" s="149">
        <v>4228036</v>
      </c>
      <c r="AF23" s="49">
        <f t="shared" si="16"/>
        <v>0.070911472677529</v>
      </c>
      <c r="AG23" s="149">
        <v>3348414</v>
      </c>
      <c r="AH23" s="49">
        <f t="shared" si="17"/>
        <v>0.05615869114502705</v>
      </c>
      <c r="AI23" s="149">
        <v>0</v>
      </c>
      <c r="AJ23" s="49">
        <f t="shared" si="18"/>
        <v>0</v>
      </c>
      <c r="AK23" s="149">
        <v>0</v>
      </c>
      <c r="AL23" s="49">
        <f t="shared" si="19"/>
        <v>0</v>
      </c>
      <c r="AM23" s="149">
        <v>1310801</v>
      </c>
      <c r="AN23" s="49">
        <f t="shared" si="20"/>
        <v>0.021984398736713144</v>
      </c>
      <c r="AO23" s="97">
        <f t="shared" si="21"/>
        <v>17561528</v>
      </c>
      <c r="AP23" s="71">
        <f t="shared" si="22"/>
        <v>0.2945371829728178</v>
      </c>
      <c r="AQ23" s="149">
        <v>896293</v>
      </c>
      <c r="AR23" s="49">
        <f t="shared" si="23"/>
        <v>0.015032383021469187</v>
      </c>
      <c r="AS23" s="149">
        <v>1063885</v>
      </c>
      <c r="AT23" s="49">
        <f t="shared" si="24"/>
        <v>0.017843190575844894</v>
      </c>
      <c r="AU23" s="98">
        <f t="shared" si="25"/>
        <v>59624146</v>
      </c>
    </row>
    <row r="24" spans="1:47" ht="12.75">
      <c r="A24" s="95">
        <v>21</v>
      </c>
      <c r="B24" s="96" t="s">
        <v>67</v>
      </c>
      <c r="C24" s="146">
        <v>10622932</v>
      </c>
      <c r="D24" s="49">
        <f t="shared" si="0"/>
        <v>0.33727869059719223</v>
      </c>
      <c r="E24" s="146">
        <v>2710620</v>
      </c>
      <c r="F24" s="49">
        <f t="shared" si="1"/>
        <v>0.08606233799732138</v>
      </c>
      <c r="G24" s="146">
        <v>241034</v>
      </c>
      <c r="H24" s="49">
        <f t="shared" si="2"/>
        <v>0.00765284310484183</v>
      </c>
      <c r="I24" s="146">
        <v>1306053</v>
      </c>
      <c r="J24" s="49">
        <f t="shared" si="3"/>
        <v>0.04146725646841519</v>
      </c>
      <c r="K24" s="146">
        <v>25419</v>
      </c>
      <c r="L24" s="49">
        <f t="shared" si="4"/>
        <v>0.0008070546847414658</v>
      </c>
      <c r="M24" s="146">
        <v>2018069</v>
      </c>
      <c r="N24" s="49">
        <f t="shared" si="5"/>
        <v>0.06407380465720623</v>
      </c>
      <c r="O24" s="44">
        <f t="shared" si="6"/>
        <v>16924127</v>
      </c>
      <c r="P24" s="69">
        <f t="shared" si="7"/>
        <v>0.5373419875097183</v>
      </c>
      <c r="Q24" s="146">
        <v>893333</v>
      </c>
      <c r="R24" s="49">
        <f t="shared" si="8"/>
        <v>0.028363373172986657</v>
      </c>
      <c r="S24" s="146">
        <v>3170600</v>
      </c>
      <c r="T24" s="49">
        <f t="shared" si="9"/>
        <v>0.10066672896027741</v>
      </c>
      <c r="U24" s="67">
        <f t="shared" si="10"/>
        <v>20988060</v>
      </c>
      <c r="V24" s="70">
        <f t="shared" si="11"/>
        <v>0.6663720896429823</v>
      </c>
      <c r="W24" s="146">
        <v>1806721</v>
      </c>
      <c r="X24" s="49">
        <f t="shared" si="12"/>
        <v>0.05736349372795097</v>
      </c>
      <c r="Y24" s="146">
        <v>611073</v>
      </c>
      <c r="Z24" s="49">
        <f t="shared" si="13"/>
        <v>0.019401602241198385</v>
      </c>
      <c r="AA24" s="146">
        <v>532809</v>
      </c>
      <c r="AB24" s="49">
        <f t="shared" si="14"/>
        <v>0.016916715823691555</v>
      </c>
      <c r="AC24" s="146">
        <v>2061271</v>
      </c>
      <c r="AD24" s="49">
        <f t="shared" si="15"/>
        <v>0.06544547059568535</v>
      </c>
      <c r="AE24" s="146">
        <v>2372773</v>
      </c>
      <c r="AF24" s="49">
        <f t="shared" si="16"/>
        <v>0.07533567667799922</v>
      </c>
      <c r="AG24" s="146">
        <v>1811169</v>
      </c>
      <c r="AH24" s="49">
        <f t="shared" si="17"/>
        <v>0.05750471797901239</v>
      </c>
      <c r="AI24" s="146">
        <v>0</v>
      </c>
      <c r="AJ24" s="49">
        <f t="shared" si="18"/>
        <v>0</v>
      </c>
      <c r="AK24" s="146">
        <v>4644</v>
      </c>
      <c r="AL24" s="49">
        <f t="shared" si="19"/>
        <v>0.00014744726212437024</v>
      </c>
      <c r="AM24" s="146">
        <v>35028</v>
      </c>
      <c r="AN24" s="49">
        <f t="shared" si="20"/>
        <v>0.001112140977108622</v>
      </c>
      <c r="AO24" s="97">
        <f t="shared" si="21"/>
        <v>9235488</v>
      </c>
      <c r="AP24" s="71">
        <f t="shared" si="22"/>
        <v>0.29322726528477083</v>
      </c>
      <c r="AQ24" s="146">
        <v>1053182</v>
      </c>
      <c r="AR24" s="49">
        <f t="shared" si="23"/>
        <v>0.03343858794544972</v>
      </c>
      <c r="AS24" s="146">
        <v>219277</v>
      </c>
      <c r="AT24" s="49">
        <f t="shared" si="24"/>
        <v>0.006962057126797057</v>
      </c>
      <c r="AU24" s="98">
        <f t="shared" si="25"/>
        <v>31496007</v>
      </c>
    </row>
    <row r="25" spans="1:51" s="85" customFormat="1" ht="12.75">
      <c r="A25" s="95">
        <v>22</v>
      </c>
      <c r="B25" s="96" t="s">
        <v>68</v>
      </c>
      <c r="C25" s="153">
        <v>9679170</v>
      </c>
      <c r="D25" s="49">
        <f t="shared" si="0"/>
        <v>0.34579863290649027</v>
      </c>
      <c r="E25" s="153">
        <v>3412530</v>
      </c>
      <c r="F25" s="49">
        <f t="shared" si="1"/>
        <v>0.12191626025293338</v>
      </c>
      <c r="G25" s="153">
        <v>826334</v>
      </c>
      <c r="H25" s="49">
        <f t="shared" si="2"/>
        <v>0.029521660175836534</v>
      </c>
      <c r="I25" s="153">
        <v>606312</v>
      </c>
      <c r="J25" s="49">
        <f t="shared" si="3"/>
        <v>0.02166114044022369</v>
      </c>
      <c r="K25" s="153">
        <v>0</v>
      </c>
      <c r="L25" s="49">
        <f t="shared" si="4"/>
        <v>0</v>
      </c>
      <c r="M25" s="153">
        <v>535132</v>
      </c>
      <c r="N25" s="49">
        <f t="shared" si="5"/>
        <v>0.019118159307514586</v>
      </c>
      <c r="O25" s="44">
        <f t="shared" si="6"/>
        <v>15059478</v>
      </c>
      <c r="P25" s="69">
        <f t="shared" si="7"/>
        <v>0.5380158530829985</v>
      </c>
      <c r="Q25" s="153">
        <v>886525</v>
      </c>
      <c r="R25" s="49">
        <f t="shared" si="8"/>
        <v>0.03167204760712192</v>
      </c>
      <c r="S25" s="153">
        <v>1555500</v>
      </c>
      <c r="T25" s="49">
        <f t="shared" si="9"/>
        <v>0.05557189030526849</v>
      </c>
      <c r="U25" s="67">
        <f t="shared" si="10"/>
        <v>17501503</v>
      </c>
      <c r="V25" s="70">
        <f t="shared" si="11"/>
        <v>0.6252597909953889</v>
      </c>
      <c r="W25" s="153">
        <v>1780845</v>
      </c>
      <c r="X25" s="49">
        <f t="shared" si="12"/>
        <v>0.0636225798718649</v>
      </c>
      <c r="Y25" s="153">
        <v>603237</v>
      </c>
      <c r="Z25" s="49">
        <f t="shared" si="13"/>
        <v>0.021551282797865154</v>
      </c>
      <c r="AA25" s="153">
        <v>304552</v>
      </c>
      <c r="AB25" s="49">
        <f t="shared" si="14"/>
        <v>0.01088044380343949</v>
      </c>
      <c r="AC25" s="153">
        <v>2087352</v>
      </c>
      <c r="AD25" s="49">
        <f t="shared" si="15"/>
        <v>0.07457286812760064</v>
      </c>
      <c r="AE25" s="153">
        <v>2739576</v>
      </c>
      <c r="AF25" s="49">
        <f t="shared" si="16"/>
        <v>0.09787426355187799</v>
      </c>
      <c r="AG25" s="153">
        <v>1768263</v>
      </c>
      <c r="AH25" s="49">
        <f t="shared" si="17"/>
        <v>0.06317307455279009</v>
      </c>
      <c r="AI25" s="153">
        <v>0</v>
      </c>
      <c r="AJ25" s="49">
        <f t="shared" si="18"/>
        <v>0</v>
      </c>
      <c r="AK25" s="153">
        <v>7437</v>
      </c>
      <c r="AL25" s="49">
        <f t="shared" si="19"/>
        <v>0.0002656947272261535</v>
      </c>
      <c r="AM25" s="153">
        <v>162950</v>
      </c>
      <c r="AN25" s="49">
        <f t="shared" si="20"/>
        <v>0.005821561893438444</v>
      </c>
      <c r="AO25" s="97">
        <f t="shared" si="21"/>
        <v>9454212</v>
      </c>
      <c r="AP25" s="71">
        <f t="shared" si="22"/>
        <v>0.33776176932610286</v>
      </c>
      <c r="AQ25" s="153">
        <v>268860</v>
      </c>
      <c r="AR25" s="49">
        <f t="shared" si="23"/>
        <v>0.009605309178704266</v>
      </c>
      <c r="AS25" s="153">
        <v>766195</v>
      </c>
      <c r="AT25" s="49">
        <f t="shared" si="24"/>
        <v>0.02737313049980404</v>
      </c>
      <c r="AU25" s="98">
        <f t="shared" si="25"/>
        <v>27990770</v>
      </c>
      <c r="AV25" s="68"/>
      <c r="AW25" s="68"/>
      <c r="AX25" s="68"/>
      <c r="AY25" s="68"/>
    </row>
    <row r="26" spans="1:51" s="85" customFormat="1" ht="12.75">
      <c r="A26" s="95">
        <v>23</v>
      </c>
      <c r="B26" s="96" t="s">
        <v>69</v>
      </c>
      <c r="C26" s="153">
        <v>45322367</v>
      </c>
      <c r="D26" s="49">
        <f t="shared" si="0"/>
        <v>0.27753857451520014</v>
      </c>
      <c r="E26" s="153">
        <v>19033899</v>
      </c>
      <c r="F26" s="49">
        <f t="shared" si="1"/>
        <v>0.11655704557368535</v>
      </c>
      <c r="G26" s="153">
        <v>3420168</v>
      </c>
      <c r="H26" s="49">
        <f t="shared" si="2"/>
        <v>0.020943931532139595</v>
      </c>
      <c r="I26" s="153">
        <v>1624236</v>
      </c>
      <c r="J26" s="49">
        <f t="shared" si="3"/>
        <v>0.00994626216491011</v>
      </c>
      <c r="K26" s="153">
        <v>93898</v>
      </c>
      <c r="L26" s="49">
        <f t="shared" si="4"/>
        <v>0.0005749990301660163</v>
      </c>
      <c r="M26" s="153">
        <v>9335562</v>
      </c>
      <c r="N26" s="49">
        <f t="shared" si="5"/>
        <v>0.05716776817455873</v>
      </c>
      <c r="O26" s="44">
        <f t="shared" si="6"/>
        <v>78830130</v>
      </c>
      <c r="P26" s="69">
        <f t="shared" si="7"/>
        <v>0.4827285809906599</v>
      </c>
      <c r="Q26" s="153">
        <v>4037575</v>
      </c>
      <c r="R26" s="49">
        <f t="shared" si="8"/>
        <v>0.02472471947456339</v>
      </c>
      <c r="S26" s="153">
        <v>5487064</v>
      </c>
      <c r="T26" s="49">
        <f t="shared" si="9"/>
        <v>0.033600891163377944</v>
      </c>
      <c r="U26" s="67">
        <f t="shared" si="10"/>
        <v>88354769</v>
      </c>
      <c r="V26" s="70">
        <f t="shared" si="11"/>
        <v>0.5410541916286012</v>
      </c>
      <c r="W26" s="153">
        <v>5323962</v>
      </c>
      <c r="X26" s="49">
        <f t="shared" si="12"/>
        <v>0.03260211065880769</v>
      </c>
      <c r="Y26" s="153">
        <v>2073234</v>
      </c>
      <c r="Z26" s="49">
        <f t="shared" si="13"/>
        <v>0.01269577136155414</v>
      </c>
      <c r="AA26" s="153">
        <v>1523351</v>
      </c>
      <c r="AB26" s="49">
        <f t="shared" si="14"/>
        <v>0.00932847715182891</v>
      </c>
      <c r="AC26" s="153">
        <v>14069975</v>
      </c>
      <c r="AD26" s="49">
        <f t="shared" si="15"/>
        <v>0.08615968369358341</v>
      </c>
      <c r="AE26" s="153">
        <v>7853651</v>
      </c>
      <c r="AF26" s="49">
        <f t="shared" si="16"/>
        <v>0.04809305531813632</v>
      </c>
      <c r="AG26" s="153">
        <v>8800591</v>
      </c>
      <c r="AH26" s="49">
        <f t="shared" si="17"/>
        <v>0.05389178991978286</v>
      </c>
      <c r="AI26" s="153">
        <v>0</v>
      </c>
      <c r="AJ26" s="49">
        <f t="shared" si="18"/>
        <v>0</v>
      </c>
      <c r="AK26" s="153">
        <v>503393</v>
      </c>
      <c r="AL26" s="49">
        <f t="shared" si="19"/>
        <v>0.003082605452643948</v>
      </c>
      <c r="AM26" s="153">
        <v>630062</v>
      </c>
      <c r="AN26" s="49">
        <f t="shared" si="20"/>
        <v>0.003858282806284059</v>
      </c>
      <c r="AO26" s="97">
        <f t="shared" si="21"/>
        <v>40778219</v>
      </c>
      <c r="AP26" s="71">
        <f t="shared" si="22"/>
        <v>0.24971177636262135</v>
      </c>
      <c r="AQ26" s="153">
        <v>26692240</v>
      </c>
      <c r="AR26" s="49">
        <f t="shared" si="23"/>
        <v>0.16345408968197989</v>
      </c>
      <c r="AS26" s="153">
        <v>7475917</v>
      </c>
      <c r="AT26" s="49">
        <f t="shared" si="24"/>
        <v>0.045779942326797524</v>
      </c>
      <c r="AU26" s="98">
        <f t="shared" si="25"/>
        <v>163301145</v>
      </c>
      <c r="AV26" s="68"/>
      <c r="AW26" s="68"/>
      <c r="AX26" s="68"/>
      <c r="AY26" s="68"/>
    </row>
    <row r="27" spans="1:51" s="85" customFormat="1" ht="12.75">
      <c r="A27" s="95">
        <v>24</v>
      </c>
      <c r="B27" s="96" t="s">
        <v>70</v>
      </c>
      <c r="C27" s="153">
        <v>16651633</v>
      </c>
      <c r="D27" s="49">
        <f t="shared" si="0"/>
        <v>0.26871810425172177</v>
      </c>
      <c r="E27" s="153">
        <v>3897511</v>
      </c>
      <c r="F27" s="49">
        <f t="shared" si="1"/>
        <v>0.0628966400604813</v>
      </c>
      <c r="G27" s="153">
        <v>1227039</v>
      </c>
      <c r="H27" s="49">
        <f t="shared" si="2"/>
        <v>0.019801516999739813</v>
      </c>
      <c r="I27" s="153">
        <v>1211886</v>
      </c>
      <c r="J27" s="49">
        <f t="shared" si="3"/>
        <v>0.01955698329942788</v>
      </c>
      <c r="K27" s="153">
        <v>36132</v>
      </c>
      <c r="L27" s="49">
        <f t="shared" si="4"/>
        <v>0.0005830853071781735</v>
      </c>
      <c r="M27" s="153">
        <v>3913216</v>
      </c>
      <c r="N27" s="49">
        <f t="shared" si="5"/>
        <v>0.06315008173958109</v>
      </c>
      <c r="O27" s="44">
        <f t="shared" si="6"/>
        <v>26937417</v>
      </c>
      <c r="P27" s="69">
        <f t="shared" si="7"/>
        <v>0.43470641165813007</v>
      </c>
      <c r="Q27" s="153">
        <v>3117634</v>
      </c>
      <c r="R27" s="49">
        <f t="shared" si="8"/>
        <v>0.050311263659889235</v>
      </c>
      <c r="S27" s="153">
        <v>3131117</v>
      </c>
      <c r="T27" s="49">
        <f t="shared" si="9"/>
        <v>0.050528847496839405</v>
      </c>
      <c r="U27" s="67">
        <f t="shared" si="10"/>
        <v>33186168</v>
      </c>
      <c r="V27" s="70">
        <f t="shared" si="11"/>
        <v>0.5355465228148587</v>
      </c>
      <c r="W27" s="153">
        <v>2604778</v>
      </c>
      <c r="X27" s="49">
        <f t="shared" si="12"/>
        <v>0.04203497675913175</v>
      </c>
      <c r="Y27" s="153">
        <v>1179483</v>
      </c>
      <c r="Z27" s="49">
        <f t="shared" si="13"/>
        <v>0.01903407526199584</v>
      </c>
      <c r="AA27" s="153">
        <v>861126</v>
      </c>
      <c r="AB27" s="49">
        <f t="shared" si="14"/>
        <v>0.013896543734891837</v>
      </c>
      <c r="AC27" s="153">
        <v>5536618</v>
      </c>
      <c r="AD27" s="49">
        <f t="shared" si="15"/>
        <v>0.08934796322534609</v>
      </c>
      <c r="AE27" s="153">
        <v>2898649</v>
      </c>
      <c r="AF27" s="49">
        <f t="shared" si="16"/>
        <v>0.0467773619663098</v>
      </c>
      <c r="AG27" s="153">
        <v>3409586</v>
      </c>
      <c r="AH27" s="49">
        <f t="shared" si="17"/>
        <v>0.05502268073066534</v>
      </c>
      <c r="AI27" s="153">
        <v>7799873</v>
      </c>
      <c r="AJ27" s="49">
        <f t="shared" si="18"/>
        <v>0.1258715638258536</v>
      </c>
      <c r="AK27" s="153">
        <v>12586</v>
      </c>
      <c r="AL27" s="49">
        <f t="shared" si="19"/>
        <v>0.00020310837141991842</v>
      </c>
      <c r="AM27" s="153">
        <v>140686</v>
      </c>
      <c r="AN27" s="49">
        <f t="shared" si="20"/>
        <v>0.002270340405337887</v>
      </c>
      <c r="AO27" s="97">
        <f t="shared" si="21"/>
        <v>24443385</v>
      </c>
      <c r="AP27" s="71">
        <f t="shared" si="22"/>
        <v>0.3944586142809521</v>
      </c>
      <c r="AQ27" s="153">
        <v>699155</v>
      </c>
      <c r="AR27" s="49">
        <f t="shared" si="23"/>
        <v>0.011282713604011844</v>
      </c>
      <c r="AS27" s="153">
        <v>3638211</v>
      </c>
      <c r="AT27" s="49">
        <f t="shared" si="24"/>
        <v>0.05871214930017741</v>
      </c>
      <c r="AU27" s="98">
        <f t="shared" si="25"/>
        <v>61966919</v>
      </c>
      <c r="AV27" s="68"/>
      <c r="AW27" s="68"/>
      <c r="AX27" s="68"/>
      <c r="AY27" s="68"/>
    </row>
    <row r="28" spans="1:47" ht="12.75">
      <c r="A28" s="95">
        <v>25</v>
      </c>
      <c r="B28" s="99" t="s">
        <v>71</v>
      </c>
      <c r="C28" s="149">
        <v>9430228</v>
      </c>
      <c r="D28" s="49">
        <f t="shared" si="0"/>
        <v>0.3883032706162537</v>
      </c>
      <c r="E28" s="149">
        <v>2421167</v>
      </c>
      <c r="F28" s="49">
        <f t="shared" si="1"/>
        <v>0.09969505136123359</v>
      </c>
      <c r="G28" s="149">
        <v>637773</v>
      </c>
      <c r="H28" s="49">
        <f t="shared" si="2"/>
        <v>0.026261225265257634</v>
      </c>
      <c r="I28" s="149">
        <v>166159</v>
      </c>
      <c r="J28" s="49">
        <f t="shared" si="3"/>
        <v>0.00684183703112227</v>
      </c>
      <c r="K28" s="149">
        <v>41398</v>
      </c>
      <c r="L28" s="49">
        <f t="shared" si="4"/>
        <v>0.0017046224966110757</v>
      </c>
      <c r="M28" s="149">
        <v>569985</v>
      </c>
      <c r="N28" s="49">
        <f t="shared" si="5"/>
        <v>0.023469956368202906</v>
      </c>
      <c r="O28" s="44">
        <f t="shared" si="6"/>
        <v>13266710</v>
      </c>
      <c r="P28" s="69">
        <f t="shared" si="7"/>
        <v>0.5462759631386812</v>
      </c>
      <c r="Q28" s="149">
        <v>939804</v>
      </c>
      <c r="R28" s="49">
        <f t="shared" si="8"/>
        <v>0.038697788318398846</v>
      </c>
      <c r="S28" s="149">
        <v>1496391</v>
      </c>
      <c r="T28" s="49">
        <f t="shared" si="9"/>
        <v>0.06161606266791497</v>
      </c>
      <c r="U28" s="67">
        <f t="shared" si="10"/>
        <v>15702905</v>
      </c>
      <c r="V28" s="70">
        <f t="shared" si="11"/>
        <v>0.6465898141249949</v>
      </c>
      <c r="W28" s="149">
        <v>1321505</v>
      </c>
      <c r="X28" s="49">
        <f t="shared" si="12"/>
        <v>0.05441487879569108</v>
      </c>
      <c r="Y28" s="149">
        <v>820541</v>
      </c>
      <c r="Z28" s="49">
        <f t="shared" si="13"/>
        <v>0.033786961882017214</v>
      </c>
      <c r="AA28" s="149">
        <v>292947</v>
      </c>
      <c r="AB28" s="49">
        <f t="shared" si="14"/>
        <v>0.012062516220946054</v>
      </c>
      <c r="AC28" s="149">
        <v>2329478</v>
      </c>
      <c r="AD28" s="49">
        <f t="shared" si="15"/>
        <v>0.09591962423693355</v>
      </c>
      <c r="AE28" s="149">
        <v>1591752</v>
      </c>
      <c r="AF28" s="49">
        <f t="shared" si="16"/>
        <v>0.06554268970060566</v>
      </c>
      <c r="AG28" s="149">
        <v>1442372</v>
      </c>
      <c r="AH28" s="49">
        <f t="shared" si="17"/>
        <v>0.05939175225087952</v>
      </c>
      <c r="AI28" s="149">
        <v>0</v>
      </c>
      <c r="AJ28" s="49">
        <f t="shared" si="18"/>
        <v>0</v>
      </c>
      <c r="AK28" s="149">
        <v>0</v>
      </c>
      <c r="AL28" s="49">
        <f t="shared" si="19"/>
        <v>0</v>
      </c>
      <c r="AM28" s="149">
        <v>0</v>
      </c>
      <c r="AN28" s="49">
        <f t="shared" si="20"/>
        <v>0</v>
      </c>
      <c r="AO28" s="97">
        <f t="shared" si="21"/>
        <v>7798595</v>
      </c>
      <c r="AP28" s="71">
        <f t="shared" si="22"/>
        <v>0.32111842308707306</v>
      </c>
      <c r="AQ28" s="149">
        <v>208061</v>
      </c>
      <c r="AR28" s="49">
        <f t="shared" si="23"/>
        <v>0.008567212456335982</v>
      </c>
      <c r="AS28" s="149">
        <v>576168</v>
      </c>
      <c r="AT28" s="49">
        <f t="shared" si="24"/>
        <v>0.023724550331595977</v>
      </c>
      <c r="AU28" s="98">
        <f t="shared" si="25"/>
        <v>24285729</v>
      </c>
    </row>
    <row r="29" spans="1:47" ht="12.75">
      <c r="A29" s="95">
        <v>26</v>
      </c>
      <c r="B29" s="96" t="s">
        <v>72</v>
      </c>
      <c r="C29" s="146">
        <v>161554806</v>
      </c>
      <c r="D29" s="49">
        <f t="shared" si="0"/>
        <v>0.2830172973221847</v>
      </c>
      <c r="E29" s="146">
        <v>82777263</v>
      </c>
      <c r="F29" s="49">
        <f t="shared" si="1"/>
        <v>0.14501207258413396</v>
      </c>
      <c r="G29" s="146">
        <v>8171560</v>
      </c>
      <c r="H29" s="49">
        <f t="shared" si="2"/>
        <v>0.014315221461787226</v>
      </c>
      <c r="I29" s="146">
        <v>8139432</v>
      </c>
      <c r="J29" s="49">
        <f t="shared" si="3"/>
        <v>0.014258938520081567</v>
      </c>
      <c r="K29" s="146">
        <v>1176310</v>
      </c>
      <c r="L29" s="49">
        <f t="shared" si="4"/>
        <v>0.002060700546494786</v>
      </c>
      <c r="M29" s="146">
        <v>30741250</v>
      </c>
      <c r="N29" s="49">
        <f t="shared" si="5"/>
        <v>0.05385358508805743</v>
      </c>
      <c r="O29" s="44">
        <f t="shared" si="6"/>
        <v>292560621</v>
      </c>
      <c r="P29" s="69">
        <f t="shared" si="7"/>
        <v>0.5125178155227397</v>
      </c>
      <c r="Q29" s="146">
        <v>20804271</v>
      </c>
      <c r="R29" s="49">
        <f t="shared" si="8"/>
        <v>0.03644564155632922</v>
      </c>
      <c r="S29" s="146">
        <v>22239825</v>
      </c>
      <c r="T29" s="49">
        <f t="shared" si="9"/>
        <v>0.038960494709258955</v>
      </c>
      <c r="U29" s="67">
        <f t="shared" si="10"/>
        <v>335604717</v>
      </c>
      <c r="V29" s="70">
        <f t="shared" si="11"/>
        <v>0.5879239517883278</v>
      </c>
      <c r="W29" s="146">
        <v>31902294</v>
      </c>
      <c r="X29" s="49">
        <f t="shared" si="12"/>
        <v>0.05588754212770216</v>
      </c>
      <c r="Y29" s="146">
        <v>27825147</v>
      </c>
      <c r="Z29" s="49">
        <f t="shared" si="13"/>
        <v>0.04874505498482352</v>
      </c>
      <c r="AA29" s="146">
        <v>9411894</v>
      </c>
      <c r="AB29" s="49">
        <f t="shared" si="14"/>
        <v>0.016488081466068463</v>
      </c>
      <c r="AC29" s="146">
        <v>43561703</v>
      </c>
      <c r="AD29" s="49">
        <f t="shared" si="15"/>
        <v>0.07631289811218434</v>
      </c>
      <c r="AE29" s="146">
        <v>23595518</v>
      </c>
      <c r="AF29" s="49">
        <f t="shared" si="16"/>
        <v>0.041335444600001325</v>
      </c>
      <c r="AG29" s="146">
        <v>21276170</v>
      </c>
      <c r="AH29" s="49">
        <f t="shared" si="17"/>
        <v>0.037272330547488304</v>
      </c>
      <c r="AI29" s="146">
        <v>0</v>
      </c>
      <c r="AJ29" s="49">
        <f t="shared" si="18"/>
        <v>0</v>
      </c>
      <c r="AK29" s="146">
        <v>1410516</v>
      </c>
      <c r="AL29" s="49">
        <f t="shared" si="19"/>
        <v>0.002470990718466764</v>
      </c>
      <c r="AM29" s="146">
        <v>16288129</v>
      </c>
      <c r="AN29" s="49">
        <f t="shared" si="20"/>
        <v>0.028534107787638947</v>
      </c>
      <c r="AO29" s="97">
        <f t="shared" si="21"/>
        <v>175271371</v>
      </c>
      <c r="AP29" s="71">
        <f t="shared" si="22"/>
        <v>0.3070464503443738</v>
      </c>
      <c r="AQ29" s="146">
        <v>28959093</v>
      </c>
      <c r="AR29" s="49">
        <f t="shared" si="23"/>
        <v>0.050731540810749993</v>
      </c>
      <c r="AS29" s="146">
        <v>30994968</v>
      </c>
      <c r="AT29" s="49">
        <f t="shared" si="24"/>
        <v>0.05429805705654836</v>
      </c>
      <c r="AU29" s="98">
        <f t="shared" si="25"/>
        <v>570830149</v>
      </c>
    </row>
    <row r="30" spans="1:51" s="85" customFormat="1" ht="12.75">
      <c r="A30" s="95">
        <v>27</v>
      </c>
      <c r="B30" s="96" t="s">
        <v>73</v>
      </c>
      <c r="C30" s="153">
        <v>21875125</v>
      </c>
      <c r="D30" s="49">
        <f t="shared" si="0"/>
        <v>0.36003897648589417</v>
      </c>
      <c r="E30" s="153">
        <v>5991974</v>
      </c>
      <c r="F30" s="49">
        <f t="shared" si="1"/>
        <v>0.09862088495906146</v>
      </c>
      <c r="G30" s="153">
        <v>1595051</v>
      </c>
      <c r="H30" s="49">
        <f t="shared" si="2"/>
        <v>0.026252674189647007</v>
      </c>
      <c r="I30" s="153">
        <v>693972</v>
      </c>
      <c r="J30" s="49">
        <f t="shared" si="3"/>
        <v>0.0114219675814364</v>
      </c>
      <c r="K30" s="153">
        <v>86322</v>
      </c>
      <c r="L30" s="49">
        <f t="shared" si="4"/>
        <v>0.0014207591740945642</v>
      </c>
      <c r="M30" s="153">
        <v>3284530</v>
      </c>
      <c r="N30" s="49">
        <f t="shared" si="5"/>
        <v>0.05405952283414216</v>
      </c>
      <c r="O30" s="44">
        <f t="shared" si="6"/>
        <v>33526974</v>
      </c>
      <c r="P30" s="69">
        <f t="shared" si="7"/>
        <v>0.5518147852242757</v>
      </c>
      <c r="Q30" s="153">
        <v>2705165</v>
      </c>
      <c r="R30" s="49">
        <f t="shared" si="8"/>
        <v>0.04452385245000721</v>
      </c>
      <c r="S30" s="153">
        <v>2814013</v>
      </c>
      <c r="T30" s="49">
        <f t="shared" si="9"/>
        <v>0.04631536324194721</v>
      </c>
      <c r="U30" s="67">
        <f t="shared" si="10"/>
        <v>39046152</v>
      </c>
      <c r="V30" s="70">
        <f t="shared" si="11"/>
        <v>0.6426540009162302</v>
      </c>
      <c r="W30" s="153">
        <v>3471242</v>
      </c>
      <c r="X30" s="49">
        <f t="shared" si="12"/>
        <v>0.05713258401105586</v>
      </c>
      <c r="Y30" s="153">
        <v>1629587</v>
      </c>
      <c r="Z30" s="49">
        <f t="shared" si="13"/>
        <v>0.026821096362865074</v>
      </c>
      <c r="AA30" s="153">
        <v>659522</v>
      </c>
      <c r="AB30" s="49">
        <f t="shared" si="14"/>
        <v>0.01085496086764898</v>
      </c>
      <c r="AC30" s="153">
        <v>6042310</v>
      </c>
      <c r="AD30" s="49">
        <f t="shared" si="15"/>
        <v>0.09944935665558406</v>
      </c>
      <c r="AE30" s="153">
        <v>2415150</v>
      </c>
      <c r="AF30" s="49">
        <f t="shared" si="16"/>
        <v>0.039750544696768926</v>
      </c>
      <c r="AG30" s="153">
        <v>3837051</v>
      </c>
      <c r="AH30" s="49">
        <f t="shared" si="17"/>
        <v>0.06315337236994882</v>
      </c>
      <c r="AI30" s="153">
        <v>0</v>
      </c>
      <c r="AJ30" s="49">
        <f t="shared" si="18"/>
        <v>0</v>
      </c>
      <c r="AK30" s="153">
        <v>40108</v>
      </c>
      <c r="AL30" s="49">
        <f t="shared" si="19"/>
        <v>0.0006601307772593868</v>
      </c>
      <c r="AM30" s="153">
        <v>424025</v>
      </c>
      <c r="AN30" s="49">
        <f t="shared" si="20"/>
        <v>0.006978955640456056</v>
      </c>
      <c r="AO30" s="97">
        <f t="shared" si="21"/>
        <v>18518995</v>
      </c>
      <c r="AP30" s="71">
        <f t="shared" si="22"/>
        <v>0.30480100138158717</v>
      </c>
      <c r="AQ30" s="153">
        <v>223628</v>
      </c>
      <c r="AR30" s="49">
        <f t="shared" si="23"/>
        <v>0.0036806553669333337</v>
      </c>
      <c r="AS30" s="153">
        <v>2968883</v>
      </c>
      <c r="AT30" s="49">
        <f t="shared" si="24"/>
        <v>0.048864342335249326</v>
      </c>
      <c r="AU30" s="98">
        <f t="shared" si="25"/>
        <v>60757658</v>
      </c>
      <c r="AV30" s="68"/>
      <c r="AW30" s="68"/>
      <c r="AX30" s="68"/>
      <c r="AY30" s="68"/>
    </row>
    <row r="31" spans="1:51" s="85" customFormat="1" ht="12.75">
      <c r="A31" s="95">
        <v>28</v>
      </c>
      <c r="B31" s="96" t="s">
        <v>74</v>
      </c>
      <c r="C31" s="153">
        <v>103193627</v>
      </c>
      <c r="D31" s="49">
        <f t="shared" si="0"/>
        <v>0.29606892981502764</v>
      </c>
      <c r="E31" s="153">
        <v>38452472</v>
      </c>
      <c r="F31" s="49">
        <f t="shared" si="1"/>
        <v>0.1103225321635639</v>
      </c>
      <c r="G31" s="153">
        <v>5151047</v>
      </c>
      <c r="H31" s="49">
        <f t="shared" si="2"/>
        <v>0.014778674003937363</v>
      </c>
      <c r="I31" s="153">
        <v>10317991</v>
      </c>
      <c r="J31" s="49">
        <f t="shared" si="3"/>
        <v>0.02960295748894539</v>
      </c>
      <c r="K31" s="153">
        <v>680236</v>
      </c>
      <c r="L31" s="49">
        <f t="shared" si="4"/>
        <v>0.0019516393637531043</v>
      </c>
      <c r="M31" s="153">
        <v>14315379</v>
      </c>
      <c r="N31" s="49">
        <f t="shared" si="5"/>
        <v>0.04107171211674265</v>
      </c>
      <c r="O31" s="44">
        <f t="shared" si="6"/>
        <v>172110752</v>
      </c>
      <c r="P31" s="69">
        <f t="shared" si="7"/>
        <v>0.49379644495197006</v>
      </c>
      <c r="Q31" s="153">
        <v>15111298</v>
      </c>
      <c r="R31" s="49">
        <f t="shared" si="8"/>
        <v>0.04335525319771896</v>
      </c>
      <c r="S31" s="153">
        <v>12886480</v>
      </c>
      <c r="T31" s="49">
        <f t="shared" si="9"/>
        <v>0.036972112073187985</v>
      </c>
      <c r="U31" s="67">
        <f t="shared" si="10"/>
        <v>200108530</v>
      </c>
      <c r="V31" s="70">
        <f t="shared" si="11"/>
        <v>0.5741238102228771</v>
      </c>
      <c r="W31" s="153">
        <v>12372908</v>
      </c>
      <c r="X31" s="49">
        <f t="shared" si="12"/>
        <v>0.0354986420843585</v>
      </c>
      <c r="Y31" s="153">
        <v>4619127</v>
      </c>
      <c r="Z31" s="49">
        <f t="shared" si="13"/>
        <v>0.013252562462696453</v>
      </c>
      <c r="AA31" s="153">
        <v>2268275</v>
      </c>
      <c r="AB31" s="49">
        <f t="shared" si="14"/>
        <v>0.006507821958580658</v>
      </c>
      <c r="AC31" s="153">
        <v>19763589</v>
      </c>
      <c r="AD31" s="49">
        <f t="shared" si="15"/>
        <v>0.05670296523770846</v>
      </c>
      <c r="AE31" s="153">
        <v>21147345</v>
      </c>
      <c r="AF31" s="49">
        <f t="shared" si="16"/>
        <v>0.060673047208420886</v>
      </c>
      <c r="AG31" s="153">
        <v>12832955</v>
      </c>
      <c r="AH31" s="49">
        <f t="shared" si="17"/>
        <v>0.03681854552136643</v>
      </c>
      <c r="AI31" s="153">
        <v>0</v>
      </c>
      <c r="AJ31" s="49">
        <f t="shared" si="18"/>
        <v>0</v>
      </c>
      <c r="AK31" s="153">
        <v>16316</v>
      </c>
      <c r="AL31" s="49">
        <f t="shared" si="19"/>
        <v>4.681161811341306E-05</v>
      </c>
      <c r="AM31" s="153">
        <v>1958453</v>
      </c>
      <c r="AN31" s="49">
        <f t="shared" si="20"/>
        <v>0.005618923383737935</v>
      </c>
      <c r="AO31" s="97">
        <f t="shared" si="21"/>
        <v>74978968</v>
      </c>
      <c r="AP31" s="71">
        <f t="shared" si="22"/>
        <v>0.21511931947498275</v>
      </c>
      <c r="AQ31" s="153">
        <v>7520338</v>
      </c>
      <c r="AR31" s="49">
        <f t="shared" si="23"/>
        <v>0.021576317145120653</v>
      </c>
      <c r="AS31" s="153">
        <v>65938116</v>
      </c>
      <c r="AT31" s="49">
        <f t="shared" si="24"/>
        <v>0.1891805531570196</v>
      </c>
      <c r="AU31" s="98">
        <f t="shared" si="25"/>
        <v>348545952</v>
      </c>
      <c r="AV31" s="68"/>
      <c r="AW31" s="68"/>
      <c r="AX31" s="68"/>
      <c r="AY31" s="68"/>
    </row>
    <row r="32" spans="1:51" s="85" customFormat="1" ht="12.75">
      <c r="A32" s="95">
        <v>29</v>
      </c>
      <c r="B32" s="96" t="s">
        <v>75</v>
      </c>
      <c r="C32" s="153">
        <v>52864293</v>
      </c>
      <c r="D32" s="49">
        <f t="shared" si="0"/>
        <v>0.3292806881310342</v>
      </c>
      <c r="E32" s="153">
        <v>17410289</v>
      </c>
      <c r="F32" s="49">
        <f t="shared" si="1"/>
        <v>0.10844506976533624</v>
      </c>
      <c r="G32" s="153">
        <v>2405883</v>
      </c>
      <c r="H32" s="49">
        <f t="shared" si="2"/>
        <v>0.014985744911083121</v>
      </c>
      <c r="I32" s="153">
        <v>1791946</v>
      </c>
      <c r="J32" s="49">
        <f t="shared" si="3"/>
        <v>0.01116165900438041</v>
      </c>
      <c r="K32" s="153">
        <v>902164</v>
      </c>
      <c r="L32" s="49">
        <f t="shared" si="4"/>
        <v>0.005619391953790934</v>
      </c>
      <c r="M32" s="153">
        <v>6865380</v>
      </c>
      <c r="N32" s="49">
        <f t="shared" si="5"/>
        <v>0.04276302438549665</v>
      </c>
      <c r="O32" s="44">
        <f t="shared" si="6"/>
        <v>82239955</v>
      </c>
      <c r="P32" s="69">
        <f t="shared" si="7"/>
        <v>0.5122555781511217</v>
      </c>
      <c r="Q32" s="153">
        <v>7775977</v>
      </c>
      <c r="R32" s="49">
        <f t="shared" si="8"/>
        <v>0.048434943742671356</v>
      </c>
      <c r="S32" s="153">
        <v>6746344</v>
      </c>
      <c r="T32" s="49">
        <f t="shared" si="9"/>
        <v>0.0420215738946641</v>
      </c>
      <c r="U32" s="67">
        <f t="shared" si="10"/>
        <v>96762276</v>
      </c>
      <c r="V32" s="70">
        <f t="shared" si="11"/>
        <v>0.6027120957884571</v>
      </c>
      <c r="W32" s="153">
        <v>7327905</v>
      </c>
      <c r="X32" s="49">
        <f t="shared" si="12"/>
        <v>0.04564399642985572</v>
      </c>
      <c r="Y32" s="153">
        <v>2225073</v>
      </c>
      <c r="Z32" s="49">
        <f t="shared" si="13"/>
        <v>0.013859517019962506</v>
      </c>
      <c r="AA32" s="153">
        <v>1492645</v>
      </c>
      <c r="AB32" s="49">
        <f t="shared" si="14"/>
        <v>0.009297375314096183</v>
      </c>
      <c r="AC32" s="153">
        <v>13868283</v>
      </c>
      <c r="AD32" s="49">
        <f t="shared" si="15"/>
        <v>0.08638265094051148</v>
      </c>
      <c r="AE32" s="153">
        <v>7847950</v>
      </c>
      <c r="AF32" s="49">
        <f t="shared" si="16"/>
        <v>0.04888324859310897</v>
      </c>
      <c r="AG32" s="153">
        <v>7814820</v>
      </c>
      <c r="AH32" s="49">
        <f t="shared" si="17"/>
        <v>0.048676888712389836</v>
      </c>
      <c r="AI32" s="153">
        <v>0</v>
      </c>
      <c r="AJ32" s="49">
        <f t="shared" si="18"/>
        <v>0</v>
      </c>
      <c r="AK32" s="153">
        <v>15041</v>
      </c>
      <c r="AL32" s="49">
        <f t="shared" si="19"/>
        <v>9.368726127064418E-05</v>
      </c>
      <c r="AM32" s="153">
        <v>2364337</v>
      </c>
      <c r="AN32" s="49">
        <f t="shared" si="20"/>
        <v>0.01472696351644512</v>
      </c>
      <c r="AO32" s="97">
        <f t="shared" si="21"/>
        <v>42956054</v>
      </c>
      <c r="AP32" s="71">
        <f t="shared" si="22"/>
        <v>0.26756432778764044</v>
      </c>
      <c r="AQ32" s="153">
        <v>6738004</v>
      </c>
      <c r="AR32" s="49">
        <f t="shared" si="23"/>
        <v>0.04196962576894126</v>
      </c>
      <c r="AS32" s="153">
        <v>14088438</v>
      </c>
      <c r="AT32" s="49">
        <f t="shared" si="24"/>
        <v>0.08775395065496122</v>
      </c>
      <c r="AU32" s="98">
        <f t="shared" si="25"/>
        <v>160544772</v>
      </c>
      <c r="AV32" s="68"/>
      <c r="AW32" s="68"/>
      <c r="AX32" s="68"/>
      <c r="AY32" s="68"/>
    </row>
    <row r="33" spans="1:47" ht="12.75">
      <c r="A33" s="95">
        <v>30</v>
      </c>
      <c r="B33" s="99" t="s">
        <v>76</v>
      </c>
      <c r="C33" s="149">
        <v>9679110</v>
      </c>
      <c r="D33" s="49">
        <f t="shared" si="0"/>
        <v>0.3279835361523106</v>
      </c>
      <c r="E33" s="149">
        <v>2436165</v>
      </c>
      <c r="F33" s="49">
        <f t="shared" si="1"/>
        <v>0.08255118614733108</v>
      </c>
      <c r="G33" s="149">
        <v>528467</v>
      </c>
      <c r="H33" s="49">
        <f t="shared" si="2"/>
        <v>0.017907480687770167</v>
      </c>
      <c r="I33" s="149">
        <v>491890</v>
      </c>
      <c r="J33" s="49">
        <f t="shared" si="3"/>
        <v>0.016668042991345285</v>
      </c>
      <c r="K33" s="149">
        <v>123354</v>
      </c>
      <c r="L33" s="49">
        <f t="shared" si="4"/>
        <v>0.004179938147054029</v>
      </c>
      <c r="M33" s="149">
        <v>2183674</v>
      </c>
      <c r="N33" s="49">
        <f t="shared" si="5"/>
        <v>0.07399534877936718</v>
      </c>
      <c r="O33" s="44">
        <f t="shared" si="6"/>
        <v>15442660</v>
      </c>
      <c r="P33" s="69">
        <f t="shared" si="7"/>
        <v>0.5232855329051783</v>
      </c>
      <c r="Q33" s="149">
        <v>820901</v>
      </c>
      <c r="R33" s="49">
        <f t="shared" si="8"/>
        <v>0.02781681505954245</v>
      </c>
      <c r="S33" s="149">
        <v>1415932</v>
      </c>
      <c r="T33" s="49">
        <f t="shared" si="9"/>
        <v>0.04797986429653278</v>
      </c>
      <c r="U33" s="67">
        <f t="shared" si="10"/>
        <v>17679493</v>
      </c>
      <c r="V33" s="70">
        <f t="shared" si="11"/>
        <v>0.5990822122612536</v>
      </c>
      <c r="W33" s="149">
        <v>1334446</v>
      </c>
      <c r="X33" s="49">
        <f t="shared" si="12"/>
        <v>0.04521865314933979</v>
      </c>
      <c r="Y33" s="149">
        <v>507100</v>
      </c>
      <c r="Z33" s="49">
        <f t="shared" si="13"/>
        <v>0.017183444674441835</v>
      </c>
      <c r="AA33" s="149">
        <v>355984</v>
      </c>
      <c r="AB33" s="49">
        <f t="shared" si="14"/>
        <v>0.01206277138431572</v>
      </c>
      <c r="AC33" s="149">
        <v>2257195</v>
      </c>
      <c r="AD33" s="49">
        <f t="shared" si="15"/>
        <v>0.07648666022860724</v>
      </c>
      <c r="AE33" s="149">
        <v>1752063</v>
      </c>
      <c r="AF33" s="49">
        <f t="shared" si="16"/>
        <v>0.05936990263584418</v>
      </c>
      <c r="AG33" s="149">
        <v>1608722</v>
      </c>
      <c r="AH33" s="49">
        <f t="shared" si="17"/>
        <v>0.05451269075834631</v>
      </c>
      <c r="AI33" s="149">
        <v>0</v>
      </c>
      <c r="AJ33" s="49">
        <f t="shared" si="18"/>
        <v>0</v>
      </c>
      <c r="AK33" s="149">
        <v>0</v>
      </c>
      <c r="AL33" s="49">
        <f t="shared" si="19"/>
        <v>0</v>
      </c>
      <c r="AM33" s="149">
        <v>79190</v>
      </c>
      <c r="AN33" s="49">
        <f t="shared" si="20"/>
        <v>0.002683409551901102</v>
      </c>
      <c r="AO33" s="97">
        <f t="shared" si="21"/>
        <v>7894700</v>
      </c>
      <c r="AP33" s="71">
        <f t="shared" si="22"/>
        <v>0.2675175323827962</v>
      </c>
      <c r="AQ33" s="149">
        <v>3844999</v>
      </c>
      <c r="AR33" s="49">
        <f t="shared" si="23"/>
        <v>0.1302905296584188</v>
      </c>
      <c r="AS33" s="149">
        <v>91771</v>
      </c>
      <c r="AT33" s="49">
        <f t="shared" si="24"/>
        <v>0.0031097256975314565</v>
      </c>
      <c r="AU33" s="98">
        <f t="shared" si="25"/>
        <v>29510963</v>
      </c>
    </row>
    <row r="34" spans="1:47" ht="12.75">
      <c r="A34" s="95">
        <v>31</v>
      </c>
      <c r="B34" s="96" t="s">
        <v>77</v>
      </c>
      <c r="C34" s="146">
        <v>24414274</v>
      </c>
      <c r="D34" s="49">
        <f t="shared" si="0"/>
        <v>0.31406395378693536</v>
      </c>
      <c r="E34" s="146">
        <v>7056016</v>
      </c>
      <c r="F34" s="49">
        <f t="shared" si="1"/>
        <v>0.09076822366062888</v>
      </c>
      <c r="G34" s="146">
        <v>1372482</v>
      </c>
      <c r="H34" s="49">
        <f t="shared" si="2"/>
        <v>0.01765553722471537</v>
      </c>
      <c r="I34" s="146">
        <v>2074343</v>
      </c>
      <c r="J34" s="49">
        <f t="shared" si="3"/>
        <v>0.026684240706492147</v>
      </c>
      <c r="K34" s="146">
        <v>59</v>
      </c>
      <c r="L34" s="49">
        <f t="shared" si="4"/>
        <v>7.589729382667363E-07</v>
      </c>
      <c r="M34" s="146">
        <v>1616046</v>
      </c>
      <c r="N34" s="49">
        <f t="shared" si="5"/>
        <v>0.02078873188125773</v>
      </c>
      <c r="O34" s="44">
        <f t="shared" si="6"/>
        <v>36533220</v>
      </c>
      <c r="P34" s="69">
        <f t="shared" si="7"/>
        <v>0.46996144623296776</v>
      </c>
      <c r="Q34" s="146">
        <v>2738111</v>
      </c>
      <c r="R34" s="49">
        <f t="shared" si="8"/>
        <v>0.03522291781305884</v>
      </c>
      <c r="S34" s="146">
        <v>3733991</v>
      </c>
      <c r="T34" s="49">
        <f t="shared" si="9"/>
        <v>0.048033866453077105</v>
      </c>
      <c r="U34" s="67">
        <f t="shared" si="10"/>
        <v>43005322</v>
      </c>
      <c r="V34" s="70">
        <f t="shared" si="11"/>
        <v>0.5532182304991037</v>
      </c>
      <c r="W34" s="146">
        <v>3793277</v>
      </c>
      <c r="X34" s="49">
        <f t="shared" si="12"/>
        <v>0.04879651848050222</v>
      </c>
      <c r="Y34" s="146">
        <v>1136824</v>
      </c>
      <c r="Z34" s="49">
        <f t="shared" si="13"/>
        <v>0.014624044941900751</v>
      </c>
      <c r="AA34" s="146">
        <v>1038574</v>
      </c>
      <c r="AB34" s="49">
        <f t="shared" si="14"/>
        <v>0.013360162040465041</v>
      </c>
      <c r="AC34" s="146">
        <v>4906706</v>
      </c>
      <c r="AD34" s="49">
        <f t="shared" si="15"/>
        <v>0.06311961135645805</v>
      </c>
      <c r="AE34" s="146">
        <v>3926920</v>
      </c>
      <c r="AF34" s="49">
        <f t="shared" si="16"/>
        <v>0.050515695097261226</v>
      </c>
      <c r="AG34" s="146">
        <v>4274060</v>
      </c>
      <c r="AH34" s="49">
        <f t="shared" si="17"/>
        <v>0.054981286042853</v>
      </c>
      <c r="AI34" s="146">
        <v>2344</v>
      </c>
      <c r="AJ34" s="49">
        <f t="shared" si="18"/>
        <v>3.015309436097E-05</v>
      </c>
      <c r="AK34" s="146">
        <v>122525</v>
      </c>
      <c r="AL34" s="49">
        <f t="shared" si="19"/>
        <v>0.0015761552417140996</v>
      </c>
      <c r="AM34" s="146">
        <v>682879</v>
      </c>
      <c r="AN34" s="49">
        <f t="shared" si="20"/>
        <v>0.008784520018824587</v>
      </c>
      <c r="AO34" s="97">
        <f t="shared" si="21"/>
        <v>19884109</v>
      </c>
      <c r="AP34" s="71">
        <f t="shared" si="22"/>
        <v>0.25578814631433994</v>
      </c>
      <c r="AQ34" s="146">
        <v>11866743</v>
      </c>
      <c r="AR34" s="49">
        <f t="shared" si="23"/>
        <v>0.15265316614180044</v>
      </c>
      <c r="AS34" s="146">
        <v>2980458</v>
      </c>
      <c r="AT34" s="49">
        <f t="shared" si="24"/>
        <v>0.038340457044755936</v>
      </c>
      <c r="AU34" s="98">
        <f t="shared" si="25"/>
        <v>77736632</v>
      </c>
    </row>
    <row r="35" spans="1:51" s="85" customFormat="1" ht="12.75">
      <c r="A35" s="95">
        <v>32</v>
      </c>
      <c r="B35" s="96" t="s">
        <v>78</v>
      </c>
      <c r="C35" s="153">
        <v>85211902</v>
      </c>
      <c r="D35" s="49">
        <f t="shared" si="0"/>
        <v>0.41801399259446437</v>
      </c>
      <c r="E35" s="153">
        <v>25492709</v>
      </c>
      <c r="F35" s="49">
        <f t="shared" si="1"/>
        <v>0.12505658037229161</v>
      </c>
      <c r="G35" s="153">
        <v>2838655</v>
      </c>
      <c r="H35" s="49">
        <f t="shared" si="2"/>
        <v>0.01392525553705208</v>
      </c>
      <c r="I35" s="153">
        <v>4574493</v>
      </c>
      <c r="J35" s="49">
        <f t="shared" si="3"/>
        <v>0.02244055159131912</v>
      </c>
      <c r="K35" s="153">
        <v>204070</v>
      </c>
      <c r="L35" s="49">
        <f t="shared" si="4"/>
        <v>0.0010010821665352846</v>
      </c>
      <c r="M35" s="153">
        <v>5585868</v>
      </c>
      <c r="N35" s="49">
        <f t="shared" si="5"/>
        <v>0.027401934823443507</v>
      </c>
      <c r="O35" s="44">
        <f t="shared" si="6"/>
        <v>123907697</v>
      </c>
      <c r="P35" s="69">
        <f t="shared" si="7"/>
        <v>0.6078393970851059</v>
      </c>
      <c r="Q35" s="153">
        <v>7047044</v>
      </c>
      <c r="R35" s="49">
        <f t="shared" si="8"/>
        <v>0.0345698538500979</v>
      </c>
      <c r="S35" s="153">
        <v>7137291</v>
      </c>
      <c r="T35" s="49">
        <f t="shared" si="9"/>
        <v>0.03501256792998867</v>
      </c>
      <c r="U35" s="67">
        <f t="shared" si="10"/>
        <v>138092032</v>
      </c>
      <c r="V35" s="70">
        <f t="shared" si="11"/>
        <v>0.6774218188651926</v>
      </c>
      <c r="W35" s="153">
        <v>9130899</v>
      </c>
      <c r="X35" s="49">
        <f t="shared" si="12"/>
        <v>0.04479237591676809</v>
      </c>
      <c r="Y35" s="153">
        <v>2654000</v>
      </c>
      <c r="Z35" s="49">
        <f t="shared" si="13"/>
        <v>0.013019415249593989</v>
      </c>
      <c r="AA35" s="153">
        <v>2033168</v>
      </c>
      <c r="AB35" s="49">
        <f t="shared" si="14"/>
        <v>0.009973872819964773</v>
      </c>
      <c r="AC35" s="153">
        <v>16863498</v>
      </c>
      <c r="AD35" s="49">
        <f t="shared" si="15"/>
        <v>0.08272527619543998</v>
      </c>
      <c r="AE35" s="153">
        <v>9656345</v>
      </c>
      <c r="AF35" s="49">
        <f t="shared" si="16"/>
        <v>0.047369994479404924</v>
      </c>
      <c r="AG35" s="153">
        <v>13370512</v>
      </c>
      <c r="AH35" s="49">
        <f t="shared" si="17"/>
        <v>0.06559014612949488</v>
      </c>
      <c r="AI35" s="153">
        <v>0</v>
      </c>
      <c r="AJ35" s="49">
        <f t="shared" si="18"/>
        <v>0</v>
      </c>
      <c r="AK35" s="153">
        <v>75169</v>
      </c>
      <c r="AL35" s="49">
        <f t="shared" si="19"/>
        <v>0.0003687477109633499</v>
      </c>
      <c r="AM35" s="153">
        <v>1751633</v>
      </c>
      <c r="AN35" s="49">
        <f t="shared" si="20"/>
        <v>0.008592779725656393</v>
      </c>
      <c r="AO35" s="97">
        <f t="shared" si="21"/>
        <v>55535224</v>
      </c>
      <c r="AP35" s="71">
        <f t="shared" si="22"/>
        <v>0.2724326082272864</v>
      </c>
      <c r="AQ35" s="153">
        <v>4790392</v>
      </c>
      <c r="AR35" s="49">
        <f t="shared" si="23"/>
        <v>0.023499661890102882</v>
      </c>
      <c r="AS35" s="153">
        <v>5431753</v>
      </c>
      <c r="AT35" s="49">
        <f t="shared" si="24"/>
        <v>0.026645911017418197</v>
      </c>
      <c r="AU35" s="98">
        <f t="shared" si="25"/>
        <v>203849401</v>
      </c>
      <c r="AV35" s="68"/>
      <c r="AW35" s="68"/>
      <c r="AX35" s="68"/>
      <c r="AY35" s="68"/>
    </row>
    <row r="36" spans="1:51" s="85" customFormat="1" ht="12.75">
      <c r="A36" s="95">
        <v>33</v>
      </c>
      <c r="B36" s="96" t="s">
        <v>79</v>
      </c>
      <c r="C36" s="153">
        <v>6766677</v>
      </c>
      <c r="D36" s="49">
        <f t="shared" si="0"/>
        <v>0.28343020278729864</v>
      </c>
      <c r="E36" s="153">
        <v>2220781</v>
      </c>
      <c r="F36" s="49">
        <f t="shared" si="1"/>
        <v>0.0930200169412815</v>
      </c>
      <c r="G36" s="153">
        <v>139873</v>
      </c>
      <c r="H36" s="49">
        <f t="shared" si="2"/>
        <v>0.005858744662183199</v>
      </c>
      <c r="I36" s="153">
        <v>900953</v>
      </c>
      <c r="J36" s="49">
        <f t="shared" si="3"/>
        <v>0.037737473133685126</v>
      </c>
      <c r="K36" s="153">
        <v>79525</v>
      </c>
      <c r="L36" s="49">
        <f t="shared" si="4"/>
        <v>0.0033309978999529494</v>
      </c>
      <c r="M36" s="153">
        <v>2625346</v>
      </c>
      <c r="N36" s="49">
        <f t="shared" si="5"/>
        <v>0.10996569648097926</v>
      </c>
      <c r="O36" s="44">
        <f t="shared" si="6"/>
        <v>12733155</v>
      </c>
      <c r="P36" s="69">
        <f t="shared" si="7"/>
        <v>0.5333431319053806</v>
      </c>
      <c r="Q36" s="153">
        <v>1427314</v>
      </c>
      <c r="R36" s="49">
        <f t="shared" si="8"/>
        <v>0.0597847209880345</v>
      </c>
      <c r="S36" s="153">
        <v>1632459</v>
      </c>
      <c r="T36" s="49">
        <f t="shared" si="9"/>
        <v>0.06837745992781254</v>
      </c>
      <c r="U36" s="67">
        <f t="shared" si="10"/>
        <v>15792928</v>
      </c>
      <c r="V36" s="70">
        <f t="shared" si="11"/>
        <v>0.6615053128212277</v>
      </c>
      <c r="W36" s="153">
        <v>901899</v>
      </c>
      <c r="X36" s="49">
        <f t="shared" si="12"/>
        <v>0.03777709745324948</v>
      </c>
      <c r="Y36" s="153">
        <v>685504</v>
      </c>
      <c r="Z36" s="49">
        <f t="shared" si="13"/>
        <v>0.028713139068335072</v>
      </c>
      <c r="AA36" s="153">
        <v>584938</v>
      </c>
      <c r="AB36" s="49">
        <f t="shared" si="14"/>
        <v>0.024500814204371935</v>
      </c>
      <c r="AC36" s="153">
        <v>1463120</v>
      </c>
      <c r="AD36" s="49">
        <f t="shared" si="15"/>
        <v>0.061284497294928124</v>
      </c>
      <c r="AE36" s="153">
        <v>900459</v>
      </c>
      <c r="AF36" s="49">
        <f t="shared" si="16"/>
        <v>0.03771678136427203</v>
      </c>
      <c r="AG36" s="153">
        <v>1478195</v>
      </c>
      <c r="AH36" s="49">
        <f t="shared" si="17"/>
        <v>0.06191593135141087</v>
      </c>
      <c r="AI36" s="153">
        <v>0</v>
      </c>
      <c r="AJ36" s="49">
        <f t="shared" si="18"/>
        <v>0</v>
      </c>
      <c r="AK36" s="153">
        <v>8127</v>
      </c>
      <c r="AL36" s="49">
        <f t="shared" si="19"/>
        <v>0.00034040892716652145</v>
      </c>
      <c r="AM36" s="153">
        <v>3948</v>
      </c>
      <c r="AN36" s="49">
        <f t="shared" si="20"/>
        <v>0.0001653666106131939</v>
      </c>
      <c r="AO36" s="97">
        <f t="shared" si="21"/>
        <v>6026190</v>
      </c>
      <c r="AP36" s="71">
        <f t="shared" si="22"/>
        <v>0.2524140362743472</v>
      </c>
      <c r="AQ36" s="153">
        <v>0</v>
      </c>
      <c r="AR36" s="49">
        <f t="shared" si="23"/>
        <v>0</v>
      </c>
      <c r="AS36" s="153">
        <v>2055109</v>
      </c>
      <c r="AT36" s="49">
        <f t="shared" si="24"/>
        <v>0.0860806509044251</v>
      </c>
      <c r="AU36" s="98">
        <f t="shared" si="25"/>
        <v>23874227</v>
      </c>
      <c r="AV36" s="68"/>
      <c r="AW36" s="68"/>
      <c r="AX36" s="68"/>
      <c r="AY36" s="68"/>
    </row>
    <row r="37" spans="1:51" s="85" customFormat="1" ht="12.75">
      <c r="A37" s="95">
        <v>34</v>
      </c>
      <c r="B37" s="96" t="s">
        <v>80</v>
      </c>
      <c r="C37" s="153">
        <v>18286550</v>
      </c>
      <c r="D37" s="49">
        <f t="shared" si="0"/>
        <v>0.35529122911116623</v>
      </c>
      <c r="E37" s="153">
        <v>5018831</v>
      </c>
      <c r="F37" s="49">
        <f t="shared" si="1"/>
        <v>0.09751137501011528</v>
      </c>
      <c r="G37" s="153">
        <v>1177487</v>
      </c>
      <c r="H37" s="49">
        <f t="shared" si="2"/>
        <v>0.022877513992110035</v>
      </c>
      <c r="I37" s="153">
        <v>455037</v>
      </c>
      <c r="J37" s="49">
        <f t="shared" si="3"/>
        <v>0.00884095988696926</v>
      </c>
      <c r="K37" s="153">
        <v>267712</v>
      </c>
      <c r="L37" s="49">
        <f t="shared" si="4"/>
        <v>0.005201403519406806</v>
      </c>
      <c r="M37" s="153">
        <v>2311767</v>
      </c>
      <c r="N37" s="49">
        <f t="shared" si="5"/>
        <v>0.04491555481206862</v>
      </c>
      <c r="O37" s="44">
        <f t="shared" si="6"/>
        <v>27517384</v>
      </c>
      <c r="P37" s="69">
        <f t="shared" si="7"/>
        <v>0.5346380363318363</v>
      </c>
      <c r="Q37" s="153">
        <v>2574173</v>
      </c>
      <c r="R37" s="49">
        <f t="shared" si="8"/>
        <v>0.05001386752092538</v>
      </c>
      <c r="S37" s="153">
        <v>2948668</v>
      </c>
      <c r="T37" s="49">
        <f t="shared" si="9"/>
        <v>0.05728996874537648</v>
      </c>
      <c r="U37" s="67">
        <f t="shared" si="10"/>
        <v>33040225</v>
      </c>
      <c r="V37" s="70">
        <f t="shared" si="11"/>
        <v>0.6419418725981381</v>
      </c>
      <c r="W37" s="153">
        <v>2392405</v>
      </c>
      <c r="X37" s="49">
        <f t="shared" si="12"/>
        <v>0.046482278668294436</v>
      </c>
      <c r="Y37" s="153">
        <v>1089898</v>
      </c>
      <c r="Z37" s="49">
        <f t="shared" si="13"/>
        <v>0.02117573845398951</v>
      </c>
      <c r="AA37" s="153">
        <v>717889</v>
      </c>
      <c r="AB37" s="49">
        <f t="shared" si="14"/>
        <v>0.013947937974926163</v>
      </c>
      <c r="AC37" s="153">
        <v>3394638</v>
      </c>
      <c r="AD37" s="49">
        <f t="shared" si="15"/>
        <v>0.0659547649724782</v>
      </c>
      <c r="AE37" s="153">
        <v>2676490</v>
      </c>
      <c r="AF37" s="49">
        <f t="shared" si="16"/>
        <v>0.05200179486036159</v>
      </c>
      <c r="AG37" s="153">
        <v>2884582</v>
      </c>
      <c r="AH37" s="49">
        <f t="shared" si="17"/>
        <v>0.05604483537091174</v>
      </c>
      <c r="AI37" s="153">
        <v>0</v>
      </c>
      <c r="AJ37" s="49">
        <f t="shared" si="18"/>
        <v>0</v>
      </c>
      <c r="AK37" s="153">
        <v>73</v>
      </c>
      <c r="AL37" s="49">
        <f t="shared" si="19"/>
        <v>1.4183243818607192E-06</v>
      </c>
      <c r="AM37" s="153">
        <v>828762</v>
      </c>
      <c r="AN37" s="49">
        <f t="shared" si="20"/>
        <v>0.016102100703556894</v>
      </c>
      <c r="AO37" s="97">
        <f t="shared" si="21"/>
        <v>13984737</v>
      </c>
      <c r="AP37" s="71">
        <f t="shared" si="22"/>
        <v>0.2717108693289004</v>
      </c>
      <c r="AQ37" s="153">
        <v>1147961</v>
      </c>
      <c r="AR37" s="49">
        <f t="shared" si="23"/>
        <v>0.02230385035240018</v>
      </c>
      <c r="AS37" s="153">
        <v>3296262</v>
      </c>
      <c r="AT37" s="49">
        <f t="shared" si="24"/>
        <v>0.06404340772056134</v>
      </c>
      <c r="AU37" s="98">
        <f t="shared" si="25"/>
        <v>51469185</v>
      </c>
      <c r="AV37" s="68"/>
      <c r="AW37" s="68"/>
      <c r="AX37" s="68"/>
      <c r="AY37" s="68"/>
    </row>
    <row r="38" spans="1:47" ht="12.75">
      <c r="A38" s="95">
        <v>35</v>
      </c>
      <c r="B38" s="99" t="s">
        <v>81</v>
      </c>
      <c r="C38" s="149">
        <v>23077575</v>
      </c>
      <c r="D38" s="49">
        <f t="shared" si="0"/>
        <v>0.3476617044996144</v>
      </c>
      <c r="E38" s="149">
        <v>7195153</v>
      </c>
      <c r="F38" s="49">
        <f t="shared" si="1"/>
        <v>0.10839436795744414</v>
      </c>
      <c r="G38" s="149">
        <v>1074038</v>
      </c>
      <c r="H38" s="49">
        <f t="shared" si="2"/>
        <v>0.01618029111712807</v>
      </c>
      <c r="I38" s="149">
        <v>4638678</v>
      </c>
      <c r="J38" s="49">
        <f t="shared" si="3"/>
        <v>0.06988128952478162</v>
      </c>
      <c r="K38" s="149">
        <v>140949</v>
      </c>
      <c r="L38" s="49">
        <f t="shared" si="4"/>
        <v>0.0021233846965080234</v>
      </c>
      <c r="M38" s="149">
        <v>3794793</v>
      </c>
      <c r="N38" s="49">
        <f t="shared" si="5"/>
        <v>0.057168233776868034</v>
      </c>
      <c r="O38" s="44">
        <f t="shared" si="6"/>
        <v>39921186</v>
      </c>
      <c r="P38" s="69">
        <f t="shared" si="7"/>
        <v>0.6014092715723443</v>
      </c>
      <c r="Q38" s="149">
        <v>2398507</v>
      </c>
      <c r="R38" s="49">
        <f t="shared" si="8"/>
        <v>0.03613330394871457</v>
      </c>
      <c r="S38" s="149">
        <v>2470004</v>
      </c>
      <c r="T38" s="49">
        <f t="shared" si="9"/>
        <v>0.037210400172499304</v>
      </c>
      <c r="U38" s="67">
        <f t="shared" si="10"/>
        <v>44789697</v>
      </c>
      <c r="V38" s="70">
        <f t="shared" si="11"/>
        <v>0.6747529756935582</v>
      </c>
      <c r="W38" s="149">
        <v>3115450</v>
      </c>
      <c r="X38" s="49">
        <f t="shared" si="12"/>
        <v>0.046933989263747325</v>
      </c>
      <c r="Y38" s="149">
        <v>1065462</v>
      </c>
      <c r="Z38" s="49">
        <f t="shared" si="13"/>
        <v>0.0160510944065643</v>
      </c>
      <c r="AA38" s="149">
        <v>523171</v>
      </c>
      <c r="AB38" s="49">
        <f t="shared" si="14"/>
        <v>0.007881526616413023</v>
      </c>
      <c r="AC38" s="149">
        <v>4556803</v>
      </c>
      <c r="AD38" s="49">
        <f t="shared" si="15"/>
        <v>0.0686478496137032</v>
      </c>
      <c r="AE38" s="149">
        <v>4559594</v>
      </c>
      <c r="AF38" s="49">
        <f t="shared" si="16"/>
        <v>0.06868989579131321</v>
      </c>
      <c r="AG38" s="149">
        <v>3827259</v>
      </c>
      <c r="AH38" s="49">
        <f t="shared" si="17"/>
        <v>0.057657331305455174</v>
      </c>
      <c r="AI38" s="149">
        <v>0</v>
      </c>
      <c r="AJ38" s="49">
        <f t="shared" si="18"/>
        <v>0</v>
      </c>
      <c r="AK38" s="149">
        <v>3286</v>
      </c>
      <c r="AL38" s="49">
        <f t="shared" si="19"/>
        <v>4.950331050752659E-05</v>
      </c>
      <c r="AM38" s="149">
        <v>253981</v>
      </c>
      <c r="AN38" s="49">
        <f t="shared" si="20"/>
        <v>0.0038262021625112934</v>
      </c>
      <c r="AO38" s="97">
        <f t="shared" si="21"/>
        <v>17905006</v>
      </c>
      <c r="AP38" s="71">
        <f t="shared" si="22"/>
        <v>0.26973739247021505</v>
      </c>
      <c r="AQ38" s="149">
        <v>0</v>
      </c>
      <c r="AR38" s="49">
        <f t="shared" si="23"/>
        <v>0</v>
      </c>
      <c r="AS38" s="149">
        <v>3684696</v>
      </c>
      <c r="AT38" s="49">
        <f t="shared" si="24"/>
        <v>0.05550963183622678</v>
      </c>
      <c r="AU38" s="98">
        <f t="shared" si="25"/>
        <v>66379399</v>
      </c>
    </row>
    <row r="39" spans="1:47" ht="12.75">
      <c r="A39" s="95">
        <v>36</v>
      </c>
      <c r="B39" s="96" t="s">
        <v>82</v>
      </c>
      <c r="C39" s="146">
        <v>38914381</v>
      </c>
      <c r="D39" s="49">
        <f t="shared" si="0"/>
        <v>0.18994374983724688</v>
      </c>
      <c r="E39" s="146">
        <v>18538625</v>
      </c>
      <c r="F39" s="49">
        <f t="shared" si="1"/>
        <v>0.09048829401466083</v>
      </c>
      <c r="G39" s="146">
        <v>603475</v>
      </c>
      <c r="H39" s="49">
        <f t="shared" si="2"/>
        <v>0.0029456026663518702</v>
      </c>
      <c r="I39" s="146">
        <v>2712399</v>
      </c>
      <c r="J39" s="49">
        <f t="shared" si="3"/>
        <v>0.013239404659033343</v>
      </c>
      <c r="K39" s="146">
        <v>0</v>
      </c>
      <c r="L39" s="49">
        <f t="shared" si="4"/>
        <v>0</v>
      </c>
      <c r="M39" s="146">
        <v>24063946</v>
      </c>
      <c r="N39" s="49">
        <f t="shared" si="5"/>
        <v>0.11745776295711906</v>
      </c>
      <c r="O39" s="44">
        <f t="shared" si="6"/>
        <v>84832826</v>
      </c>
      <c r="P39" s="69">
        <f t="shared" si="7"/>
        <v>0.414074814134412</v>
      </c>
      <c r="Q39" s="146">
        <v>6882058</v>
      </c>
      <c r="R39" s="49">
        <f t="shared" si="8"/>
        <v>0.03359179484616301</v>
      </c>
      <c r="S39" s="146">
        <v>10586319</v>
      </c>
      <c r="T39" s="49">
        <f t="shared" si="9"/>
        <v>0.05167254562865316</v>
      </c>
      <c r="U39" s="67">
        <f t="shared" si="10"/>
        <v>102301203</v>
      </c>
      <c r="V39" s="70">
        <f t="shared" si="11"/>
        <v>0.4993391546092281</v>
      </c>
      <c r="W39" s="146">
        <v>7474472</v>
      </c>
      <c r="X39" s="49">
        <f t="shared" si="12"/>
        <v>0.03648340801652496</v>
      </c>
      <c r="Y39" s="146">
        <v>13758963</v>
      </c>
      <c r="Z39" s="49">
        <f t="shared" si="13"/>
        <v>0.06715843754759804</v>
      </c>
      <c r="AA39" s="146">
        <v>9718884</v>
      </c>
      <c r="AB39" s="49">
        <f t="shared" si="14"/>
        <v>0.047438536185201594</v>
      </c>
      <c r="AC39" s="146">
        <v>13871776</v>
      </c>
      <c r="AD39" s="49">
        <f t="shared" si="15"/>
        <v>0.06770908550086728</v>
      </c>
      <c r="AE39" s="146">
        <v>3225252</v>
      </c>
      <c r="AF39" s="49">
        <f t="shared" si="16"/>
        <v>0.015742675157805548</v>
      </c>
      <c r="AG39" s="146">
        <v>2827906</v>
      </c>
      <c r="AH39" s="49">
        <f t="shared" si="17"/>
        <v>0.013803202210186756</v>
      </c>
      <c r="AI39" s="146">
        <v>0</v>
      </c>
      <c r="AJ39" s="49">
        <f t="shared" si="18"/>
        <v>0</v>
      </c>
      <c r="AK39" s="146">
        <v>0</v>
      </c>
      <c r="AL39" s="49">
        <f t="shared" si="19"/>
        <v>0</v>
      </c>
      <c r="AM39" s="146">
        <v>4158090</v>
      </c>
      <c r="AN39" s="49">
        <f t="shared" si="20"/>
        <v>0.02029592110846522</v>
      </c>
      <c r="AO39" s="97">
        <f t="shared" si="21"/>
        <v>55035343</v>
      </c>
      <c r="AP39" s="71">
        <f t="shared" si="22"/>
        <v>0.2686312657266494</v>
      </c>
      <c r="AQ39" s="146">
        <v>10038770</v>
      </c>
      <c r="AR39" s="49">
        <f t="shared" si="23"/>
        <v>0.04899992158563845</v>
      </c>
      <c r="AS39" s="146">
        <v>37497869</v>
      </c>
      <c r="AT39" s="49">
        <f t="shared" si="24"/>
        <v>0.183029658078484</v>
      </c>
      <c r="AU39" s="98">
        <f t="shared" si="25"/>
        <v>204873185</v>
      </c>
    </row>
    <row r="40" spans="1:51" s="85" customFormat="1" ht="12.75">
      <c r="A40" s="95">
        <v>37</v>
      </c>
      <c r="B40" s="96" t="s">
        <v>83</v>
      </c>
      <c r="C40" s="153">
        <v>78134946</v>
      </c>
      <c r="D40" s="49">
        <f t="shared" si="0"/>
        <v>0.3919838738219518</v>
      </c>
      <c r="E40" s="153">
        <v>19260347</v>
      </c>
      <c r="F40" s="49">
        <f t="shared" si="1"/>
        <v>0.0966244403396018</v>
      </c>
      <c r="G40" s="153">
        <v>1457853</v>
      </c>
      <c r="H40" s="49">
        <f t="shared" si="2"/>
        <v>0.007313691192708496</v>
      </c>
      <c r="I40" s="153">
        <v>1859350</v>
      </c>
      <c r="J40" s="49">
        <f t="shared" si="3"/>
        <v>0.00932790323795509</v>
      </c>
      <c r="K40" s="153">
        <v>531806</v>
      </c>
      <c r="L40" s="49">
        <f t="shared" si="4"/>
        <v>0.002667940360536717</v>
      </c>
      <c r="M40" s="153">
        <v>4785582</v>
      </c>
      <c r="N40" s="49">
        <f t="shared" si="5"/>
        <v>0.024008091985532363</v>
      </c>
      <c r="O40" s="44">
        <f t="shared" si="6"/>
        <v>106029884</v>
      </c>
      <c r="P40" s="69">
        <f t="shared" si="7"/>
        <v>0.5319259409382863</v>
      </c>
      <c r="Q40" s="153">
        <v>7308279</v>
      </c>
      <c r="R40" s="49">
        <f t="shared" si="8"/>
        <v>0.03666384454136079</v>
      </c>
      <c r="S40" s="153">
        <v>10507149</v>
      </c>
      <c r="T40" s="49">
        <f t="shared" si="9"/>
        <v>0.052711791313510954</v>
      </c>
      <c r="U40" s="67">
        <f t="shared" si="10"/>
        <v>123845312</v>
      </c>
      <c r="V40" s="70">
        <f t="shared" si="11"/>
        <v>0.621301576793158</v>
      </c>
      <c r="W40" s="153">
        <v>10049722</v>
      </c>
      <c r="X40" s="49">
        <f t="shared" si="12"/>
        <v>0.05041699216626698</v>
      </c>
      <c r="Y40" s="153">
        <v>2235964</v>
      </c>
      <c r="Z40" s="49">
        <f t="shared" si="13"/>
        <v>0.011217283370829062</v>
      </c>
      <c r="AA40" s="153">
        <v>2726230</v>
      </c>
      <c r="AB40" s="49">
        <f t="shared" si="14"/>
        <v>0.013676827732492701</v>
      </c>
      <c r="AC40" s="153">
        <v>18101576</v>
      </c>
      <c r="AD40" s="49">
        <f t="shared" si="15"/>
        <v>0.09081117023825</v>
      </c>
      <c r="AE40" s="153">
        <v>9118927</v>
      </c>
      <c r="AF40" s="49">
        <f t="shared" si="16"/>
        <v>0.04574742178179261</v>
      </c>
      <c r="AG40" s="153">
        <v>10648679</v>
      </c>
      <c r="AH40" s="49">
        <f t="shared" si="17"/>
        <v>0.053421812635622325</v>
      </c>
      <c r="AI40" s="153">
        <v>0</v>
      </c>
      <c r="AJ40" s="49">
        <f t="shared" si="18"/>
        <v>0</v>
      </c>
      <c r="AK40" s="153">
        <v>62908</v>
      </c>
      <c r="AL40" s="49">
        <f t="shared" si="19"/>
        <v>0.00031559401774452296</v>
      </c>
      <c r="AM40" s="153">
        <v>3355371</v>
      </c>
      <c r="AN40" s="49">
        <f t="shared" si="20"/>
        <v>0.01683307393198731</v>
      </c>
      <c r="AO40" s="97">
        <f t="shared" si="21"/>
        <v>56299377</v>
      </c>
      <c r="AP40" s="71">
        <f t="shared" si="22"/>
        <v>0.28244017587498554</v>
      </c>
      <c r="AQ40" s="153">
        <v>8602384</v>
      </c>
      <c r="AR40" s="49">
        <f t="shared" si="23"/>
        <v>0.04315605215141478</v>
      </c>
      <c r="AS40" s="153">
        <v>10584969</v>
      </c>
      <c r="AT40" s="49">
        <f t="shared" si="24"/>
        <v>0.05310219518044169</v>
      </c>
      <c r="AU40" s="98">
        <f t="shared" si="25"/>
        <v>199332042</v>
      </c>
      <c r="AV40" s="68"/>
      <c r="AW40" s="68"/>
      <c r="AX40" s="68"/>
      <c r="AY40" s="68"/>
    </row>
    <row r="41" spans="1:51" s="85" customFormat="1" ht="12.75">
      <c r="A41" s="95">
        <v>38</v>
      </c>
      <c r="B41" s="96" t="s">
        <v>84</v>
      </c>
      <c r="C41" s="153">
        <v>18521143</v>
      </c>
      <c r="D41" s="49">
        <f t="shared" si="0"/>
        <v>0.29839378192179417</v>
      </c>
      <c r="E41" s="153">
        <v>5285820</v>
      </c>
      <c r="F41" s="49">
        <f t="shared" si="1"/>
        <v>0.08515974528990236</v>
      </c>
      <c r="G41" s="153">
        <v>71441</v>
      </c>
      <c r="H41" s="49">
        <f t="shared" si="2"/>
        <v>0.001150984589572841</v>
      </c>
      <c r="I41" s="153">
        <v>393317</v>
      </c>
      <c r="J41" s="49">
        <f t="shared" si="3"/>
        <v>0.006336722691689942</v>
      </c>
      <c r="K41" s="154">
        <v>0</v>
      </c>
      <c r="L41" s="49">
        <f t="shared" si="4"/>
        <v>0</v>
      </c>
      <c r="M41" s="153">
        <v>8396095</v>
      </c>
      <c r="N41" s="49">
        <f t="shared" si="5"/>
        <v>0.1352693265434356</v>
      </c>
      <c r="O41" s="44">
        <f t="shared" si="6"/>
        <v>32667816</v>
      </c>
      <c r="P41" s="69">
        <f t="shared" si="7"/>
        <v>0.526310561036395</v>
      </c>
      <c r="Q41" s="153">
        <v>2088145</v>
      </c>
      <c r="R41" s="49">
        <f t="shared" si="8"/>
        <v>0.033642064301921584</v>
      </c>
      <c r="S41" s="153">
        <v>3010605</v>
      </c>
      <c r="T41" s="49">
        <f t="shared" si="9"/>
        <v>0.04850379978291098</v>
      </c>
      <c r="U41" s="67">
        <f t="shared" si="10"/>
        <v>37766566</v>
      </c>
      <c r="V41" s="70">
        <f t="shared" si="11"/>
        <v>0.6084564251212274</v>
      </c>
      <c r="W41" s="153">
        <v>2236952</v>
      </c>
      <c r="X41" s="49">
        <f t="shared" si="12"/>
        <v>0.036039491043156534</v>
      </c>
      <c r="Y41" s="153">
        <v>2102374</v>
      </c>
      <c r="Z41" s="49">
        <f t="shared" si="13"/>
        <v>0.03387130744976431</v>
      </c>
      <c r="AA41" s="153">
        <v>1042091</v>
      </c>
      <c r="AB41" s="49">
        <f t="shared" si="14"/>
        <v>0.016789108242221573</v>
      </c>
      <c r="AC41" s="153">
        <v>7670846</v>
      </c>
      <c r="AD41" s="49">
        <f t="shared" si="15"/>
        <v>0.12358485372526237</v>
      </c>
      <c r="AE41" s="153">
        <v>4429218</v>
      </c>
      <c r="AF41" s="49">
        <f t="shared" si="16"/>
        <v>0.07135904679187917</v>
      </c>
      <c r="AG41" s="153">
        <v>2823703</v>
      </c>
      <c r="AH41" s="49">
        <f t="shared" si="17"/>
        <v>0.04549262522263966</v>
      </c>
      <c r="AI41" s="154">
        <v>0</v>
      </c>
      <c r="AJ41" s="49">
        <f t="shared" si="18"/>
        <v>0</v>
      </c>
      <c r="AK41" s="153">
        <v>30104</v>
      </c>
      <c r="AL41" s="49">
        <f t="shared" si="19"/>
        <v>0.00048500497031817594</v>
      </c>
      <c r="AM41" s="153">
        <v>833468</v>
      </c>
      <c r="AN41" s="49">
        <f t="shared" si="20"/>
        <v>0.013427987064880064</v>
      </c>
      <c r="AO41" s="97">
        <f t="shared" si="21"/>
        <v>21168756</v>
      </c>
      <c r="AP41" s="71">
        <f t="shared" si="22"/>
        <v>0.3410494245101219</v>
      </c>
      <c r="AQ41" s="153">
        <v>1552554</v>
      </c>
      <c r="AR41" s="49">
        <f t="shared" si="23"/>
        <v>0.025013167907499512</v>
      </c>
      <c r="AS41" s="153">
        <v>1581591</v>
      </c>
      <c r="AT41" s="49">
        <f t="shared" si="24"/>
        <v>0.025480982461151148</v>
      </c>
      <c r="AU41" s="98">
        <f t="shared" si="25"/>
        <v>62069467</v>
      </c>
      <c r="AV41" s="68"/>
      <c r="AW41" s="68"/>
      <c r="AX41" s="68"/>
      <c r="AY41" s="68"/>
    </row>
    <row r="42" spans="1:51" s="85" customFormat="1" ht="12.75">
      <c r="A42" s="95">
        <v>39</v>
      </c>
      <c r="B42" s="96" t="s">
        <v>85</v>
      </c>
      <c r="C42" s="153">
        <v>10715162</v>
      </c>
      <c r="D42" s="49">
        <f t="shared" si="0"/>
        <v>0.3113764029597834</v>
      </c>
      <c r="E42" s="153">
        <v>3441613</v>
      </c>
      <c r="F42" s="49">
        <f t="shared" si="1"/>
        <v>0.10001128086720751</v>
      </c>
      <c r="G42" s="153">
        <v>712479</v>
      </c>
      <c r="H42" s="49">
        <f t="shared" si="2"/>
        <v>0.020704227169349703</v>
      </c>
      <c r="I42" s="153">
        <v>468421</v>
      </c>
      <c r="J42" s="49">
        <f t="shared" si="3"/>
        <v>0.013612043014452296</v>
      </c>
      <c r="K42" s="153">
        <v>70472</v>
      </c>
      <c r="L42" s="49">
        <f t="shared" si="4"/>
        <v>0.002047875512230413</v>
      </c>
      <c r="M42" s="153">
        <v>2540150</v>
      </c>
      <c r="N42" s="49">
        <f t="shared" si="5"/>
        <v>0.07381528809161203</v>
      </c>
      <c r="O42" s="44">
        <f t="shared" si="6"/>
        <v>17948297</v>
      </c>
      <c r="P42" s="69">
        <f t="shared" si="7"/>
        <v>0.5215671176146354</v>
      </c>
      <c r="Q42" s="153">
        <v>1262299</v>
      </c>
      <c r="R42" s="49">
        <f t="shared" si="8"/>
        <v>0.03668167798860452</v>
      </c>
      <c r="S42" s="153">
        <v>2309534</v>
      </c>
      <c r="T42" s="49">
        <f t="shared" si="9"/>
        <v>0.0671137206729418</v>
      </c>
      <c r="U42" s="67">
        <f t="shared" si="10"/>
        <v>21520130</v>
      </c>
      <c r="V42" s="70">
        <f t="shared" si="11"/>
        <v>0.6253625162761817</v>
      </c>
      <c r="W42" s="153">
        <v>1712496</v>
      </c>
      <c r="X42" s="49">
        <f t="shared" si="12"/>
        <v>0.04976414211591176</v>
      </c>
      <c r="Y42" s="153">
        <v>1012546</v>
      </c>
      <c r="Z42" s="49">
        <f t="shared" si="13"/>
        <v>0.029424000431474282</v>
      </c>
      <c r="AA42" s="153">
        <v>471321</v>
      </c>
      <c r="AB42" s="49">
        <f t="shared" si="14"/>
        <v>0.013696315335167873</v>
      </c>
      <c r="AC42" s="153">
        <v>2460742</v>
      </c>
      <c r="AD42" s="49">
        <f t="shared" si="15"/>
        <v>0.0715077375938939</v>
      </c>
      <c r="AE42" s="153">
        <v>3617532</v>
      </c>
      <c r="AF42" s="49">
        <f t="shared" si="16"/>
        <v>0.10512338513891914</v>
      </c>
      <c r="AG42" s="153">
        <v>1756285</v>
      </c>
      <c r="AH42" s="49">
        <f t="shared" si="17"/>
        <v>0.05103662509929604</v>
      </c>
      <c r="AI42" s="154">
        <v>0</v>
      </c>
      <c r="AJ42" s="49">
        <f t="shared" si="18"/>
        <v>0</v>
      </c>
      <c r="AK42" s="154">
        <v>0</v>
      </c>
      <c r="AL42" s="49">
        <f t="shared" si="19"/>
        <v>0</v>
      </c>
      <c r="AM42" s="153">
        <v>219249</v>
      </c>
      <c r="AN42" s="49">
        <f t="shared" si="20"/>
        <v>0.006371248980886108</v>
      </c>
      <c r="AO42" s="97">
        <f t="shared" si="21"/>
        <v>11250171</v>
      </c>
      <c r="AP42" s="71">
        <f t="shared" si="22"/>
        <v>0.3269234546955491</v>
      </c>
      <c r="AQ42" s="153">
        <v>564283</v>
      </c>
      <c r="AR42" s="49">
        <f t="shared" si="23"/>
        <v>0.01639773722425806</v>
      </c>
      <c r="AS42" s="153">
        <v>1077664</v>
      </c>
      <c r="AT42" s="49">
        <f t="shared" si="24"/>
        <v>0.03131629180401117</v>
      </c>
      <c r="AU42" s="98">
        <f t="shared" si="25"/>
        <v>34412248</v>
      </c>
      <c r="AV42" s="68"/>
      <c r="AW42" s="68"/>
      <c r="AX42" s="68"/>
      <c r="AY42" s="68"/>
    </row>
    <row r="43" spans="1:47" ht="12.75">
      <c r="A43" s="95">
        <v>40</v>
      </c>
      <c r="B43" s="99" t="s">
        <v>86</v>
      </c>
      <c r="C43" s="149">
        <v>75610086</v>
      </c>
      <c r="D43" s="49">
        <f t="shared" si="0"/>
        <v>0.333993765018024</v>
      </c>
      <c r="E43" s="149">
        <v>33440216</v>
      </c>
      <c r="F43" s="49">
        <f t="shared" si="1"/>
        <v>0.14771605530055829</v>
      </c>
      <c r="G43" s="149">
        <v>3747315</v>
      </c>
      <c r="H43" s="49">
        <f t="shared" si="2"/>
        <v>0.016553080571268187</v>
      </c>
      <c r="I43" s="149">
        <v>1760412</v>
      </c>
      <c r="J43" s="49">
        <f t="shared" si="3"/>
        <v>0.007776298943277353</v>
      </c>
      <c r="K43" s="149">
        <v>539697</v>
      </c>
      <c r="L43" s="49">
        <f t="shared" si="4"/>
        <v>0.0023840130667082235</v>
      </c>
      <c r="M43" s="149">
        <v>13260856</v>
      </c>
      <c r="N43" s="49">
        <f t="shared" si="5"/>
        <v>0.05857741284412577</v>
      </c>
      <c r="O43" s="44">
        <f t="shared" si="6"/>
        <v>128358582</v>
      </c>
      <c r="P43" s="69">
        <f t="shared" si="7"/>
        <v>0.5670006257439619</v>
      </c>
      <c r="Q43" s="149">
        <v>8007300</v>
      </c>
      <c r="R43" s="49">
        <f t="shared" si="8"/>
        <v>0.03537078736597157</v>
      </c>
      <c r="S43" s="149">
        <v>10949601</v>
      </c>
      <c r="T43" s="49">
        <f t="shared" si="9"/>
        <v>0.04836786541196529</v>
      </c>
      <c r="U43" s="67">
        <f t="shared" si="10"/>
        <v>147315483</v>
      </c>
      <c r="V43" s="70">
        <f t="shared" si="11"/>
        <v>0.6507392785218987</v>
      </c>
      <c r="W43" s="149">
        <v>11262926</v>
      </c>
      <c r="X43" s="49">
        <f t="shared" si="12"/>
        <v>0.049751921454756626</v>
      </c>
      <c r="Y43" s="149">
        <v>3764580</v>
      </c>
      <c r="Z43" s="49">
        <f t="shared" si="13"/>
        <v>0.0166293455599502</v>
      </c>
      <c r="AA43" s="149">
        <v>1200012</v>
      </c>
      <c r="AB43" s="49">
        <f t="shared" si="14"/>
        <v>0.0053008341499149875</v>
      </c>
      <c r="AC43" s="149">
        <v>18216241</v>
      </c>
      <c r="AD43" s="49">
        <f t="shared" si="15"/>
        <v>0.08046692231067817</v>
      </c>
      <c r="AE43" s="149">
        <v>11520932</v>
      </c>
      <c r="AF43" s="49">
        <f t="shared" si="16"/>
        <v>0.0508916159042146</v>
      </c>
      <c r="AG43" s="149">
        <v>14091591</v>
      </c>
      <c r="AH43" s="49">
        <f t="shared" si="17"/>
        <v>0.06224703319586361</v>
      </c>
      <c r="AI43" s="149">
        <v>0</v>
      </c>
      <c r="AJ43" s="49">
        <f t="shared" si="18"/>
        <v>0</v>
      </c>
      <c r="AK43" s="149">
        <v>119757</v>
      </c>
      <c r="AL43" s="49">
        <f t="shared" si="19"/>
        <v>0.0005290047060290806</v>
      </c>
      <c r="AM43" s="149">
        <v>1582214</v>
      </c>
      <c r="AN43" s="49">
        <f t="shared" si="20"/>
        <v>0.00698914177831021</v>
      </c>
      <c r="AO43" s="97">
        <f t="shared" si="21"/>
        <v>61758253</v>
      </c>
      <c r="AP43" s="71">
        <f t="shared" si="22"/>
        <v>0.2728058190597175</v>
      </c>
      <c r="AQ43" s="149">
        <v>7271704</v>
      </c>
      <c r="AR43" s="49">
        <f t="shared" si="23"/>
        <v>0.03212142619513256</v>
      </c>
      <c r="AS43" s="149">
        <v>10036289</v>
      </c>
      <c r="AT43" s="49">
        <f t="shared" si="24"/>
        <v>0.04433347622325121</v>
      </c>
      <c r="AU43" s="98">
        <f t="shared" si="25"/>
        <v>226381729</v>
      </c>
    </row>
    <row r="44" spans="1:47" ht="12.75">
      <c r="A44" s="95">
        <v>41</v>
      </c>
      <c r="B44" s="96" t="s">
        <v>87</v>
      </c>
      <c r="C44" s="146">
        <v>5874092</v>
      </c>
      <c r="D44" s="49">
        <f t="shared" si="0"/>
        <v>0.2274366812296396</v>
      </c>
      <c r="E44" s="146">
        <v>1668571</v>
      </c>
      <c r="F44" s="49">
        <f t="shared" si="1"/>
        <v>0.06460475093614824</v>
      </c>
      <c r="G44" s="146">
        <v>443938</v>
      </c>
      <c r="H44" s="49">
        <f t="shared" si="2"/>
        <v>0.01718866258678341</v>
      </c>
      <c r="I44" s="146">
        <v>603200</v>
      </c>
      <c r="J44" s="49">
        <f t="shared" si="3"/>
        <v>0.02335506596044437</v>
      </c>
      <c r="K44" s="146">
        <v>104210</v>
      </c>
      <c r="L44" s="49">
        <f t="shared" si="4"/>
        <v>0.00403486641866364</v>
      </c>
      <c r="M44" s="146">
        <v>1230174</v>
      </c>
      <c r="N44" s="49">
        <f t="shared" si="5"/>
        <v>0.04763062817112681</v>
      </c>
      <c r="O44" s="44">
        <f t="shared" si="6"/>
        <v>9924185</v>
      </c>
      <c r="P44" s="69">
        <f t="shared" si="7"/>
        <v>0.38425065530280605</v>
      </c>
      <c r="Q44" s="146">
        <v>911280</v>
      </c>
      <c r="R44" s="49">
        <f t="shared" si="8"/>
        <v>0.035283495537854356</v>
      </c>
      <c r="S44" s="146">
        <v>858701</v>
      </c>
      <c r="T44" s="49">
        <f t="shared" si="9"/>
        <v>0.033247709707061576</v>
      </c>
      <c r="U44" s="67">
        <f t="shared" si="10"/>
        <v>11694166</v>
      </c>
      <c r="V44" s="70">
        <f t="shared" si="11"/>
        <v>0.45278186054772196</v>
      </c>
      <c r="W44" s="146">
        <v>982801</v>
      </c>
      <c r="X44" s="49">
        <f t="shared" si="12"/>
        <v>0.038052689292093315</v>
      </c>
      <c r="Y44" s="146">
        <v>866101</v>
      </c>
      <c r="Z44" s="49">
        <f t="shared" si="13"/>
        <v>0.03353422742607233</v>
      </c>
      <c r="AA44" s="146">
        <v>243293</v>
      </c>
      <c r="AB44" s="49">
        <f t="shared" si="14"/>
        <v>0.009419966947470809</v>
      </c>
      <c r="AC44" s="146">
        <v>1230349</v>
      </c>
      <c r="AD44" s="49">
        <f t="shared" si="15"/>
        <v>0.04763740392799531</v>
      </c>
      <c r="AE44" s="146">
        <v>1110560</v>
      </c>
      <c r="AF44" s="49">
        <f t="shared" si="16"/>
        <v>0.04299934027359267</v>
      </c>
      <c r="AG44" s="146">
        <v>1036617</v>
      </c>
      <c r="AH44" s="49">
        <f t="shared" si="17"/>
        <v>0.040136370044293705</v>
      </c>
      <c r="AI44" s="146">
        <v>0</v>
      </c>
      <c r="AJ44" s="49">
        <f t="shared" si="18"/>
        <v>0</v>
      </c>
      <c r="AK44" s="146">
        <v>0</v>
      </c>
      <c r="AL44" s="49">
        <f t="shared" si="19"/>
        <v>0</v>
      </c>
      <c r="AM44" s="146">
        <v>3483</v>
      </c>
      <c r="AN44" s="49">
        <f t="shared" si="20"/>
        <v>0.00013485692098844123</v>
      </c>
      <c r="AO44" s="97">
        <f t="shared" si="21"/>
        <v>5473204</v>
      </c>
      <c r="AP44" s="71">
        <f t="shared" si="22"/>
        <v>0.21191485483250658</v>
      </c>
      <c r="AQ44" s="146">
        <v>146458</v>
      </c>
      <c r="AR44" s="49">
        <f t="shared" si="23"/>
        <v>0.0056706502825509975</v>
      </c>
      <c r="AS44" s="146">
        <v>8513545</v>
      </c>
      <c r="AT44" s="49">
        <f t="shared" si="24"/>
        <v>0.32963263433722045</v>
      </c>
      <c r="AU44" s="98">
        <f t="shared" si="25"/>
        <v>25827373</v>
      </c>
    </row>
    <row r="45" spans="1:51" s="85" customFormat="1" ht="12.75">
      <c r="A45" s="95">
        <v>42</v>
      </c>
      <c r="B45" s="96" t="s">
        <v>88</v>
      </c>
      <c r="C45" s="153">
        <v>12465995</v>
      </c>
      <c r="D45" s="49">
        <f t="shared" si="0"/>
        <v>0.32763780538091036</v>
      </c>
      <c r="E45" s="153">
        <v>3395397</v>
      </c>
      <c r="F45" s="49">
        <f t="shared" si="1"/>
        <v>0.08923960112906566</v>
      </c>
      <c r="G45" s="153">
        <v>781017</v>
      </c>
      <c r="H45" s="49">
        <f t="shared" si="2"/>
        <v>0.02052709758388179</v>
      </c>
      <c r="I45" s="153">
        <v>778285</v>
      </c>
      <c r="J45" s="49">
        <f t="shared" si="3"/>
        <v>0.020455293729933457</v>
      </c>
      <c r="K45" s="153">
        <v>3745</v>
      </c>
      <c r="L45" s="49">
        <f t="shared" si="4"/>
        <v>9.842805015977541E-05</v>
      </c>
      <c r="M45" s="153">
        <v>1224890</v>
      </c>
      <c r="N45" s="49">
        <f t="shared" si="5"/>
        <v>0.032193200096183525</v>
      </c>
      <c r="O45" s="44">
        <f t="shared" si="6"/>
        <v>18649329</v>
      </c>
      <c r="P45" s="69">
        <f t="shared" si="7"/>
        <v>0.4901514259701346</v>
      </c>
      <c r="Q45" s="153">
        <v>1343624</v>
      </c>
      <c r="R45" s="49">
        <f t="shared" si="8"/>
        <v>0.03531382923040803</v>
      </c>
      <c r="S45" s="153">
        <v>2343359</v>
      </c>
      <c r="T45" s="49">
        <f t="shared" si="9"/>
        <v>0.061589387768854774</v>
      </c>
      <c r="U45" s="67">
        <f t="shared" si="10"/>
        <v>22336312</v>
      </c>
      <c r="V45" s="70">
        <f t="shared" si="11"/>
        <v>0.5870546429693974</v>
      </c>
      <c r="W45" s="153">
        <v>2148496</v>
      </c>
      <c r="X45" s="49">
        <f t="shared" si="12"/>
        <v>0.056467896410167376</v>
      </c>
      <c r="Y45" s="153">
        <v>764031</v>
      </c>
      <c r="Z45" s="49">
        <f t="shared" si="13"/>
        <v>0.020080662641287945</v>
      </c>
      <c r="AA45" s="153">
        <v>566996</v>
      </c>
      <c r="AB45" s="49">
        <f t="shared" si="14"/>
        <v>0.014902085641760217</v>
      </c>
      <c r="AC45" s="153">
        <v>2698331</v>
      </c>
      <c r="AD45" s="49">
        <f t="shared" si="15"/>
        <v>0.0709189476677375</v>
      </c>
      <c r="AE45" s="153">
        <v>1744656</v>
      </c>
      <c r="AF45" s="49">
        <f t="shared" si="16"/>
        <v>0.045853962157424065</v>
      </c>
      <c r="AG45" s="153">
        <v>2237599</v>
      </c>
      <c r="AH45" s="49">
        <f t="shared" si="17"/>
        <v>0.05880974809331463</v>
      </c>
      <c r="AI45" s="153">
        <v>0</v>
      </c>
      <c r="AJ45" s="49">
        <f t="shared" si="18"/>
        <v>0</v>
      </c>
      <c r="AK45" s="153">
        <v>6555</v>
      </c>
      <c r="AL45" s="49">
        <f t="shared" si="19"/>
        <v>0.00017228194093386588</v>
      </c>
      <c r="AM45" s="153">
        <v>36857</v>
      </c>
      <c r="AN45" s="49">
        <f t="shared" si="20"/>
        <v>0.0009686949652173143</v>
      </c>
      <c r="AO45" s="97">
        <f t="shared" si="21"/>
        <v>10203521</v>
      </c>
      <c r="AP45" s="71">
        <f t="shared" si="22"/>
        <v>0.2681742795178429</v>
      </c>
      <c r="AQ45" s="153">
        <v>3826890</v>
      </c>
      <c r="AR45" s="49">
        <f t="shared" si="23"/>
        <v>0.10058032600158688</v>
      </c>
      <c r="AS45" s="153">
        <v>1681374</v>
      </c>
      <c r="AT45" s="49">
        <f t="shared" si="24"/>
        <v>0.04419075151117282</v>
      </c>
      <c r="AU45" s="98">
        <f t="shared" si="25"/>
        <v>38048097</v>
      </c>
      <c r="AV45" s="68"/>
      <c r="AW45" s="68"/>
      <c r="AX45" s="68"/>
      <c r="AY45" s="68"/>
    </row>
    <row r="46" spans="1:51" s="85" customFormat="1" ht="12.75">
      <c r="A46" s="95">
        <v>43</v>
      </c>
      <c r="B46" s="96" t="s">
        <v>89</v>
      </c>
      <c r="C46" s="153">
        <v>15123538</v>
      </c>
      <c r="D46" s="49">
        <f t="shared" si="0"/>
        <v>0.3382283792521905</v>
      </c>
      <c r="E46" s="153">
        <v>4067080</v>
      </c>
      <c r="F46" s="49">
        <f t="shared" si="1"/>
        <v>0.09095767648343919</v>
      </c>
      <c r="G46" s="153">
        <v>1530325</v>
      </c>
      <c r="H46" s="49">
        <f t="shared" si="2"/>
        <v>0.03422475246725392</v>
      </c>
      <c r="I46" s="153">
        <v>527844</v>
      </c>
      <c r="J46" s="49">
        <f t="shared" si="3"/>
        <v>0.011804897810154823</v>
      </c>
      <c r="K46" s="153">
        <v>123189</v>
      </c>
      <c r="L46" s="49">
        <f t="shared" si="4"/>
        <v>0.002755044210666717</v>
      </c>
      <c r="M46" s="153">
        <v>2630424</v>
      </c>
      <c r="N46" s="49">
        <f t="shared" si="5"/>
        <v>0.058827772064054325</v>
      </c>
      <c r="O46" s="44">
        <f t="shared" si="6"/>
        <v>24002400</v>
      </c>
      <c r="P46" s="69">
        <f t="shared" si="7"/>
        <v>0.5367985222877595</v>
      </c>
      <c r="Q46" s="153">
        <v>1218957</v>
      </c>
      <c r="R46" s="49">
        <f t="shared" si="8"/>
        <v>0.027261203726807338</v>
      </c>
      <c r="S46" s="153">
        <v>2254065</v>
      </c>
      <c r="T46" s="49">
        <f t="shared" si="9"/>
        <v>0.050410740640125934</v>
      </c>
      <c r="U46" s="67">
        <f t="shared" si="10"/>
        <v>27475422</v>
      </c>
      <c r="V46" s="70">
        <f t="shared" si="11"/>
        <v>0.6144704666546927</v>
      </c>
      <c r="W46" s="153">
        <v>2012657</v>
      </c>
      <c r="X46" s="49">
        <f t="shared" si="12"/>
        <v>0.045011803131025034</v>
      </c>
      <c r="Y46" s="153">
        <v>708810</v>
      </c>
      <c r="Z46" s="49">
        <f t="shared" si="13"/>
        <v>0.01585208814880124</v>
      </c>
      <c r="AA46" s="153">
        <v>357326</v>
      </c>
      <c r="AB46" s="49">
        <f t="shared" si="14"/>
        <v>0.007991370395251973</v>
      </c>
      <c r="AC46" s="153">
        <v>2796827</v>
      </c>
      <c r="AD46" s="49">
        <f t="shared" si="15"/>
        <v>0.06254927010192762</v>
      </c>
      <c r="AE46" s="153">
        <v>3017167</v>
      </c>
      <c r="AF46" s="49">
        <f t="shared" si="16"/>
        <v>0.06747703509213214</v>
      </c>
      <c r="AG46" s="153">
        <v>2399062</v>
      </c>
      <c r="AH46" s="49">
        <f t="shared" si="17"/>
        <v>0.05365350700249629</v>
      </c>
      <c r="AI46" s="153">
        <v>0</v>
      </c>
      <c r="AJ46" s="49">
        <f t="shared" si="18"/>
        <v>0</v>
      </c>
      <c r="AK46" s="153">
        <v>9967</v>
      </c>
      <c r="AL46" s="49">
        <f t="shared" si="19"/>
        <v>0.00022290566241884557</v>
      </c>
      <c r="AM46" s="153">
        <v>319102</v>
      </c>
      <c r="AN46" s="49">
        <f t="shared" si="20"/>
        <v>0.007136514767651095</v>
      </c>
      <c r="AO46" s="97">
        <f t="shared" si="21"/>
        <v>11620918</v>
      </c>
      <c r="AP46" s="71">
        <f t="shared" si="22"/>
        <v>0.25989449430170425</v>
      </c>
      <c r="AQ46" s="153">
        <v>1584787</v>
      </c>
      <c r="AR46" s="49">
        <f t="shared" si="23"/>
        <v>0.035442760713130836</v>
      </c>
      <c r="AS46" s="153">
        <v>4032856</v>
      </c>
      <c r="AT46" s="49">
        <f t="shared" si="24"/>
        <v>0.09019227833047215</v>
      </c>
      <c r="AU46" s="98">
        <f t="shared" si="25"/>
        <v>44713983</v>
      </c>
      <c r="AV46" s="68"/>
      <c r="AW46" s="68"/>
      <c r="AX46" s="68"/>
      <c r="AY46" s="68"/>
    </row>
    <row r="47" spans="1:51" s="85" customFormat="1" ht="12.75">
      <c r="A47" s="95">
        <v>44</v>
      </c>
      <c r="B47" s="96" t="s">
        <v>90</v>
      </c>
      <c r="C47" s="153">
        <v>23364838</v>
      </c>
      <c r="D47" s="49">
        <f t="shared" si="0"/>
        <v>0.17694112423315958</v>
      </c>
      <c r="E47" s="153">
        <v>5003495</v>
      </c>
      <c r="F47" s="49">
        <f t="shared" si="1"/>
        <v>0.03789129761545929</v>
      </c>
      <c r="G47" s="153">
        <v>702107</v>
      </c>
      <c r="H47" s="49">
        <f t="shared" si="2"/>
        <v>0.0053170324532946026</v>
      </c>
      <c r="I47" s="153">
        <v>608024</v>
      </c>
      <c r="J47" s="49">
        <f t="shared" si="3"/>
        <v>0.004604545091249621</v>
      </c>
      <c r="K47" s="153">
        <v>220705</v>
      </c>
      <c r="L47" s="49">
        <f t="shared" si="4"/>
        <v>0.0016713914654096673</v>
      </c>
      <c r="M47" s="153">
        <v>7386842</v>
      </c>
      <c r="N47" s="49">
        <f t="shared" si="5"/>
        <v>0.0559403034599564</v>
      </c>
      <c r="O47" s="44">
        <f t="shared" si="6"/>
        <v>37286011</v>
      </c>
      <c r="P47" s="69">
        <f t="shared" si="7"/>
        <v>0.28236569431852915</v>
      </c>
      <c r="Q47" s="153">
        <v>2699715</v>
      </c>
      <c r="R47" s="49">
        <f t="shared" si="8"/>
        <v>0.020444849958263112</v>
      </c>
      <c r="S47" s="153">
        <v>3260012</v>
      </c>
      <c r="T47" s="49">
        <f t="shared" si="9"/>
        <v>0.02468796010028364</v>
      </c>
      <c r="U47" s="67">
        <f t="shared" si="10"/>
        <v>43245738</v>
      </c>
      <c r="V47" s="70">
        <f t="shared" si="11"/>
        <v>0.3274985043770759</v>
      </c>
      <c r="W47" s="153">
        <v>2353727</v>
      </c>
      <c r="X47" s="49">
        <f t="shared" si="12"/>
        <v>0.01782469459098933</v>
      </c>
      <c r="Y47" s="153">
        <v>1177601</v>
      </c>
      <c r="Z47" s="49">
        <f t="shared" si="13"/>
        <v>0.0089179323579343</v>
      </c>
      <c r="AA47" s="153">
        <v>592041</v>
      </c>
      <c r="AB47" s="49">
        <f t="shared" si="14"/>
        <v>0.004483506375354455</v>
      </c>
      <c r="AC47" s="153">
        <v>5686774</v>
      </c>
      <c r="AD47" s="49">
        <f t="shared" si="15"/>
        <v>0.04306574626453227</v>
      </c>
      <c r="AE47" s="153">
        <v>3375118</v>
      </c>
      <c r="AF47" s="49">
        <f t="shared" si="16"/>
        <v>0.025559653926963802</v>
      </c>
      <c r="AG47" s="153">
        <v>2746675</v>
      </c>
      <c r="AH47" s="49">
        <f t="shared" si="17"/>
        <v>0.020800476442554987</v>
      </c>
      <c r="AI47" s="153">
        <v>0</v>
      </c>
      <c r="AJ47" s="49">
        <f t="shared" si="18"/>
        <v>0</v>
      </c>
      <c r="AK47" s="153">
        <v>4100</v>
      </c>
      <c r="AL47" s="49">
        <f t="shared" si="19"/>
        <v>3.104916068136035E-05</v>
      </c>
      <c r="AM47" s="153">
        <v>551584</v>
      </c>
      <c r="AN47" s="49">
        <f t="shared" si="20"/>
        <v>0.004177126889089626</v>
      </c>
      <c r="AO47" s="97">
        <f t="shared" si="21"/>
        <v>16487620</v>
      </c>
      <c r="AP47" s="71">
        <f t="shared" si="22"/>
        <v>0.12486018600810013</v>
      </c>
      <c r="AQ47" s="153">
        <v>69043424</v>
      </c>
      <c r="AR47" s="49">
        <f t="shared" si="23"/>
        <v>0.5228635038456809</v>
      </c>
      <c r="AS47" s="153">
        <v>3271876</v>
      </c>
      <c r="AT47" s="49">
        <f t="shared" si="24"/>
        <v>0.02477780576914307</v>
      </c>
      <c r="AU47" s="98">
        <f t="shared" si="25"/>
        <v>132048658</v>
      </c>
      <c r="AV47" s="68"/>
      <c r="AW47" s="68"/>
      <c r="AX47" s="68"/>
      <c r="AY47" s="68"/>
    </row>
    <row r="48" spans="1:47" ht="12.75">
      <c r="A48" s="95">
        <v>45</v>
      </c>
      <c r="B48" s="99" t="s">
        <v>91</v>
      </c>
      <c r="C48" s="149">
        <v>45870654</v>
      </c>
      <c r="D48" s="49">
        <f t="shared" si="0"/>
        <v>0.30473818875171776</v>
      </c>
      <c r="E48" s="149">
        <v>16197227</v>
      </c>
      <c r="F48" s="49">
        <f t="shared" si="1"/>
        <v>0.1076050413142228</v>
      </c>
      <c r="G48" s="149">
        <v>1736941</v>
      </c>
      <c r="H48" s="49">
        <f t="shared" si="2"/>
        <v>0.011539234960735407</v>
      </c>
      <c r="I48" s="149">
        <v>8364236</v>
      </c>
      <c r="J48" s="49">
        <f t="shared" si="3"/>
        <v>0.0555671634621105</v>
      </c>
      <c r="K48" s="149">
        <v>491662</v>
      </c>
      <c r="L48" s="49">
        <f t="shared" si="4"/>
        <v>0.0032663189706876004</v>
      </c>
      <c r="M48" s="149">
        <v>3601890</v>
      </c>
      <c r="N48" s="49">
        <f t="shared" si="5"/>
        <v>0.023928881299205472</v>
      </c>
      <c r="O48" s="44">
        <f t="shared" si="6"/>
        <v>76262610</v>
      </c>
      <c r="P48" s="69">
        <f t="shared" si="7"/>
        <v>0.5066448287586796</v>
      </c>
      <c r="Q48" s="149">
        <v>5343334</v>
      </c>
      <c r="R48" s="49">
        <f t="shared" si="8"/>
        <v>0.03549803159674748</v>
      </c>
      <c r="S48" s="149">
        <v>5984401</v>
      </c>
      <c r="T48" s="49">
        <f t="shared" si="9"/>
        <v>0.039756911281534565</v>
      </c>
      <c r="U48" s="67">
        <f t="shared" si="10"/>
        <v>87590345</v>
      </c>
      <c r="V48" s="70">
        <f t="shared" si="11"/>
        <v>0.5818997716369616</v>
      </c>
      <c r="W48" s="149">
        <v>7846575</v>
      </c>
      <c r="X48" s="49">
        <f t="shared" si="12"/>
        <v>0.052128122119307695</v>
      </c>
      <c r="Y48" s="149">
        <v>3527541</v>
      </c>
      <c r="Z48" s="49">
        <f t="shared" si="13"/>
        <v>0.02343494939242469</v>
      </c>
      <c r="AA48" s="149">
        <v>1392964</v>
      </c>
      <c r="AB48" s="49">
        <f t="shared" si="14"/>
        <v>0.009254050015427026</v>
      </c>
      <c r="AC48" s="149">
        <v>12530421</v>
      </c>
      <c r="AD48" s="49">
        <f t="shared" si="15"/>
        <v>0.08324489552375879</v>
      </c>
      <c r="AE48" s="149">
        <v>8386972</v>
      </c>
      <c r="AF48" s="49">
        <f t="shared" si="16"/>
        <v>0.05571820834277558</v>
      </c>
      <c r="AG48" s="149">
        <v>6128412</v>
      </c>
      <c r="AH48" s="49">
        <f t="shared" si="17"/>
        <v>0.0407136373683334</v>
      </c>
      <c r="AI48" s="149">
        <v>0</v>
      </c>
      <c r="AJ48" s="49">
        <f t="shared" si="18"/>
        <v>0</v>
      </c>
      <c r="AK48" s="149">
        <v>157027</v>
      </c>
      <c r="AL48" s="49">
        <f t="shared" si="19"/>
        <v>0.0010431968893470755</v>
      </c>
      <c r="AM48" s="149">
        <v>2388119</v>
      </c>
      <c r="AN48" s="49">
        <f t="shared" si="20"/>
        <v>0.015865286302296094</v>
      </c>
      <c r="AO48" s="97">
        <f t="shared" si="21"/>
        <v>42358031</v>
      </c>
      <c r="AP48" s="71">
        <f t="shared" si="22"/>
        <v>0.28140234595367036</v>
      </c>
      <c r="AQ48" s="149">
        <v>14937758</v>
      </c>
      <c r="AR48" s="49">
        <f t="shared" si="23"/>
        <v>0.09923785514223281</v>
      </c>
      <c r="AS48" s="149">
        <v>5638663</v>
      </c>
      <c r="AT48" s="49">
        <f t="shared" si="24"/>
        <v>0.03746002726713526</v>
      </c>
      <c r="AU48" s="98">
        <f t="shared" si="25"/>
        <v>150524797</v>
      </c>
    </row>
    <row r="49" spans="1:47" ht="12.75">
      <c r="A49" s="95">
        <v>46</v>
      </c>
      <c r="B49" s="96" t="s">
        <v>92</v>
      </c>
      <c r="C49" s="146">
        <v>3111335</v>
      </c>
      <c r="D49" s="49">
        <f t="shared" si="0"/>
        <v>0.23466926547528458</v>
      </c>
      <c r="E49" s="146">
        <v>1149173</v>
      </c>
      <c r="F49" s="49">
        <f t="shared" si="1"/>
        <v>0.08667520013564248</v>
      </c>
      <c r="G49" s="146">
        <v>232954</v>
      </c>
      <c r="H49" s="49">
        <f t="shared" si="2"/>
        <v>0.017570317586993827</v>
      </c>
      <c r="I49" s="146">
        <v>699327</v>
      </c>
      <c r="J49" s="49">
        <f t="shared" si="3"/>
        <v>0.05274602491118261</v>
      </c>
      <c r="K49" s="146">
        <v>0</v>
      </c>
      <c r="L49" s="49">
        <f t="shared" si="4"/>
        <v>0</v>
      </c>
      <c r="M49" s="146">
        <v>1468130</v>
      </c>
      <c r="N49" s="49">
        <f t="shared" si="5"/>
        <v>0.11073220618230745</v>
      </c>
      <c r="O49" s="44">
        <f t="shared" si="6"/>
        <v>6660919</v>
      </c>
      <c r="P49" s="69">
        <f t="shared" si="7"/>
        <v>0.5023930142914109</v>
      </c>
      <c r="Q49" s="146">
        <v>481462</v>
      </c>
      <c r="R49" s="49">
        <f t="shared" si="8"/>
        <v>0.03631377974222045</v>
      </c>
      <c r="S49" s="146">
        <v>1181916</v>
      </c>
      <c r="T49" s="49">
        <f t="shared" si="9"/>
        <v>0.08914480747765395</v>
      </c>
      <c r="U49" s="67">
        <f t="shared" si="10"/>
        <v>8324297</v>
      </c>
      <c r="V49" s="70">
        <f t="shared" si="11"/>
        <v>0.6278516015112854</v>
      </c>
      <c r="W49" s="146">
        <v>649392</v>
      </c>
      <c r="X49" s="49">
        <f t="shared" si="12"/>
        <v>0.04897972852345569</v>
      </c>
      <c r="Y49" s="146">
        <v>463873</v>
      </c>
      <c r="Z49" s="49">
        <f t="shared" si="13"/>
        <v>0.03498714737687092</v>
      </c>
      <c r="AA49" s="146">
        <v>346000</v>
      </c>
      <c r="AB49" s="49">
        <f t="shared" si="14"/>
        <v>0.026096696708791712</v>
      </c>
      <c r="AC49" s="146">
        <v>885037</v>
      </c>
      <c r="AD49" s="49">
        <f t="shared" si="15"/>
        <v>0.06675301203774246</v>
      </c>
      <c r="AE49" s="146">
        <v>984733</v>
      </c>
      <c r="AF49" s="49">
        <f t="shared" si="16"/>
        <v>0.07427248104086298</v>
      </c>
      <c r="AG49" s="146">
        <v>829709</v>
      </c>
      <c r="AH49" s="49">
        <f t="shared" si="17"/>
        <v>0.06257995413166145</v>
      </c>
      <c r="AI49" s="146">
        <v>0</v>
      </c>
      <c r="AJ49" s="49">
        <f t="shared" si="18"/>
        <v>0</v>
      </c>
      <c r="AK49" s="146">
        <v>0</v>
      </c>
      <c r="AL49" s="49">
        <f t="shared" si="19"/>
        <v>0</v>
      </c>
      <c r="AM49" s="146">
        <v>421670</v>
      </c>
      <c r="AN49" s="49">
        <f t="shared" si="20"/>
        <v>0.031804029194208674</v>
      </c>
      <c r="AO49" s="97">
        <f t="shared" si="21"/>
        <v>4580414</v>
      </c>
      <c r="AP49" s="71">
        <f t="shared" si="22"/>
        <v>0.3454730490135939</v>
      </c>
      <c r="AQ49" s="146">
        <v>95618</v>
      </c>
      <c r="AR49" s="49">
        <f t="shared" si="23"/>
        <v>0.007211890017055625</v>
      </c>
      <c r="AS49" s="146">
        <v>258054</v>
      </c>
      <c r="AT49" s="49">
        <f t="shared" si="24"/>
        <v>0.019463459458065133</v>
      </c>
      <c r="AU49" s="98">
        <f t="shared" si="25"/>
        <v>13258383</v>
      </c>
    </row>
    <row r="50" spans="1:51" s="85" customFormat="1" ht="12.75">
      <c r="A50" s="95">
        <v>47</v>
      </c>
      <c r="B50" s="96" t="s">
        <v>93</v>
      </c>
      <c r="C50" s="153">
        <v>16660711</v>
      </c>
      <c r="D50" s="49">
        <f t="shared" si="0"/>
        <v>0.3096959239249744</v>
      </c>
      <c r="E50" s="153">
        <v>4631775</v>
      </c>
      <c r="F50" s="49">
        <f t="shared" si="1"/>
        <v>0.08609727628296285</v>
      </c>
      <c r="G50" s="153">
        <v>1021437</v>
      </c>
      <c r="H50" s="49">
        <f t="shared" si="2"/>
        <v>0.018986877297502733</v>
      </c>
      <c r="I50" s="153">
        <v>799828</v>
      </c>
      <c r="J50" s="49">
        <f t="shared" si="3"/>
        <v>0.014867521046434599</v>
      </c>
      <c r="K50" s="153">
        <v>68284</v>
      </c>
      <c r="L50" s="49">
        <f t="shared" si="4"/>
        <v>0.00126929015630203</v>
      </c>
      <c r="M50" s="153">
        <v>3794636</v>
      </c>
      <c r="N50" s="49">
        <f t="shared" si="5"/>
        <v>0.07053620352570603</v>
      </c>
      <c r="O50" s="44">
        <f t="shared" si="6"/>
        <v>26976671</v>
      </c>
      <c r="P50" s="69">
        <f t="shared" si="7"/>
        <v>0.5014530922338827</v>
      </c>
      <c r="Q50" s="153">
        <v>1625816</v>
      </c>
      <c r="R50" s="49">
        <f t="shared" si="8"/>
        <v>0.03022131457967227</v>
      </c>
      <c r="S50" s="153">
        <v>2552176</v>
      </c>
      <c r="T50" s="49">
        <f t="shared" si="9"/>
        <v>0.047440862778253906</v>
      </c>
      <c r="U50" s="67">
        <f t="shared" si="10"/>
        <v>31154663</v>
      </c>
      <c r="V50" s="70">
        <f t="shared" si="11"/>
        <v>0.5791152695918088</v>
      </c>
      <c r="W50" s="153">
        <v>2461023</v>
      </c>
      <c r="X50" s="49">
        <f t="shared" si="12"/>
        <v>0.045746474552353276</v>
      </c>
      <c r="Y50" s="153">
        <v>1834571</v>
      </c>
      <c r="Z50" s="49">
        <f t="shared" si="13"/>
        <v>0.034101735565244734</v>
      </c>
      <c r="AA50" s="153">
        <v>589874</v>
      </c>
      <c r="AB50" s="49">
        <f t="shared" si="14"/>
        <v>0.010964812571883658</v>
      </c>
      <c r="AC50" s="153">
        <v>4944718</v>
      </c>
      <c r="AD50" s="49">
        <f t="shared" si="15"/>
        <v>0.09191438525993588</v>
      </c>
      <c r="AE50" s="153">
        <v>2503140</v>
      </c>
      <c r="AF50" s="49">
        <f t="shared" si="16"/>
        <v>0.04652936210306754</v>
      </c>
      <c r="AG50" s="153">
        <v>2646491</v>
      </c>
      <c r="AH50" s="49">
        <f t="shared" si="17"/>
        <v>0.04919402751804106</v>
      </c>
      <c r="AI50" s="154">
        <v>0</v>
      </c>
      <c r="AJ50" s="49">
        <f t="shared" si="18"/>
        <v>0</v>
      </c>
      <c r="AK50" s="153">
        <v>5136</v>
      </c>
      <c r="AL50" s="49">
        <f t="shared" si="19"/>
        <v>9.547001117051179E-05</v>
      </c>
      <c r="AM50" s="153">
        <v>873766</v>
      </c>
      <c r="AN50" s="49">
        <f t="shared" si="20"/>
        <v>0.016241910003974572</v>
      </c>
      <c r="AO50" s="97">
        <f t="shared" si="21"/>
        <v>15858719</v>
      </c>
      <c r="AP50" s="71">
        <f t="shared" si="22"/>
        <v>0.2947881775856712</v>
      </c>
      <c r="AQ50" s="153">
        <v>3959045</v>
      </c>
      <c r="AR50" s="49">
        <f t="shared" si="23"/>
        <v>0.07359230342183777</v>
      </c>
      <c r="AS50" s="153">
        <v>2824571</v>
      </c>
      <c r="AT50" s="49">
        <f t="shared" si="24"/>
        <v>0.05250424940068217</v>
      </c>
      <c r="AU50" s="98">
        <f t="shared" si="25"/>
        <v>53796998</v>
      </c>
      <c r="AV50" s="68"/>
      <c r="AW50" s="68"/>
      <c r="AX50" s="68"/>
      <c r="AY50" s="68"/>
    </row>
    <row r="51" spans="1:51" s="85" customFormat="1" ht="12.75">
      <c r="A51" s="95">
        <v>48</v>
      </c>
      <c r="B51" s="96" t="s">
        <v>94</v>
      </c>
      <c r="C51" s="153">
        <v>29553655</v>
      </c>
      <c r="D51" s="49">
        <f t="shared" si="0"/>
        <v>0.30988181269156884</v>
      </c>
      <c r="E51" s="153">
        <v>12333075</v>
      </c>
      <c r="F51" s="49">
        <f t="shared" si="1"/>
        <v>0.129317190616899</v>
      </c>
      <c r="G51" s="153">
        <v>177372</v>
      </c>
      <c r="H51" s="49">
        <f t="shared" si="2"/>
        <v>0.0018598158799894278</v>
      </c>
      <c r="I51" s="153">
        <v>2299105</v>
      </c>
      <c r="J51" s="49">
        <f t="shared" si="3"/>
        <v>0.024107029231012187</v>
      </c>
      <c r="K51" s="153">
        <v>133739</v>
      </c>
      <c r="L51" s="49">
        <f t="shared" si="4"/>
        <v>0.0014023065420354175</v>
      </c>
      <c r="M51" s="153">
        <v>4216763</v>
      </c>
      <c r="N51" s="49">
        <f t="shared" si="5"/>
        <v>0.04421443513943497</v>
      </c>
      <c r="O51" s="44">
        <f t="shared" si="6"/>
        <v>48713709</v>
      </c>
      <c r="P51" s="69">
        <f t="shared" si="7"/>
        <v>0.5107825901009398</v>
      </c>
      <c r="Q51" s="153">
        <v>3345206</v>
      </c>
      <c r="R51" s="49">
        <f t="shared" si="8"/>
        <v>0.03507581377351506</v>
      </c>
      <c r="S51" s="153">
        <v>1823204</v>
      </c>
      <c r="T51" s="49">
        <f t="shared" si="9"/>
        <v>0.01911701819712381</v>
      </c>
      <c r="U51" s="67">
        <f t="shared" si="10"/>
        <v>53882119</v>
      </c>
      <c r="V51" s="70">
        <f t="shared" si="11"/>
        <v>0.5649754220715788</v>
      </c>
      <c r="W51" s="153">
        <v>4134959</v>
      </c>
      <c r="X51" s="49">
        <f t="shared" si="12"/>
        <v>0.0433566877032745</v>
      </c>
      <c r="Y51" s="153">
        <v>1565658</v>
      </c>
      <c r="Z51" s="49">
        <f t="shared" si="13"/>
        <v>0.016416546078481878</v>
      </c>
      <c r="AA51" s="153">
        <v>637502</v>
      </c>
      <c r="AB51" s="49">
        <f t="shared" si="14"/>
        <v>0.006684461713940307</v>
      </c>
      <c r="AC51" s="153">
        <v>6580055</v>
      </c>
      <c r="AD51" s="49">
        <f t="shared" si="15"/>
        <v>0.06899449056335744</v>
      </c>
      <c r="AE51" s="153">
        <v>4017308</v>
      </c>
      <c r="AF51" s="49">
        <f t="shared" si="16"/>
        <v>0.042123070232102974</v>
      </c>
      <c r="AG51" s="153">
        <v>3253761</v>
      </c>
      <c r="AH51" s="49">
        <f t="shared" si="17"/>
        <v>0.03411697662252374</v>
      </c>
      <c r="AI51" s="153">
        <v>0</v>
      </c>
      <c r="AJ51" s="49">
        <f t="shared" si="18"/>
        <v>0</v>
      </c>
      <c r="AK51" s="153">
        <v>0</v>
      </c>
      <c r="AL51" s="49">
        <f t="shared" si="19"/>
        <v>0</v>
      </c>
      <c r="AM51" s="153">
        <v>1243679</v>
      </c>
      <c r="AN51" s="49">
        <f t="shared" si="20"/>
        <v>0.013040468359207606</v>
      </c>
      <c r="AO51" s="97">
        <f t="shared" si="21"/>
        <v>21432922</v>
      </c>
      <c r="AP51" s="71">
        <f t="shared" si="22"/>
        <v>0.22473270127288844</v>
      </c>
      <c r="AQ51" s="153">
        <v>14444810</v>
      </c>
      <c r="AR51" s="49">
        <f t="shared" si="23"/>
        <v>0.15145957096627477</v>
      </c>
      <c r="AS51" s="153">
        <v>5610880</v>
      </c>
      <c r="AT51" s="49">
        <f t="shared" si="24"/>
        <v>0.05883230568925806</v>
      </c>
      <c r="AU51" s="98">
        <f t="shared" si="25"/>
        <v>95370731</v>
      </c>
      <c r="AV51" s="68"/>
      <c r="AW51" s="68"/>
      <c r="AX51" s="68"/>
      <c r="AY51" s="68"/>
    </row>
    <row r="52" spans="1:51" s="85" customFormat="1" ht="12.75">
      <c r="A52" s="95">
        <v>49</v>
      </c>
      <c r="B52" s="96" t="s">
        <v>95</v>
      </c>
      <c r="C52" s="153">
        <v>55545136</v>
      </c>
      <c r="D52" s="49">
        <f t="shared" si="0"/>
        <v>0.3933934315490802</v>
      </c>
      <c r="E52" s="153">
        <v>17684514</v>
      </c>
      <c r="F52" s="49">
        <f t="shared" si="1"/>
        <v>0.12524898035604323</v>
      </c>
      <c r="G52" s="153">
        <v>2645628</v>
      </c>
      <c r="H52" s="49">
        <f t="shared" si="2"/>
        <v>0.01873742243645474</v>
      </c>
      <c r="I52" s="153">
        <v>672224</v>
      </c>
      <c r="J52" s="49">
        <f t="shared" si="3"/>
        <v>0.004760966039036233</v>
      </c>
      <c r="K52" s="153">
        <v>548589</v>
      </c>
      <c r="L52" s="49">
        <f t="shared" si="4"/>
        <v>0.0038853322677989003</v>
      </c>
      <c r="M52" s="153">
        <v>7496544</v>
      </c>
      <c r="N52" s="49">
        <f t="shared" si="5"/>
        <v>0.05309359885118776</v>
      </c>
      <c r="O52" s="44">
        <f t="shared" si="6"/>
        <v>84592635</v>
      </c>
      <c r="P52" s="69">
        <f t="shared" si="7"/>
        <v>0.5991197314996011</v>
      </c>
      <c r="Q52" s="153">
        <v>4737946</v>
      </c>
      <c r="R52" s="49">
        <f t="shared" si="8"/>
        <v>0.03355607654708485</v>
      </c>
      <c r="S52" s="153">
        <v>4826566</v>
      </c>
      <c r="T52" s="49">
        <f t="shared" si="9"/>
        <v>0.03418371972908875</v>
      </c>
      <c r="U52" s="67">
        <f t="shared" si="10"/>
        <v>94157147</v>
      </c>
      <c r="V52" s="70">
        <f t="shared" si="11"/>
        <v>0.6668595277757746</v>
      </c>
      <c r="W52" s="153">
        <v>7697637</v>
      </c>
      <c r="X52" s="49">
        <f t="shared" si="12"/>
        <v>0.05451782194302606</v>
      </c>
      <c r="Y52" s="153">
        <v>2442358</v>
      </c>
      <c r="Z52" s="49">
        <f t="shared" si="13"/>
        <v>0.017297780937854727</v>
      </c>
      <c r="AA52" s="153">
        <v>925613</v>
      </c>
      <c r="AB52" s="49">
        <f t="shared" si="14"/>
        <v>0.006555570848839739</v>
      </c>
      <c r="AC52" s="153">
        <v>12385694</v>
      </c>
      <c r="AD52" s="49">
        <f t="shared" si="15"/>
        <v>0.08772056413322767</v>
      </c>
      <c r="AE52" s="153">
        <v>8840283</v>
      </c>
      <c r="AF52" s="49">
        <f t="shared" si="16"/>
        <v>0.06261050950050778</v>
      </c>
      <c r="AG52" s="153">
        <v>9314190</v>
      </c>
      <c r="AH52" s="49">
        <f t="shared" si="17"/>
        <v>0.06596691321811017</v>
      </c>
      <c r="AI52" s="153">
        <v>0</v>
      </c>
      <c r="AJ52" s="49">
        <f t="shared" si="18"/>
        <v>0</v>
      </c>
      <c r="AK52" s="153">
        <v>5182</v>
      </c>
      <c r="AL52" s="49">
        <f t="shared" si="19"/>
        <v>3.670104907632837E-05</v>
      </c>
      <c r="AM52" s="153">
        <v>1416495</v>
      </c>
      <c r="AN52" s="49">
        <f t="shared" si="20"/>
        <v>0.010032198477686945</v>
      </c>
      <c r="AO52" s="97">
        <f t="shared" si="21"/>
        <v>43027452</v>
      </c>
      <c r="AP52" s="71">
        <f t="shared" si="22"/>
        <v>0.30473806010832943</v>
      </c>
      <c r="AQ52" s="153">
        <v>206998</v>
      </c>
      <c r="AR52" s="49">
        <f t="shared" si="23"/>
        <v>0.0014660447234083017</v>
      </c>
      <c r="AS52" s="153">
        <v>3803277</v>
      </c>
      <c r="AT52" s="49">
        <f t="shared" si="24"/>
        <v>0.026936367392487635</v>
      </c>
      <c r="AU52" s="98">
        <f t="shared" si="25"/>
        <v>141194874</v>
      </c>
      <c r="AV52" s="68"/>
      <c r="AW52" s="68"/>
      <c r="AX52" s="68"/>
      <c r="AY52" s="68"/>
    </row>
    <row r="53" spans="1:47" ht="12.75">
      <c r="A53" s="95">
        <v>50</v>
      </c>
      <c r="B53" s="99" t="s">
        <v>96</v>
      </c>
      <c r="C53" s="149">
        <v>25802479</v>
      </c>
      <c r="D53" s="49">
        <f t="shared" si="0"/>
        <v>0.33440848724960087</v>
      </c>
      <c r="E53" s="149">
        <v>7874726</v>
      </c>
      <c r="F53" s="49">
        <f t="shared" si="1"/>
        <v>0.10205900019006316</v>
      </c>
      <c r="G53" s="149">
        <v>1469363</v>
      </c>
      <c r="H53" s="49">
        <f t="shared" si="2"/>
        <v>0.019043420519808785</v>
      </c>
      <c r="I53" s="149">
        <v>1459453</v>
      </c>
      <c r="J53" s="49">
        <f t="shared" si="3"/>
        <v>0.01891498370919677</v>
      </c>
      <c r="K53" s="149">
        <v>131988</v>
      </c>
      <c r="L53" s="49">
        <f t="shared" si="4"/>
        <v>0.0017106072410755695</v>
      </c>
      <c r="M53" s="149">
        <v>5772733</v>
      </c>
      <c r="N53" s="49">
        <f t="shared" si="5"/>
        <v>0.07481648991268824</v>
      </c>
      <c r="O53" s="44">
        <f t="shared" si="6"/>
        <v>42510742</v>
      </c>
      <c r="P53" s="69">
        <f t="shared" si="7"/>
        <v>0.5509529888224334</v>
      </c>
      <c r="Q53" s="149">
        <v>4356557</v>
      </c>
      <c r="R53" s="49">
        <f t="shared" si="8"/>
        <v>0.05646239014424387</v>
      </c>
      <c r="S53" s="149">
        <v>3551369</v>
      </c>
      <c r="T53" s="49">
        <f t="shared" si="9"/>
        <v>0.046026892801855505</v>
      </c>
      <c r="U53" s="67">
        <f t="shared" si="10"/>
        <v>50418668</v>
      </c>
      <c r="V53" s="70">
        <f t="shared" si="11"/>
        <v>0.6534422717685328</v>
      </c>
      <c r="W53" s="149">
        <v>3625078</v>
      </c>
      <c r="X53" s="49">
        <f t="shared" si="12"/>
        <v>0.0469821853218758</v>
      </c>
      <c r="Y53" s="149">
        <v>1256118</v>
      </c>
      <c r="Z53" s="49">
        <f t="shared" si="13"/>
        <v>0.016279696233334563</v>
      </c>
      <c r="AA53" s="149">
        <v>985973</v>
      </c>
      <c r="AB53" s="49">
        <f t="shared" si="14"/>
        <v>0.012778529512569343</v>
      </c>
      <c r="AC53" s="149">
        <v>6146727</v>
      </c>
      <c r="AD53" s="49">
        <f t="shared" si="15"/>
        <v>0.07966357331814038</v>
      </c>
      <c r="AE53" s="149">
        <v>5283732</v>
      </c>
      <c r="AF53" s="49">
        <f t="shared" si="16"/>
        <v>0.06847887852761388</v>
      </c>
      <c r="AG53" s="149">
        <v>4688240</v>
      </c>
      <c r="AH53" s="49">
        <f t="shared" si="17"/>
        <v>0.06076110928190539</v>
      </c>
      <c r="AI53" s="149">
        <v>0</v>
      </c>
      <c r="AJ53" s="49">
        <f t="shared" si="18"/>
        <v>0</v>
      </c>
      <c r="AK53" s="149">
        <v>265743</v>
      </c>
      <c r="AL53" s="49">
        <f t="shared" si="19"/>
        <v>0.0034441153746184888</v>
      </c>
      <c r="AM53" s="149">
        <v>748320</v>
      </c>
      <c r="AN53" s="49">
        <f t="shared" si="20"/>
        <v>0.009698469638464635</v>
      </c>
      <c r="AO53" s="97">
        <f t="shared" si="21"/>
        <v>22999931</v>
      </c>
      <c r="AP53" s="71">
        <f t="shared" si="22"/>
        <v>0.29808655720852245</v>
      </c>
      <c r="AQ53" s="149">
        <v>713939</v>
      </c>
      <c r="AR53" s="49">
        <f t="shared" si="23"/>
        <v>0.009252880739811582</v>
      </c>
      <c r="AS53" s="149">
        <v>3026027</v>
      </c>
      <c r="AT53" s="49">
        <f t="shared" si="24"/>
        <v>0.03921829028313318</v>
      </c>
      <c r="AU53" s="98">
        <f t="shared" si="25"/>
        <v>77158565</v>
      </c>
    </row>
    <row r="54" spans="1:47" ht="12.75">
      <c r="A54" s="95">
        <v>51</v>
      </c>
      <c r="B54" s="96" t="s">
        <v>97</v>
      </c>
      <c r="C54" s="146">
        <v>32868911</v>
      </c>
      <c r="D54" s="49">
        <f t="shared" si="0"/>
        <v>0.32029315346560244</v>
      </c>
      <c r="E54" s="146">
        <v>11647577</v>
      </c>
      <c r="F54" s="49">
        <f t="shared" si="1"/>
        <v>0.1135005406039592</v>
      </c>
      <c r="G54" s="146">
        <v>2418882</v>
      </c>
      <c r="H54" s="49">
        <f t="shared" si="2"/>
        <v>0.023570946528809044</v>
      </c>
      <c r="I54" s="146">
        <v>1711038</v>
      </c>
      <c r="J54" s="49">
        <f t="shared" si="3"/>
        <v>0.016673316518441315</v>
      </c>
      <c r="K54" s="146">
        <v>463058</v>
      </c>
      <c r="L54" s="49">
        <f t="shared" si="4"/>
        <v>0.004512297564634098</v>
      </c>
      <c r="M54" s="146">
        <v>5291048</v>
      </c>
      <c r="N54" s="49">
        <f t="shared" si="5"/>
        <v>0.05155894726959068</v>
      </c>
      <c r="O54" s="44">
        <f t="shared" si="6"/>
        <v>54400514</v>
      </c>
      <c r="P54" s="69">
        <f t="shared" si="7"/>
        <v>0.5301092019510368</v>
      </c>
      <c r="Q54" s="146">
        <v>4100370</v>
      </c>
      <c r="R54" s="49">
        <f t="shared" si="8"/>
        <v>0.03995631122904414</v>
      </c>
      <c r="S54" s="146">
        <v>5337490</v>
      </c>
      <c r="T54" s="49">
        <f t="shared" si="9"/>
        <v>0.052011504235449674</v>
      </c>
      <c r="U54" s="67">
        <f t="shared" si="10"/>
        <v>63838374</v>
      </c>
      <c r="V54" s="70">
        <f t="shared" si="11"/>
        <v>0.6220770174155306</v>
      </c>
      <c r="W54" s="146">
        <v>5399591</v>
      </c>
      <c r="X54" s="49">
        <f t="shared" si="12"/>
        <v>0.05261665130355203</v>
      </c>
      <c r="Y54" s="146">
        <v>1749286</v>
      </c>
      <c r="Z54" s="49">
        <f t="shared" si="13"/>
        <v>0.017046026540192643</v>
      </c>
      <c r="AA54" s="146">
        <v>733028</v>
      </c>
      <c r="AB54" s="49">
        <f t="shared" si="14"/>
        <v>0.007143037069241011</v>
      </c>
      <c r="AC54" s="146">
        <v>11535352</v>
      </c>
      <c r="AD54" s="49">
        <f t="shared" si="15"/>
        <v>0.11240695709132999</v>
      </c>
      <c r="AE54" s="146">
        <v>3398720</v>
      </c>
      <c r="AF54" s="49">
        <f t="shared" si="16"/>
        <v>0.03311903903803239</v>
      </c>
      <c r="AG54" s="146">
        <v>5920779</v>
      </c>
      <c r="AH54" s="49">
        <f t="shared" si="17"/>
        <v>0.05769540027909401</v>
      </c>
      <c r="AI54" s="146">
        <v>0</v>
      </c>
      <c r="AJ54" s="49">
        <f t="shared" si="18"/>
        <v>0</v>
      </c>
      <c r="AK54" s="146">
        <v>8000</v>
      </c>
      <c r="AL54" s="49">
        <f t="shared" si="19"/>
        <v>7.795649900676112E-05</v>
      </c>
      <c r="AM54" s="146">
        <v>846997</v>
      </c>
      <c r="AN54" s="49">
        <f t="shared" si="20"/>
        <v>0.008253615098653706</v>
      </c>
      <c r="AO54" s="97">
        <f t="shared" si="21"/>
        <v>29591753</v>
      </c>
      <c r="AP54" s="71">
        <f t="shared" si="22"/>
        <v>0.28835868291910255</v>
      </c>
      <c r="AQ54" s="146">
        <v>7399312</v>
      </c>
      <c r="AR54" s="49">
        <f t="shared" si="23"/>
        <v>0.07210305732233946</v>
      </c>
      <c r="AS54" s="146">
        <v>1791896</v>
      </c>
      <c r="AT54" s="49">
        <f t="shared" si="24"/>
        <v>0.017461242343027403</v>
      </c>
      <c r="AU54" s="98">
        <f t="shared" si="25"/>
        <v>102621335</v>
      </c>
    </row>
    <row r="55" spans="1:51" s="85" customFormat="1" ht="12.75">
      <c r="A55" s="95">
        <v>52</v>
      </c>
      <c r="B55" s="96" t="s">
        <v>98</v>
      </c>
      <c r="C55" s="153">
        <v>128326727</v>
      </c>
      <c r="D55" s="49">
        <f t="shared" si="0"/>
        <v>0.2827050855368599</v>
      </c>
      <c r="E55" s="153">
        <v>64834451</v>
      </c>
      <c r="F55" s="49">
        <f t="shared" si="1"/>
        <v>0.14283095536045545</v>
      </c>
      <c r="G55" s="153">
        <v>5336311</v>
      </c>
      <c r="H55" s="49">
        <f t="shared" si="2"/>
        <v>0.011755947439587442</v>
      </c>
      <c r="I55" s="153">
        <v>13622807</v>
      </c>
      <c r="J55" s="49">
        <f t="shared" si="3"/>
        <v>0.030011182457627354</v>
      </c>
      <c r="K55" s="153">
        <v>401260</v>
      </c>
      <c r="L55" s="49">
        <f t="shared" si="4"/>
        <v>0.0008839798635440956</v>
      </c>
      <c r="M55" s="153">
        <v>10400667</v>
      </c>
      <c r="N55" s="49">
        <f t="shared" si="5"/>
        <v>0.02291277524654234</v>
      </c>
      <c r="O55" s="44">
        <f t="shared" si="6"/>
        <v>222922223</v>
      </c>
      <c r="P55" s="69">
        <f t="shared" si="7"/>
        <v>0.4910999259046166</v>
      </c>
      <c r="Q55" s="153">
        <v>14120725</v>
      </c>
      <c r="R55" s="49">
        <f t="shared" si="8"/>
        <v>0.031108100878840902</v>
      </c>
      <c r="S55" s="153">
        <v>14618770</v>
      </c>
      <c r="T55" s="49">
        <f t="shared" si="9"/>
        <v>0.03220529908234691</v>
      </c>
      <c r="U55" s="67">
        <f t="shared" si="10"/>
        <v>251661718</v>
      </c>
      <c r="V55" s="70">
        <f t="shared" si="11"/>
        <v>0.5544133258658044</v>
      </c>
      <c r="W55" s="153">
        <v>18858141</v>
      </c>
      <c r="X55" s="49">
        <f t="shared" si="12"/>
        <v>0.04154467653859172</v>
      </c>
      <c r="Y55" s="153">
        <v>7344068</v>
      </c>
      <c r="Z55" s="49">
        <f t="shared" si="13"/>
        <v>0.016179056543135523</v>
      </c>
      <c r="AA55" s="153">
        <v>2404934</v>
      </c>
      <c r="AB55" s="49">
        <f t="shared" si="14"/>
        <v>0.005298094076540289</v>
      </c>
      <c r="AC55" s="153">
        <v>32128888</v>
      </c>
      <c r="AD55" s="49">
        <f t="shared" si="15"/>
        <v>0.0707802672333737</v>
      </c>
      <c r="AE55" s="153">
        <v>27627662</v>
      </c>
      <c r="AF55" s="49">
        <f t="shared" si="16"/>
        <v>0.06086402054728205</v>
      </c>
      <c r="AG55" s="153">
        <v>18359238</v>
      </c>
      <c r="AH55" s="49">
        <f t="shared" si="17"/>
        <v>0.04044558815235402</v>
      </c>
      <c r="AI55" s="154">
        <v>0</v>
      </c>
      <c r="AJ55" s="49">
        <f t="shared" si="18"/>
        <v>0</v>
      </c>
      <c r="AK55" s="153">
        <v>1667232</v>
      </c>
      <c r="AL55" s="49">
        <f t="shared" si="19"/>
        <v>0.003672929063092134</v>
      </c>
      <c r="AM55" s="153">
        <v>6758057</v>
      </c>
      <c r="AN55" s="49">
        <f t="shared" si="20"/>
        <v>0.014888068346416839</v>
      </c>
      <c r="AO55" s="97">
        <f t="shared" si="21"/>
        <v>115148220</v>
      </c>
      <c r="AP55" s="71">
        <f t="shared" si="22"/>
        <v>0.2536727005007863</v>
      </c>
      <c r="AQ55" s="153">
        <v>67858441</v>
      </c>
      <c r="AR55" s="49">
        <f t="shared" si="23"/>
        <v>0.14949283610500688</v>
      </c>
      <c r="AS55" s="153">
        <v>19255988</v>
      </c>
      <c r="AT55" s="49">
        <f t="shared" si="24"/>
        <v>0.04242113752840239</v>
      </c>
      <c r="AU55" s="98">
        <f t="shared" si="25"/>
        <v>453924367</v>
      </c>
      <c r="AV55" s="68"/>
      <c r="AW55" s="68"/>
      <c r="AX55" s="68"/>
      <c r="AY55" s="68"/>
    </row>
    <row r="56" spans="1:51" s="85" customFormat="1" ht="12.75">
      <c r="A56" s="95">
        <v>53</v>
      </c>
      <c r="B56" s="96" t="s">
        <v>99</v>
      </c>
      <c r="C56" s="153">
        <v>62213824</v>
      </c>
      <c r="D56" s="49">
        <f t="shared" si="0"/>
        <v>0.359241667300878</v>
      </c>
      <c r="E56" s="153">
        <v>22017544</v>
      </c>
      <c r="F56" s="49">
        <f t="shared" si="1"/>
        <v>0.127136039997002</v>
      </c>
      <c r="G56" s="153">
        <v>2711853</v>
      </c>
      <c r="H56" s="49">
        <f t="shared" si="2"/>
        <v>0.01565906948903973</v>
      </c>
      <c r="I56" s="153">
        <v>3355812</v>
      </c>
      <c r="J56" s="49">
        <f t="shared" si="3"/>
        <v>0.01937748591098168</v>
      </c>
      <c r="K56" s="153">
        <v>253528</v>
      </c>
      <c r="L56" s="49">
        <f t="shared" si="4"/>
        <v>0.0014639482927051228</v>
      </c>
      <c r="M56" s="153">
        <v>9870711</v>
      </c>
      <c r="N56" s="49">
        <f t="shared" si="5"/>
        <v>0.0569965073531747</v>
      </c>
      <c r="O56" s="44">
        <f t="shared" si="6"/>
        <v>100423272</v>
      </c>
      <c r="P56" s="69">
        <f t="shared" si="7"/>
        <v>0.5798747183437811</v>
      </c>
      <c r="Q56" s="153">
        <v>5864271</v>
      </c>
      <c r="R56" s="49">
        <f t="shared" si="8"/>
        <v>0.03386209617245497</v>
      </c>
      <c r="S56" s="153">
        <v>7585533</v>
      </c>
      <c r="T56" s="49">
        <f t="shared" si="9"/>
        <v>0.043801189945916696</v>
      </c>
      <c r="U56" s="67">
        <f t="shared" si="10"/>
        <v>113873076</v>
      </c>
      <c r="V56" s="70">
        <f t="shared" si="11"/>
        <v>0.6575380044621528</v>
      </c>
      <c r="W56" s="153">
        <v>9350970</v>
      </c>
      <c r="X56" s="49">
        <f t="shared" si="12"/>
        <v>0.0539953636940962</v>
      </c>
      <c r="Y56" s="153">
        <v>1537032</v>
      </c>
      <c r="Z56" s="49">
        <f t="shared" si="13"/>
        <v>0.008875293349188807</v>
      </c>
      <c r="AA56" s="153">
        <v>1622785</v>
      </c>
      <c r="AB56" s="49">
        <f t="shared" si="14"/>
        <v>0.009370457425520978</v>
      </c>
      <c r="AC56" s="153">
        <v>12383770</v>
      </c>
      <c r="AD56" s="49">
        <f t="shared" si="15"/>
        <v>0.07150767942299437</v>
      </c>
      <c r="AE56" s="153">
        <v>12286220</v>
      </c>
      <c r="AF56" s="49">
        <f t="shared" si="16"/>
        <v>0.07094439585686604</v>
      </c>
      <c r="AG56" s="153">
        <v>10645501</v>
      </c>
      <c r="AH56" s="49">
        <f t="shared" si="17"/>
        <v>0.061470382024631114</v>
      </c>
      <c r="AI56" s="153">
        <v>0</v>
      </c>
      <c r="AJ56" s="49">
        <f t="shared" si="18"/>
        <v>0</v>
      </c>
      <c r="AK56" s="153">
        <v>48399</v>
      </c>
      <c r="AL56" s="49">
        <f t="shared" si="19"/>
        <v>0.00027947064394715865</v>
      </c>
      <c r="AM56" s="153">
        <v>1845662</v>
      </c>
      <c r="AN56" s="49">
        <f t="shared" si="20"/>
        <v>0.01065741746004671</v>
      </c>
      <c r="AO56" s="97">
        <f t="shared" si="21"/>
        <v>49720339</v>
      </c>
      <c r="AP56" s="71">
        <f t="shared" si="22"/>
        <v>0.2871004598772914</v>
      </c>
      <c r="AQ56" s="153">
        <v>2772538</v>
      </c>
      <c r="AR56" s="49">
        <f t="shared" si="23"/>
        <v>0.0160094832584964</v>
      </c>
      <c r="AS56" s="153">
        <v>6815027</v>
      </c>
      <c r="AT56" s="49">
        <f t="shared" si="24"/>
        <v>0.0393520524020594</v>
      </c>
      <c r="AU56" s="98">
        <f t="shared" si="25"/>
        <v>173180980</v>
      </c>
      <c r="AV56" s="68"/>
      <c r="AW56" s="68"/>
      <c r="AX56" s="68"/>
      <c r="AY56" s="68"/>
    </row>
    <row r="57" spans="1:51" s="85" customFormat="1" ht="12.75">
      <c r="A57" s="95">
        <v>54</v>
      </c>
      <c r="B57" s="96" t="s">
        <v>100</v>
      </c>
      <c r="C57" s="153">
        <v>2339052</v>
      </c>
      <c r="D57" s="49">
        <f t="shared" si="0"/>
        <v>0.23731901023026128</v>
      </c>
      <c r="E57" s="153">
        <v>1657232</v>
      </c>
      <c r="F57" s="49">
        <f t="shared" si="1"/>
        <v>0.16814190448177996</v>
      </c>
      <c r="G57" s="153">
        <v>260293</v>
      </c>
      <c r="H57" s="49">
        <f t="shared" si="2"/>
        <v>0.026409193609148236</v>
      </c>
      <c r="I57" s="153">
        <v>400368</v>
      </c>
      <c r="J57" s="49">
        <f t="shared" si="3"/>
        <v>0.04062113090596928</v>
      </c>
      <c r="K57" s="153">
        <v>2356</v>
      </c>
      <c r="L57" s="49">
        <f t="shared" si="4"/>
        <v>0.00023903854557423074</v>
      </c>
      <c r="M57" s="153">
        <v>597832</v>
      </c>
      <c r="N57" s="49">
        <f t="shared" si="5"/>
        <v>0.060655726561007435</v>
      </c>
      <c r="O57" s="44">
        <f t="shared" si="6"/>
        <v>5257133</v>
      </c>
      <c r="P57" s="69">
        <f t="shared" si="7"/>
        <v>0.5333860043337404</v>
      </c>
      <c r="Q57" s="153">
        <v>607186</v>
      </c>
      <c r="R57" s="49">
        <f t="shared" si="8"/>
        <v>0.06160477857938662</v>
      </c>
      <c r="S57" s="153">
        <v>916380</v>
      </c>
      <c r="T57" s="49">
        <f t="shared" si="9"/>
        <v>0.09297544244198369</v>
      </c>
      <c r="U57" s="67">
        <f t="shared" si="10"/>
        <v>6780699</v>
      </c>
      <c r="V57" s="70">
        <f t="shared" si="11"/>
        <v>0.6879662253551108</v>
      </c>
      <c r="W57" s="153">
        <v>443825</v>
      </c>
      <c r="X57" s="49">
        <f t="shared" si="12"/>
        <v>0.045030255725587</v>
      </c>
      <c r="Y57" s="153">
        <v>354536</v>
      </c>
      <c r="Z57" s="49">
        <f t="shared" si="13"/>
        <v>0.035971039810571086</v>
      </c>
      <c r="AA57" s="153">
        <v>316401</v>
      </c>
      <c r="AB57" s="49">
        <f t="shared" si="14"/>
        <v>0.032101882367670705</v>
      </c>
      <c r="AC57" s="153">
        <v>824530</v>
      </c>
      <c r="AD57" s="49">
        <f t="shared" si="15"/>
        <v>0.08365638878706302</v>
      </c>
      <c r="AE57" s="153">
        <v>485610</v>
      </c>
      <c r="AF57" s="49">
        <f t="shared" si="16"/>
        <v>0.04926974028705526</v>
      </c>
      <c r="AG57" s="153">
        <v>573895</v>
      </c>
      <c r="AH57" s="49">
        <f t="shared" si="17"/>
        <v>0.05822709087959387</v>
      </c>
      <c r="AI57" s="153">
        <v>0</v>
      </c>
      <c r="AJ57" s="49">
        <f t="shared" si="18"/>
        <v>0</v>
      </c>
      <c r="AK57" s="153">
        <v>3461</v>
      </c>
      <c r="AL57" s="49">
        <f t="shared" si="19"/>
        <v>0.00035115127598998836</v>
      </c>
      <c r="AM57" s="153">
        <v>0</v>
      </c>
      <c r="AN57" s="49">
        <f t="shared" si="20"/>
        <v>0</v>
      </c>
      <c r="AO57" s="97">
        <f t="shared" si="21"/>
        <v>3002258</v>
      </c>
      <c r="AP57" s="71">
        <f t="shared" si="22"/>
        <v>0.30460754913353094</v>
      </c>
      <c r="AQ57" s="153">
        <v>650</v>
      </c>
      <c r="AR57" s="49">
        <f t="shared" si="23"/>
        <v>6.594866495044567E-05</v>
      </c>
      <c r="AS57" s="153">
        <v>72544</v>
      </c>
      <c r="AT57" s="49">
        <f t="shared" si="24"/>
        <v>0.007360276846407893</v>
      </c>
      <c r="AU57" s="98">
        <f t="shared" si="25"/>
        <v>9856151</v>
      </c>
      <c r="AV57" s="68"/>
      <c r="AW57" s="68"/>
      <c r="AX57" s="68"/>
      <c r="AY57" s="68"/>
    </row>
    <row r="58" spans="1:47" ht="12.75">
      <c r="A58" s="95">
        <v>55</v>
      </c>
      <c r="B58" s="99" t="s">
        <v>101</v>
      </c>
      <c r="C58" s="149">
        <v>65514428</v>
      </c>
      <c r="D58" s="49">
        <f t="shared" si="0"/>
        <v>0.3575646269390041</v>
      </c>
      <c r="E58" s="149">
        <v>21681293</v>
      </c>
      <c r="F58" s="49">
        <f t="shared" si="1"/>
        <v>0.11833215491250632</v>
      </c>
      <c r="G58" s="149">
        <v>4186703</v>
      </c>
      <c r="H58" s="49">
        <f t="shared" si="2"/>
        <v>0.02285018647036664</v>
      </c>
      <c r="I58" s="149">
        <v>5972611</v>
      </c>
      <c r="J58" s="49">
        <f t="shared" si="3"/>
        <v>0.03259731465665536</v>
      </c>
      <c r="K58" s="149">
        <v>520930</v>
      </c>
      <c r="L58" s="49">
        <f t="shared" si="4"/>
        <v>0.0028431316092897185</v>
      </c>
      <c r="M58" s="149">
        <v>10444807</v>
      </c>
      <c r="N58" s="49">
        <f t="shared" si="5"/>
        <v>0.057005664743114276</v>
      </c>
      <c r="O58" s="44">
        <f t="shared" si="6"/>
        <v>108320772</v>
      </c>
      <c r="P58" s="69">
        <f t="shared" si="7"/>
        <v>0.5911930793309365</v>
      </c>
      <c r="Q58" s="149">
        <v>7922818</v>
      </c>
      <c r="R58" s="49">
        <f t="shared" si="8"/>
        <v>0.0432411538795031</v>
      </c>
      <c r="S58" s="149">
        <v>10036564</v>
      </c>
      <c r="T58" s="49">
        <f t="shared" si="9"/>
        <v>0.05477755621112099</v>
      </c>
      <c r="U58" s="67">
        <f t="shared" si="10"/>
        <v>126280154</v>
      </c>
      <c r="V58" s="70">
        <f t="shared" si="11"/>
        <v>0.6892117894215605</v>
      </c>
      <c r="W58" s="149">
        <v>8121532</v>
      </c>
      <c r="X58" s="49">
        <f t="shared" si="12"/>
        <v>0.044325695093501906</v>
      </c>
      <c r="Y58" s="149">
        <v>1493777</v>
      </c>
      <c r="Z58" s="49">
        <f t="shared" si="13"/>
        <v>0.008152735695640428</v>
      </c>
      <c r="AA58" s="149">
        <v>1797472</v>
      </c>
      <c r="AB58" s="49">
        <f t="shared" si="14"/>
        <v>0.009810242182276331</v>
      </c>
      <c r="AC58" s="149">
        <v>13114094</v>
      </c>
      <c r="AD58" s="49">
        <f t="shared" si="15"/>
        <v>0.07157409859020722</v>
      </c>
      <c r="AE58" s="149">
        <v>8965007</v>
      </c>
      <c r="AF58" s="49">
        <f t="shared" si="16"/>
        <v>0.04892921271419114</v>
      </c>
      <c r="AG58" s="149">
        <v>10557076</v>
      </c>
      <c r="AH58" s="49">
        <f t="shared" si="17"/>
        <v>0.05761840646012682</v>
      </c>
      <c r="AI58" s="149">
        <v>0</v>
      </c>
      <c r="AJ58" s="49">
        <f t="shared" si="18"/>
        <v>0</v>
      </c>
      <c r="AK58" s="149">
        <v>661</v>
      </c>
      <c r="AL58" s="49">
        <f t="shared" si="19"/>
        <v>3.607605616379368E-06</v>
      </c>
      <c r="AM58" s="149">
        <v>1404547</v>
      </c>
      <c r="AN58" s="49">
        <f t="shared" si="20"/>
        <v>0.007665736226427825</v>
      </c>
      <c r="AO58" s="97">
        <f t="shared" si="21"/>
        <v>45454166</v>
      </c>
      <c r="AP58" s="71">
        <f t="shared" si="22"/>
        <v>0.24807973456798804</v>
      </c>
      <c r="AQ58" s="149">
        <v>10859301</v>
      </c>
      <c r="AR58" s="49">
        <f t="shared" si="23"/>
        <v>0.05926788998117108</v>
      </c>
      <c r="AS58" s="149">
        <v>630398</v>
      </c>
      <c r="AT58" s="49">
        <f t="shared" si="24"/>
        <v>0.003440586029280364</v>
      </c>
      <c r="AU58" s="98">
        <f t="shared" si="25"/>
        <v>183224019</v>
      </c>
    </row>
    <row r="59" spans="1:47" ht="12.75">
      <c r="A59" s="95">
        <v>56</v>
      </c>
      <c r="B59" s="96" t="s">
        <v>102</v>
      </c>
      <c r="C59" s="146">
        <v>10489814</v>
      </c>
      <c r="D59" s="49">
        <f t="shared" si="0"/>
        <v>0.3809200759224575</v>
      </c>
      <c r="E59" s="146">
        <v>2997401</v>
      </c>
      <c r="F59" s="49">
        <f t="shared" si="1"/>
        <v>0.10884561122723913</v>
      </c>
      <c r="G59" s="146">
        <v>833151</v>
      </c>
      <c r="H59" s="49">
        <f t="shared" si="2"/>
        <v>0.0302544870838388</v>
      </c>
      <c r="I59" s="146">
        <v>405866</v>
      </c>
      <c r="J59" s="49">
        <f t="shared" si="3"/>
        <v>0.014738345935813938</v>
      </c>
      <c r="K59" s="146">
        <v>86873</v>
      </c>
      <c r="L59" s="49">
        <f t="shared" si="4"/>
        <v>0.0031546479046827385</v>
      </c>
      <c r="M59" s="146">
        <v>1520257</v>
      </c>
      <c r="N59" s="49">
        <f t="shared" si="5"/>
        <v>0.055205593908685846</v>
      </c>
      <c r="O59" s="44">
        <f t="shared" si="6"/>
        <v>16333362</v>
      </c>
      <c r="P59" s="69">
        <f t="shared" si="7"/>
        <v>0.593118761982718</v>
      </c>
      <c r="Q59" s="146">
        <v>847313</v>
      </c>
      <c r="R59" s="49">
        <f t="shared" si="8"/>
        <v>0.030768756461276175</v>
      </c>
      <c r="S59" s="146">
        <v>1704506</v>
      </c>
      <c r="T59" s="49">
        <f t="shared" si="9"/>
        <v>0.06189628862154128</v>
      </c>
      <c r="U59" s="67">
        <f t="shared" si="10"/>
        <v>18885181</v>
      </c>
      <c r="V59" s="70">
        <f t="shared" si="11"/>
        <v>0.6857838070655354</v>
      </c>
      <c r="W59" s="146">
        <v>909063</v>
      </c>
      <c r="X59" s="49">
        <f t="shared" si="12"/>
        <v>0.033011104579957</v>
      </c>
      <c r="Y59" s="146">
        <v>713462</v>
      </c>
      <c r="Z59" s="49">
        <f t="shared" si="13"/>
        <v>0.025908180946562866</v>
      </c>
      <c r="AA59" s="146">
        <v>353996</v>
      </c>
      <c r="AB59" s="49">
        <f t="shared" si="14"/>
        <v>0.012854773516122048</v>
      </c>
      <c r="AC59" s="146">
        <v>1847690</v>
      </c>
      <c r="AD59" s="49">
        <f t="shared" si="15"/>
        <v>0.06709577644381164</v>
      </c>
      <c r="AE59" s="146">
        <v>2420989</v>
      </c>
      <c r="AF59" s="49">
        <f t="shared" si="16"/>
        <v>0.08791417213760268</v>
      </c>
      <c r="AG59" s="146">
        <v>2021444</v>
      </c>
      <c r="AH59" s="49">
        <f t="shared" si="17"/>
        <v>0.07340536275981598</v>
      </c>
      <c r="AI59" s="111">
        <v>0</v>
      </c>
      <c r="AJ59" s="49">
        <f t="shared" si="18"/>
        <v>0</v>
      </c>
      <c r="AK59" s="146">
        <v>12571</v>
      </c>
      <c r="AL59" s="49">
        <f t="shared" si="19"/>
        <v>0.0004564948696346011</v>
      </c>
      <c r="AM59" s="146">
        <v>85988</v>
      </c>
      <c r="AN59" s="49">
        <f t="shared" si="20"/>
        <v>0.0031225106077591345</v>
      </c>
      <c r="AO59" s="97">
        <f t="shared" si="21"/>
        <v>8365203</v>
      </c>
      <c r="AP59" s="71">
        <f t="shared" si="22"/>
        <v>0.3037683758612659</v>
      </c>
      <c r="AQ59" s="146">
        <v>287713</v>
      </c>
      <c r="AR59" s="49">
        <f t="shared" si="23"/>
        <v>0.010447817073198631</v>
      </c>
      <c r="AS59" s="111">
        <v>0</v>
      </c>
      <c r="AT59" s="49">
        <f t="shared" si="24"/>
        <v>0</v>
      </c>
      <c r="AU59" s="98">
        <f t="shared" si="25"/>
        <v>27538097</v>
      </c>
    </row>
    <row r="60" spans="1:51" s="85" customFormat="1" ht="12.75">
      <c r="A60" s="95">
        <v>57</v>
      </c>
      <c r="B60" s="96" t="s">
        <v>103</v>
      </c>
      <c r="C60" s="153">
        <v>33171320</v>
      </c>
      <c r="D60" s="49">
        <f t="shared" si="0"/>
        <v>0.3828778218888623</v>
      </c>
      <c r="E60" s="153">
        <v>9765324</v>
      </c>
      <c r="F60" s="49">
        <f t="shared" si="1"/>
        <v>0.11271562250640109</v>
      </c>
      <c r="G60" s="153">
        <v>2067506</v>
      </c>
      <c r="H60" s="49">
        <f t="shared" si="2"/>
        <v>0.023864054671992378</v>
      </c>
      <c r="I60" s="153">
        <v>256193</v>
      </c>
      <c r="J60" s="49">
        <f t="shared" si="3"/>
        <v>0.0029570911806697264</v>
      </c>
      <c r="K60" s="153">
        <v>126010</v>
      </c>
      <c r="L60" s="49">
        <f t="shared" si="4"/>
        <v>0.0014544622986427897</v>
      </c>
      <c r="M60" s="153">
        <v>3900721</v>
      </c>
      <c r="N60" s="49">
        <f t="shared" si="5"/>
        <v>0.04502382058585986</v>
      </c>
      <c r="O60" s="44">
        <f t="shared" si="6"/>
        <v>49287074</v>
      </c>
      <c r="P60" s="69">
        <f t="shared" si="7"/>
        <v>0.5688928731324282</v>
      </c>
      <c r="Q60" s="153">
        <v>3892847</v>
      </c>
      <c r="R60" s="49">
        <f t="shared" si="8"/>
        <v>0.04493293544865239</v>
      </c>
      <c r="S60" s="153">
        <v>3698535</v>
      </c>
      <c r="T60" s="49">
        <f t="shared" si="9"/>
        <v>0.042690101719790575</v>
      </c>
      <c r="U60" s="67">
        <f t="shared" si="10"/>
        <v>56878456</v>
      </c>
      <c r="V60" s="70">
        <f t="shared" si="11"/>
        <v>0.6565159103008711</v>
      </c>
      <c r="W60" s="153">
        <v>3634792</v>
      </c>
      <c r="X60" s="49">
        <f t="shared" si="12"/>
        <v>0.041954352253062634</v>
      </c>
      <c r="Y60" s="153">
        <v>2413397</v>
      </c>
      <c r="Z60" s="49">
        <f t="shared" si="13"/>
        <v>0.027856479233057795</v>
      </c>
      <c r="AA60" s="153">
        <v>721731</v>
      </c>
      <c r="AB60" s="49">
        <f t="shared" si="14"/>
        <v>0.008330533523226404</v>
      </c>
      <c r="AC60" s="153">
        <v>7621963</v>
      </c>
      <c r="AD60" s="49">
        <f t="shared" si="15"/>
        <v>0.087976016388781</v>
      </c>
      <c r="AE60" s="153">
        <v>4534192</v>
      </c>
      <c r="AF60" s="49">
        <f t="shared" si="16"/>
        <v>0.05233561875095427</v>
      </c>
      <c r="AG60" s="153">
        <v>4183314</v>
      </c>
      <c r="AH60" s="49">
        <f t="shared" si="17"/>
        <v>0.04828563206399939</v>
      </c>
      <c r="AI60" s="153">
        <v>0</v>
      </c>
      <c r="AJ60" s="49">
        <f t="shared" si="18"/>
        <v>0</v>
      </c>
      <c r="AK60" s="153">
        <v>36985</v>
      </c>
      <c r="AL60" s="49">
        <f t="shared" si="19"/>
        <v>0.00042689697734547713</v>
      </c>
      <c r="AM60" s="153">
        <v>621572</v>
      </c>
      <c r="AN60" s="49">
        <f t="shared" si="20"/>
        <v>0.0071744547249583054</v>
      </c>
      <c r="AO60" s="97">
        <f t="shared" si="21"/>
        <v>23767946</v>
      </c>
      <c r="AP60" s="71">
        <f t="shared" si="22"/>
        <v>0.2743399839153853</v>
      </c>
      <c r="AQ60" s="153">
        <v>5659740</v>
      </c>
      <c r="AR60" s="49">
        <f t="shared" si="23"/>
        <v>0.06532718395461108</v>
      </c>
      <c r="AS60" s="153">
        <v>330686</v>
      </c>
      <c r="AT60" s="49">
        <f t="shared" si="24"/>
        <v>0.0038169218291325257</v>
      </c>
      <c r="AU60" s="98">
        <f t="shared" si="25"/>
        <v>86636828</v>
      </c>
      <c r="AV60" s="68"/>
      <c r="AW60" s="68"/>
      <c r="AX60" s="68"/>
      <c r="AY60" s="68"/>
    </row>
    <row r="61" spans="1:51" s="85" customFormat="1" ht="12.75">
      <c r="A61" s="95">
        <v>58</v>
      </c>
      <c r="B61" s="96" t="s">
        <v>104</v>
      </c>
      <c r="C61" s="153">
        <v>31697799</v>
      </c>
      <c r="D61" s="49">
        <f t="shared" si="0"/>
        <v>0.362076331424556</v>
      </c>
      <c r="E61" s="153">
        <v>11001232</v>
      </c>
      <c r="F61" s="49">
        <f t="shared" si="1"/>
        <v>0.1256644262180611</v>
      </c>
      <c r="G61" s="153">
        <v>2077981</v>
      </c>
      <c r="H61" s="49">
        <f t="shared" si="2"/>
        <v>0.023736276996706624</v>
      </c>
      <c r="I61" s="153">
        <v>1464357</v>
      </c>
      <c r="J61" s="49">
        <f t="shared" si="3"/>
        <v>0.016726997683841345</v>
      </c>
      <c r="K61" s="153">
        <v>158687</v>
      </c>
      <c r="L61" s="49">
        <f t="shared" si="4"/>
        <v>0.0018126434205973894</v>
      </c>
      <c r="M61" s="153">
        <v>3517544</v>
      </c>
      <c r="N61" s="49">
        <f t="shared" si="5"/>
        <v>0.04018005878403287</v>
      </c>
      <c r="O61" s="44">
        <f t="shared" si="6"/>
        <v>49917600</v>
      </c>
      <c r="P61" s="69">
        <f t="shared" si="7"/>
        <v>0.5701967345277953</v>
      </c>
      <c r="Q61" s="153">
        <v>3276437</v>
      </c>
      <c r="R61" s="49">
        <f t="shared" si="8"/>
        <v>0.0374259515338487</v>
      </c>
      <c r="S61" s="153">
        <v>3182075</v>
      </c>
      <c r="T61" s="49">
        <f t="shared" si="9"/>
        <v>0.036348077111530486</v>
      </c>
      <c r="U61" s="67">
        <f t="shared" si="10"/>
        <v>56376112</v>
      </c>
      <c r="V61" s="70">
        <f t="shared" si="11"/>
        <v>0.6439707631731745</v>
      </c>
      <c r="W61" s="153">
        <v>5417918</v>
      </c>
      <c r="X61" s="49">
        <f t="shared" si="12"/>
        <v>0.061887573752331115</v>
      </c>
      <c r="Y61" s="153">
        <v>1773315</v>
      </c>
      <c r="Z61" s="49">
        <f t="shared" si="13"/>
        <v>0.020256150581942186</v>
      </c>
      <c r="AA61" s="153">
        <v>529874</v>
      </c>
      <c r="AB61" s="49">
        <f t="shared" si="14"/>
        <v>0.006052623213279104</v>
      </c>
      <c r="AC61" s="153">
        <v>8101318</v>
      </c>
      <c r="AD61" s="49">
        <f t="shared" si="15"/>
        <v>0.09253940632104207</v>
      </c>
      <c r="AE61" s="153">
        <v>6666617</v>
      </c>
      <c r="AF61" s="49">
        <f t="shared" si="16"/>
        <v>0.07615116198990911</v>
      </c>
      <c r="AG61" s="153">
        <v>5684025</v>
      </c>
      <c r="AH61" s="49">
        <f t="shared" si="17"/>
        <v>0.06492724998746638</v>
      </c>
      <c r="AI61" s="153">
        <v>36590</v>
      </c>
      <c r="AJ61" s="49">
        <f t="shared" si="18"/>
        <v>0.00041795876637442563</v>
      </c>
      <c r="AK61" s="153">
        <v>23314</v>
      </c>
      <c r="AL61" s="49">
        <f t="shared" si="19"/>
        <v>0.00026631021260599505</v>
      </c>
      <c r="AM61" s="153">
        <v>473467</v>
      </c>
      <c r="AN61" s="49">
        <f t="shared" si="20"/>
        <v>0.005408299623913643</v>
      </c>
      <c r="AO61" s="97">
        <f t="shared" si="21"/>
        <v>28706438</v>
      </c>
      <c r="AP61" s="71">
        <f t="shared" si="22"/>
        <v>0.32790673444886403</v>
      </c>
      <c r="AQ61" s="153">
        <v>185128</v>
      </c>
      <c r="AR61" s="49">
        <f t="shared" si="23"/>
        <v>0.0021146726018410676</v>
      </c>
      <c r="AS61" s="153">
        <v>2276843</v>
      </c>
      <c r="AT61" s="49">
        <f t="shared" si="24"/>
        <v>0.026007829776120428</v>
      </c>
      <c r="AU61" s="98">
        <f t="shared" si="25"/>
        <v>87544521</v>
      </c>
      <c r="AV61" s="68"/>
      <c r="AW61" s="68"/>
      <c r="AX61" s="68"/>
      <c r="AY61" s="68"/>
    </row>
    <row r="62" spans="1:51" s="85" customFormat="1" ht="12.75">
      <c r="A62" s="95">
        <v>59</v>
      </c>
      <c r="B62" s="96" t="s">
        <v>105</v>
      </c>
      <c r="C62" s="153">
        <v>17418525</v>
      </c>
      <c r="D62" s="49">
        <f t="shared" si="0"/>
        <v>0.31032061809557215</v>
      </c>
      <c r="E62" s="153">
        <v>6678122</v>
      </c>
      <c r="F62" s="49">
        <f t="shared" si="1"/>
        <v>0.11897442216017937</v>
      </c>
      <c r="G62" s="153">
        <v>1226966</v>
      </c>
      <c r="H62" s="49">
        <f t="shared" si="2"/>
        <v>0.021859075180145952</v>
      </c>
      <c r="I62" s="153">
        <v>322537</v>
      </c>
      <c r="J62" s="49">
        <f t="shared" si="3"/>
        <v>0.0057461743286926735</v>
      </c>
      <c r="K62" s="153">
        <v>140363</v>
      </c>
      <c r="L62" s="49">
        <f t="shared" si="4"/>
        <v>0.002500644165780328</v>
      </c>
      <c r="M62" s="153">
        <v>4334864</v>
      </c>
      <c r="N62" s="49">
        <f t="shared" si="5"/>
        <v>0.0772279900760968</v>
      </c>
      <c r="O62" s="44">
        <f t="shared" si="6"/>
        <v>30121377</v>
      </c>
      <c r="P62" s="69">
        <f t="shared" si="7"/>
        <v>0.5366289240064672</v>
      </c>
      <c r="Q62" s="153">
        <v>1677080</v>
      </c>
      <c r="R62" s="49">
        <f t="shared" si="8"/>
        <v>0.0298781040412849</v>
      </c>
      <c r="S62" s="153">
        <v>3193294</v>
      </c>
      <c r="T62" s="49">
        <f t="shared" si="9"/>
        <v>0.05689029167744582</v>
      </c>
      <c r="U62" s="67">
        <f t="shared" si="10"/>
        <v>34991751</v>
      </c>
      <c r="V62" s="70">
        <f>U62/$AU62</f>
        <v>0.623397319725198</v>
      </c>
      <c r="W62" s="153">
        <v>3281489</v>
      </c>
      <c r="X62" s="49">
        <f t="shared" si="12"/>
        <v>0.058461534185806255</v>
      </c>
      <c r="Y62" s="153">
        <v>1180439</v>
      </c>
      <c r="Z62" s="49">
        <f t="shared" si="13"/>
        <v>0.021030171045144125</v>
      </c>
      <c r="AA62" s="153">
        <v>400780</v>
      </c>
      <c r="AB62" s="49">
        <f t="shared" si="14"/>
        <v>0.007140116474864743</v>
      </c>
      <c r="AC62" s="153">
        <v>4401524</v>
      </c>
      <c r="AD62" s="49">
        <f t="shared" si="15"/>
        <v>0.078415574696623</v>
      </c>
      <c r="AE62" s="153">
        <v>3654667</v>
      </c>
      <c r="AF62" s="49">
        <f t="shared" si="16"/>
        <v>0.06510990582575105</v>
      </c>
      <c r="AG62" s="153">
        <v>3700388</v>
      </c>
      <c r="AH62" s="49">
        <f t="shared" si="17"/>
        <v>0.06592445062675731</v>
      </c>
      <c r="AI62" s="153">
        <v>0</v>
      </c>
      <c r="AJ62" s="49">
        <f t="shared" si="18"/>
        <v>0</v>
      </c>
      <c r="AK62" s="153">
        <v>18434</v>
      </c>
      <c r="AL62" s="49">
        <f t="shared" si="19"/>
        <v>0.00032841186460815577</v>
      </c>
      <c r="AM62" s="153">
        <v>0</v>
      </c>
      <c r="AN62" s="49">
        <f t="shared" si="20"/>
        <v>0</v>
      </c>
      <c r="AO62" s="97">
        <f t="shared" si="21"/>
        <v>16637721</v>
      </c>
      <c r="AP62" s="71">
        <f t="shared" si="22"/>
        <v>0.2964101647195546</v>
      </c>
      <c r="AQ62" s="153">
        <v>2594757</v>
      </c>
      <c r="AR62" s="49">
        <f t="shared" si="23"/>
        <v>0.04622702531057093</v>
      </c>
      <c r="AS62" s="153">
        <v>1906508</v>
      </c>
      <c r="AT62" s="49">
        <f t="shared" si="24"/>
        <v>0.03396549024467646</v>
      </c>
      <c r="AU62" s="98">
        <f>U62+AO62+AQ62+AS62</f>
        <v>56130737</v>
      </c>
      <c r="AV62" s="68"/>
      <c r="AW62" s="68"/>
      <c r="AX62" s="68"/>
      <c r="AY62" s="68"/>
    </row>
    <row r="63" spans="1:47" ht="12.75">
      <c r="A63" s="95">
        <v>60</v>
      </c>
      <c r="B63" s="99" t="s">
        <v>106</v>
      </c>
      <c r="C63" s="149">
        <v>25452729</v>
      </c>
      <c r="D63" s="49">
        <f t="shared" si="0"/>
        <v>0.2519034261279375</v>
      </c>
      <c r="E63" s="149">
        <v>9462470</v>
      </c>
      <c r="F63" s="49">
        <f t="shared" si="1"/>
        <v>0.09364923551548537</v>
      </c>
      <c r="G63" s="149">
        <v>1557701</v>
      </c>
      <c r="H63" s="49">
        <f t="shared" si="2"/>
        <v>0.015416430151081809</v>
      </c>
      <c r="I63" s="149">
        <v>780766</v>
      </c>
      <c r="J63" s="49">
        <f t="shared" si="3"/>
        <v>0.00772717261100785</v>
      </c>
      <c r="K63" s="149">
        <v>164890</v>
      </c>
      <c r="L63" s="49">
        <f t="shared" si="4"/>
        <v>0.0016319018653848715</v>
      </c>
      <c r="M63" s="149">
        <v>3031449</v>
      </c>
      <c r="N63" s="49">
        <f t="shared" si="5"/>
        <v>0.03000198482575719</v>
      </c>
      <c r="O63" s="44">
        <f t="shared" si="6"/>
        <v>40450005</v>
      </c>
      <c r="P63" s="69">
        <f t="shared" si="7"/>
        <v>0.4003301510966546</v>
      </c>
      <c r="Q63" s="149">
        <v>2679120</v>
      </c>
      <c r="R63" s="49">
        <f t="shared" si="8"/>
        <v>0.026515015620049223</v>
      </c>
      <c r="S63" s="149">
        <v>3865315</v>
      </c>
      <c r="T63" s="49">
        <f t="shared" si="9"/>
        <v>0.038254683478683514</v>
      </c>
      <c r="U63" s="67">
        <f t="shared" si="10"/>
        <v>46994440</v>
      </c>
      <c r="V63" s="70">
        <f t="shared" si="11"/>
        <v>0.4650998501953873</v>
      </c>
      <c r="W63" s="149">
        <v>3988889</v>
      </c>
      <c r="X63" s="49">
        <f t="shared" si="12"/>
        <v>0.03947768451642425</v>
      </c>
      <c r="Y63" s="149">
        <v>1116442</v>
      </c>
      <c r="Z63" s="49">
        <f t="shared" si="13"/>
        <v>0.01104932853656387</v>
      </c>
      <c r="AA63" s="149">
        <v>591950</v>
      </c>
      <c r="AB63" s="49">
        <f t="shared" si="14"/>
        <v>0.005858477222479074</v>
      </c>
      <c r="AC63" s="149">
        <v>4838095</v>
      </c>
      <c r="AD63" s="49">
        <f t="shared" si="15"/>
        <v>0.04788220180368257</v>
      </c>
      <c r="AE63" s="149">
        <v>3671947</v>
      </c>
      <c r="AF63" s="49">
        <f t="shared" si="16"/>
        <v>0.03634093734546899</v>
      </c>
      <c r="AG63" s="149">
        <v>4770595</v>
      </c>
      <c r="AH63" s="49">
        <f t="shared" si="17"/>
        <v>0.04721416022497265</v>
      </c>
      <c r="AI63" s="149">
        <v>0</v>
      </c>
      <c r="AJ63" s="49">
        <f t="shared" si="18"/>
        <v>0</v>
      </c>
      <c r="AK63" s="149">
        <v>10700</v>
      </c>
      <c r="AL63" s="49">
        <f t="shared" si="19"/>
        <v>0.0001058969613658689</v>
      </c>
      <c r="AM63" s="149">
        <v>232916</v>
      </c>
      <c r="AN63" s="49">
        <f t="shared" si="20"/>
        <v>0.0023051492199525907</v>
      </c>
      <c r="AO63" s="97">
        <f t="shared" si="21"/>
        <v>19221534</v>
      </c>
      <c r="AP63" s="71">
        <f t="shared" si="22"/>
        <v>0.19023383583090986</v>
      </c>
      <c r="AQ63" s="149">
        <v>29099409</v>
      </c>
      <c r="AR63" s="49">
        <f t="shared" si="23"/>
        <v>0.2879942981908989</v>
      </c>
      <c r="AS63" s="149">
        <v>5726232</v>
      </c>
      <c r="AT63" s="49">
        <f t="shared" si="24"/>
        <v>0.056672015782803946</v>
      </c>
      <c r="AU63" s="98">
        <f t="shared" si="25"/>
        <v>101041615</v>
      </c>
    </row>
    <row r="64" spans="1:47" ht="12.75">
      <c r="A64" s="95">
        <v>61</v>
      </c>
      <c r="B64" s="96" t="s">
        <v>107</v>
      </c>
      <c r="C64" s="146">
        <v>12897697</v>
      </c>
      <c r="D64" s="49">
        <f t="shared" si="0"/>
        <v>0.30835315274478525</v>
      </c>
      <c r="E64" s="146">
        <v>4518598</v>
      </c>
      <c r="F64" s="49">
        <f t="shared" si="1"/>
        <v>0.1080288937851681</v>
      </c>
      <c r="G64" s="146">
        <v>680224</v>
      </c>
      <c r="H64" s="49">
        <f t="shared" si="2"/>
        <v>0.01626253237090845</v>
      </c>
      <c r="I64" s="146">
        <v>2086481</v>
      </c>
      <c r="J64" s="49">
        <f t="shared" si="3"/>
        <v>0.04988278097183492</v>
      </c>
      <c r="K64" s="146">
        <v>0</v>
      </c>
      <c r="L64" s="49">
        <f t="shared" si="4"/>
        <v>0</v>
      </c>
      <c r="M64" s="146">
        <v>2713137</v>
      </c>
      <c r="N64" s="49">
        <f t="shared" si="5"/>
        <v>0.06486463031179353</v>
      </c>
      <c r="O64" s="44">
        <f t="shared" si="6"/>
        <v>22896137</v>
      </c>
      <c r="P64" s="69">
        <f t="shared" si="7"/>
        <v>0.5473919901844903</v>
      </c>
      <c r="Q64" s="146">
        <v>1565627</v>
      </c>
      <c r="R64" s="49">
        <f t="shared" si="8"/>
        <v>0.03743040493759157</v>
      </c>
      <c r="S64" s="146">
        <v>1603146</v>
      </c>
      <c r="T64" s="49">
        <f t="shared" si="9"/>
        <v>0.03832739468218175</v>
      </c>
      <c r="U64" s="67">
        <f t="shared" si="10"/>
        <v>26064910</v>
      </c>
      <c r="V64" s="70">
        <f t="shared" si="11"/>
        <v>0.6231497898042636</v>
      </c>
      <c r="W64" s="146">
        <v>2201242</v>
      </c>
      <c r="X64" s="49">
        <f t="shared" si="12"/>
        <v>0.052626442585388435</v>
      </c>
      <c r="Y64" s="146">
        <v>1426394</v>
      </c>
      <c r="Z64" s="49">
        <f t="shared" si="13"/>
        <v>0.03410167621058591</v>
      </c>
      <c r="AA64" s="146">
        <v>361495</v>
      </c>
      <c r="AB64" s="49">
        <f t="shared" si="14"/>
        <v>0.008642482681324903</v>
      </c>
      <c r="AC64" s="146">
        <v>3196363</v>
      </c>
      <c r="AD64" s="49">
        <f t="shared" si="15"/>
        <v>0.07641741067159355</v>
      </c>
      <c r="AE64" s="146">
        <v>1964410</v>
      </c>
      <c r="AF64" s="49">
        <f t="shared" si="16"/>
        <v>0.046964354704827044</v>
      </c>
      <c r="AG64" s="146">
        <v>2283748</v>
      </c>
      <c r="AH64" s="49">
        <f t="shared" si="17"/>
        <v>0.054598964130929566</v>
      </c>
      <c r="AI64" s="146">
        <v>0</v>
      </c>
      <c r="AJ64" s="49">
        <f t="shared" si="18"/>
        <v>0</v>
      </c>
      <c r="AK64" s="146">
        <v>0</v>
      </c>
      <c r="AL64" s="49">
        <f t="shared" si="19"/>
        <v>0</v>
      </c>
      <c r="AM64" s="146">
        <v>266766</v>
      </c>
      <c r="AN64" s="49">
        <f t="shared" si="20"/>
        <v>0.0063777383780310075</v>
      </c>
      <c r="AO64" s="97">
        <f t="shared" si="21"/>
        <v>11700418</v>
      </c>
      <c r="AP64" s="71">
        <f t="shared" si="22"/>
        <v>0.2797290693626804</v>
      </c>
      <c r="AQ64" s="146">
        <v>2211207</v>
      </c>
      <c r="AR64" s="49">
        <f t="shared" si="23"/>
        <v>0.05286468195223833</v>
      </c>
      <c r="AS64" s="146">
        <v>1851145</v>
      </c>
      <c r="AT64" s="49">
        <f t="shared" si="24"/>
        <v>0.04425645888081768</v>
      </c>
      <c r="AU64" s="98">
        <f>U64+AO64+AQ64+AS64</f>
        <v>41827680</v>
      </c>
    </row>
    <row r="65" spans="1:51" s="85" customFormat="1" ht="12.75">
      <c r="A65" s="95">
        <v>62</v>
      </c>
      <c r="B65" s="96" t="s">
        <v>108</v>
      </c>
      <c r="C65" s="153">
        <v>7180062</v>
      </c>
      <c r="D65" s="49">
        <f t="shared" si="0"/>
        <v>0.3632572786416278</v>
      </c>
      <c r="E65" s="153">
        <v>1963976</v>
      </c>
      <c r="F65" s="49">
        <f t="shared" si="1"/>
        <v>0.09936245356620453</v>
      </c>
      <c r="G65" s="153">
        <v>870811</v>
      </c>
      <c r="H65" s="49">
        <f t="shared" si="2"/>
        <v>0.04405650453592108</v>
      </c>
      <c r="I65" s="153">
        <v>231466</v>
      </c>
      <c r="J65" s="49">
        <f t="shared" si="3"/>
        <v>0.011710443344091322</v>
      </c>
      <c r="K65" s="153">
        <v>81270</v>
      </c>
      <c r="L65" s="49">
        <f t="shared" si="4"/>
        <v>0.004111652383392385</v>
      </c>
      <c r="M65" s="153">
        <v>1290373</v>
      </c>
      <c r="N65" s="49">
        <f t="shared" si="5"/>
        <v>0.06528319454799042</v>
      </c>
      <c r="O65" s="44">
        <f>C65+E65+G65+I65+K65+M65</f>
        <v>11617958</v>
      </c>
      <c r="P65" s="69">
        <f t="shared" si="7"/>
        <v>0.5877815270192276</v>
      </c>
      <c r="Q65" s="153">
        <v>605472</v>
      </c>
      <c r="R65" s="49">
        <f t="shared" si="8"/>
        <v>0.030632341477511434</v>
      </c>
      <c r="S65" s="153">
        <v>1027043</v>
      </c>
      <c r="T65" s="49">
        <f t="shared" si="9"/>
        <v>0.05196067181981623</v>
      </c>
      <c r="U65" s="67">
        <f t="shared" si="10"/>
        <v>13250473</v>
      </c>
      <c r="V65" s="70">
        <f t="shared" si="11"/>
        <v>0.6703745403165552</v>
      </c>
      <c r="W65" s="153">
        <v>806194</v>
      </c>
      <c r="X65" s="49">
        <f t="shared" si="12"/>
        <v>0.04078736903625742</v>
      </c>
      <c r="Y65" s="153">
        <v>457366</v>
      </c>
      <c r="Z65" s="49">
        <f t="shared" si="13"/>
        <v>0.023139288839456644</v>
      </c>
      <c r="AA65" s="153">
        <v>286026</v>
      </c>
      <c r="AB65" s="49">
        <f t="shared" si="14"/>
        <v>0.014470770082591242</v>
      </c>
      <c r="AC65" s="153">
        <v>1518051</v>
      </c>
      <c r="AD65" s="49">
        <f t="shared" si="15"/>
        <v>0.07680199350635158</v>
      </c>
      <c r="AE65" s="153">
        <v>1615152</v>
      </c>
      <c r="AF65" s="49">
        <f t="shared" si="16"/>
        <v>0.08171457573939925</v>
      </c>
      <c r="AG65" s="153">
        <v>1513183</v>
      </c>
      <c r="AH65" s="49">
        <f t="shared" si="17"/>
        <v>0.0765557092218388</v>
      </c>
      <c r="AI65" s="153">
        <v>0</v>
      </c>
      <c r="AJ65" s="49">
        <f t="shared" si="18"/>
        <v>0</v>
      </c>
      <c r="AK65" s="153">
        <v>7823</v>
      </c>
      <c r="AL65" s="49">
        <f t="shared" si="19"/>
        <v>0.00039578511868190757</v>
      </c>
      <c r="AM65" s="153">
        <v>1083</v>
      </c>
      <c r="AN65" s="49">
        <f t="shared" si="20"/>
        <v>5.4791676279241454E-05</v>
      </c>
      <c r="AO65" s="97">
        <f t="shared" si="21"/>
        <v>6204878</v>
      </c>
      <c r="AP65" s="71">
        <f t="shared" si="22"/>
        <v>0.3139202832208561</v>
      </c>
      <c r="AQ65" s="153">
        <v>310425</v>
      </c>
      <c r="AR65" s="49">
        <f t="shared" si="23"/>
        <v>0.01570517646258867</v>
      </c>
      <c r="AS65" s="153">
        <v>0</v>
      </c>
      <c r="AT65" s="49">
        <f t="shared" si="24"/>
        <v>0</v>
      </c>
      <c r="AU65" s="98">
        <f t="shared" si="25"/>
        <v>19765776</v>
      </c>
      <c r="AV65" s="68"/>
      <c r="AW65" s="68"/>
      <c r="AX65" s="68"/>
      <c r="AY65" s="68"/>
    </row>
    <row r="66" spans="1:51" s="85" customFormat="1" ht="12.75">
      <c r="A66" s="95">
        <v>63</v>
      </c>
      <c r="B66" s="96" t="s">
        <v>109</v>
      </c>
      <c r="C66" s="153">
        <v>9418756</v>
      </c>
      <c r="D66" s="49">
        <f t="shared" si="0"/>
        <v>0.3323822017935835</v>
      </c>
      <c r="E66" s="153">
        <v>2824967</v>
      </c>
      <c r="F66" s="49">
        <f t="shared" si="1"/>
        <v>0.09969137659519094</v>
      </c>
      <c r="G66" s="153">
        <v>415000</v>
      </c>
      <c r="H66" s="49">
        <f t="shared" si="2"/>
        <v>0.014645098964697371</v>
      </c>
      <c r="I66" s="153">
        <v>277606</v>
      </c>
      <c r="J66" s="49">
        <f t="shared" si="3"/>
        <v>0.009796547814924767</v>
      </c>
      <c r="K66" s="153">
        <v>36248</v>
      </c>
      <c r="L66" s="49">
        <f t="shared" si="4"/>
        <v>0.00127916999342735</v>
      </c>
      <c r="M66" s="153">
        <v>1406329</v>
      </c>
      <c r="N66" s="49">
        <f t="shared" si="5"/>
        <v>0.04962849971547925</v>
      </c>
      <c r="O66" s="44">
        <f t="shared" si="6"/>
        <v>14378906</v>
      </c>
      <c r="P66" s="69">
        <f>O66/$AU66</f>
        <v>0.5074228948773032</v>
      </c>
      <c r="Q66" s="153">
        <v>1708657</v>
      </c>
      <c r="R66" s="49">
        <f t="shared" si="8"/>
        <v>0.06029747195595884</v>
      </c>
      <c r="S66" s="153">
        <v>1782559</v>
      </c>
      <c r="T66" s="49">
        <f t="shared" si="9"/>
        <v>0.06290542883231803</v>
      </c>
      <c r="U66" s="67">
        <f t="shared" si="10"/>
        <v>17870122</v>
      </c>
      <c r="V66" s="70">
        <f t="shared" si="11"/>
        <v>0.6306257956655801</v>
      </c>
      <c r="W66" s="153">
        <v>1719552</v>
      </c>
      <c r="X66" s="49">
        <f t="shared" si="12"/>
        <v>0.06068194991552601</v>
      </c>
      <c r="Y66" s="153">
        <v>641740</v>
      </c>
      <c r="Z66" s="49">
        <f t="shared" si="13"/>
        <v>0.022646616408686485</v>
      </c>
      <c r="AA66" s="153">
        <v>372307</v>
      </c>
      <c r="AB66" s="49">
        <f t="shared" si="14"/>
        <v>0.013138488819878516</v>
      </c>
      <c r="AC66" s="153">
        <v>2756361</v>
      </c>
      <c r="AD66" s="49">
        <f t="shared" si="15"/>
        <v>0.09727031235525833</v>
      </c>
      <c r="AE66" s="153">
        <v>1444386</v>
      </c>
      <c r="AF66" s="49">
        <f t="shared" si="16"/>
        <v>0.05097150822463464</v>
      </c>
      <c r="AG66" s="153">
        <v>1432217</v>
      </c>
      <c r="AH66" s="49">
        <f t="shared" si="17"/>
        <v>0.0505420715757156</v>
      </c>
      <c r="AI66" s="153">
        <v>0</v>
      </c>
      <c r="AJ66" s="49">
        <f t="shared" si="18"/>
        <v>0</v>
      </c>
      <c r="AK66" s="153">
        <v>34306</v>
      </c>
      <c r="AL66" s="49">
        <f t="shared" si="19"/>
        <v>0.0012106379881515856</v>
      </c>
      <c r="AM66" s="153">
        <v>555231</v>
      </c>
      <c r="AN66" s="49">
        <f t="shared" si="20"/>
        <v>0.019593766128356352</v>
      </c>
      <c r="AO66" s="97">
        <f>W66+Y66+AA66+AC66+AE66+AG66+AI66+AK66+AM66</f>
        <v>8956100</v>
      </c>
      <c r="AP66" s="71">
        <f t="shared" si="22"/>
        <v>0.31605535141620755</v>
      </c>
      <c r="AQ66" s="153">
        <v>18033</v>
      </c>
      <c r="AR66" s="49">
        <f t="shared" si="23"/>
        <v>0.0006363736617599704</v>
      </c>
      <c r="AS66" s="153">
        <v>1492870</v>
      </c>
      <c r="AT66" s="49">
        <f t="shared" si="24"/>
        <v>0.05268247925645245</v>
      </c>
      <c r="AU66" s="98">
        <f t="shared" si="25"/>
        <v>28337125</v>
      </c>
      <c r="AV66" s="68"/>
      <c r="AW66" s="68"/>
      <c r="AX66" s="68"/>
      <c r="AY66" s="68"/>
    </row>
    <row r="67" spans="1:51" s="85" customFormat="1" ht="12.75">
      <c r="A67" s="95">
        <v>64</v>
      </c>
      <c r="B67" s="96" t="s">
        <v>110</v>
      </c>
      <c r="C67" s="153">
        <v>8247527</v>
      </c>
      <c r="D67" s="49">
        <f t="shared" si="0"/>
        <v>0.29553645558797675</v>
      </c>
      <c r="E67" s="153">
        <v>2813265</v>
      </c>
      <c r="F67" s="49">
        <f t="shared" si="1"/>
        <v>0.10080868686209933</v>
      </c>
      <c r="G67" s="153">
        <v>1105395</v>
      </c>
      <c r="H67" s="49">
        <f t="shared" si="2"/>
        <v>0.039609997072415956</v>
      </c>
      <c r="I67" s="153">
        <v>842026</v>
      </c>
      <c r="J67" s="49">
        <f>I67/$AU67</f>
        <v>0.03017260562504636</v>
      </c>
      <c r="K67" s="153">
        <v>138683</v>
      </c>
      <c r="L67" s="49">
        <f t="shared" si="4"/>
        <v>0.004969475367623214</v>
      </c>
      <c r="M67" s="153">
        <v>1442891</v>
      </c>
      <c r="N67" s="49">
        <f t="shared" si="5"/>
        <v>0.05170360666170494</v>
      </c>
      <c r="O67" s="44">
        <f t="shared" si="6"/>
        <v>14589787</v>
      </c>
      <c r="P67" s="69">
        <f t="shared" si="7"/>
        <v>0.5228008271768666</v>
      </c>
      <c r="Q67" s="153">
        <v>948247</v>
      </c>
      <c r="R67" s="49">
        <f t="shared" si="8"/>
        <v>0.03397885904489094</v>
      </c>
      <c r="S67" s="153">
        <v>1832162</v>
      </c>
      <c r="T67" s="49">
        <f t="shared" si="9"/>
        <v>0.06565248753268449</v>
      </c>
      <c r="U67" s="67">
        <f>O67+Q67+S67</f>
        <v>17370196</v>
      </c>
      <c r="V67" s="70">
        <f t="shared" si="11"/>
        <v>0.622432173754442</v>
      </c>
      <c r="W67" s="153">
        <v>1514510</v>
      </c>
      <c r="X67" s="49">
        <f t="shared" si="12"/>
        <v>0.05426995478190574</v>
      </c>
      <c r="Y67" s="153">
        <v>610472</v>
      </c>
      <c r="Z67" s="49">
        <f t="shared" si="13"/>
        <v>0.02187525195318589</v>
      </c>
      <c r="AA67" s="153">
        <v>347486</v>
      </c>
      <c r="AB67" s="49">
        <f t="shared" si="14"/>
        <v>0.01245158467579963</v>
      </c>
      <c r="AC67" s="153">
        <v>2672754</v>
      </c>
      <c r="AD67" s="49">
        <f t="shared" si="15"/>
        <v>0.0957737081453128</v>
      </c>
      <c r="AE67" s="153">
        <v>1659535</v>
      </c>
      <c r="AF67" s="49">
        <f t="shared" si="16"/>
        <v>0.05946668520444892</v>
      </c>
      <c r="AG67" s="153">
        <v>1960896</v>
      </c>
      <c r="AH67" s="49">
        <f t="shared" si="17"/>
        <v>0.07026545698081876</v>
      </c>
      <c r="AI67" s="153">
        <v>0</v>
      </c>
      <c r="AJ67" s="49">
        <f t="shared" si="18"/>
        <v>0</v>
      </c>
      <c r="AK67" s="153">
        <v>5790</v>
      </c>
      <c r="AL67" s="49">
        <f t="shared" si="19"/>
        <v>0.00020747505013980378</v>
      </c>
      <c r="AM67" s="153">
        <v>31149</v>
      </c>
      <c r="AN67" s="49">
        <f t="shared" si="20"/>
        <v>0.0011161727697417527</v>
      </c>
      <c r="AO67" s="97">
        <f t="shared" si="21"/>
        <v>8802592</v>
      </c>
      <c r="AP67" s="71">
        <f t="shared" si="22"/>
        <v>0.3154262895613533</v>
      </c>
      <c r="AQ67" s="153">
        <v>384878</v>
      </c>
      <c r="AR67" s="49">
        <f t="shared" si="23"/>
        <v>0.013791464999604042</v>
      </c>
      <c r="AS67" s="153">
        <v>1349304</v>
      </c>
      <c r="AT67" s="49">
        <f t="shared" si="24"/>
        <v>0.048350071684600655</v>
      </c>
      <c r="AU67" s="98">
        <f t="shared" si="25"/>
        <v>27906970</v>
      </c>
      <c r="AV67" s="68"/>
      <c r="AW67" s="68"/>
      <c r="AX67" s="68"/>
      <c r="AY67" s="68"/>
    </row>
    <row r="68" spans="1:48" ht="12.75">
      <c r="A68" s="95">
        <v>65</v>
      </c>
      <c r="B68" s="99" t="s">
        <v>111</v>
      </c>
      <c r="C68" s="149">
        <v>26127162</v>
      </c>
      <c r="D68" s="49">
        <f t="shared" si="0"/>
        <v>0.261433578101634</v>
      </c>
      <c r="E68" s="149">
        <v>12783278</v>
      </c>
      <c r="F68" s="49">
        <f t="shared" si="1"/>
        <v>0.1279120214973176</v>
      </c>
      <c r="G68" s="149">
        <v>1203928</v>
      </c>
      <c r="H68" s="49">
        <f t="shared" si="2"/>
        <v>0.012046742957262024</v>
      </c>
      <c r="I68" s="149">
        <v>5590879</v>
      </c>
      <c r="J68" s="49">
        <f t="shared" si="3"/>
        <v>0.05594344696539506</v>
      </c>
      <c r="K68" s="149">
        <v>535387</v>
      </c>
      <c r="L68" s="49">
        <f aca="true" t="shared" si="26" ref="L68:L73">K68/$AU68</f>
        <v>0.005357188778448248</v>
      </c>
      <c r="M68" s="149">
        <v>6594064</v>
      </c>
      <c r="N68" s="49">
        <f t="shared" si="5"/>
        <v>0.06598151554888253</v>
      </c>
      <c r="O68" s="44">
        <f t="shared" si="6"/>
        <v>52834698</v>
      </c>
      <c r="P68" s="69">
        <f t="shared" si="7"/>
        <v>0.5286744938489394</v>
      </c>
      <c r="Q68" s="149">
        <v>5063358</v>
      </c>
      <c r="R68" s="49">
        <f t="shared" si="8"/>
        <v>0.05066496694702368</v>
      </c>
      <c r="S68" s="149">
        <v>5084922</v>
      </c>
      <c r="T68" s="49">
        <f t="shared" si="9"/>
        <v>0.050880740618813355</v>
      </c>
      <c r="U68" s="67">
        <f t="shared" si="10"/>
        <v>62982978</v>
      </c>
      <c r="V68" s="70">
        <f t="shared" si="11"/>
        <v>0.6302202014147764</v>
      </c>
      <c r="W68" s="149">
        <v>4159909</v>
      </c>
      <c r="X68" s="49">
        <f t="shared" si="12"/>
        <v>0.041624876611060554</v>
      </c>
      <c r="Y68" s="149">
        <v>2211662</v>
      </c>
      <c r="Z68" s="49">
        <f t="shared" si="13"/>
        <v>0.02213032973927348</v>
      </c>
      <c r="AA68" s="149">
        <v>1217306</v>
      </c>
      <c r="AB68" s="49">
        <f t="shared" si="14"/>
        <v>0.012180605885345972</v>
      </c>
      <c r="AC68" s="149">
        <v>7921118</v>
      </c>
      <c r="AD68" s="49">
        <f t="shared" si="15"/>
        <v>0.07926028174454074</v>
      </c>
      <c r="AE68" s="149">
        <v>3080415</v>
      </c>
      <c r="AF68" s="49">
        <f t="shared" si="16"/>
        <v>0.030823245000277673</v>
      </c>
      <c r="AG68" s="149">
        <v>5189665</v>
      </c>
      <c r="AH68" s="49">
        <f t="shared" si="17"/>
        <v>0.05192881990393049</v>
      </c>
      <c r="AI68" s="149">
        <v>0</v>
      </c>
      <c r="AJ68" s="49">
        <f t="shared" si="18"/>
        <v>0</v>
      </c>
      <c r="AK68" s="149">
        <v>0</v>
      </c>
      <c r="AL68" s="49">
        <f t="shared" si="19"/>
        <v>0</v>
      </c>
      <c r="AM68" s="149">
        <v>6226945</v>
      </c>
      <c r="AN68" s="49">
        <f t="shared" si="20"/>
        <v>0.06230804983687394</v>
      </c>
      <c r="AO68" s="97">
        <f t="shared" si="21"/>
        <v>30007020</v>
      </c>
      <c r="AP68" s="71">
        <f t="shared" si="22"/>
        <v>0.3002562087213028</v>
      </c>
      <c r="AQ68" s="149">
        <v>74903</v>
      </c>
      <c r="AR68" s="49">
        <f t="shared" si="23"/>
        <v>0.0007494943117261143</v>
      </c>
      <c r="AS68" s="149">
        <v>6873149</v>
      </c>
      <c r="AT68" s="49">
        <f t="shared" si="24"/>
        <v>0.06877409555219459</v>
      </c>
      <c r="AU68" s="98">
        <f>U68+AO68+AQ68+AS68</f>
        <v>99938050</v>
      </c>
      <c r="AV68" s="76"/>
    </row>
    <row r="69" spans="1:49" ht="12.75">
      <c r="A69" s="95">
        <v>66</v>
      </c>
      <c r="B69" s="96" t="s">
        <v>112</v>
      </c>
      <c r="C69" s="146">
        <v>8840028</v>
      </c>
      <c r="D69" s="49">
        <f>C69/$AU69</f>
        <v>0.3122420501182931</v>
      </c>
      <c r="E69" s="146">
        <v>3721962</v>
      </c>
      <c r="F69" s="49">
        <f>E69/$AU69</f>
        <v>0.13146486021790682</v>
      </c>
      <c r="G69" s="146">
        <v>558228</v>
      </c>
      <c r="H69" s="49">
        <f>G69/$AU69</f>
        <v>0.01971738722472763</v>
      </c>
      <c r="I69" s="146">
        <v>1006609</v>
      </c>
      <c r="J69" s="49">
        <f>I69/$AU69</f>
        <v>0.03555482605117596</v>
      </c>
      <c r="K69" s="146">
        <v>0</v>
      </c>
      <c r="L69" s="49">
        <f t="shared" si="26"/>
        <v>0</v>
      </c>
      <c r="M69" s="146">
        <v>1179962</v>
      </c>
      <c r="N69" s="49">
        <f>M69/$AU69</f>
        <v>0.04167789445256071</v>
      </c>
      <c r="O69" s="44">
        <f>C69+E69+G69+I69+K69+M69</f>
        <v>15306789</v>
      </c>
      <c r="P69" s="69">
        <f>O69/$AU69</f>
        <v>0.5406570180646642</v>
      </c>
      <c r="Q69" s="146">
        <v>1580988</v>
      </c>
      <c r="R69" s="49">
        <f>Q69/$AU69</f>
        <v>0.055842688997412675</v>
      </c>
      <c r="S69" s="146">
        <v>2195200</v>
      </c>
      <c r="T69" s="49">
        <f>S69/$AU69</f>
        <v>0.07753750875219818</v>
      </c>
      <c r="U69" s="67">
        <f>O69+Q69+S69</f>
        <v>19082977</v>
      </c>
      <c r="V69" s="70">
        <f>U69/$AU69</f>
        <v>0.6740372158142751</v>
      </c>
      <c r="W69" s="146">
        <v>1342481</v>
      </c>
      <c r="X69" s="49">
        <f>W69/$AU69</f>
        <v>0.047418290947139105</v>
      </c>
      <c r="Y69" s="146">
        <v>958000</v>
      </c>
      <c r="Z69" s="49">
        <f>Y69/$AU69</f>
        <v>0.03383788875027599</v>
      </c>
      <c r="AA69" s="146">
        <v>441736</v>
      </c>
      <c r="AB69" s="49">
        <f>AA69/$AU69</f>
        <v>0.01560272820980367</v>
      </c>
      <c r="AC69" s="146">
        <v>2227722</v>
      </c>
      <c r="AD69" s="49">
        <f>AC69/$AU69</f>
        <v>0.07868623090035734</v>
      </c>
      <c r="AE69" s="146">
        <v>1147142</v>
      </c>
      <c r="AF69" s="49">
        <f>AE69/$AU69</f>
        <v>0.04051864653107422</v>
      </c>
      <c r="AG69" s="146">
        <v>1648747</v>
      </c>
      <c r="AH69" s="49">
        <f>AG69/$AU69</f>
        <v>0.05823603085944811</v>
      </c>
      <c r="AI69" s="146">
        <v>0</v>
      </c>
      <c r="AJ69" s="49">
        <f>AI69/$AU69</f>
        <v>0</v>
      </c>
      <c r="AK69" s="146">
        <v>139718</v>
      </c>
      <c r="AL69" s="49">
        <f>AK69/$AU69</f>
        <v>0.004935033549489626</v>
      </c>
      <c r="AM69" s="146">
        <v>200858</v>
      </c>
      <c r="AN69" s="49">
        <f>AM69/$AU69</f>
        <v>0.007094583150942521</v>
      </c>
      <c r="AO69" s="97">
        <f>W69+Y69+AA69+AC69+AE69+AG69+AI69+AK69+AM69</f>
        <v>8106404</v>
      </c>
      <c r="AP69" s="71">
        <f>AO69/$AU69</f>
        <v>0.2863294328985306</v>
      </c>
      <c r="AQ69" s="146">
        <v>606979</v>
      </c>
      <c r="AR69" s="49">
        <f>AQ69/$AU69</f>
        <v>0.021439340162582227</v>
      </c>
      <c r="AS69" s="146">
        <v>515099</v>
      </c>
      <c r="AT69" s="49">
        <f>AS69/$AU69</f>
        <v>0.018194011124612122</v>
      </c>
      <c r="AU69" s="98">
        <f>U69+AO69+AQ69+AS69</f>
        <v>28311459</v>
      </c>
      <c r="AV69" s="76"/>
      <c r="AW69" s="68"/>
    </row>
    <row r="70" spans="1:51" s="85" customFormat="1" ht="12.75" customHeight="1">
      <c r="A70" s="95">
        <v>67</v>
      </c>
      <c r="B70" s="96" t="s">
        <v>113</v>
      </c>
      <c r="C70" s="153">
        <v>16250846</v>
      </c>
      <c r="D70" s="49">
        <f>C70/$AU70</f>
        <v>0.30907726164118365</v>
      </c>
      <c r="E70" s="153">
        <v>3862009</v>
      </c>
      <c r="F70" s="49">
        <f>E70/$AU70</f>
        <v>0.07345212465576291</v>
      </c>
      <c r="G70" s="153">
        <v>843858</v>
      </c>
      <c r="H70" s="49">
        <f>G70/$AU70</f>
        <v>0.016049461046766793</v>
      </c>
      <c r="I70" s="153">
        <v>648500</v>
      </c>
      <c r="J70" s="49">
        <f>I70/$AU70</f>
        <v>0.012333918134127146</v>
      </c>
      <c r="K70" s="153">
        <v>0</v>
      </c>
      <c r="L70" s="49">
        <f t="shared" si="26"/>
        <v>0</v>
      </c>
      <c r="M70" s="153">
        <v>1024892</v>
      </c>
      <c r="N70" s="49">
        <f>M70/$AU70</f>
        <v>0.019492573668961975</v>
      </c>
      <c r="O70" s="100">
        <f>C70+E70+G70+I70+K70+M70</f>
        <v>22630105</v>
      </c>
      <c r="P70" s="69">
        <f>O70/$AU70</f>
        <v>0.4304053391468025</v>
      </c>
      <c r="Q70" s="153">
        <v>1365669</v>
      </c>
      <c r="R70" s="49">
        <f>Q70/$AU70</f>
        <v>0.025973862211742926</v>
      </c>
      <c r="S70" s="153">
        <v>1116695</v>
      </c>
      <c r="T70" s="49">
        <f>S70/$AU70</f>
        <v>0.02123858860568869</v>
      </c>
      <c r="U70" s="101">
        <f>O70+Q70+S70</f>
        <v>25112469</v>
      </c>
      <c r="V70" s="70">
        <f>U70/$AU70</f>
        <v>0.4776177899642341</v>
      </c>
      <c r="W70" s="153">
        <v>1596748</v>
      </c>
      <c r="X70" s="49">
        <f>W70/$AU70</f>
        <v>0.030368788146231694</v>
      </c>
      <c r="Y70" s="153">
        <v>966584</v>
      </c>
      <c r="Z70" s="49">
        <f>Y70/$AU70</f>
        <v>0.0183836051283842</v>
      </c>
      <c r="AA70" s="153">
        <v>514550</v>
      </c>
      <c r="AB70" s="49">
        <f>AA70/$AU70</f>
        <v>0.009786303124001732</v>
      </c>
      <c r="AC70" s="153">
        <v>4349480</v>
      </c>
      <c r="AD70" s="49">
        <f>AC70/$AU70</f>
        <v>0.08272340824367516</v>
      </c>
      <c r="AE70" s="153">
        <v>1807108</v>
      </c>
      <c r="AF70" s="49">
        <f>AE70/$AU70</f>
        <v>0.03436965633234578</v>
      </c>
      <c r="AG70" s="153">
        <v>2100775</v>
      </c>
      <c r="AH70" s="49">
        <f>AG70/$AU70</f>
        <v>0.03995495276518266</v>
      </c>
      <c r="AI70" s="153">
        <v>0</v>
      </c>
      <c r="AJ70" s="49">
        <f>AI70/$AU70</f>
        <v>0</v>
      </c>
      <c r="AK70" s="153">
        <v>0</v>
      </c>
      <c r="AL70" s="49">
        <f>AK70/$AU70</f>
        <v>0</v>
      </c>
      <c r="AM70" s="153">
        <v>1465610</v>
      </c>
      <c r="AN70" s="49">
        <f>AM70/$AU70</f>
        <v>0.027874654983127353</v>
      </c>
      <c r="AO70" s="102">
        <f>W70+Y70+AA70+AC70+AE70+AG70+AI70+AK70+AM70</f>
        <v>12800855</v>
      </c>
      <c r="AP70" s="71">
        <f>AO70/$AU70</f>
        <v>0.2434613687229486</v>
      </c>
      <c r="AQ70" s="153">
        <v>10304516</v>
      </c>
      <c r="AR70" s="49">
        <f>AQ70/$AU70</f>
        <v>0.19598312529807763</v>
      </c>
      <c r="AS70" s="153">
        <v>4360748</v>
      </c>
      <c r="AT70" s="49">
        <f>AS70/$AU70</f>
        <v>0.08293771601473969</v>
      </c>
      <c r="AU70" s="98">
        <f>U70+AO70+AQ70+AS70</f>
        <v>52578588</v>
      </c>
      <c r="AV70" s="68"/>
      <c r="AW70" s="68"/>
      <c r="AX70" s="68"/>
      <c r="AY70" s="68"/>
    </row>
    <row r="71" spans="1:51" s="85" customFormat="1" ht="12.75">
      <c r="A71" s="95">
        <v>68</v>
      </c>
      <c r="B71" s="96" t="s">
        <v>114</v>
      </c>
      <c r="C71" s="153">
        <v>7192635</v>
      </c>
      <c r="D71" s="49">
        <f>C71/$AU71</f>
        <v>0.399783084576672</v>
      </c>
      <c r="E71" s="153">
        <v>1209052</v>
      </c>
      <c r="F71" s="49">
        <f>E71/$AU71</f>
        <v>0.06720187218920387</v>
      </c>
      <c r="G71" s="153">
        <v>211921</v>
      </c>
      <c r="H71" s="49">
        <f>G71/$AU71</f>
        <v>0.01177905330474477</v>
      </c>
      <c r="I71" s="153">
        <v>188357</v>
      </c>
      <c r="J71" s="49">
        <f>I71/$AU71</f>
        <v>0.01046931235376301</v>
      </c>
      <c r="K71" s="153">
        <v>0</v>
      </c>
      <c r="L71" s="49">
        <f t="shared" si="26"/>
        <v>0</v>
      </c>
      <c r="M71" s="153">
        <v>1657604</v>
      </c>
      <c r="N71" s="49">
        <f>M71/$AU71</f>
        <v>0.0921334170476647</v>
      </c>
      <c r="O71" s="44">
        <f>C71+E71+G71+I71+K71+M71</f>
        <v>10459569</v>
      </c>
      <c r="P71" s="69">
        <f>O71/$AU71</f>
        <v>0.5813667394720483</v>
      </c>
      <c r="Q71" s="153">
        <v>791798</v>
      </c>
      <c r="R71" s="49">
        <f>Q71/$AU71</f>
        <v>0.044009941669727395</v>
      </c>
      <c r="S71" s="153">
        <v>731739</v>
      </c>
      <c r="T71" s="49">
        <f>S71/$AU71</f>
        <v>0.040671725247430096</v>
      </c>
      <c r="U71" s="67">
        <f>O71+Q71+S71</f>
        <v>11983106</v>
      </c>
      <c r="V71" s="70">
        <f>U71/$AU71</f>
        <v>0.6660484063892058</v>
      </c>
      <c r="W71" s="153">
        <v>1135281</v>
      </c>
      <c r="X71" s="49">
        <f>W71/$AU71</f>
        <v>0.06310151148241065</v>
      </c>
      <c r="Y71" s="153">
        <v>852335</v>
      </c>
      <c r="Z71" s="49">
        <f>Y71/$AU71</f>
        <v>0.04737472642399589</v>
      </c>
      <c r="AA71" s="153">
        <v>244691</v>
      </c>
      <c r="AB71" s="49">
        <f>AA71/$AU71</f>
        <v>0.013600484766452134</v>
      </c>
      <c r="AC71" s="153">
        <v>1612128</v>
      </c>
      <c r="AD71" s="49">
        <f>AC71/$AU71</f>
        <v>0.08960575707962673</v>
      </c>
      <c r="AE71" s="153">
        <v>757334</v>
      </c>
      <c r="AF71" s="49">
        <f>AE71/$AU71</f>
        <v>0.04209435381814722</v>
      </c>
      <c r="AG71" s="153">
        <v>1074612</v>
      </c>
      <c r="AH71" s="49">
        <f>AG71/$AU71</f>
        <v>0.059729389866593624</v>
      </c>
      <c r="AI71" s="153">
        <v>0</v>
      </c>
      <c r="AJ71" s="49">
        <f>AI71/$AU71</f>
        <v>0</v>
      </c>
      <c r="AK71" s="153">
        <v>0</v>
      </c>
      <c r="AL71" s="49">
        <f>AK71/$AU71</f>
        <v>0</v>
      </c>
      <c r="AM71" s="153">
        <v>257926</v>
      </c>
      <c r="AN71" s="49">
        <f>AM71/$AU71</f>
        <v>0.014336116301261317</v>
      </c>
      <c r="AO71" s="97">
        <f>W71+Y71+AA71+AC71+AE71+AG71+AI71+AK71+AM71</f>
        <v>5934307</v>
      </c>
      <c r="AP71" s="71">
        <f>AO71/$AU71</f>
        <v>0.3298423397384876</v>
      </c>
      <c r="AQ71" s="153">
        <v>0</v>
      </c>
      <c r="AR71" s="49">
        <f>AQ71/$AU71</f>
        <v>0</v>
      </c>
      <c r="AS71" s="153">
        <v>73931</v>
      </c>
      <c r="AT71" s="49">
        <f>AS71/$AU71</f>
        <v>0.0041092538723065935</v>
      </c>
      <c r="AU71" s="98">
        <f>U71+AO71+AQ71+AS71</f>
        <v>17991344</v>
      </c>
      <c r="AV71" s="68"/>
      <c r="AW71" s="68"/>
      <c r="AX71" s="68"/>
      <c r="AY71" s="68"/>
    </row>
    <row r="72" spans="1:47" ht="12.75">
      <c r="A72" s="81">
        <v>69</v>
      </c>
      <c r="B72" s="66" t="s">
        <v>157</v>
      </c>
      <c r="C72" s="149">
        <v>11351638</v>
      </c>
      <c r="D72" s="50">
        <f>C72/$AU72</f>
        <v>0.4340479076155086</v>
      </c>
      <c r="E72" s="149">
        <v>1947830</v>
      </c>
      <c r="F72" s="50">
        <f>E72/$AU72</f>
        <v>0.07447837359601461</v>
      </c>
      <c r="G72" s="149">
        <v>517785</v>
      </c>
      <c r="H72" s="50">
        <f>G72/$AU72</f>
        <v>0.019798331821777274</v>
      </c>
      <c r="I72" s="149">
        <v>651101</v>
      </c>
      <c r="J72" s="50">
        <f>I72/$AU72</f>
        <v>0.024895880814413327</v>
      </c>
      <c r="K72" s="149">
        <v>0</v>
      </c>
      <c r="L72" s="50">
        <f t="shared" si="26"/>
        <v>0</v>
      </c>
      <c r="M72" s="149">
        <v>328645</v>
      </c>
      <c r="N72" s="50">
        <f>M72/$AU72</f>
        <v>0.01256626352939539</v>
      </c>
      <c r="O72" s="7">
        <f>C72+E72+G72+I72+K72+M72</f>
        <v>14796999</v>
      </c>
      <c r="P72" s="93">
        <f>O72/$AU72</f>
        <v>0.5657867573771093</v>
      </c>
      <c r="Q72" s="149">
        <v>1035480</v>
      </c>
      <c r="R72" s="50">
        <f>Q72/$AU72</f>
        <v>0.039593222350616436</v>
      </c>
      <c r="S72" s="149">
        <v>1035188</v>
      </c>
      <c r="T72" s="50">
        <f>S72/$AU72</f>
        <v>0.039582057266861675</v>
      </c>
      <c r="U72" s="8">
        <f>O72+Q72+S72</f>
        <v>16867667</v>
      </c>
      <c r="V72" s="83">
        <f>U72/$AU72</f>
        <v>0.6449620369945873</v>
      </c>
      <c r="W72" s="149">
        <v>1485791</v>
      </c>
      <c r="X72" s="50">
        <f>W72/$AU72</f>
        <v>0.05681157862010348</v>
      </c>
      <c r="Y72" s="149">
        <v>641945</v>
      </c>
      <c r="Z72" s="50">
        <f>Y72/$AU72</f>
        <v>0.024545786612842804</v>
      </c>
      <c r="AA72" s="149">
        <v>522193</v>
      </c>
      <c r="AB72" s="50">
        <f>AA72/$AU72</f>
        <v>0.019966878702568323</v>
      </c>
      <c r="AC72" s="149">
        <v>2259700</v>
      </c>
      <c r="AD72" s="50">
        <f>AC72/$AU72</f>
        <v>0.08640321835833427</v>
      </c>
      <c r="AE72" s="149">
        <v>2036821</v>
      </c>
      <c r="AF72" s="50">
        <f>AE72/$AU72</f>
        <v>0.07788108581663086</v>
      </c>
      <c r="AG72" s="149">
        <v>1631701</v>
      </c>
      <c r="AH72" s="50">
        <f>AG72/$AU72</f>
        <v>0.062390679204545905</v>
      </c>
      <c r="AI72" s="149">
        <v>0</v>
      </c>
      <c r="AJ72" s="50">
        <f>AI72/$AU72</f>
        <v>0</v>
      </c>
      <c r="AK72" s="149">
        <v>0</v>
      </c>
      <c r="AL72" s="9">
        <f>AK72/$AU72</f>
        <v>0</v>
      </c>
      <c r="AM72" s="149">
        <v>466868</v>
      </c>
      <c r="AN72" s="50">
        <f>AM72/$AU72</f>
        <v>0.017851439460334913</v>
      </c>
      <c r="AO72" s="74">
        <f>W72+Y72+AA72+AC72+AE72+AG72+AI72+AK72+AM72</f>
        <v>9045019</v>
      </c>
      <c r="AP72" s="94">
        <f>AO72/$AU72</f>
        <v>0.3458506667753605</v>
      </c>
      <c r="AQ72" s="149">
        <v>240275</v>
      </c>
      <c r="AR72" s="50">
        <f>AQ72/$AU72</f>
        <v>0.009187296230052116</v>
      </c>
      <c r="AS72" s="149">
        <v>0</v>
      </c>
      <c r="AT72" s="50">
        <f>AS72/$AU72</f>
        <v>0</v>
      </c>
      <c r="AU72" s="75">
        <f>U72+AO72+AQ72+AS72</f>
        <v>26152961</v>
      </c>
    </row>
    <row r="73" spans="1:51" ht="12.75">
      <c r="A73" s="20"/>
      <c r="B73" s="72" t="s">
        <v>46</v>
      </c>
      <c r="C73" s="21">
        <f>SUM(C4:C72)</f>
        <v>2353865185</v>
      </c>
      <c r="D73" s="156">
        <f>C73/$AU73</f>
        <v>0.3187120067004835</v>
      </c>
      <c r="E73" s="21">
        <f>SUM(E4:E72)</f>
        <v>851865744</v>
      </c>
      <c r="F73" s="156">
        <f>E73/$AU73</f>
        <v>0.11534213702627168</v>
      </c>
      <c r="G73" s="21">
        <f>SUM(G4:G72)</f>
        <v>115355191</v>
      </c>
      <c r="H73" s="156">
        <f>G73/$AU73</f>
        <v>0.01561902722433424</v>
      </c>
      <c r="I73" s="21">
        <f>SUM(I4:I72)</f>
        <v>154501912</v>
      </c>
      <c r="J73" s="156">
        <f>I73/$AU73</f>
        <v>0.020919470973262858</v>
      </c>
      <c r="K73" s="21">
        <f>SUM(K4:K72)</f>
        <v>14791646</v>
      </c>
      <c r="L73" s="156">
        <f t="shared" si="26"/>
        <v>0.002002780451958288</v>
      </c>
      <c r="M73" s="21">
        <f>SUM(M4:M72)</f>
        <v>353025890</v>
      </c>
      <c r="N73" s="156">
        <f>M73/$AU73</f>
        <v>0.047799504634384635</v>
      </c>
      <c r="O73" s="22">
        <f>SUM(O4:O72)</f>
        <v>3843405568</v>
      </c>
      <c r="P73" s="23">
        <f>O73/$AU73</f>
        <v>0.5203949270106952</v>
      </c>
      <c r="Q73" s="21">
        <f>SUM(Q4:Q72)</f>
        <v>283755521</v>
      </c>
      <c r="R73" s="156">
        <f>Q73/$AU73</f>
        <v>0.03842033608660182</v>
      </c>
      <c r="S73" s="21">
        <f>SUM(S4:S72)</f>
        <v>336459198</v>
      </c>
      <c r="T73" s="156">
        <f>S73/$AU73</f>
        <v>0.045556383964026934</v>
      </c>
      <c r="U73" s="24">
        <f>SUM(U4:U72)</f>
        <v>4463620287</v>
      </c>
      <c r="V73" s="25">
        <f>U73/$AU73</f>
        <v>0.604371647061324</v>
      </c>
      <c r="W73" s="21">
        <f>SUM(W4:W72)</f>
        <v>343954294</v>
      </c>
      <c r="X73" s="156">
        <f>W73/$AU73</f>
        <v>0.04657121569771978</v>
      </c>
      <c r="Y73" s="21">
        <f>SUM(Y4:Y72)</f>
        <v>153983844</v>
      </c>
      <c r="Z73" s="156">
        <f>Y73/$AU73</f>
        <v>0.02084932486084338</v>
      </c>
      <c r="AA73" s="21">
        <f>SUM(AA4:AA72)</f>
        <v>81091055</v>
      </c>
      <c r="AB73" s="156">
        <f>AA73/$AU73</f>
        <v>0.01097968270621636</v>
      </c>
      <c r="AC73" s="21">
        <f>SUM(AC4:AC72)</f>
        <v>602664958</v>
      </c>
      <c r="AD73" s="156">
        <f>AC73/$AU73</f>
        <v>0.081600492397037</v>
      </c>
      <c r="AE73" s="21">
        <f>SUM(AE4:AE72)</f>
        <v>387203111</v>
      </c>
      <c r="AF73" s="156">
        <f>AE73/$AU73</f>
        <v>0.052427080910957116</v>
      </c>
      <c r="AG73" s="21">
        <f>SUM(AG4:AG72)</f>
        <v>366001166</v>
      </c>
      <c r="AH73" s="156">
        <f>AG73/$AU73</f>
        <v>0.04955634962185686</v>
      </c>
      <c r="AI73" s="21">
        <f>SUM(AI4:AI72)</f>
        <v>7891304</v>
      </c>
      <c r="AJ73" s="156">
        <f>AI73/$AU73</f>
        <v>0.0010684780714506179</v>
      </c>
      <c r="AK73" s="21">
        <f>SUM(AK4:AK72)</f>
        <v>6407139</v>
      </c>
      <c r="AL73" s="156">
        <f>AK73/$AU73</f>
        <v>0.0008675229749400151</v>
      </c>
      <c r="AM73" s="21">
        <f>SUM(AM4:AM72)</f>
        <v>94105331</v>
      </c>
      <c r="AN73" s="156">
        <f>AM73/$AU73</f>
        <v>0.012741808271497594</v>
      </c>
      <c r="AO73" s="26">
        <f>SUM(AO4:AO72)</f>
        <v>2043302202</v>
      </c>
      <c r="AP73" s="27">
        <f>AO73/$AU73</f>
        <v>0.2766619555125187</v>
      </c>
      <c r="AQ73" s="21">
        <f>SUM(AQ4:AQ72)</f>
        <v>502768061</v>
      </c>
      <c r="AR73" s="156">
        <f>AQ73/$AU73</f>
        <v>0.06807450938453856</v>
      </c>
      <c r="AS73" s="21">
        <f>SUM(AS4:AS72)</f>
        <v>375864859</v>
      </c>
      <c r="AT73" s="156">
        <f>AS73/$AU73</f>
        <v>0.05089188804161878</v>
      </c>
      <c r="AU73" s="28">
        <f>SUM(AU4:AU72)</f>
        <v>7385555409</v>
      </c>
      <c r="AV73" s="11"/>
      <c r="AW73" s="11"/>
      <c r="AX73" s="11"/>
      <c r="AY73" s="11"/>
    </row>
    <row r="74" spans="1:47" ht="12.75">
      <c r="A74" s="18"/>
      <c r="B74" s="19"/>
      <c r="C74" s="19"/>
      <c r="D74" s="19"/>
      <c r="E74" s="19"/>
      <c r="F74" s="19"/>
      <c r="G74" s="39"/>
      <c r="H74" s="29"/>
      <c r="I74" s="19"/>
      <c r="J74" s="19"/>
      <c r="K74" s="39"/>
      <c r="L74" s="19"/>
      <c r="M74" s="33"/>
      <c r="N74" s="19"/>
      <c r="O74" s="39"/>
      <c r="P74" s="29"/>
      <c r="Q74" s="19"/>
      <c r="R74" s="19"/>
      <c r="S74" s="19"/>
      <c r="T74" s="19"/>
      <c r="U74" s="19"/>
      <c r="V74" s="29"/>
      <c r="W74" s="19"/>
      <c r="X74" s="19"/>
      <c r="Y74" s="19"/>
      <c r="Z74" s="19"/>
      <c r="AA74" s="19"/>
      <c r="AB74" s="19"/>
      <c r="AC74" s="19"/>
      <c r="AD74" s="29"/>
      <c r="AE74" s="19"/>
      <c r="AF74" s="39"/>
      <c r="AG74" s="19"/>
      <c r="AH74" s="39"/>
      <c r="AI74" s="19"/>
      <c r="AJ74" s="29"/>
      <c r="AK74" s="19"/>
      <c r="AL74" s="19"/>
      <c r="AM74" s="19"/>
      <c r="AN74" s="19"/>
      <c r="AO74" s="19"/>
      <c r="AP74" s="29"/>
      <c r="AQ74" s="19"/>
      <c r="AR74" s="19"/>
      <c r="AS74" s="19"/>
      <c r="AT74" s="19"/>
      <c r="AU74" s="29"/>
    </row>
    <row r="75" spans="1:51" s="85" customFormat="1" ht="12.75">
      <c r="A75" s="79">
        <v>318</v>
      </c>
      <c r="B75" s="136" t="s">
        <v>115</v>
      </c>
      <c r="C75" s="134">
        <v>5605285</v>
      </c>
      <c r="D75" s="34">
        <f>C75/$AU75</f>
        <v>0.4801797365716276</v>
      </c>
      <c r="E75" s="134">
        <v>0</v>
      </c>
      <c r="F75" s="34">
        <f>E75/$AU75</f>
        <v>0</v>
      </c>
      <c r="G75" s="137">
        <v>0</v>
      </c>
      <c r="H75" s="34">
        <f>G75/$AU75</f>
        <v>0</v>
      </c>
      <c r="I75" s="134">
        <v>1544865</v>
      </c>
      <c r="J75" s="34">
        <f>I75/$AU75</f>
        <v>0.13234168623695808</v>
      </c>
      <c r="K75" s="137">
        <v>0</v>
      </c>
      <c r="L75" s="34">
        <f>K75/$AU75</f>
        <v>0</v>
      </c>
      <c r="M75" s="134">
        <v>0</v>
      </c>
      <c r="N75" s="34">
        <f>M75/$AU75</f>
        <v>0</v>
      </c>
      <c r="O75" s="44">
        <f>C75+E75+G75+I75+K75+M75</f>
        <v>7150150</v>
      </c>
      <c r="P75" s="45">
        <f>O75/$AU75</f>
        <v>0.6125214228085857</v>
      </c>
      <c r="Q75" s="134">
        <v>598475</v>
      </c>
      <c r="R75" s="34">
        <f>Q75/$AU75</f>
        <v>0.05126868086898433</v>
      </c>
      <c r="S75" s="134">
        <v>238913</v>
      </c>
      <c r="T75" s="34">
        <f>S75/$AU75</f>
        <v>0.02046660988755028</v>
      </c>
      <c r="U75" s="67">
        <f>O75+Q75+S75</f>
        <v>7987538</v>
      </c>
      <c r="V75" s="80">
        <f>U75/$AU75</f>
        <v>0.6842567135651203</v>
      </c>
      <c r="W75" s="134">
        <v>1372968</v>
      </c>
      <c r="X75" s="34">
        <f>W75/$AU75</f>
        <v>0.11761603782167622</v>
      </c>
      <c r="Y75" s="134">
        <v>0</v>
      </c>
      <c r="Z75" s="34">
        <f>Y75/$AU75</f>
        <v>0</v>
      </c>
      <c r="AA75" s="134">
        <v>117094</v>
      </c>
      <c r="AB75" s="34">
        <f>AA75/$AU75</f>
        <v>0.010030920118088225</v>
      </c>
      <c r="AC75" s="134">
        <v>684687</v>
      </c>
      <c r="AD75" s="34">
        <f aca="true" t="shared" si="27" ref="AD75:AD116">AC75/$AU75</f>
        <v>0.05865407794501403</v>
      </c>
      <c r="AE75" s="137">
        <v>0</v>
      </c>
      <c r="AF75" s="34">
        <f>AE75/$AU75</f>
        <v>0</v>
      </c>
      <c r="AG75" s="134">
        <v>487811</v>
      </c>
      <c r="AH75" s="49">
        <f>AG75/$AU75</f>
        <v>0.04178859013890324</v>
      </c>
      <c r="AI75" s="137">
        <v>0</v>
      </c>
      <c r="AJ75" s="34">
        <f>AI75/$AU75</f>
        <v>0</v>
      </c>
      <c r="AK75" s="137">
        <v>0</v>
      </c>
      <c r="AL75" s="34">
        <f>AK75/$AU75</f>
        <v>0</v>
      </c>
      <c r="AM75" s="134">
        <v>106458</v>
      </c>
      <c r="AN75" s="34">
        <f>AM75/$AU75</f>
        <v>0.009119781491207376</v>
      </c>
      <c r="AO75" s="84">
        <f>W75+Y75+AA75+AC75+AE75+AG75+AI75+AK75+AM75</f>
        <v>2769018</v>
      </c>
      <c r="AP75" s="51">
        <f>AO75/$AU75</f>
        <v>0.2372094075148891</v>
      </c>
      <c r="AQ75" s="134">
        <v>874905</v>
      </c>
      <c r="AR75" s="34">
        <f>AQ75/$AU75</f>
        <v>0.07494920462121013</v>
      </c>
      <c r="AS75" s="134">
        <v>41845</v>
      </c>
      <c r="AT75" s="34">
        <f>AS75/$AU75</f>
        <v>0.0035846742987804825</v>
      </c>
      <c r="AU75" s="138">
        <f>U75+AO75+AQ75+AS75</f>
        <v>11673306</v>
      </c>
      <c r="AV75" s="68"/>
      <c r="AW75" s="68"/>
      <c r="AX75" s="68"/>
      <c r="AY75" s="68"/>
    </row>
    <row r="76" spans="1:47" ht="12.75">
      <c r="A76" s="81">
        <v>319</v>
      </c>
      <c r="B76" s="130" t="s">
        <v>116</v>
      </c>
      <c r="C76" s="129">
        <v>2100106</v>
      </c>
      <c r="D76" s="50">
        <f>C76/$AU76</f>
        <v>0.5524569545953286</v>
      </c>
      <c r="E76" s="129">
        <v>0</v>
      </c>
      <c r="F76" s="50">
        <f>E76/$AU76</f>
        <v>0</v>
      </c>
      <c r="G76" s="131">
        <v>0</v>
      </c>
      <c r="H76" s="50">
        <f>G76/$AU76</f>
        <v>0</v>
      </c>
      <c r="I76" s="129">
        <v>447852</v>
      </c>
      <c r="J76" s="50">
        <f>I76/$AU76</f>
        <v>0.1178126018541098</v>
      </c>
      <c r="K76" s="131">
        <v>0</v>
      </c>
      <c r="L76" s="50">
        <f>K76/$AU76</f>
        <v>0</v>
      </c>
      <c r="M76" s="129">
        <v>76397</v>
      </c>
      <c r="N76" s="50">
        <f>M76/$AU76</f>
        <v>0.02009710650806165</v>
      </c>
      <c r="O76" s="7">
        <f>C76+E76+G76+I76+K76+M76</f>
        <v>2624355</v>
      </c>
      <c r="P76" s="93">
        <f>O76/$AU76</f>
        <v>0.6903666629575</v>
      </c>
      <c r="Q76" s="129">
        <v>96209</v>
      </c>
      <c r="R76" s="50">
        <f>Q76/$AU76</f>
        <v>0.025308880192076957</v>
      </c>
      <c r="S76" s="129">
        <v>73762</v>
      </c>
      <c r="T76" s="50">
        <f>S76/$AU76</f>
        <v>0.019403939555841767</v>
      </c>
      <c r="U76" s="8">
        <f>O76+Q76+S76</f>
        <v>2794326</v>
      </c>
      <c r="V76" s="83">
        <f>U76/$AU76</f>
        <v>0.7350794827054188</v>
      </c>
      <c r="W76" s="129">
        <v>643706</v>
      </c>
      <c r="X76" s="50">
        <f>W76/$AU76</f>
        <v>0.16933424142149997</v>
      </c>
      <c r="Y76" s="129">
        <v>0</v>
      </c>
      <c r="Z76" s="50">
        <f>Y76/$AU76</f>
        <v>0</v>
      </c>
      <c r="AA76" s="129">
        <v>0</v>
      </c>
      <c r="AB76" s="50">
        <f>AA76/$AU76</f>
        <v>0</v>
      </c>
      <c r="AC76" s="129">
        <v>124215</v>
      </c>
      <c r="AD76" s="50">
        <f t="shared" si="27"/>
        <v>0.03267617949525345</v>
      </c>
      <c r="AE76" s="131">
        <v>0</v>
      </c>
      <c r="AF76" s="50">
        <f>AE76/$AU76</f>
        <v>0</v>
      </c>
      <c r="AG76" s="129">
        <v>239146</v>
      </c>
      <c r="AH76" s="50">
        <f>AG76/$AU76</f>
        <v>0.06291009637782781</v>
      </c>
      <c r="AI76" s="131">
        <v>0</v>
      </c>
      <c r="AJ76" s="50">
        <f>AI76/$AU76</f>
        <v>0</v>
      </c>
      <c r="AK76" s="131">
        <v>0</v>
      </c>
      <c r="AL76" s="50">
        <f>AK76/$AU76</f>
        <v>0</v>
      </c>
      <c r="AM76" s="129">
        <v>0</v>
      </c>
      <c r="AN76" s="50">
        <f>AM76/$AU76</f>
        <v>0</v>
      </c>
      <c r="AO76" s="132">
        <f>W76+Y76+AA76+AC76+AE76+AG76+AI76+AK76+AM76</f>
        <v>1007067</v>
      </c>
      <c r="AP76" s="94">
        <f>AO76/$AU76</f>
        <v>0.2649205172945812</v>
      </c>
      <c r="AQ76" s="129">
        <v>0</v>
      </c>
      <c r="AR76" s="50">
        <f>AQ76/$AU76</f>
        <v>0</v>
      </c>
      <c r="AS76" s="129">
        <v>0</v>
      </c>
      <c r="AT76" s="50">
        <f>AS76/$AU76</f>
        <v>0</v>
      </c>
      <c r="AU76" s="133">
        <f>U76+AO76+AQ76+AS76</f>
        <v>3801393</v>
      </c>
    </row>
    <row r="77" spans="1:47" ht="12.75">
      <c r="A77" s="14"/>
      <c r="B77" s="15" t="s">
        <v>117</v>
      </c>
      <c r="C77" s="35">
        <f>SUM(C75:C76)</f>
        <v>7705391</v>
      </c>
      <c r="D77" s="50">
        <f>C77/$AU77</f>
        <v>0.4979347902017351</v>
      </c>
      <c r="E77" s="117">
        <f>SUM(E75:E76)</f>
        <v>0</v>
      </c>
      <c r="F77" s="9">
        <f>E77/$AU77</f>
        <v>0</v>
      </c>
      <c r="G77" s="73">
        <f>SUM(G75:G76)</f>
        <v>0</v>
      </c>
      <c r="H77" s="50">
        <f>G77/$AU77</f>
        <v>0</v>
      </c>
      <c r="I77" s="4">
        <f>SUM(I75:I76)</f>
        <v>1992717</v>
      </c>
      <c r="J77" s="50">
        <f>I77/$AU77</f>
        <v>0.12877258549584714</v>
      </c>
      <c r="K77" s="117">
        <f>SUM(K75:K76)</f>
        <v>0</v>
      </c>
      <c r="L77" s="116">
        <f>K77/$AU77</f>
        <v>0</v>
      </c>
      <c r="M77" s="117">
        <f>SUM(M75:M76)</f>
        <v>76397</v>
      </c>
      <c r="N77" s="116">
        <f>M77/$AU77</f>
        <v>0.004936897318648977</v>
      </c>
      <c r="O77" s="115">
        <f>SUM(O75:O76)</f>
        <v>9774505</v>
      </c>
      <c r="P77" s="114">
        <f>O77/$AU77</f>
        <v>0.6316442730162312</v>
      </c>
      <c r="Q77" s="117">
        <f>SUM(Q75:Q76)</f>
        <v>694684</v>
      </c>
      <c r="R77" s="160">
        <f>Q77/$AU77</f>
        <v>0.04489160015325661</v>
      </c>
      <c r="S77" s="117">
        <f>SUM(S75:S76)</f>
        <v>312675</v>
      </c>
      <c r="T77" s="116">
        <f>S77/$AU77</f>
        <v>0.02020556264131535</v>
      </c>
      <c r="U77" s="112">
        <f>SUM(U75:U76)</f>
        <v>10781864</v>
      </c>
      <c r="V77" s="48">
        <f>U77/$AU77</f>
        <v>0.6967414358108032</v>
      </c>
      <c r="W77" s="117">
        <f>SUM(W75:W76)</f>
        <v>2016674</v>
      </c>
      <c r="X77" s="116">
        <f>W77/$AU77</f>
        <v>0.13032072546289916</v>
      </c>
      <c r="Y77" s="117">
        <f>SUM(Y75:Y76)</f>
        <v>0</v>
      </c>
      <c r="Z77" s="116">
        <f>Y77/$AU77</f>
        <v>0</v>
      </c>
      <c r="AA77" s="117">
        <f>SUM(AA75:AA76)</f>
        <v>117094</v>
      </c>
      <c r="AB77" s="116">
        <f>AA77/$AU77</f>
        <v>0.007566803076428175</v>
      </c>
      <c r="AC77" s="117">
        <f>SUM(AC75:AC76)</f>
        <v>808902</v>
      </c>
      <c r="AD77" s="160">
        <f t="shared" si="27"/>
        <v>0.05227255147256822</v>
      </c>
      <c r="AE77" s="117">
        <f>SUM(AE75:AE76)</f>
        <v>0</v>
      </c>
      <c r="AF77" s="116">
        <f>AE77/$AU77</f>
        <v>0</v>
      </c>
      <c r="AG77" s="117">
        <f>SUM(AG75:AG76)</f>
        <v>726957</v>
      </c>
      <c r="AH77" s="116">
        <f>AG77/$AU77</f>
        <v>0.046977133448605365</v>
      </c>
      <c r="AI77" s="117">
        <f>SUM(AI75:AI76)</f>
        <v>0</v>
      </c>
      <c r="AJ77" s="116">
        <f>AI77/$AU77</f>
        <v>0</v>
      </c>
      <c r="AK77" s="117">
        <f>SUM(AK75:AK76)</f>
        <v>0</v>
      </c>
      <c r="AL77" s="116">
        <f>AK77/$AU77</f>
        <v>0</v>
      </c>
      <c r="AM77" s="117">
        <f>SUM(AM75:AM76)</f>
        <v>106458</v>
      </c>
      <c r="AN77" s="116">
        <f>AM77/$AU77</f>
        <v>0.006879487607481089</v>
      </c>
      <c r="AO77" s="113">
        <f>SUM(AO75:AO76)</f>
        <v>3776085</v>
      </c>
      <c r="AP77" s="118">
        <f>AO77/$AU77</f>
        <v>0.244016701067982</v>
      </c>
      <c r="AQ77" s="117">
        <f>SUM(AQ75:AQ76)</f>
        <v>874905</v>
      </c>
      <c r="AR77" s="116">
        <f>AQ77/$AU77</f>
        <v>0.056537771752458645</v>
      </c>
      <c r="AS77" s="117">
        <f>SUM(AS75:AS76)</f>
        <v>41845</v>
      </c>
      <c r="AT77" s="116">
        <f>AS77/$AU77</f>
        <v>0.002704091368756187</v>
      </c>
      <c r="AU77" s="119">
        <f>SUM(AU75:AU76)</f>
        <v>15474699</v>
      </c>
    </row>
    <row r="78" spans="1:47" ht="12.75">
      <c r="A78" s="12"/>
      <c r="B78" s="13"/>
      <c r="C78" s="13"/>
      <c r="D78" s="13"/>
      <c r="E78" s="39"/>
      <c r="F78" s="13"/>
      <c r="G78" s="39"/>
      <c r="H78" s="29"/>
      <c r="I78" s="13"/>
      <c r="J78" s="13"/>
      <c r="K78" s="13"/>
      <c r="L78" s="13"/>
      <c r="M78" s="13"/>
      <c r="N78" s="13"/>
      <c r="O78" s="13"/>
      <c r="P78" s="29"/>
      <c r="Q78" s="13"/>
      <c r="R78" s="13"/>
      <c r="S78" s="13"/>
      <c r="T78" s="13"/>
      <c r="U78" s="13"/>
      <c r="V78" s="29"/>
      <c r="W78" s="13"/>
      <c r="X78" s="13"/>
      <c r="Y78" s="13"/>
      <c r="Z78" s="13"/>
      <c r="AA78" s="13"/>
      <c r="AB78" s="13"/>
      <c r="AC78" s="13"/>
      <c r="AD78" s="29"/>
      <c r="AE78" s="13"/>
      <c r="AF78" s="13"/>
      <c r="AG78" s="13"/>
      <c r="AH78" s="39"/>
      <c r="AI78" s="13"/>
      <c r="AJ78" s="29"/>
      <c r="AK78" s="13"/>
      <c r="AL78" s="13"/>
      <c r="AM78" s="13"/>
      <c r="AN78" s="13"/>
      <c r="AO78" s="13"/>
      <c r="AP78" s="29"/>
      <c r="AQ78" s="13"/>
      <c r="AR78" s="13"/>
      <c r="AS78" s="13"/>
      <c r="AT78" s="13"/>
      <c r="AU78" s="29"/>
    </row>
    <row r="79" spans="1:47" ht="12.75">
      <c r="A79" s="79">
        <v>321</v>
      </c>
      <c r="B79" s="136" t="s">
        <v>118</v>
      </c>
      <c r="C79" s="142">
        <v>1767236</v>
      </c>
      <c r="D79" s="34">
        <f aca="true" t="shared" si="28" ref="D79:D116">C79/$AU79</f>
        <v>0.6039309389376473</v>
      </c>
      <c r="E79" s="142">
        <v>123178</v>
      </c>
      <c r="F79" s="34">
        <f aca="true" t="shared" si="29" ref="F79:F118">E79/$AU79</f>
        <v>0.04209455058433707</v>
      </c>
      <c r="G79" s="142">
        <v>0</v>
      </c>
      <c r="H79" s="34">
        <f aca="true" t="shared" si="30" ref="H79:H87">G79/$AU79</f>
        <v>0</v>
      </c>
      <c r="I79" s="142">
        <v>0</v>
      </c>
      <c r="J79" s="34">
        <f aca="true" t="shared" si="31" ref="J79:J87">I79/$AU79</f>
        <v>0</v>
      </c>
      <c r="K79" s="137">
        <v>0</v>
      </c>
      <c r="L79" s="34">
        <f aca="true" t="shared" si="32" ref="L79:L87">K79/$AU79</f>
        <v>0</v>
      </c>
      <c r="M79" s="142">
        <v>0</v>
      </c>
      <c r="N79" s="34">
        <f aca="true" t="shared" si="33" ref="N79:N87">M79/$AU79</f>
        <v>0</v>
      </c>
      <c r="O79" s="44">
        <f aca="true" t="shared" si="34" ref="O79:O86">C79+E79+G79+I79+K79+M79</f>
        <v>1890414</v>
      </c>
      <c r="P79" s="45">
        <f aca="true" t="shared" si="35" ref="P79:P87">O79/$AU79</f>
        <v>0.6460254895219844</v>
      </c>
      <c r="Q79" s="142">
        <v>9924</v>
      </c>
      <c r="R79" s="34">
        <f>Q79/$AU79</f>
        <v>0.003391403659736001</v>
      </c>
      <c r="S79" s="142">
        <v>36877</v>
      </c>
      <c r="T79" s="34">
        <f aca="true" t="shared" si="36" ref="T79:T87">S79/$AU79</f>
        <v>0.012602256424837213</v>
      </c>
      <c r="U79" s="67">
        <f>O79+Q79+S79</f>
        <v>1937215</v>
      </c>
      <c r="V79" s="80">
        <f aca="true" t="shared" si="37" ref="V79:V116">U79/$AU79</f>
        <v>0.6620191496065575</v>
      </c>
      <c r="W79" s="142">
        <v>273098</v>
      </c>
      <c r="X79" s="34">
        <f aca="true" t="shared" si="38" ref="X79:X87">W79/$AU79</f>
        <v>0.09332784730618525</v>
      </c>
      <c r="Y79" s="142">
        <v>62965</v>
      </c>
      <c r="Z79" s="34">
        <f aca="true" t="shared" si="39" ref="Z79:Z116">Y79/$AU79</f>
        <v>0.02151750619057611</v>
      </c>
      <c r="AA79" s="142">
        <v>0</v>
      </c>
      <c r="AB79" s="34">
        <f aca="true" t="shared" si="40" ref="AB79:AB116">AA79/$AU79</f>
        <v>0</v>
      </c>
      <c r="AC79" s="142">
        <v>376495</v>
      </c>
      <c r="AD79" s="34">
        <f t="shared" si="27"/>
        <v>0.12866248698834196</v>
      </c>
      <c r="AE79" s="142">
        <v>0</v>
      </c>
      <c r="AF79" s="34">
        <f>AE79/$AU79</f>
        <v>0</v>
      </c>
      <c r="AG79" s="142">
        <v>276449</v>
      </c>
      <c r="AH79" s="49">
        <f>AG79/$AU79</f>
        <v>0.09447300990833915</v>
      </c>
      <c r="AI79" s="142">
        <v>0</v>
      </c>
      <c r="AJ79" s="34">
        <f aca="true" t="shared" si="41" ref="AJ79:AJ87">AI79/$AU79</f>
        <v>0</v>
      </c>
      <c r="AK79" s="142">
        <v>0</v>
      </c>
      <c r="AL79" s="34">
        <f aca="true" t="shared" si="42" ref="AL79:AL87">AK79/$AU79</f>
        <v>0</v>
      </c>
      <c r="AM79" s="142">
        <v>0</v>
      </c>
      <c r="AN79" s="34">
        <f aca="true" t="shared" si="43" ref="AN79:AN87">AM79/$AU79</f>
        <v>0</v>
      </c>
      <c r="AO79" s="84">
        <f>W79+Y79+AA79+AC79+AE79+AG79+AI79+AK79+AM79</f>
        <v>989007</v>
      </c>
      <c r="AP79" s="51">
        <f aca="true" t="shared" si="44" ref="AP79:AP87">AO79/$AU79</f>
        <v>0.33798085039344244</v>
      </c>
      <c r="AQ79" s="142">
        <v>0</v>
      </c>
      <c r="AR79" s="34">
        <f aca="true" t="shared" si="45" ref="AR79:AR87">AQ79/$AU79</f>
        <v>0</v>
      </c>
      <c r="AS79" s="145">
        <v>0</v>
      </c>
      <c r="AT79" s="34">
        <f aca="true" t="shared" si="46" ref="AT79:AT87">AS79/$AU79</f>
        <v>0</v>
      </c>
      <c r="AU79" s="138">
        <f aca="true" t="shared" si="47" ref="AU79:AU86">U79+AO79+AQ79+AS79</f>
        <v>2926222</v>
      </c>
    </row>
    <row r="80" spans="1:51" s="85" customFormat="1" ht="12.75">
      <c r="A80" s="95">
        <v>329</v>
      </c>
      <c r="B80" s="96" t="s">
        <v>119</v>
      </c>
      <c r="C80" s="143">
        <v>1563422</v>
      </c>
      <c r="D80" s="49">
        <f t="shared" si="28"/>
        <v>0.2603863703626721</v>
      </c>
      <c r="E80" s="143">
        <v>217396</v>
      </c>
      <c r="F80" s="49">
        <f t="shared" si="29"/>
        <v>0.03620708636015322</v>
      </c>
      <c r="G80" s="143">
        <v>0</v>
      </c>
      <c r="H80" s="49">
        <f t="shared" si="30"/>
        <v>0</v>
      </c>
      <c r="I80" s="143">
        <v>7574</v>
      </c>
      <c r="J80" s="49">
        <f t="shared" si="31"/>
        <v>0.0012614421244723935</v>
      </c>
      <c r="K80" s="135">
        <v>0</v>
      </c>
      <c r="L80" s="49">
        <f t="shared" si="32"/>
        <v>0</v>
      </c>
      <c r="M80" s="143">
        <v>244</v>
      </c>
      <c r="N80" s="49">
        <f t="shared" si="33"/>
        <v>4.063795595078743E-05</v>
      </c>
      <c r="O80" s="44">
        <f t="shared" si="34"/>
        <v>1788636</v>
      </c>
      <c r="P80" s="69">
        <f t="shared" si="35"/>
        <v>0.2978955368032485</v>
      </c>
      <c r="Q80" s="143">
        <v>0</v>
      </c>
      <c r="R80" s="49">
        <f aca="true" t="shared" si="48" ref="R80:R87">Q80/$AU80</f>
        <v>0</v>
      </c>
      <c r="S80" s="143">
        <v>36314</v>
      </c>
      <c r="T80" s="49">
        <f t="shared" si="36"/>
        <v>0.006048060378675799</v>
      </c>
      <c r="U80" s="67">
        <f aca="true" t="shared" si="49" ref="U80:U86">O80+Q80+S80</f>
        <v>1824950</v>
      </c>
      <c r="V80" s="70">
        <f t="shared" si="37"/>
        <v>0.3039435971819243</v>
      </c>
      <c r="W80" s="143">
        <v>262678</v>
      </c>
      <c r="X80" s="49">
        <f t="shared" si="38"/>
        <v>0.043748758169020255</v>
      </c>
      <c r="Y80" s="143">
        <v>13436</v>
      </c>
      <c r="Z80" s="49">
        <f t="shared" si="39"/>
        <v>0.002237752361290082</v>
      </c>
      <c r="AA80" s="143">
        <v>98062</v>
      </c>
      <c r="AB80" s="49">
        <f t="shared" si="40"/>
        <v>0.016332128018221793</v>
      </c>
      <c r="AC80" s="143">
        <v>240711</v>
      </c>
      <c r="AD80" s="49">
        <f t="shared" si="27"/>
        <v>0.040090176290450794</v>
      </c>
      <c r="AE80" s="143">
        <v>175977</v>
      </c>
      <c r="AF80" s="49">
        <f aca="true" t="shared" si="50" ref="AF80:AF116">AE80/$AU80</f>
        <v>0.02930879333750705</v>
      </c>
      <c r="AG80" s="143">
        <v>395143</v>
      </c>
      <c r="AH80" s="49">
        <f aca="true" t="shared" si="51" ref="AH80:AH87">AG80/$AU80</f>
        <v>0.06581067142730328</v>
      </c>
      <c r="AI80" s="143">
        <v>0</v>
      </c>
      <c r="AJ80" s="49">
        <f t="shared" si="41"/>
        <v>0</v>
      </c>
      <c r="AK80" s="143">
        <v>1621</v>
      </c>
      <c r="AL80" s="49">
        <f t="shared" si="42"/>
        <v>0.0002699759286730591</v>
      </c>
      <c r="AM80" s="143">
        <v>92</v>
      </c>
      <c r="AN80" s="49">
        <f t="shared" si="43"/>
        <v>1.5322507981444442E-05</v>
      </c>
      <c r="AO80" s="97">
        <f aca="true" t="shared" si="52" ref="AO80:AO86">W80+Y80+AA80+AC80+AE80+AG80+AI80+AK80+AM80</f>
        <v>1187720</v>
      </c>
      <c r="AP80" s="71">
        <f t="shared" si="44"/>
        <v>0.19781357804044775</v>
      </c>
      <c r="AQ80" s="143">
        <v>2797020</v>
      </c>
      <c r="AR80" s="49">
        <f t="shared" si="45"/>
        <v>0.4658408834158667</v>
      </c>
      <c r="AS80" s="144">
        <v>194549</v>
      </c>
      <c r="AT80" s="49">
        <f t="shared" si="46"/>
        <v>0.03240194136176125</v>
      </c>
      <c r="AU80" s="98">
        <f t="shared" si="47"/>
        <v>6004239</v>
      </c>
      <c r="AV80" s="68"/>
      <c r="AW80" s="68"/>
      <c r="AX80" s="68"/>
      <c r="AY80" s="68"/>
    </row>
    <row r="81" spans="1:51" s="85" customFormat="1" ht="12.75">
      <c r="A81" s="95">
        <v>331</v>
      </c>
      <c r="B81" s="96" t="s">
        <v>120</v>
      </c>
      <c r="C81" s="143">
        <v>2322440</v>
      </c>
      <c r="D81" s="49">
        <f t="shared" si="28"/>
        <v>0.5165984190456574</v>
      </c>
      <c r="E81" s="143">
        <v>0</v>
      </c>
      <c r="F81" s="49">
        <f t="shared" si="29"/>
        <v>0</v>
      </c>
      <c r="G81" s="143">
        <v>0</v>
      </c>
      <c r="H81" s="49">
        <f t="shared" si="30"/>
        <v>0</v>
      </c>
      <c r="I81" s="143">
        <v>0</v>
      </c>
      <c r="J81" s="49">
        <f t="shared" si="31"/>
        <v>0</v>
      </c>
      <c r="K81" s="135">
        <v>0</v>
      </c>
      <c r="L81" s="49">
        <f t="shared" si="32"/>
        <v>0</v>
      </c>
      <c r="M81" s="143">
        <v>0</v>
      </c>
      <c r="N81" s="49">
        <f t="shared" si="33"/>
        <v>0</v>
      </c>
      <c r="O81" s="44">
        <f t="shared" si="34"/>
        <v>2322440</v>
      </c>
      <c r="P81" s="69">
        <f t="shared" si="35"/>
        <v>0.5165984190456574</v>
      </c>
      <c r="Q81" s="143">
        <v>147151</v>
      </c>
      <c r="R81" s="49">
        <f t="shared" si="48"/>
        <v>0.0327319431119803</v>
      </c>
      <c r="S81" s="143">
        <v>211267</v>
      </c>
      <c r="T81" s="49">
        <f t="shared" si="36"/>
        <v>0.04699376440145661</v>
      </c>
      <c r="U81" s="67">
        <f t="shared" si="49"/>
        <v>2680858</v>
      </c>
      <c r="V81" s="70">
        <f t="shared" si="37"/>
        <v>0.5963241265590943</v>
      </c>
      <c r="W81" s="143">
        <v>430102</v>
      </c>
      <c r="X81" s="49">
        <f t="shared" si="38"/>
        <v>0.09567093799123995</v>
      </c>
      <c r="Y81" s="143">
        <v>216356</v>
      </c>
      <c r="Z81" s="49">
        <f t="shared" si="39"/>
        <v>0.04812575031046754</v>
      </c>
      <c r="AA81" s="143">
        <v>93896</v>
      </c>
      <c r="AB81" s="49">
        <f t="shared" si="40"/>
        <v>0.02088601865051887</v>
      </c>
      <c r="AC81" s="143">
        <v>499859</v>
      </c>
      <c r="AD81" s="49">
        <f t="shared" si="27"/>
        <v>0.11118753084934088</v>
      </c>
      <c r="AE81" s="143">
        <v>0</v>
      </c>
      <c r="AF81" s="49">
        <f t="shared" si="50"/>
        <v>0</v>
      </c>
      <c r="AG81" s="143">
        <v>287148</v>
      </c>
      <c r="AH81" s="49">
        <f t="shared" si="51"/>
        <v>0.06387256628034413</v>
      </c>
      <c r="AI81" s="143">
        <v>0</v>
      </c>
      <c r="AJ81" s="49">
        <f t="shared" si="41"/>
        <v>0</v>
      </c>
      <c r="AK81" s="143">
        <v>97923</v>
      </c>
      <c r="AL81" s="49">
        <f t="shared" si="42"/>
        <v>0.021781775627446955</v>
      </c>
      <c r="AM81" s="143">
        <v>13817</v>
      </c>
      <c r="AN81" s="49">
        <f t="shared" si="43"/>
        <v>0.0030734229327577236</v>
      </c>
      <c r="AO81" s="97">
        <f t="shared" si="52"/>
        <v>1639101</v>
      </c>
      <c r="AP81" s="71">
        <f t="shared" si="44"/>
        <v>0.36459800264211606</v>
      </c>
      <c r="AQ81" s="143">
        <v>175324</v>
      </c>
      <c r="AR81" s="49">
        <f t="shared" si="45"/>
        <v>0.03899868294585041</v>
      </c>
      <c r="AS81" s="144">
        <v>356</v>
      </c>
      <c r="AT81" s="49">
        <f t="shared" si="46"/>
        <v>7.918785293925959E-05</v>
      </c>
      <c r="AU81" s="98">
        <f t="shared" si="47"/>
        <v>4495639</v>
      </c>
      <c r="AV81" s="68"/>
      <c r="AW81" s="68"/>
      <c r="AX81" s="68"/>
      <c r="AY81" s="68"/>
    </row>
    <row r="82" spans="1:51" s="85" customFormat="1" ht="12.75">
      <c r="A82" s="95">
        <v>333</v>
      </c>
      <c r="B82" s="96" t="s">
        <v>121</v>
      </c>
      <c r="C82" s="143">
        <v>1950348</v>
      </c>
      <c r="D82" s="49">
        <f t="shared" si="28"/>
        <v>0.4108842568609114</v>
      </c>
      <c r="E82" s="143">
        <v>154548</v>
      </c>
      <c r="F82" s="49">
        <f t="shared" si="29"/>
        <v>0.03255897928438419</v>
      </c>
      <c r="G82" s="143">
        <v>0</v>
      </c>
      <c r="H82" s="49">
        <f t="shared" si="30"/>
        <v>0</v>
      </c>
      <c r="I82" s="143">
        <v>103411</v>
      </c>
      <c r="J82" s="49">
        <f t="shared" si="31"/>
        <v>0.021785830983108507</v>
      </c>
      <c r="K82" s="135">
        <v>0</v>
      </c>
      <c r="L82" s="49">
        <f t="shared" si="32"/>
        <v>0</v>
      </c>
      <c r="M82" s="143">
        <v>372027</v>
      </c>
      <c r="N82" s="49">
        <f t="shared" si="33"/>
        <v>0.07837577572166315</v>
      </c>
      <c r="O82" s="44">
        <f>C82+E82+G82+I82+K82+M82</f>
        <v>2580334</v>
      </c>
      <c r="P82" s="69">
        <f t="shared" si="35"/>
        <v>0.5436048428500673</v>
      </c>
      <c r="Q82" s="143">
        <v>7704</v>
      </c>
      <c r="R82" s="49">
        <f t="shared" si="48"/>
        <v>0.0016230192329043133</v>
      </c>
      <c r="S82" s="143">
        <v>64347</v>
      </c>
      <c r="T82" s="49">
        <f t="shared" si="36"/>
        <v>0.013556129099129522</v>
      </c>
      <c r="U82" s="67">
        <f t="shared" si="49"/>
        <v>2652385</v>
      </c>
      <c r="V82" s="70">
        <f>U82/$AU82</f>
        <v>0.5587839911821011</v>
      </c>
      <c r="W82" s="143">
        <v>245712</v>
      </c>
      <c r="X82" s="49">
        <f t="shared" si="38"/>
        <v>0.0517647068737519</v>
      </c>
      <c r="Y82" s="143">
        <v>157053</v>
      </c>
      <c r="Z82" s="49">
        <f t="shared" si="39"/>
        <v>0.03308671334181219</v>
      </c>
      <c r="AA82" s="143">
        <v>40857</v>
      </c>
      <c r="AB82" s="49">
        <f t="shared" si="40"/>
        <v>0.00860743727917595</v>
      </c>
      <c r="AC82" s="143">
        <v>488138</v>
      </c>
      <c r="AD82" s="49">
        <f t="shared" si="27"/>
        <v>0.10283714464063418</v>
      </c>
      <c r="AE82" s="143">
        <v>21461</v>
      </c>
      <c r="AF82" s="49">
        <f t="shared" si="50"/>
        <v>0.0045212377670508135</v>
      </c>
      <c r="AG82" s="143">
        <v>162862</v>
      </c>
      <c r="AH82" s="49">
        <f t="shared" si="51"/>
        <v>0.03431050860712127</v>
      </c>
      <c r="AI82" s="143">
        <v>0</v>
      </c>
      <c r="AJ82" s="49">
        <f t="shared" si="41"/>
        <v>0</v>
      </c>
      <c r="AK82" s="143">
        <v>0</v>
      </c>
      <c r="AL82" s="49">
        <f t="shared" si="42"/>
        <v>0</v>
      </c>
      <c r="AM82" s="143">
        <v>29700</v>
      </c>
      <c r="AN82" s="49">
        <f t="shared" si="43"/>
        <v>0.0062569666689068154</v>
      </c>
      <c r="AO82" s="97">
        <f t="shared" si="52"/>
        <v>1145783</v>
      </c>
      <c r="AP82" s="71">
        <f t="shared" si="44"/>
        <v>0.2413847151784531</v>
      </c>
      <c r="AQ82" s="143">
        <v>226669</v>
      </c>
      <c r="AR82" s="49">
        <f t="shared" si="45"/>
        <v>0.04775287467590703</v>
      </c>
      <c r="AS82" s="144">
        <v>721872</v>
      </c>
      <c r="AT82" s="49">
        <f t="shared" si="46"/>
        <v>0.15207841896353874</v>
      </c>
      <c r="AU82" s="98">
        <f t="shared" si="47"/>
        <v>4746709</v>
      </c>
      <c r="AV82" s="68"/>
      <c r="AW82" s="68"/>
      <c r="AX82" s="68"/>
      <c r="AY82" s="68"/>
    </row>
    <row r="83" spans="1:47" ht="12.75">
      <c r="A83" s="81">
        <v>336</v>
      </c>
      <c r="B83" s="130" t="s">
        <v>122</v>
      </c>
      <c r="C83" s="129">
        <v>1869529</v>
      </c>
      <c r="D83" s="50">
        <f t="shared" si="28"/>
        <v>0.5237047297969223</v>
      </c>
      <c r="E83" s="129">
        <v>214983</v>
      </c>
      <c r="F83" s="50">
        <f t="shared" si="29"/>
        <v>0.06022244850223331</v>
      </c>
      <c r="G83" s="129">
        <v>0</v>
      </c>
      <c r="H83" s="50">
        <f t="shared" si="30"/>
        <v>0</v>
      </c>
      <c r="I83" s="129">
        <v>111966</v>
      </c>
      <c r="J83" s="50">
        <f t="shared" si="31"/>
        <v>0.03136465054911809</v>
      </c>
      <c r="K83" s="131">
        <v>0</v>
      </c>
      <c r="L83" s="50">
        <f t="shared" si="32"/>
        <v>0</v>
      </c>
      <c r="M83" s="129">
        <v>0</v>
      </c>
      <c r="N83" s="50">
        <f t="shared" si="33"/>
        <v>0</v>
      </c>
      <c r="O83" s="7">
        <f t="shared" si="34"/>
        <v>2196478</v>
      </c>
      <c r="P83" s="93">
        <f t="shared" si="35"/>
        <v>0.6152918288482736</v>
      </c>
      <c r="Q83" s="129">
        <v>44156</v>
      </c>
      <c r="R83" s="50">
        <f t="shared" si="48"/>
        <v>0.01236926843547915</v>
      </c>
      <c r="S83" s="129">
        <v>52509</v>
      </c>
      <c r="T83" s="50">
        <f t="shared" si="36"/>
        <v>0.01470916560101854</v>
      </c>
      <c r="U83" s="8">
        <f t="shared" si="49"/>
        <v>2293143</v>
      </c>
      <c r="V83" s="83">
        <f t="shared" si="37"/>
        <v>0.6423702628847714</v>
      </c>
      <c r="W83" s="129">
        <v>495224</v>
      </c>
      <c r="X83" s="50">
        <f t="shared" si="38"/>
        <v>0.13872539613397333</v>
      </c>
      <c r="Y83" s="129">
        <v>30255</v>
      </c>
      <c r="Z83" s="50">
        <f t="shared" si="39"/>
        <v>0.008475229108511225</v>
      </c>
      <c r="AA83" s="129">
        <v>117343</v>
      </c>
      <c r="AB83" s="50">
        <f t="shared" si="40"/>
        <v>0.03287089106858479</v>
      </c>
      <c r="AC83" s="129">
        <v>244814</v>
      </c>
      <c r="AD83" s="50">
        <f t="shared" si="27"/>
        <v>0.06857890394880407</v>
      </c>
      <c r="AE83" s="129">
        <v>107007</v>
      </c>
      <c r="AF83" s="50">
        <f t="shared" si="50"/>
        <v>0.029975502932224778</v>
      </c>
      <c r="AG83" s="129">
        <v>271466</v>
      </c>
      <c r="AH83" s="50">
        <f t="shared" si="51"/>
        <v>0.07604483705738252</v>
      </c>
      <c r="AI83" s="129">
        <v>0</v>
      </c>
      <c r="AJ83" s="50">
        <f t="shared" si="41"/>
        <v>0</v>
      </c>
      <c r="AK83" s="129">
        <v>0</v>
      </c>
      <c r="AL83" s="50">
        <f t="shared" si="42"/>
        <v>0</v>
      </c>
      <c r="AM83" s="129">
        <v>10563</v>
      </c>
      <c r="AN83" s="50">
        <f t="shared" si="43"/>
        <v>0.002958976865747945</v>
      </c>
      <c r="AO83" s="132">
        <f t="shared" si="52"/>
        <v>1276672</v>
      </c>
      <c r="AP83" s="94">
        <f t="shared" si="44"/>
        <v>0.35762973711522866</v>
      </c>
      <c r="AQ83" s="129">
        <v>0</v>
      </c>
      <c r="AR83" s="50">
        <f t="shared" si="45"/>
        <v>0</v>
      </c>
      <c r="AS83" s="148">
        <v>0</v>
      </c>
      <c r="AT83" s="50">
        <f t="shared" si="46"/>
        <v>0</v>
      </c>
      <c r="AU83" s="133">
        <f t="shared" si="47"/>
        <v>3569815</v>
      </c>
    </row>
    <row r="84" spans="1:47" ht="12.75">
      <c r="A84" s="95">
        <v>337</v>
      </c>
      <c r="B84" s="96" t="s">
        <v>123</v>
      </c>
      <c r="C84" s="143">
        <v>4924345</v>
      </c>
      <c r="D84" s="49">
        <f t="shared" si="28"/>
        <v>0.3989113335050703</v>
      </c>
      <c r="E84" s="143">
        <v>1411312</v>
      </c>
      <c r="F84" s="49">
        <f t="shared" si="29"/>
        <v>0.11432756070334385</v>
      </c>
      <c r="G84" s="143">
        <v>0</v>
      </c>
      <c r="H84" s="49">
        <f t="shared" si="30"/>
        <v>0</v>
      </c>
      <c r="I84" s="143">
        <v>226656</v>
      </c>
      <c r="J84" s="49">
        <f t="shared" si="31"/>
        <v>0.01836094896010032</v>
      </c>
      <c r="K84" s="135">
        <v>0</v>
      </c>
      <c r="L84" s="49">
        <f t="shared" si="32"/>
        <v>0</v>
      </c>
      <c r="M84" s="143">
        <v>0</v>
      </c>
      <c r="N84" s="49">
        <f t="shared" si="33"/>
        <v>0</v>
      </c>
      <c r="O84" s="44">
        <f t="shared" si="34"/>
        <v>6562313</v>
      </c>
      <c r="P84" s="69">
        <f t="shared" si="35"/>
        <v>0.5315998431685145</v>
      </c>
      <c r="Q84" s="143">
        <v>393413</v>
      </c>
      <c r="R84" s="49">
        <f t="shared" si="48"/>
        <v>0.03186959980428467</v>
      </c>
      <c r="S84" s="143">
        <v>366081</v>
      </c>
      <c r="T84" s="49">
        <f t="shared" si="36"/>
        <v>0.02965548918300193</v>
      </c>
      <c r="U84" s="67">
        <f t="shared" si="49"/>
        <v>7321807</v>
      </c>
      <c r="V84" s="70">
        <f t="shared" si="37"/>
        <v>0.5931249321558011</v>
      </c>
      <c r="W84" s="143">
        <v>716419</v>
      </c>
      <c r="X84" s="49">
        <f t="shared" si="38"/>
        <v>0.058035669442000705</v>
      </c>
      <c r="Y84" s="143">
        <v>48591</v>
      </c>
      <c r="Z84" s="49">
        <f t="shared" si="39"/>
        <v>0.003936259666279448</v>
      </c>
      <c r="AA84" s="143">
        <v>1615846</v>
      </c>
      <c r="AB84" s="49">
        <f t="shared" si="40"/>
        <v>0.13089645071554365</v>
      </c>
      <c r="AC84" s="143">
        <v>1006211</v>
      </c>
      <c r="AD84" s="49">
        <f t="shared" si="27"/>
        <v>0.08151113940990533</v>
      </c>
      <c r="AE84" s="143">
        <v>341342</v>
      </c>
      <c r="AF84" s="49">
        <f t="shared" si="50"/>
        <v>0.027651432302425543</v>
      </c>
      <c r="AG84" s="143">
        <v>639391</v>
      </c>
      <c r="AH84" s="49">
        <f t="shared" si="51"/>
        <v>0.051795785315842086</v>
      </c>
      <c r="AI84" s="143">
        <v>0</v>
      </c>
      <c r="AJ84" s="49">
        <f t="shared" si="41"/>
        <v>0</v>
      </c>
      <c r="AK84" s="143">
        <v>0</v>
      </c>
      <c r="AL84" s="49">
        <f t="shared" si="42"/>
        <v>0</v>
      </c>
      <c r="AM84" s="143">
        <v>404001</v>
      </c>
      <c r="AN84" s="49">
        <f t="shared" si="43"/>
        <v>0.03272731249483574</v>
      </c>
      <c r="AO84" s="97">
        <f t="shared" si="52"/>
        <v>4771801</v>
      </c>
      <c r="AP84" s="71">
        <f t="shared" si="44"/>
        <v>0.3865540493468325</v>
      </c>
      <c r="AQ84" s="143">
        <v>7254</v>
      </c>
      <c r="AR84" s="49">
        <f t="shared" si="45"/>
        <v>0.0005876320227859299</v>
      </c>
      <c r="AS84" s="144">
        <v>243598</v>
      </c>
      <c r="AT84" s="49">
        <f t="shared" si="46"/>
        <v>0.0197333864745805</v>
      </c>
      <c r="AU84" s="98">
        <f t="shared" si="47"/>
        <v>12344460</v>
      </c>
    </row>
    <row r="85" spans="1:51" s="85" customFormat="1" ht="12.75">
      <c r="A85" s="95">
        <v>339</v>
      </c>
      <c r="B85" s="99" t="s">
        <v>124</v>
      </c>
      <c r="C85" s="143">
        <v>1778409</v>
      </c>
      <c r="D85" s="49">
        <f t="shared" si="28"/>
        <v>0.47269875494584884</v>
      </c>
      <c r="E85" s="143">
        <v>138378</v>
      </c>
      <c r="F85" s="49">
        <f t="shared" si="29"/>
        <v>0.03678068898206018</v>
      </c>
      <c r="G85" s="143">
        <v>0</v>
      </c>
      <c r="H85" s="49">
        <f t="shared" si="30"/>
        <v>0</v>
      </c>
      <c r="I85" s="143">
        <v>23012</v>
      </c>
      <c r="J85" s="49">
        <f t="shared" si="31"/>
        <v>0.00611655909794309</v>
      </c>
      <c r="K85" s="135">
        <v>0</v>
      </c>
      <c r="L85" s="49">
        <f t="shared" si="32"/>
        <v>0</v>
      </c>
      <c r="M85" s="143">
        <v>0</v>
      </c>
      <c r="N85" s="49">
        <f t="shared" si="33"/>
        <v>0</v>
      </c>
      <c r="O85" s="44">
        <f>C85+E85+G85+I85+K85+M85</f>
        <v>1939799</v>
      </c>
      <c r="P85" s="69">
        <f t="shared" si="35"/>
        <v>0.5155960030258521</v>
      </c>
      <c r="Q85" s="143">
        <v>173501</v>
      </c>
      <c r="R85" s="49">
        <f t="shared" si="48"/>
        <v>0.0461163358270565</v>
      </c>
      <c r="S85" s="143">
        <v>88973</v>
      </c>
      <c r="T85" s="49">
        <f t="shared" si="36"/>
        <v>0.023648905467638214</v>
      </c>
      <c r="U85" s="67">
        <f>O85+Q85+S85</f>
        <v>2202273</v>
      </c>
      <c r="V85" s="70">
        <f t="shared" si="37"/>
        <v>0.5853612443205468</v>
      </c>
      <c r="W85" s="143">
        <v>310312</v>
      </c>
      <c r="X85" s="49">
        <f t="shared" si="38"/>
        <v>0.08248051828615141</v>
      </c>
      <c r="Y85" s="143">
        <v>148179</v>
      </c>
      <c r="Z85" s="49">
        <f t="shared" si="39"/>
        <v>0.039385781790983364</v>
      </c>
      <c r="AA85" s="143">
        <v>321253</v>
      </c>
      <c r="AB85" s="49">
        <f t="shared" si="40"/>
        <v>0.08538862158402188</v>
      </c>
      <c r="AC85" s="143">
        <v>582771</v>
      </c>
      <c r="AD85" s="49">
        <f t="shared" si="27"/>
        <v>0.1548997593458801</v>
      </c>
      <c r="AE85" s="143">
        <v>3636</v>
      </c>
      <c r="AF85" s="49">
        <f t="shared" si="50"/>
        <v>0.0009664439805371579</v>
      </c>
      <c r="AG85" s="143">
        <v>187956</v>
      </c>
      <c r="AH85" s="49">
        <f t="shared" si="51"/>
        <v>0.04995845566717328</v>
      </c>
      <c r="AI85" s="143">
        <v>0</v>
      </c>
      <c r="AJ85" s="49">
        <f t="shared" si="41"/>
        <v>0</v>
      </c>
      <c r="AK85" s="143">
        <v>0</v>
      </c>
      <c r="AL85" s="49">
        <f t="shared" si="42"/>
        <v>0</v>
      </c>
      <c r="AM85" s="143">
        <v>5866</v>
      </c>
      <c r="AN85" s="49">
        <f t="shared" si="43"/>
        <v>0.0015591750247059867</v>
      </c>
      <c r="AO85" s="97">
        <f>W85+Y85+AA85+AC85+AE85+AG85+AI85+AK85+AM85</f>
        <v>1559973</v>
      </c>
      <c r="AP85" s="71">
        <f t="shared" si="44"/>
        <v>0.4146387556794532</v>
      </c>
      <c r="AQ85" s="143">
        <v>0</v>
      </c>
      <c r="AR85" s="49">
        <f t="shared" si="45"/>
        <v>0</v>
      </c>
      <c r="AS85" s="144">
        <v>0</v>
      </c>
      <c r="AT85" s="49">
        <f t="shared" si="46"/>
        <v>0</v>
      </c>
      <c r="AU85" s="98">
        <f>U85+AO85+AQ85+AS85</f>
        <v>3762246</v>
      </c>
      <c r="AV85" s="68"/>
      <c r="AW85" s="68"/>
      <c r="AX85" s="68"/>
      <c r="AY85" s="68"/>
    </row>
    <row r="86" spans="1:47" ht="12.75">
      <c r="A86" s="81">
        <v>340</v>
      </c>
      <c r="B86" s="82" t="s">
        <v>147</v>
      </c>
      <c r="C86" s="129">
        <v>680177</v>
      </c>
      <c r="D86" s="9">
        <f t="shared" si="28"/>
        <v>0.3968244800326712</v>
      </c>
      <c r="E86" s="129">
        <v>41179</v>
      </c>
      <c r="F86" s="50">
        <f t="shared" si="29"/>
        <v>0.024024386686502728</v>
      </c>
      <c r="G86" s="129">
        <v>0</v>
      </c>
      <c r="H86" s="9">
        <f t="shared" si="30"/>
        <v>0</v>
      </c>
      <c r="I86" s="129">
        <v>0</v>
      </c>
      <c r="J86" s="50">
        <f t="shared" si="31"/>
        <v>0</v>
      </c>
      <c r="K86" s="4">
        <v>0</v>
      </c>
      <c r="L86" s="49">
        <f t="shared" si="32"/>
        <v>0</v>
      </c>
      <c r="M86" s="129">
        <v>0</v>
      </c>
      <c r="N86" s="49">
        <f t="shared" si="33"/>
        <v>0</v>
      </c>
      <c r="O86" s="5">
        <f t="shared" si="34"/>
        <v>721356</v>
      </c>
      <c r="P86" s="69">
        <f t="shared" si="35"/>
        <v>0.4208488667191739</v>
      </c>
      <c r="Q86" s="129">
        <v>1600</v>
      </c>
      <c r="R86" s="50">
        <f t="shared" si="48"/>
        <v>0.0009334616843149267</v>
      </c>
      <c r="S86" s="129">
        <v>15070</v>
      </c>
      <c r="T86" s="49">
        <f t="shared" si="36"/>
        <v>0.008792042239141215</v>
      </c>
      <c r="U86" s="6">
        <f t="shared" si="49"/>
        <v>738026</v>
      </c>
      <c r="V86" s="83">
        <f t="shared" si="37"/>
        <v>0.43057437064263004</v>
      </c>
      <c r="W86" s="129">
        <v>168890</v>
      </c>
      <c r="X86" s="49">
        <f t="shared" si="38"/>
        <v>0.09853271491496747</v>
      </c>
      <c r="Y86" s="129">
        <v>27828</v>
      </c>
      <c r="Z86" s="49">
        <f t="shared" si="39"/>
        <v>0.016235232344447362</v>
      </c>
      <c r="AA86" s="129">
        <v>8055</v>
      </c>
      <c r="AB86" s="49">
        <f t="shared" si="40"/>
        <v>0.004699396166972959</v>
      </c>
      <c r="AC86" s="129">
        <v>30271</v>
      </c>
      <c r="AD86" s="50">
        <f t="shared" si="27"/>
        <v>0.017660511653685713</v>
      </c>
      <c r="AE86" s="129">
        <v>0</v>
      </c>
      <c r="AF86" s="49">
        <f t="shared" si="50"/>
        <v>0</v>
      </c>
      <c r="AG86" s="129">
        <v>0</v>
      </c>
      <c r="AH86" s="50">
        <f t="shared" si="51"/>
        <v>0</v>
      </c>
      <c r="AI86" s="129">
        <v>9791</v>
      </c>
      <c r="AJ86" s="49">
        <f t="shared" si="41"/>
        <v>0.005712202094454655</v>
      </c>
      <c r="AK86" s="129">
        <v>0</v>
      </c>
      <c r="AL86" s="49">
        <f t="shared" si="42"/>
        <v>0</v>
      </c>
      <c r="AM86" s="129">
        <v>64</v>
      </c>
      <c r="AN86" s="49">
        <f t="shared" si="43"/>
        <v>3.7338467372597066E-05</v>
      </c>
      <c r="AO86" s="74">
        <f t="shared" si="52"/>
        <v>244899</v>
      </c>
      <c r="AP86" s="71">
        <f t="shared" si="44"/>
        <v>0.14287739564190077</v>
      </c>
      <c r="AQ86" s="129">
        <v>731125</v>
      </c>
      <c r="AR86" s="49">
        <f t="shared" si="45"/>
        <v>0.4265482337154692</v>
      </c>
      <c r="AS86" s="148">
        <v>0</v>
      </c>
      <c r="AT86" s="49">
        <f t="shared" si="46"/>
        <v>0</v>
      </c>
      <c r="AU86" s="75">
        <f t="shared" si="47"/>
        <v>1714050</v>
      </c>
    </row>
    <row r="87" spans="1:47" ht="12.75">
      <c r="A87" s="14"/>
      <c r="B87" s="15" t="s">
        <v>125</v>
      </c>
      <c r="C87" s="36">
        <f>SUM(C79:C86)</f>
        <v>16855906</v>
      </c>
      <c r="D87" s="157">
        <f t="shared" si="28"/>
        <v>0.42604817889674745</v>
      </c>
      <c r="E87" s="36">
        <f>SUM(E79:E86)</f>
        <v>2300974</v>
      </c>
      <c r="F87" s="9">
        <f t="shared" si="29"/>
        <v>0.058159186601347</v>
      </c>
      <c r="G87" s="73">
        <f>SUM(G79:G86)</f>
        <v>0</v>
      </c>
      <c r="H87" s="40">
        <f t="shared" si="30"/>
        <v>0</v>
      </c>
      <c r="I87" s="36">
        <f>SUM(I79:I86)</f>
        <v>472619</v>
      </c>
      <c r="J87" s="9">
        <f t="shared" si="31"/>
        <v>0.011945870145574014</v>
      </c>
      <c r="K87" s="21">
        <f>SUM(K79:K86)</f>
        <v>0</v>
      </c>
      <c r="L87" s="161">
        <f t="shared" si="32"/>
        <v>0</v>
      </c>
      <c r="M87" s="36">
        <f>SUM(M79:M86)</f>
        <v>372271</v>
      </c>
      <c r="N87" s="159">
        <f t="shared" si="33"/>
        <v>0.009409484225058627</v>
      </c>
      <c r="O87" s="43">
        <f>SUM(O79:O86)</f>
        <v>20001770</v>
      </c>
      <c r="P87" s="46">
        <f t="shared" si="35"/>
        <v>0.5055627198687271</v>
      </c>
      <c r="Q87" s="21">
        <f>SUM(Q79:Q86)</f>
        <v>777449</v>
      </c>
      <c r="R87" s="160">
        <f t="shared" si="48"/>
        <v>0.0196507224610233</v>
      </c>
      <c r="S87" s="21">
        <f>SUM(S79:S86)</f>
        <v>871438</v>
      </c>
      <c r="T87" s="159">
        <f t="shared" si="36"/>
        <v>0.02202637893931206</v>
      </c>
      <c r="U87" s="24">
        <f>SUM(U79:U86)</f>
        <v>21650657</v>
      </c>
      <c r="V87" s="48">
        <f t="shared" si="37"/>
        <v>0.5472398212690625</v>
      </c>
      <c r="W87" s="21">
        <f>SUM(W79:W86)</f>
        <v>2902435</v>
      </c>
      <c r="X87" s="159">
        <f t="shared" si="38"/>
        <v>0.07336165413571843</v>
      </c>
      <c r="Y87" s="21">
        <f>SUM(Y79:Y86)</f>
        <v>704663</v>
      </c>
      <c r="Z87" s="159">
        <f>Y87/$AU87</f>
        <v>0.017810990870850772</v>
      </c>
      <c r="AA87" s="21">
        <f>SUM(AA79:AA86)</f>
        <v>2295312</v>
      </c>
      <c r="AB87" s="159">
        <f t="shared" si="40"/>
        <v>0.058016074460776605</v>
      </c>
      <c r="AC87" s="21">
        <f>SUM(AC79:AC86)</f>
        <v>3469270</v>
      </c>
      <c r="AD87" s="160">
        <f t="shared" si="27"/>
        <v>0.08768891838867154</v>
      </c>
      <c r="AE87" s="21">
        <f>SUM(AE79:AE86)</f>
        <v>649423</v>
      </c>
      <c r="AF87" s="159">
        <f t="shared" si="50"/>
        <v>0.016414750205872197</v>
      </c>
      <c r="AG87" s="21">
        <f>SUM(AG79:AG86)</f>
        <v>2220415</v>
      </c>
      <c r="AH87" s="116">
        <f t="shared" si="51"/>
        <v>0.056122985447653866</v>
      </c>
      <c r="AI87" s="21">
        <f>SUM(AI79:AI86)</f>
        <v>9791</v>
      </c>
      <c r="AJ87" s="159">
        <f t="shared" si="41"/>
        <v>0.00024747632785672</v>
      </c>
      <c r="AK87" s="21">
        <f>SUM(AK79:AK86)</f>
        <v>99544</v>
      </c>
      <c r="AL87" s="159">
        <f t="shared" si="42"/>
        <v>0.0025160640976579856</v>
      </c>
      <c r="AM87" s="21">
        <f>SUM(AM79:AM86)</f>
        <v>464103</v>
      </c>
      <c r="AN87" s="159">
        <f t="shared" si="43"/>
        <v>0.011730620589039663</v>
      </c>
      <c r="AO87" s="26">
        <f>SUM(AO79:AO86)</f>
        <v>12814956</v>
      </c>
      <c r="AP87" s="52">
        <f t="shared" si="44"/>
        <v>0.32390953452409776</v>
      </c>
      <c r="AQ87" s="21">
        <f>SUM(AQ79:AQ86)</f>
        <v>3937392</v>
      </c>
      <c r="AR87" s="159">
        <f t="shared" si="45"/>
        <v>0.09952112281609914</v>
      </c>
      <c r="AS87" s="21">
        <f>SUM(AS79:AS86)</f>
        <v>1160375</v>
      </c>
      <c r="AT87" s="159">
        <f t="shared" si="46"/>
        <v>0.029329521390740628</v>
      </c>
      <c r="AU87" s="28">
        <f>SUM(AU79:AU86)</f>
        <v>39563380</v>
      </c>
    </row>
    <row r="88" spans="1:47" ht="12.75">
      <c r="A88" s="12"/>
      <c r="B88" s="13"/>
      <c r="C88" s="13"/>
      <c r="D88" s="13"/>
      <c r="E88" s="39"/>
      <c r="F88" s="31"/>
      <c r="G88" s="39"/>
      <c r="H88" s="29"/>
      <c r="I88" s="39"/>
      <c r="J88" s="13"/>
      <c r="K88" s="13"/>
      <c r="L88" s="13"/>
      <c r="M88" s="13"/>
      <c r="N88" s="13"/>
      <c r="O88" s="13"/>
      <c r="P88" s="29"/>
      <c r="Q88" s="13"/>
      <c r="R88" s="13"/>
      <c r="S88" s="13"/>
      <c r="T88" s="13"/>
      <c r="U88" s="13"/>
      <c r="V88" s="29"/>
      <c r="W88" s="13"/>
      <c r="X88" s="13"/>
      <c r="Y88" s="13"/>
      <c r="Z88" s="13"/>
      <c r="AA88" s="13"/>
      <c r="AB88" s="13"/>
      <c r="AC88" s="13"/>
      <c r="AD88" s="29"/>
      <c r="AE88" s="13"/>
      <c r="AF88" s="13"/>
      <c r="AG88" s="13"/>
      <c r="AH88" s="39"/>
      <c r="AI88" s="13"/>
      <c r="AJ88" s="29"/>
      <c r="AK88" s="13"/>
      <c r="AL88" s="13"/>
      <c r="AM88" s="13"/>
      <c r="AN88" s="13"/>
      <c r="AO88" s="13"/>
      <c r="AP88" s="29"/>
      <c r="AQ88" s="13"/>
      <c r="AR88" s="13"/>
      <c r="AS88" s="13"/>
      <c r="AT88" s="13"/>
      <c r="AU88" s="29"/>
    </row>
    <row r="89" spans="1:47" ht="12.75">
      <c r="A89" s="86">
        <v>300</v>
      </c>
      <c r="B89" s="141" t="s">
        <v>126</v>
      </c>
      <c r="C89" s="142">
        <v>2739816</v>
      </c>
      <c r="D89" s="34">
        <f t="shared" si="28"/>
        <v>0.46895433618479</v>
      </c>
      <c r="E89" s="142">
        <v>573602</v>
      </c>
      <c r="F89" s="34">
        <f t="shared" si="29"/>
        <v>0.09817927377030718</v>
      </c>
      <c r="G89" s="142">
        <v>0</v>
      </c>
      <c r="H89" s="34">
        <f aca="true" t="shared" si="53" ref="H89:H116">G89/$AU89</f>
        <v>0</v>
      </c>
      <c r="I89" s="142">
        <v>122992</v>
      </c>
      <c r="J89" s="34">
        <f aca="true" t="shared" si="54" ref="J89:J115">I89/$AU89</f>
        <v>0.021051644240357634</v>
      </c>
      <c r="K89" s="137">
        <v>0</v>
      </c>
      <c r="L89" s="34">
        <f aca="true" t="shared" si="55" ref="L89:L116">K89/$AU89</f>
        <v>0</v>
      </c>
      <c r="M89" s="142">
        <v>0</v>
      </c>
      <c r="N89" s="34">
        <f>M89/$AU89</f>
        <v>0</v>
      </c>
      <c r="O89" s="44">
        <f aca="true" t="shared" si="56" ref="O89:O115">C89+E89+G89+I89+K89+M89</f>
        <v>3436410</v>
      </c>
      <c r="P89" s="45">
        <f aca="true" t="shared" si="57" ref="P89:P116">O89/$AU89</f>
        <v>0.5881852541954548</v>
      </c>
      <c r="Q89" s="142">
        <v>303490</v>
      </c>
      <c r="R89" s="34">
        <f aca="true" t="shared" si="58" ref="R89:R116">Q89/$AU89</f>
        <v>0.05194617138111535</v>
      </c>
      <c r="S89" s="142">
        <v>75173</v>
      </c>
      <c r="T89" s="34">
        <f aca="true" t="shared" si="59" ref="T89:T116">S89/$AU89</f>
        <v>0.012866814528427901</v>
      </c>
      <c r="U89" s="67">
        <f aca="true" t="shared" si="60" ref="U89:U115">O89+Q89+S89</f>
        <v>3815073</v>
      </c>
      <c r="V89" s="80">
        <f t="shared" si="37"/>
        <v>0.6529982401049981</v>
      </c>
      <c r="W89" s="142">
        <v>753525</v>
      </c>
      <c r="X89" s="34">
        <f aca="true" t="shared" si="61" ref="X89:X116">W89/$AU89</f>
        <v>0.1289753823518236</v>
      </c>
      <c r="Y89" s="142">
        <v>100568</v>
      </c>
      <c r="Z89" s="34">
        <f t="shared" si="39"/>
        <v>0.017213491592658763</v>
      </c>
      <c r="AA89" s="142">
        <v>393920</v>
      </c>
      <c r="AB89" s="34">
        <f t="shared" si="40"/>
        <v>0.06742441540231624</v>
      </c>
      <c r="AC89" s="142">
        <v>525557</v>
      </c>
      <c r="AD89" s="34">
        <f t="shared" si="27"/>
        <v>0.08995576128552782</v>
      </c>
      <c r="AE89" s="142">
        <v>64062</v>
      </c>
      <c r="AF89" s="34">
        <f t="shared" si="50"/>
        <v>0.01096502563846259</v>
      </c>
      <c r="AG89" s="142">
        <v>147040</v>
      </c>
      <c r="AH89" s="34">
        <f>AG89/$AU89</f>
        <v>0.025167765131896273</v>
      </c>
      <c r="AI89" s="142">
        <v>0</v>
      </c>
      <c r="AJ89" s="34">
        <f aca="true" t="shared" si="62" ref="AJ89:AJ116">AI89/$AU89</f>
        <v>0</v>
      </c>
      <c r="AK89" s="142">
        <v>0</v>
      </c>
      <c r="AL89" s="34">
        <f aca="true" t="shared" si="63" ref="AL89:AL116">AK89/$AU89</f>
        <v>0</v>
      </c>
      <c r="AM89" s="142">
        <v>42649</v>
      </c>
      <c r="AN89" s="34">
        <f aca="true" t="shared" si="64" ref="AN89:AN116">AM89/$AU89</f>
        <v>0.007299918492316677</v>
      </c>
      <c r="AO89" s="84">
        <f aca="true" t="shared" si="65" ref="AO89:AO115">W89+Y89+AA89+AC89+AE89+AG89+AI89+AK89+AM89</f>
        <v>2027321</v>
      </c>
      <c r="AP89" s="51">
        <f aca="true" t="shared" si="66" ref="AP89:AP116">AO89/$AU89</f>
        <v>0.3470017598950019</v>
      </c>
      <c r="AQ89" s="142">
        <v>0</v>
      </c>
      <c r="AR89" s="34">
        <f aca="true" t="shared" si="67" ref="AR89:AR116">AQ89/$AU89</f>
        <v>0</v>
      </c>
      <c r="AS89" s="142">
        <v>0</v>
      </c>
      <c r="AT89" s="34">
        <f aca="true" t="shared" si="68" ref="AT89:AT116">AS89/$AU89</f>
        <v>0</v>
      </c>
      <c r="AU89" s="138">
        <f aca="true" t="shared" si="69" ref="AU89:AU115">U89+AO89+AQ89+AS89</f>
        <v>5842394</v>
      </c>
    </row>
    <row r="90" spans="1:51" s="85" customFormat="1" ht="12.75">
      <c r="A90" s="89">
        <v>300</v>
      </c>
      <c r="B90" s="150" t="s">
        <v>127</v>
      </c>
      <c r="C90" s="143">
        <v>1873208</v>
      </c>
      <c r="D90" s="49">
        <f t="shared" si="28"/>
        <v>0.5280969673459182</v>
      </c>
      <c r="E90" s="143">
        <v>173819</v>
      </c>
      <c r="F90" s="49">
        <f t="shared" si="29"/>
        <v>0.04900325365207715</v>
      </c>
      <c r="G90" s="143">
        <v>0</v>
      </c>
      <c r="H90" s="49">
        <f t="shared" si="53"/>
        <v>0</v>
      </c>
      <c r="I90" s="143">
        <v>163906</v>
      </c>
      <c r="J90" s="49">
        <f t="shared" si="54"/>
        <v>0.046208569219115044</v>
      </c>
      <c r="K90" s="135">
        <v>0</v>
      </c>
      <c r="L90" s="49">
        <f t="shared" si="55"/>
        <v>0</v>
      </c>
      <c r="M90" s="143">
        <v>138240</v>
      </c>
      <c r="N90" s="49">
        <f aca="true" t="shared" si="70" ref="N90:N116">M90/$AU90</f>
        <v>0.03897278079417754</v>
      </c>
      <c r="O90" s="44">
        <f t="shared" si="56"/>
        <v>2349173</v>
      </c>
      <c r="P90" s="69">
        <f t="shared" si="57"/>
        <v>0.6622815710112878</v>
      </c>
      <c r="Q90" s="143">
        <v>195990</v>
      </c>
      <c r="R90" s="49">
        <f t="shared" si="58"/>
        <v>0.05525372763202297</v>
      </c>
      <c r="S90" s="143">
        <v>25587</v>
      </c>
      <c r="T90" s="49">
        <f t="shared" si="59"/>
        <v>0.007213516653505648</v>
      </c>
      <c r="U90" s="67">
        <f t="shared" si="60"/>
        <v>2570750</v>
      </c>
      <c r="V90" s="70">
        <f t="shared" si="37"/>
        <v>0.7247488152968165</v>
      </c>
      <c r="W90" s="143">
        <v>295843</v>
      </c>
      <c r="X90" s="49">
        <f t="shared" si="61"/>
        <v>0.08340440095841917</v>
      </c>
      <c r="Y90" s="143">
        <v>34551</v>
      </c>
      <c r="Z90" s="49">
        <f t="shared" si="39"/>
        <v>0.009740657908128097</v>
      </c>
      <c r="AA90" s="143">
        <v>294138</v>
      </c>
      <c r="AB90" s="49">
        <f t="shared" si="40"/>
        <v>0.08292372538511135</v>
      </c>
      <c r="AC90" s="143">
        <v>315056</v>
      </c>
      <c r="AD90" s="49">
        <f t="shared" si="27"/>
        <v>0.08882095215487847</v>
      </c>
      <c r="AE90" s="143">
        <v>0</v>
      </c>
      <c r="AF90" s="49">
        <f t="shared" si="50"/>
        <v>0</v>
      </c>
      <c r="AG90" s="143">
        <v>22947</v>
      </c>
      <c r="AH90" s="49">
        <f aca="true" t="shared" si="71" ref="AH90:AH116">AG90/$AU90</f>
        <v>0.0064692447980612845</v>
      </c>
      <c r="AI90" s="143">
        <v>0</v>
      </c>
      <c r="AJ90" s="49">
        <f t="shared" si="62"/>
        <v>0</v>
      </c>
      <c r="AK90" s="143">
        <v>0</v>
      </c>
      <c r="AL90" s="49">
        <f t="shared" si="63"/>
        <v>0</v>
      </c>
      <c r="AM90" s="143">
        <v>13806</v>
      </c>
      <c r="AN90" s="49">
        <f t="shared" si="64"/>
        <v>0.0038922034985851787</v>
      </c>
      <c r="AO90" s="97">
        <f t="shared" si="65"/>
        <v>976341</v>
      </c>
      <c r="AP90" s="71">
        <f t="shared" si="66"/>
        <v>0.27525118470318355</v>
      </c>
      <c r="AQ90" s="143">
        <v>0</v>
      </c>
      <c r="AR90" s="49">
        <f t="shared" si="67"/>
        <v>0</v>
      </c>
      <c r="AS90" s="143">
        <v>0</v>
      </c>
      <c r="AT90" s="49">
        <f t="shared" si="68"/>
        <v>0</v>
      </c>
      <c r="AU90" s="98">
        <f t="shared" si="69"/>
        <v>3547091</v>
      </c>
      <c r="AV90" s="68"/>
      <c r="AW90" s="68"/>
      <c r="AX90" s="68"/>
      <c r="AY90" s="68"/>
    </row>
    <row r="91" spans="1:51" s="85" customFormat="1" ht="12.75">
      <c r="A91" s="89">
        <v>385</v>
      </c>
      <c r="B91" s="150" t="s">
        <v>148</v>
      </c>
      <c r="C91" s="143">
        <v>439600</v>
      </c>
      <c r="D91" s="49">
        <f t="shared" si="28"/>
        <v>0.3183391905523648</v>
      </c>
      <c r="E91" s="143">
        <v>61308</v>
      </c>
      <c r="F91" s="49">
        <f t="shared" si="29"/>
        <v>0.04439658574700724</v>
      </c>
      <c r="G91" s="143">
        <v>0</v>
      </c>
      <c r="H91" s="49">
        <f t="shared" si="53"/>
        <v>0</v>
      </c>
      <c r="I91" s="143">
        <v>38300</v>
      </c>
      <c r="J91" s="49">
        <f t="shared" si="54"/>
        <v>0.027735193353402122</v>
      </c>
      <c r="K91" s="135">
        <v>0</v>
      </c>
      <c r="L91" s="49">
        <f t="shared" si="55"/>
        <v>0</v>
      </c>
      <c r="M91" s="143">
        <v>0</v>
      </c>
      <c r="N91" s="49">
        <f t="shared" si="70"/>
        <v>0</v>
      </c>
      <c r="O91" s="44">
        <f t="shared" si="56"/>
        <v>539208</v>
      </c>
      <c r="P91" s="69">
        <f t="shared" si="57"/>
        <v>0.3904709696527742</v>
      </c>
      <c r="Q91" s="143">
        <v>35733</v>
      </c>
      <c r="R91" s="49">
        <f t="shared" si="58"/>
        <v>0.0258762836578882</v>
      </c>
      <c r="S91" s="143">
        <v>50140</v>
      </c>
      <c r="T91" s="49">
        <f t="shared" si="59"/>
        <v>0.036309206128970824</v>
      </c>
      <c r="U91" s="67">
        <f t="shared" si="60"/>
        <v>625081</v>
      </c>
      <c r="V91" s="70">
        <f t="shared" si="37"/>
        <v>0.45265645943963323</v>
      </c>
      <c r="W91" s="143">
        <v>337753</v>
      </c>
      <c r="X91" s="49">
        <f t="shared" si="61"/>
        <v>0.2445860250833323</v>
      </c>
      <c r="Y91" s="143">
        <v>8001</v>
      </c>
      <c r="Z91" s="49">
        <f t="shared" si="39"/>
        <v>0.005793976031868679</v>
      </c>
      <c r="AA91" s="143">
        <v>77380</v>
      </c>
      <c r="AB91" s="49">
        <f t="shared" si="40"/>
        <v>0.056035228764654214</v>
      </c>
      <c r="AC91" s="143">
        <v>80722</v>
      </c>
      <c r="AD91" s="49">
        <f t="shared" si="27"/>
        <v>0.058455359735595985</v>
      </c>
      <c r="AE91" s="143">
        <v>182603</v>
      </c>
      <c r="AF91" s="49">
        <f t="shared" si="50"/>
        <v>0.1322331465250989</v>
      </c>
      <c r="AG91" s="143">
        <v>19750</v>
      </c>
      <c r="AH91" s="49">
        <f t="shared" si="71"/>
        <v>0.01430209056735488</v>
      </c>
      <c r="AI91" s="143">
        <v>0</v>
      </c>
      <c r="AJ91" s="49">
        <f t="shared" si="62"/>
        <v>0</v>
      </c>
      <c r="AK91" s="143">
        <v>0</v>
      </c>
      <c r="AL91" s="49">
        <f t="shared" si="63"/>
        <v>0</v>
      </c>
      <c r="AM91" s="143">
        <v>44627</v>
      </c>
      <c r="AN91" s="49">
        <f t="shared" si="64"/>
        <v>0.03231693143034665</v>
      </c>
      <c r="AO91" s="97">
        <f t="shared" si="65"/>
        <v>750836</v>
      </c>
      <c r="AP91" s="71">
        <f t="shared" si="66"/>
        <v>0.5437227581382517</v>
      </c>
      <c r="AQ91" s="143">
        <v>5000</v>
      </c>
      <c r="AR91" s="49">
        <f t="shared" si="67"/>
        <v>0.0036207824221151596</v>
      </c>
      <c r="AS91" s="143">
        <v>0</v>
      </c>
      <c r="AT91" s="49">
        <f t="shared" si="68"/>
        <v>0</v>
      </c>
      <c r="AU91" s="98">
        <f t="shared" si="69"/>
        <v>1380917</v>
      </c>
      <c r="AV91" s="68"/>
      <c r="AW91" s="68"/>
      <c r="AX91" s="68"/>
      <c r="AY91" s="68"/>
    </row>
    <row r="92" spans="1:51" s="85" customFormat="1" ht="12.75">
      <c r="A92" s="89">
        <v>386</v>
      </c>
      <c r="B92" s="150" t="s">
        <v>149</v>
      </c>
      <c r="C92" s="143">
        <v>1172301</v>
      </c>
      <c r="D92" s="49">
        <f t="shared" si="28"/>
        <v>0.3693950346140151</v>
      </c>
      <c r="E92" s="143">
        <v>154391</v>
      </c>
      <c r="F92" s="49">
        <f t="shared" si="29"/>
        <v>0.04864899781633933</v>
      </c>
      <c r="G92" s="143">
        <v>0</v>
      </c>
      <c r="H92" s="49">
        <f t="shared" si="53"/>
        <v>0</v>
      </c>
      <c r="I92" s="143">
        <v>0</v>
      </c>
      <c r="J92" s="49">
        <f t="shared" si="54"/>
        <v>0</v>
      </c>
      <c r="K92" s="135">
        <v>0</v>
      </c>
      <c r="L92" s="49">
        <f t="shared" si="55"/>
        <v>0</v>
      </c>
      <c r="M92" s="143">
        <v>292068</v>
      </c>
      <c r="N92" s="49">
        <f t="shared" si="70"/>
        <v>0.09203137160989044</v>
      </c>
      <c r="O92" s="44">
        <f t="shared" si="56"/>
        <v>1618760</v>
      </c>
      <c r="P92" s="69">
        <f t="shared" si="57"/>
        <v>0.5100754040402449</v>
      </c>
      <c r="Q92" s="143">
        <v>49383</v>
      </c>
      <c r="R92" s="49">
        <f t="shared" si="58"/>
        <v>0.015560709232819821</v>
      </c>
      <c r="S92" s="143">
        <v>5377</v>
      </c>
      <c r="T92" s="49">
        <f t="shared" si="59"/>
        <v>0.0016943064120217926</v>
      </c>
      <c r="U92" s="67">
        <f t="shared" si="60"/>
        <v>1673520</v>
      </c>
      <c r="V92" s="70">
        <f t="shared" si="37"/>
        <v>0.5273304196850865</v>
      </c>
      <c r="W92" s="143">
        <v>322984</v>
      </c>
      <c r="X92" s="49">
        <f t="shared" si="61"/>
        <v>0.10177308204955303</v>
      </c>
      <c r="Y92" s="143">
        <v>0</v>
      </c>
      <c r="Z92" s="49">
        <f t="shared" si="39"/>
        <v>0</v>
      </c>
      <c r="AA92" s="143">
        <v>13773</v>
      </c>
      <c r="AB92" s="49">
        <f t="shared" si="40"/>
        <v>0.004339907422870774</v>
      </c>
      <c r="AC92" s="143">
        <v>279507</v>
      </c>
      <c r="AD92" s="49">
        <f t="shared" si="27"/>
        <v>0.08807336847777109</v>
      </c>
      <c r="AE92" s="143">
        <v>388784</v>
      </c>
      <c r="AF92" s="49">
        <f t="shared" si="50"/>
        <v>0.12250682984777396</v>
      </c>
      <c r="AG92" s="143">
        <v>29633</v>
      </c>
      <c r="AH92" s="49">
        <f t="shared" si="71"/>
        <v>0.009337433867852293</v>
      </c>
      <c r="AI92" s="143">
        <v>0</v>
      </c>
      <c r="AJ92" s="49">
        <f t="shared" si="62"/>
        <v>0</v>
      </c>
      <c r="AK92" s="143">
        <v>84180</v>
      </c>
      <c r="AL92" s="49">
        <f t="shared" si="63"/>
        <v>0.026525332669517294</v>
      </c>
      <c r="AM92" s="143">
        <v>381189</v>
      </c>
      <c r="AN92" s="49">
        <f t="shared" si="64"/>
        <v>0.12011362597957505</v>
      </c>
      <c r="AO92" s="97">
        <f t="shared" si="65"/>
        <v>1500050</v>
      </c>
      <c r="AP92" s="71">
        <f t="shared" si="66"/>
        <v>0.47266958031491346</v>
      </c>
      <c r="AQ92" s="143">
        <v>0</v>
      </c>
      <c r="AR92" s="49">
        <f t="shared" si="67"/>
        <v>0</v>
      </c>
      <c r="AS92" s="143">
        <v>0</v>
      </c>
      <c r="AT92" s="49">
        <f t="shared" si="68"/>
        <v>0</v>
      </c>
      <c r="AU92" s="98">
        <f t="shared" si="69"/>
        <v>3173570</v>
      </c>
      <c r="AV92" s="68"/>
      <c r="AW92" s="68"/>
      <c r="AX92" s="68"/>
      <c r="AY92" s="68"/>
    </row>
    <row r="93" spans="1:47" ht="12.75">
      <c r="A93" s="90">
        <v>387</v>
      </c>
      <c r="B93" s="147" t="s">
        <v>150</v>
      </c>
      <c r="C93" s="129">
        <v>451575</v>
      </c>
      <c r="D93" s="50">
        <f t="shared" si="28"/>
        <v>0.29997070540196374</v>
      </c>
      <c r="E93" s="129">
        <v>90570</v>
      </c>
      <c r="F93" s="50">
        <f t="shared" si="29"/>
        <v>0.06016353161325551</v>
      </c>
      <c r="G93" s="129">
        <v>0</v>
      </c>
      <c r="H93" s="50">
        <f t="shared" si="53"/>
        <v>0</v>
      </c>
      <c r="I93" s="129">
        <v>34623</v>
      </c>
      <c r="J93" s="50">
        <f t="shared" si="54"/>
        <v>0.022999248703166008</v>
      </c>
      <c r="K93" s="131">
        <v>0</v>
      </c>
      <c r="L93" s="50">
        <f t="shared" si="55"/>
        <v>0</v>
      </c>
      <c r="M93" s="129">
        <v>0</v>
      </c>
      <c r="N93" s="50">
        <f t="shared" si="70"/>
        <v>0</v>
      </c>
      <c r="O93" s="7">
        <f t="shared" si="56"/>
        <v>576768</v>
      </c>
      <c r="P93" s="93">
        <f t="shared" si="57"/>
        <v>0.38313348571838524</v>
      </c>
      <c r="Q93" s="129">
        <v>57192</v>
      </c>
      <c r="R93" s="50">
        <f t="shared" si="58"/>
        <v>0.037991307276419445</v>
      </c>
      <c r="S93" s="129">
        <v>87148</v>
      </c>
      <c r="T93" s="50">
        <f t="shared" si="59"/>
        <v>0.057890377089897214</v>
      </c>
      <c r="U93" s="8">
        <f t="shared" si="60"/>
        <v>721108</v>
      </c>
      <c r="V93" s="83">
        <f t="shared" si="37"/>
        <v>0.4790151700847019</v>
      </c>
      <c r="W93" s="129">
        <v>225025</v>
      </c>
      <c r="X93" s="50">
        <f t="shared" si="61"/>
        <v>0.14947884179389223</v>
      </c>
      <c r="Y93" s="129">
        <v>4809</v>
      </c>
      <c r="Z93" s="50">
        <f t="shared" si="39"/>
        <v>0.003194506166811811</v>
      </c>
      <c r="AA93" s="129">
        <v>69454</v>
      </c>
      <c r="AB93" s="50">
        <f t="shared" si="40"/>
        <v>0.04613666693902007</v>
      </c>
      <c r="AC93" s="129">
        <v>176350</v>
      </c>
      <c r="AD93" s="50">
        <f t="shared" si="27"/>
        <v>0.11714517831508897</v>
      </c>
      <c r="AE93" s="129">
        <v>194337</v>
      </c>
      <c r="AF93" s="50">
        <f t="shared" si="50"/>
        <v>0.12909352150960843</v>
      </c>
      <c r="AG93" s="129">
        <v>63254</v>
      </c>
      <c r="AH93" s="50">
        <f t="shared" si="71"/>
        <v>0.04201815202235689</v>
      </c>
      <c r="AI93" s="129">
        <v>0</v>
      </c>
      <c r="AJ93" s="50">
        <f t="shared" si="62"/>
        <v>0</v>
      </c>
      <c r="AK93" s="129">
        <v>0</v>
      </c>
      <c r="AL93" s="50">
        <f t="shared" si="63"/>
        <v>0</v>
      </c>
      <c r="AM93" s="129">
        <v>24851</v>
      </c>
      <c r="AN93" s="50">
        <f t="shared" si="64"/>
        <v>0.01650793777322527</v>
      </c>
      <c r="AO93" s="132">
        <f t="shared" si="65"/>
        <v>758080</v>
      </c>
      <c r="AP93" s="94">
        <f t="shared" si="66"/>
        <v>0.5035748045200037</v>
      </c>
      <c r="AQ93" s="129">
        <v>0</v>
      </c>
      <c r="AR93" s="50">
        <f t="shared" si="67"/>
        <v>0</v>
      </c>
      <c r="AS93" s="129">
        <v>26209</v>
      </c>
      <c r="AT93" s="50">
        <f t="shared" si="68"/>
        <v>0.017410025395294397</v>
      </c>
      <c r="AU93" s="133">
        <f t="shared" si="69"/>
        <v>1505397</v>
      </c>
    </row>
    <row r="94" spans="1:47" ht="12.75">
      <c r="A94" s="86">
        <v>388</v>
      </c>
      <c r="B94" s="139" t="s">
        <v>151</v>
      </c>
      <c r="C94" s="140">
        <v>1624608</v>
      </c>
      <c r="D94" s="49">
        <f t="shared" si="28"/>
        <v>0.4635705427851875</v>
      </c>
      <c r="E94" s="140">
        <v>226208</v>
      </c>
      <c r="F94" s="49">
        <f t="shared" si="29"/>
        <v>0.06454687244082985</v>
      </c>
      <c r="G94" s="140">
        <v>0</v>
      </c>
      <c r="H94" s="49">
        <f t="shared" si="53"/>
        <v>0</v>
      </c>
      <c r="I94" s="140">
        <v>0</v>
      </c>
      <c r="J94" s="49">
        <f t="shared" si="54"/>
        <v>0</v>
      </c>
      <c r="K94" s="135">
        <v>0</v>
      </c>
      <c r="L94" s="49">
        <f t="shared" si="55"/>
        <v>0</v>
      </c>
      <c r="M94" s="140">
        <v>0</v>
      </c>
      <c r="N94" s="49">
        <f t="shared" si="70"/>
        <v>0</v>
      </c>
      <c r="O94" s="44">
        <f>C94+E94+G94+I94+K94+M94</f>
        <v>1850816</v>
      </c>
      <c r="P94" s="69">
        <f t="shared" si="57"/>
        <v>0.5281174152260173</v>
      </c>
      <c r="Q94" s="140">
        <v>190563</v>
      </c>
      <c r="R94" s="49">
        <f t="shared" si="58"/>
        <v>0.054375820717843124</v>
      </c>
      <c r="S94" s="140">
        <v>147265</v>
      </c>
      <c r="T94" s="49">
        <f t="shared" si="59"/>
        <v>0.042021038911085405</v>
      </c>
      <c r="U94" s="67">
        <f>O94+Q94+S94</f>
        <v>2188644</v>
      </c>
      <c r="V94" s="70">
        <f t="shared" si="37"/>
        <v>0.6245142748549459</v>
      </c>
      <c r="W94" s="140">
        <v>200869</v>
      </c>
      <c r="X94" s="49">
        <f t="shared" si="61"/>
        <v>0.057316565816934194</v>
      </c>
      <c r="Y94" s="140">
        <v>45553</v>
      </c>
      <c r="Z94" s="49">
        <f t="shared" si="39"/>
        <v>0.012998230302629093</v>
      </c>
      <c r="AA94" s="140">
        <v>81380</v>
      </c>
      <c r="AB94" s="49">
        <f t="shared" si="40"/>
        <v>0.023221214454107426</v>
      </c>
      <c r="AC94" s="140">
        <v>239237</v>
      </c>
      <c r="AD94" s="49">
        <f t="shared" si="27"/>
        <v>0.06826460656619929</v>
      </c>
      <c r="AE94" s="140">
        <v>199450</v>
      </c>
      <c r="AF94" s="49">
        <f t="shared" si="50"/>
        <v>0.056911664080507816</v>
      </c>
      <c r="AG94" s="140">
        <v>236728</v>
      </c>
      <c r="AH94" s="49">
        <f t="shared" si="71"/>
        <v>0.06754868094485061</v>
      </c>
      <c r="AI94" s="140">
        <v>0</v>
      </c>
      <c r="AJ94" s="49">
        <f t="shared" si="62"/>
        <v>0</v>
      </c>
      <c r="AK94" s="140">
        <v>0</v>
      </c>
      <c r="AL94" s="49">
        <f t="shared" si="63"/>
        <v>0</v>
      </c>
      <c r="AM94" s="140">
        <v>312693</v>
      </c>
      <c r="AN94" s="49">
        <f t="shared" si="64"/>
        <v>0.08922476297982568</v>
      </c>
      <c r="AO94" s="97">
        <f>W94+Y94+AA94+AC94+AE94+AG94+AI94+AK94+AM94</f>
        <v>1315910</v>
      </c>
      <c r="AP94" s="71">
        <f t="shared" si="66"/>
        <v>0.37548572514505413</v>
      </c>
      <c r="AQ94" s="140">
        <v>0</v>
      </c>
      <c r="AR94" s="49">
        <f t="shared" si="67"/>
        <v>0</v>
      </c>
      <c r="AS94" s="140">
        <v>0</v>
      </c>
      <c r="AT94" s="49">
        <f t="shared" si="68"/>
        <v>0</v>
      </c>
      <c r="AU94" s="98">
        <f>U94+AO94+AQ94+AS94</f>
        <v>3504554</v>
      </c>
    </row>
    <row r="95" spans="1:51" s="85" customFormat="1" ht="12.75">
      <c r="A95" s="89">
        <v>389</v>
      </c>
      <c r="B95" s="150" t="s">
        <v>152</v>
      </c>
      <c r="C95" s="143">
        <v>1607664</v>
      </c>
      <c r="D95" s="49">
        <f t="shared" si="28"/>
        <v>0.4164018931597134</v>
      </c>
      <c r="E95" s="143">
        <v>86631</v>
      </c>
      <c r="F95" s="49">
        <f t="shared" si="29"/>
        <v>0.022438340602463656</v>
      </c>
      <c r="G95" s="143">
        <v>0</v>
      </c>
      <c r="H95" s="49">
        <f t="shared" si="53"/>
        <v>0</v>
      </c>
      <c r="I95" s="143">
        <v>0</v>
      </c>
      <c r="J95" s="49">
        <f t="shared" si="54"/>
        <v>0</v>
      </c>
      <c r="K95" s="135">
        <v>0</v>
      </c>
      <c r="L95" s="49">
        <f t="shared" si="55"/>
        <v>0</v>
      </c>
      <c r="M95" s="143">
        <v>497937</v>
      </c>
      <c r="N95" s="49">
        <f t="shared" si="70"/>
        <v>0.1289709227016766</v>
      </c>
      <c r="O95" s="44">
        <f>C95+E95+G95+I95+K95+M95</f>
        <v>2192232</v>
      </c>
      <c r="P95" s="69">
        <f t="shared" si="57"/>
        <v>0.5678111564638536</v>
      </c>
      <c r="Q95" s="143">
        <v>115036</v>
      </c>
      <c r="R95" s="49">
        <f t="shared" si="58"/>
        <v>0.02979553450318026</v>
      </c>
      <c r="S95" s="143">
        <v>151385</v>
      </c>
      <c r="T95" s="49">
        <f t="shared" si="59"/>
        <v>0.039210307997183</v>
      </c>
      <c r="U95" s="67">
        <f>O95+Q95+S95</f>
        <v>2458653</v>
      </c>
      <c r="V95" s="70">
        <f t="shared" si="37"/>
        <v>0.636816998964217</v>
      </c>
      <c r="W95" s="143">
        <v>451781</v>
      </c>
      <c r="X95" s="49">
        <f t="shared" si="61"/>
        <v>0.11701603301037311</v>
      </c>
      <c r="Y95" s="143">
        <v>26534</v>
      </c>
      <c r="Z95" s="49">
        <f t="shared" si="39"/>
        <v>0.006872585212519429</v>
      </c>
      <c r="AA95" s="143">
        <v>108066</v>
      </c>
      <c r="AB95" s="49">
        <f t="shared" si="40"/>
        <v>0.0279902311591213</v>
      </c>
      <c r="AC95" s="143">
        <v>178480</v>
      </c>
      <c r="AD95" s="49">
        <f t="shared" si="27"/>
        <v>0.046228198113004736</v>
      </c>
      <c r="AE95" s="143">
        <v>398882</v>
      </c>
      <c r="AF95" s="49">
        <f t="shared" si="50"/>
        <v>0.10331463536369093</v>
      </c>
      <c r="AG95" s="143">
        <v>47723</v>
      </c>
      <c r="AH95" s="49">
        <f t="shared" si="71"/>
        <v>0.012360759180563228</v>
      </c>
      <c r="AI95" s="143">
        <v>0</v>
      </c>
      <c r="AJ95" s="49">
        <f t="shared" si="62"/>
        <v>0</v>
      </c>
      <c r="AK95" s="143">
        <v>0</v>
      </c>
      <c r="AL95" s="49">
        <f t="shared" si="63"/>
        <v>0</v>
      </c>
      <c r="AM95" s="143">
        <v>180758</v>
      </c>
      <c r="AN95" s="49">
        <f t="shared" si="64"/>
        <v>0.04681822408398986</v>
      </c>
      <c r="AO95" s="97">
        <f>W95+Y95+AA95+AC95+AE95+AG95+AI95+AK95+AM95</f>
        <v>1392224</v>
      </c>
      <c r="AP95" s="71">
        <f t="shared" si="66"/>
        <v>0.3606006661232626</v>
      </c>
      <c r="AQ95" s="143">
        <v>9970</v>
      </c>
      <c r="AR95" s="49">
        <f t="shared" si="67"/>
        <v>0.002582334912520491</v>
      </c>
      <c r="AS95" s="143">
        <v>0</v>
      </c>
      <c r="AT95" s="49">
        <f t="shared" si="68"/>
        <v>0</v>
      </c>
      <c r="AU95" s="98">
        <f>U95+AO95+AQ95+AS95</f>
        <v>3860847</v>
      </c>
      <c r="AV95" s="68"/>
      <c r="AW95" s="68"/>
      <c r="AX95" s="68"/>
      <c r="AY95" s="68"/>
    </row>
    <row r="96" spans="1:51" s="85" customFormat="1" ht="12.75">
      <c r="A96" s="89">
        <v>390</v>
      </c>
      <c r="B96" s="150" t="s">
        <v>128</v>
      </c>
      <c r="C96" s="143">
        <v>3264347</v>
      </c>
      <c r="D96" s="49">
        <f t="shared" si="28"/>
        <v>0.46586283424852426</v>
      </c>
      <c r="E96" s="143">
        <v>182268</v>
      </c>
      <c r="F96" s="49">
        <f t="shared" si="29"/>
        <v>0.026011905925690502</v>
      </c>
      <c r="G96" s="143">
        <v>0</v>
      </c>
      <c r="H96" s="49">
        <f t="shared" si="53"/>
        <v>0</v>
      </c>
      <c r="I96" s="143">
        <v>0</v>
      </c>
      <c r="J96" s="49">
        <f t="shared" si="54"/>
        <v>0</v>
      </c>
      <c r="K96" s="135">
        <v>0</v>
      </c>
      <c r="L96" s="49">
        <f t="shared" si="55"/>
        <v>0</v>
      </c>
      <c r="M96" s="143">
        <v>0</v>
      </c>
      <c r="N96" s="49">
        <f>M96/$AU96</f>
        <v>0</v>
      </c>
      <c r="O96" s="44">
        <f>C96+E96+G96+I96+K96+M96</f>
        <v>3446615</v>
      </c>
      <c r="P96" s="69">
        <f t="shared" si="57"/>
        <v>0.49187474017421473</v>
      </c>
      <c r="Q96" s="143">
        <v>320579</v>
      </c>
      <c r="R96" s="49">
        <f t="shared" si="58"/>
        <v>0.0457506023534133</v>
      </c>
      <c r="S96" s="143">
        <v>62061</v>
      </c>
      <c r="T96" s="49">
        <f t="shared" si="59"/>
        <v>0.008856875006332863</v>
      </c>
      <c r="U96" s="67">
        <f>O96+Q96+S96</f>
        <v>3829255</v>
      </c>
      <c r="V96" s="70">
        <f t="shared" si="37"/>
        <v>0.5464822175339609</v>
      </c>
      <c r="W96" s="143">
        <v>698463</v>
      </c>
      <c r="X96" s="49">
        <f t="shared" si="61"/>
        <v>0.0996793394812889</v>
      </c>
      <c r="Y96" s="143">
        <v>513349</v>
      </c>
      <c r="Z96" s="49">
        <f t="shared" si="39"/>
        <v>0.0732612740308079</v>
      </c>
      <c r="AA96" s="143">
        <v>125883</v>
      </c>
      <c r="AB96" s="49">
        <f t="shared" si="40"/>
        <v>0.017965066570345304</v>
      </c>
      <c r="AC96" s="143">
        <v>1516198</v>
      </c>
      <c r="AD96" s="49">
        <f t="shared" si="27"/>
        <v>0.2163802737766371</v>
      </c>
      <c r="AE96" s="143">
        <v>298455</v>
      </c>
      <c r="AF96" s="49">
        <f t="shared" si="50"/>
        <v>0.042593232948471255</v>
      </c>
      <c r="AG96" s="143">
        <v>25496</v>
      </c>
      <c r="AH96" s="49">
        <f t="shared" si="71"/>
        <v>0.003638595658488627</v>
      </c>
      <c r="AI96" s="143">
        <v>0</v>
      </c>
      <c r="AJ96" s="49">
        <f t="shared" si="62"/>
        <v>0</v>
      </c>
      <c r="AK96" s="143">
        <v>0</v>
      </c>
      <c r="AL96" s="49">
        <f t="shared" si="63"/>
        <v>0</v>
      </c>
      <c r="AM96" s="143">
        <v>0</v>
      </c>
      <c r="AN96" s="49">
        <f t="shared" si="64"/>
        <v>0</v>
      </c>
      <c r="AO96" s="97">
        <f>W96+Y96+AA96+AC96+AE96+AG96+AI96+AK96+AM96</f>
        <v>3177844</v>
      </c>
      <c r="AP96" s="71">
        <f t="shared" si="66"/>
        <v>0.4535177824660391</v>
      </c>
      <c r="AQ96" s="143">
        <v>0</v>
      </c>
      <c r="AR96" s="49">
        <f t="shared" si="67"/>
        <v>0</v>
      </c>
      <c r="AS96" s="143">
        <v>0</v>
      </c>
      <c r="AT96" s="49">
        <f t="shared" si="68"/>
        <v>0</v>
      </c>
      <c r="AU96" s="98">
        <f>U96+AO96+AQ96+AS96</f>
        <v>7007099</v>
      </c>
      <c r="AV96" s="68"/>
      <c r="AW96" s="68"/>
      <c r="AX96" s="68"/>
      <c r="AY96" s="68"/>
    </row>
    <row r="97" spans="1:51" s="85" customFormat="1" ht="12.75">
      <c r="A97" s="89">
        <v>391</v>
      </c>
      <c r="B97" s="150" t="s">
        <v>129</v>
      </c>
      <c r="C97" s="143">
        <v>2392009</v>
      </c>
      <c r="D97" s="49">
        <f t="shared" si="28"/>
        <v>0.5268604192973797</v>
      </c>
      <c r="E97" s="143">
        <v>548561</v>
      </c>
      <c r="F97" s="49">
        <f t="shared" si="29"/>
        <v>0.120825247091541</v>
      </c>
      <c r="G97" s="143">
        <v>0</v>
      </c>
      <c r="H97" s="49">
        <f t="shared" si="53"/>
        <v>0</v>
      </c>
      <c r="I97" s="143">
        <v>214</v>
      </c>
      <c r="J97" s="49">
        <f t="shared" si="54"/>
        <v>4.7135328391172127E-05</v>
      </c>
      <c r="K97" s="135">
        <v>0</v>
      </c>
      <c r="L97" s="49">
        <f t="shared" si="55"/>
        <v>0</v>
      </c>
      <c r="M97" s="143">
        <v>0</v>
      </c>
      <c r="N97" s="49">
        <f t="shared" si="70"/>
        <v>0</v>
      </c>
      <c r="O97" s="44">
        <f>C97+E97+G97+I97+K97+M97</f>
        <v>2940784</v>
      </c>
      <c r="P97" s="69">
        <f t="shared" si="57"/>
        <v>0.6477328017173118</v>
      </c>
      <c r="Q97" s="143">
        <v>300380</v>
      </c>
      <c r="R97" s="49">
        <f t="shared" si="58"/>
        <v>0.06616126141187048</v>
      </c>
      <c r="S97" s="143">
        <v>54663</v>
      </c>
      <c r="T97" s="49">
        <f t="shared" si="59"/>
        <v>0.012039992784330102</v>
      </c>
      <c r="U97" s="67">
        <f>O97+Q97+S97</f>
        <v>3295827</v>
      </c>
      <c r="V97" s="70">
        <f t="shared" si="37"/>
        <v>0.7259340559135123</v>
      </c>
      <c r="W97" s="143">
        <v>301168</v>
      </c>
      <c r="X97" s="49">
        <f t="shared" si="61"/>
        <v>0.06633482514445106</v>
      </c>
      <c r="Y97" s="143">
        <v>85701</v>
      </c>
      <c r="Z97" s="49">
        <f t="shared" si="39"/>
        <v>0.018876377469401132</v>
      </c>
      <c r="AA97" s="143">
        <v>109121</v>
      </c>
      <c r="AB97" s="49">
        <f t="shared" si="40"/>
        <v>0.02403483256716399</v>
      </c>
      <c r="AC97" s="143">
        <v>359746</v>
      </c>
      <c r="AD97" s="49">
        <f t="shared" si="27"/>
        <v>0.07923713012808695</v>
      </c>
      <c r="AE97" s="143">
        <v>0</v>
      </c>
      <c r="AF97" s="49">
        <f t="shared" si="50"/>
        <v>0</v>
      </c>
      <c r="AG97" s="143">
        <v>388556</v>
      </c>
      <c r="AH97" s="49">
        <f t="shared" si="71"/>
        <v>0.08558277877738447</v>
      </c>
      <c r="AI97" s="143">
        <v>0</v>
      </c>
      <c r="AJ97" s="49">
        <f t="shared" si="62"/>
        <v>0</v>
      </c>
      <c r="AK97" s="143">
        <v>0</v>
      </c>
      <c r="AL97" s="49">
        <f t="shared" si="63"/>
        <v>0</v>
      </c>
      <c r="AM97" s="143">
        <v>0</v>
      </c>
      <c r="AN97" s="49">
        <f t="shared" si="64"/>
        <v>0</v>
      </c>
      <c r="AO97" s="97">
        <f>W97+Y97+AA97+AC97+AE97+AG97+AI97+AK97+AM97</f>
        <v>1244292</v>
      </c>
      <c r="AP97" s="71">
        <f t="shared" si="66"/>
        <v>0.2740659440864876</v>
      </c>
      <c r="AQ97" s="143">
        <v>0</v>
      </c>
      <c r="AR97" s="49">
        <f t="shared" si="67"/>
        <v>0</v>
      </c>
      <c r="AS97" s="143">
        <v>0</v>
      </c>
      <c r="AT97" s="49">
        <f t="shared" si="68"/>
        <v>0</v>
      </c>
      <c r="AU97" s="98">
        <f>U97+AO97+AQ97+AS97</f>
        <v>4540119</v>
      </c>
      <c r="AV97" s="68"/>
      <c r="AW97" s="68"/>
      <c r="AX97" s="68"/>
      <c r="AY97" s="68"/>
    </row>
    <row r="98" spans="1:47" ht="12.75">
      <c r="A98" s="90">
        <v>392</v>
      </c>
      <c r="B98" s="147" t="s">
        <v>130</v>
      </c>
      <c r="C98" s="129">
        <v>1652045</v>
      </c>
      <c r="D98" s="50">
        <f t="shared" si="28"/>
        <v>0.41046452286786633</v>
      </c>
      <c r="E98" s="129">
        <v>130462</v>
      </c>
      <c r="F98" s="50">
        <f t="shared" si="29"/>
        <v>0.0324143849485865</v>
      </c>
      <c r="G98" s="129">
        <v>0</v>
      </c>
      <c r="H98" s="50">
        <f t="shared" si="53"/>
        <v>0</v>
      </c>
      <c r="I98" s="129">
        <v>3136</v>
      </c>
      <c r="J98" s="50">
        <f t="shared" si="54"/>
        <v>0.0007791656666214472</v>
      </c>
      <c r="K98" s="131">
        <v>0</v>
      </c>
      <c r="L98" s="50">
        <f t="shared" si="55"/>
        <v>0</v>
      </c>
      <c r="M98" s="129">
        <v>152</v>
      </c>
      <c r="N98" s="50">
        <f t="shared" si="70"/>
        <v>3.7765682820937496E-05</v>
      </c>
      <c r="O98" s="7">
        <f>C98+E98+G98+I98+K98+M98</f>
        <v>1785795</v>
      </c>
      <c r="P98" s="93">
        <f t="shared" si="57"/>
        <v>0.4436958391658952</v>
      </c>
      <c r="Q98" s="129">
        <v>41471</v>
      </c>
      <c r="R98" s="50">
        <f t="shared" si="58"/>
        <v>0.01030381994912565</v>
      </c>
      <c r="S98" s="129">
        <v>201819</v>
      </c>
      <c r="T98" s="50">
        <f t="shared" si="59"/>
        <v>0.05014363382393937</v>
      </c>
      <c r="U98" s="8">
        <f>O98+Q98+S98</f>
        <v>2029085</v>
      </c>
      <c r="V98" s="83">
        <f t="shared" si="37"/>
        <v>0.5041432929389602</v>
      </c>
      <c r="W98" s="129">
        <v>427251</v>
      </c>
      <c r="X98" s="50">
        <f t="shared" si="61"/>
        <v>0.10615411678242345</v>
      </c>
      <c r="Y98" s="129">
        <v>20492</v>
      </c>
      <c r="Z98" s="50">
        <f t="shared" si="39"/>
        <v>0.005091410344517442</v>
      </c>
      <c r="AA98" s="129">
        <v>392596</v>
      </c>
      <c r="AB98" s="50">
        <f t="shared" si="40"/>
        <v>0.09754378955768932</v>
      </c>
      <c r="AC98" s="129">
        <v>492004</v>
      </c>
      <c r="AD98" s="50">
        <f t="shared" si="27"/>
        <v>0.12224254612258244</v>
      </c>
      <c r="AE98" s="129">
        <v>384687</v>
      </c>
      <c r="AF98" s="50">
        <f t="shared" si="50"/>
        <v>0.09557873175880251</v>
      </c>
      <c r="AG98" s="129">
        <v>237843</v>
      </c>
      <c r="AH98" s="50">
        <f t="shared" si="71"/>
        <v>0.059094100652501556</v>
      </c>
      <c r="AI98" s="129">
        <v>0</v>
      </c>
      <c r="AJ98" s="50">
        <f t="shared" si="62"/>
        <v>0</v>
      </c>
      <c r="AK98" s="129">
        <v>0</v>
      </c>
      <c r="AL98" s="50">
        <f t="shared" si="63"/>
        <v>0</v>
      </c>
      <c r="AM98" s="129">
        <v>40860</v>
      </c>
      <c r="AN98" s="50">
        <f t="shared" si="64"/>
        <v>0.010152011842523066</v>
      </c>
      <c r="AO98" s="132">
        <f>W98+Y98+AA98+AC98+AE98+AG98+AI98+AK98+AM98</f>
        <v>1995733</v>
      </c>
      <c r="AP98" s="94">
        <f t="shared" si="66"/>
        <v>0.4958567070610398</v>
      </c>
      <c r="AQ98" s="129">
        <v>0</v>
      </c>
      <c r="AR98" s="50">
        <f t="shared" si="67"/>
        <v>0</v>
      </c>
      <c r="AS98" s="129">
        <v>0</v>
      </c>
      <c r="AT98" s="50">
        <f t="shared" si="68"/>
        <v>0</v>
      </c>
      <c r="AU98" s="133">
        <f>U98+AO98+AQ98+AS98</f>
        <v>4024818</v>
      </c>
    </row>
    <row r="99" spans="1:47" ht="12.75">
      <c r="A99" s="87">
        <v>392</v>
      </c>
      <c r="B99" s="88" t="s">
        <v>131</v>
      </c>
      <c r="C99" s="140">
        <v>908480</v>
      </c>
      <c r="D99" s="49">
        <f t="shared" si="28"/>
        <v>0.3685950882659623</v>
      </c>
      <c r="E99" s="140">
        <v>126182</v>
      </c>
      <c r="F99" s="49">
        <f t="shared" si="29"/>
        <v>0.05119547532975482</v>
      </c>
      <c r="G99" s="140">
        <v>0</v>
      </c>
      <c r="H99" s="49">
        <f t="shared" si="53"/>
        <v>0</v>
      </c>
      <c r="I99" s="140">
        <v>11583</v>
      </c>
      <c r="J99" s="49">
        <f t="shared" si="54"/>
        <v>0.004699538688121524</v>
      </c>
      <c r="K99" s="135">
        <v>0</v>
      </c>
      <c r="L99" s="49">
        <f t="shared" si="55"/>
        <v>0</v>
      </c>
      <c r="M99" s="140">
        <v>0</v>
      </c>
      <c r="N99" s="49">
        <f t="shared" si="70"/>
        <v>0</v>
      </c>
      <c r="O99" s="44">
        <f t="shared" si="56"/>
        <v>1046245</v>
      </c>
      <c r="P99" s="69">
        <f t="shared" si="57"/>
        <v>0.42449010228383866</v>
      </c>
      <c r="Q99" s="140">
        <v>37107</v>
      </c>
      <c r="R99" s="49">
        <f t="shared" si="58"/>
        <v>0.015055320909965067</v>
      </c>
      <c r="S99" s="140">
        <v>109129</v>
      </c>
      <c r="T99" s="49">
        <f t="shared" si="59"/>
        <v>0.04427660860709779</v>
      </c>
      <c r="U99" s="67">
        <f t="shared" si="60"/>
        <v>1192481</v>
      </c>
      <c r="V99" s="70">
        <f t="shared" si="37"/>
        <v>0.48382203180090155</v>
      </c>
      <c r="W99" s="140">
        <v>287386</v>
      </c>
      <c r="X99" s="49">
        <f t="shared" si="61"/>
        <v>0.11660033026197808</v>
      </c>
      <c r="Y99" s="140">
        <v>31449</v>
      </c>
      <c r="Z99" s="49">
        <f t="shared" si="39"/>
        <v>0.012759716153218838</v>
      </c>
      <c r="AA99" s="140">
        <v>232857</v>
      </c>
      <c r="AB99" s="49">
        <f t="shared" si="40"/>
        <v>0.09447642927565515</v>
      </c>
      <c r="AC99" s="140">
        <v>253975</v>
      </c>
      <c r="AD99" s="49">
        <f t="shared" si="27"/>
        <v>0.10304457725249623</v>
      </c>
      <c r="AE99" s="140">
        <v>265301</v>
      </c>
      <c r="AF99" s="49">
        <f t="shared" si="50"/>
        <v>0.10763984403844672</v>
      </c>
      <c r="AG99" s="140">
        <v>157751</v>
      </c>
      <c r="AH99" s="49">
        <f t="shared" si="71"/>
        <v>0.06400387875246986</v>
      </c>
      <c r="AI99" s="140">
        <v>0</v>
      </c>
      <c r="AJ99" s="49">
        <f t="shared" si="62"/>
        <v>0</v>
      </c>
      <c r="AK99" s="140">
        <v>0</v>
      </c>
      <c r="AL99" s="49">
        <f t="shared" si="63"/>
        <v>0</v>
      </c>
      <c r="AM99" s="140">
        <v>37943</v>
      </c>
      <c r="AN99" s="49">
        <f t="shared" si="64"/>
        <v>0.015394508887455319</v>
      </c>
      <c r="AO99" s="97">
        <f t="shared" si="65"/>
        <v>1266662</v>
      </c>
      <c r="AP99" s="71">
        <f t="shared" si="66"/>
        <v>0.5139192846217202</v>
      </c>
      <c r="AQ99" s="140">
        <v>5567</v>
      </c>
      <c r="AR99" s="49">
        <f t="shared" si="67"/>
        <v>0.0022586835773782715</v>
      </c>
      <c r="AS99" s="140">
        <v>0</v>
      </c>
      <c r="AT99" s="49">
        <f t="shared" si="68"/>
        <v>0</v>
      </c>
      <c r="AU99" s="98">
        <f t="shared" si="69"/>
        <v>2464710</v>
      </c>
    </row>
    <row r="100" spans="1:51" s="85" customFormat="1" ht="12.75">
      <c r="A100" s="89">
        <v>393</v>
      </c>
      <c r="B100" s="150" t="s">
        <v>132</v>
      </c>
      <c r="C100" s="143">
        <v>3235644</v>
      </c>
      <c r="D100" s="49">
        <f t="shared" si="28"/>
        <v>0.49316406413728175</v>
      </c>
      <c r="E100" s="143">
        <v>278859</v>
      </c>
      <c r="F100" s="49">
        <f t="shared" si="29"/>
        <v>0.04250258611925733</v>
      </c>
      <c r="G100" s="143">
        <v>0</v>
      </c>
      <c r="H100" s="49">
        <f t="shared" si="53"/>
        <v>0</v>
      </c>
      <c r="I100" s="143">
        <v>0</v>
      </c>
      <c r="J100" s="49">
        <f t="shared" si="54"/>
        <v>0</v>
      </c>
      <c r="K100" s="135">
        <v>0</v>
      </c>
      <c r="L100" s="49">
        <f t="shared" si="55"/>
        <v>0</v>
      </c>
      <c r="M100" s="143">
        <v>0</v>
      </c>
      <c r="N100" s="49">
        <f t="shared" si="70"/>
        <v>0</v>
      </c>
      <c r="O100" s="44">
        <f t="shared" si="56"/>
        <v>3514503</v>
      </c>
      <c r="P100" s="69">
        <f t="shared" si="57"/>
        <v>0.535666650256539</v>
      </c>
      <c r="Q100" s="143">
        <v>164078</v>
      </c>
      <c r="R100" s="49">
        <f t="shared" si="58"/>
        <v>0.025008119964840668</v>
      </c>
      <c r="S100" s="143">
        <v>485565</v>
      </c>
      <c r="T100" s="49">
        <f t="shared" si="59"/>
        <v>0.07400789728499774</v>
      </c>
      <c r="U100" s="67">
        <f t="shared" si="60"/>
        <v>4164146</v>
      </c>
      <c r="V100" s="70">
        <f t="shared" si="37"/>
        <v>0.6346826675063775</v>
      </c>
      <c r="W100" s="143">
        <v>429782</v>
      </c>
      <c r="X100" s="49">
        <f t="shared" si="61"/>
        <v>0.06550567300143317</v>
      </c>
      <c r="Y100" s="143">
        <v>114359</v>
      </c>
      <c r="Z100" s="49">
        <f t="shared" si="39"/>
        <v>0.017430146583083738</v>
      </c>
      <c r="AA100" s="143">
        <v>424092</v>
      </c>
      <c r="AB100" s="49">
        <f t="shared" si="40"/>
        <v>0.06463842570075945</v>
      </c>
      <c r="AC100" s="143">
        <v>834964</v>
      </c>
      <c r="AD100" s="49">
        <f t="shared" si="27"/>
        <v>0.12726191127587624</v>
      </c>
      <c r="AE100" s="143">
        <v>276098</v>
      </c>
      <c r="AF100" s="49">
        <f t="shared" si="50"/>
        <v>0.042081765416768724</v>
      </c>
      <c r="AG100" s="143">
        <v>317548</v>
      </c>
      <c r="AH100" s="49">
        <f t="shared" si="71"/>
        <v>0.048399410515701215</v>
      </c>
      <c r="AI100" s="143">
        <v>0</v>
      </c>
      <c r="AJ100" s="49">
        <f t="shared" si="62"/>
        <v>0</v>
      </c>
      <c r="AK100" s="143">
        <v>0</v>
      </c>
      <c r="AL100" s="49">
        <f t="shared" si="63"/>
        <v>0</v>
      </c>
      <c r="AM100" s="143">
        <v>0</v>
      </c>
      <c r="AN100" s="49">
        <f t="shared" si="64"/>
        <v>0</v>
      </c>
      <c r="AO100" s="97">
        <f t="shared" si="65"/>
        <v>2396843</v>
      </c>
      <c r="AP100" s="71">
        <f t="shared" si="66"/>
        <v>0.3653173324936225</v>
      </c>
      <c r="AQ100" s="143">
        <v>0</v>
      </c>
      <c r="AR100" s="49">
        <f t="shared" si="67"/>
        <v>0</v>
      </c>
      <c r="AS100" s="143">
        <v>0</v>
      </c>
      <c r="AT100" s="49">
        <f t="shared" si="68"/>
        <v>0</v>
      </c>
      <c r="AU100" s="98">
        <f t="shared" si="69"/>
        <v>6560989</v>
      </c>
      <c r="AV100" s="68"/>
      <c r="AW100" s="68"/>
      <c r="AX100" s="68"/>
      <c r="AY100" s="68"/>
    </row>
    <row r="101" spans="1:51" s="85" customFormat="1" ht="12.75">
      <c r="A101" s="89">
        <v>394</v>
      </c>
      <c r="B101" s="150" t="s">
        <v>153</v>
      </c>
      <c r="C101" s="143">
        <v>2095647</v>
      </c>
      <c r="D101" s="49">
        <f t="shared" si="28"/>
        <v>0.6473092911325311</v>
      </c>
      <c r="E101" s="143">
        <v>117016</v>
      </c>
      <c r="F101" s="49">
        <f t="shared" si="29"/>
        <v>0.036144228494190224</v>
      </c>
      <c r="G101" s="143">
        <v>0</v>
      </c>
      <c r="H101" s="49">
        <f t="shared" si="53"/>
        <v>0</v>
      </c>
      <c r="I101" s="143">
        <v>0</v>
      </c>
      <c r="J101" s="49">
        <f t="shared" si="54"/>
        <v>0</v>
      </c>
      <c r="K101" s="135">
        <v>0</v>
      </c>
      <c r="L101" s="49">
        <f t="shared" si="55"/>
        <v>0</v>
      </c>
      <c r="M101" s="143">
        <v>0</v>
      </c>
      <c r="N101" s="49">
        <f>M101/$AU101</f>
        <v>0</v>
      </c>
      <c r="O101" s="44">
        <f t="shared" si="56"/>
        <v>2212663</v>
      </c>
      <c r="P101" s="69">
        <f t="shared" si="57"/>
        <v>0.6834535196267213</v>
      </c>
      <c r="Q101" s="143">
        <v>90611</v>
      </c>
      <c r="R101" s="49">
        <f t="shared" si="58"/>
        <v>0.02798817843788089</v>
      </c>
      <c r="S101" s="143">
        <v>78315</v>
      </c>
      <c r="T101" s="49">
        <f t="shared" si="59"/>
        <v>0.024190155658392932</v>
      </c>
      <c r="U101" s="67">
        <f t="shared" si="60"/>
        <v>2381589</v>
      </c>
      <c r="V101" s="70">
        <f t="shared" si="37"/>
        <v>0.7356318537229951</v>
      </c>
      <c r="W101" s="143">
        <v>170383</v>
      </c>
      <c r="X101" s="49">
        <f t="shared" si="61"/>
        <v>0.052628376320551146</v>
      </c>
      <c r="Y101" s="143">
        <v>310</v>
      </c>
      <c r="Z101" s="49">
        <f t="shared" si="39"/>
        <v>9.575366473985583E-05</v>
      </c>
      <c r="AA101" s="143">
        <v>95826</v>
      </c>
      <c r="AB101" s="49">
        <f t="shared" si="40"/>
        <v>0.029599002185036853</v>
      </c>
      <c r="AC101" s="143">
        <v>404641</v>
      </c>
      <c r="AD101" s="49">
        <f t="shared" si="27"/>
        <v>0.12498664081935484</v>
      </c>
      <c r="AE101" s="143">
        <v>180775</v>
      </c>
      <c r="AF101" s="49">
        <f t="shared" si="50"/>
        <v>0.0558382862688627</v>
      </c>
      <c r="AG101" s="143">
        <v>0</v>
      </c>
      <c r="AH101" s="49">
        <f t="shared" si="71"/>
        <v>0</v>
      </c>
      <c r="AI101" s="143">
        <v>0</v>
      </c>
      <c r="AJ101" s="49">
        <f t="shared" si="62"/>
        <v>0</v>
      </c>
      <c r="AK101" s="143">
        <v>0</v>
      </c>
      <c r="AL101" s="49">
        <f t="shared" si="63"/>
        <v>0</v>
      </c>
      <c r="AM101" s="143">
        <v>3950</v>
      </c>
      <c r="AN101" s="49">
        <f t="shared" si="64"/>
        <v>0.0012200870184594533</v>
      </c>
      <c r="AO101" s="97">
        <f t="shared" si="65"/>
        <v>855885</v>
      </c>
      <c r="AP101" s="71">
        <f t="shared" si="66"/>
        <v>0.26436814627700483</v>
      </c>
      <c r="AQ101" s="143">
        <v>0</v>
      </c>
      <c r="AR101" s="49">
        <f t="shared" si="67"/>
        <v>0</v>
      </c>
      <c r="AS101" s="143">
        <v>0</v>
      </c>
      <c r="AT101" s="49">
        <f t="shared" si="68"/>
        <v>0</v>
      </c>
      <c r="AU101" s="98">
        <f t="shared" si="69"/>
        <v>3237474</v>
      </c>
      <c r="AV101" s="68"/>
      <c r="AW101" s="68"/>
      <c r="AX101" s="68"/>
      <c r="AY101" s="68"/>
    </row>
    <row r="102" spans="1:51" s="85" customFormat="1" ht="12.75">
      <c r="A102" s="89">
        <v>395</v>
      </c>
      <c r="B102" s="150" t="s">
        <v>133</v>
      </c>
      <c r="C102" s="143">
        <v>2592854</v>
      </c>
      <c r="D102" s="49">
        <f t="shared" si="28"/>
        <v>0.38944752563731877</v>
      </c>
      <c r="E102" s="143">
        <v>459889</v>
      </c>
      <c r="F102" s="49">
        <f t="shared" si="29"/>
        <v>0.06907547942067732</v>
      </c>
      <c r="G102" s="143">
        <v>0</v>
      </c>
      <c r="H102" s="49">
        <f t="shared" si="53"/>
        <v>0</v>
      </c>
      <c r="I102" s="143">
        <v>25685</v>
      </c>
      <c r="J102" s="49">
        <f t="shared" si="54"/>
        <v>0.0038578954680805523</v>
      </c>
      <c r="K102" s="135">
        <v>0</v>
      </c>
      <c r="L102" s="49">
        <f t="shared" si="55"/>
        <v>0</v>
      </c>
      <c r="M102" s="143">
        <v>590700</v>
      </c>
      <c r="N102" s="49">
        <f t="shared" si="70"/>
        <v>0.08872333474771978</v>
      </c>
      <c r="O102" s="44">
        <f t="shared" si="56"/>
        <v>3669128</v>
      </c>
      <c r="P102" s="69">
        <f t="shared" si="57"/>
        <v>0.5511042352737964</v>
      </c>
      <c r="Q102" s="143">
        <v>191244</v>
      </c>
      <c r="R102" s="49">
        <f t="shared" si="58"/>
        <v>0.028724911851181513</v>
      </c>
      <c r="S102" s="143">
        <v>797939</v>
      </c>
      <c r="T102" s="49">
        <f t="shared" si="59"/>
        <v>0.11985070087228841</v>
      </c>
      <c r="U102" s="67">
        <f t="shared" si="60"/>
        <v>4658311</v>
      </c>
      <c r="V102" s="70">
        <f t="shared" si="37"/>
        <v>0.6996798479972663</v>
      </c>
      <c r="W102" s="143">
        <v>340440</v>
      </c>
      <c r="X102" s="49">
        <f t="shared" si="61"/>
        <v>0.05113420023956953</v>
      </c>
      <c r="Y102" s="143">
        <v>69916</v>
      </c>
      <c r="Z102" s="49">
        <f t="shared" si="39"/>
        <v>0.01050140625058672</v>
      </c>
      <c r="AA102" s="143">
        <v>109592</v>
      </c>
      <c r="AB102" s="49">
        <f t="shared" si="40"/>
        <v>0.016460754531356196</v>
      </c>
      <c r="AC102" s="143">
        <v>711237</v>
      </c>
      <c r="AD102" s="49">
        <f t="shared" si="27"/>
        <v>0.10682803188753</v>
      </c>
      <c r="AE102" s="143">
        <v>314921</v>
      </c>
      <c r="AF102" s="49">
        <f t="shared" si="50"/>
        <v>0.04730123802621747</v>
      </c>
      <c r="AG102" s="143">
        <v>244160</v>
      </c>
      <c r="AH102" s="49">
        <f t="shared" si="71"/>
        <v>0.03667291249704293</v>
      </c>
      <c r="AI102" s="143">
        <v>0</v>
      </c>
      <c r="AJ102" s="49">
        <f t="shared" si="62"/>
        <v>0</v>
      </c>
      <c r="AK102" s="143">
        <v>0</v>
      </c>
      <c r="AL102" s="49">
        <f t="shared" si="63"/>
        <v>0</v>
      </c>
      <c r="AM102" s="143">
        <v>209198</v>
      </c>
      <c r="AN102" s="49">
        <f t="shared" si="64"/>
        <v>0.03142160857043081</v>
      </c>
      <c r="AO102" s="97">
        <f t="shared" si="65"/>
        <v>1999464</v>
      </c>
      <c r="AP102" s="71">
        <f t="shared" si="66"/>
        <v>0.30032015200273365</v>
      </c>
      <c r="AQ102" s="143">
        <v>0</v>
      </c>
      <c r="AR102" s="49">
        <f t="shared" si="67"/>
        <v>0</v>
      </c>
      <c r="AS102" s="143">
        <v>0</v>
      </c>
      <c r="AT102" s="49">
        <f t="shared" si="68"/>
        <v>0</v>
      </c>
      <c r="AU102" s="98">
        <f t="shared" si="69"/>
        <v>6657775</v>
      </c>
      <c r="AV102" s="68"/>
      <c r="AW102" s="68"/>
      <c r="AX102" s="68"/>
      <c r="AY102" s="68"/>
    </row>
    <row r="103" spans="1:47" ht="12.75">
      <c r="A103" s="90">
        <v>395</v>
      </c>
      <c r="B103" s="147" t="s">
        <v>134</v>
      </c>
      <c r="C103" s="129">
        <v>2542703</v>
      </c>
      <c r="D103" s="50">
        <f t="shared" si="28"/>
        <v>0.3973375120891128</v>
      </c>
      <c r="E103" s="129">
        <v>678580</v>
      </c>
      <c r="F103" s="50">
        <f t="shared" si="29"/>
        <v>0.10603884486447301</v>
      </c>
      <c r="G103" s="129">
        <v>0</v>
      </c>
      <c r="H103" s="50">
        <f t="shared" si="53"/>
        <v>0</v>
      </c>
      <c r="I103" s="129">
        <v>22837</v>
      </c>
      <c r="J103" s="50">
        <f t="shared" si="54"/>
        <v>0.003568642017403947</v>
      </c>
      <c r="K103" s="131">
        <v>0</v>
      </c>
      <c r="L103" s="50">
        <f t="shared" si="55"/>
        <v>0</v>
      </c>
      <c r="M103" s="129">
        <v>252772</v>
      </c>
      <c r="N103" s="50">
        <f t="shared" si="70"/>
        <v>0.03949961816452382</v>
      </c>
      <c r="O103" s="7">
        <f t="shared" si="56"/>
        <v>3496892</v>
      </c>
      <c r="P103" s="93">
        <f t="shared" si="57"/>
        <v>0.5464446171355135</v>
      </c>
      <c r="Q103" s="129">
        <v>269295</v>
      </c>
      <c r="R103" s="50">
        <f t="shared" si="58"/>
        <v>0.0420815979365414</v>
      </c>
      <c r="S103" s="129">
        <v>632602</v>
      </c>
      <c r="T103" s="50">
        <f t="shared" si="59"/>
        <v>0.09885405602722651</v>
      </c>
      <c r="U103" s="8">
        <f t="shared" si="60"/>
        <v>4398789</v>
      </c>
      <c r="V103" s="83">
        <f t="shared" si="37"/>
        <v>0.6873802710992815</v>
      </c>
      <c r="W103" s="129">
        <v>336250</v>
      </c>
      <c r="X103" s="50">
        <f t="shared" si="61"/>
        <v>0.05254437440785029</v>
      </c>
      <c r="Y103" s="129">
        <v>71835</v>
      </c>
      <c r="Z103" s="50">
        <f t="shared" si="39"/>
        <v>0.011225353563086769</v>
      </c>
      <c r="AA103" s="129">
        <v>119555</v>
      </c>
      <c r="AB103" s="50">
        <f t="shared" si="40"/>
        <v>0.018682357419570386</v>
      </c>
      <c r="AC103" s="129">
        <v>636541</v>
      </c>
      <c r="AD103" s="50">
        <f t="shared" si="27"/>
        <v>0.09946958700356114</v>
      </c>
      <c r="AE103" s="129">
        <v>383428</v>
      </c>
      <c r="AF103" s="50">
        <f t="shared" si="50"/>
        <v>0.05991668220209137</v>
      </c>
      <c r="AG103" s="129">
        <v>235370</v>
      </c>
      <c r="AH103" s="50">
        <f t="shared" si="71"/>
        <v>0.03678028075650773</v>
      </c>
      <c r="AI103" s="129">
        <v>0</v>
      </c>
      <c r="AJ103" s="50">
        <f t="shared" si="62"/>
        <v>0</v>
      </c>
      <c r="AK103" s="129">
        <v>0</v>
      </c>
      <c r="AL103" s="50">
        <f t="shared" si="63"/>
        <v>0</v>
      </c>
      <c r="AM103" s="129">
        <v>217585</v>
      </c>
      <c r="AN103" s="50">
        <f t="shared" si="64"/>
        <v>0.03400109354805087</v>
      </c>
      <c r="AO103" s="132">
        <f t="shared" si="65"/>
        <v>2000564</v>
      </c>
      <c r="AP103" s="94">
        <f t="shared" si="66"/>
        <v>0.31261972890071854</v>
      </c>
      <c r="AQ103" s="129">
        <v>0</v>
      </c>
      <c r="AR103" s="50">
        <f t="shared" si="67"/>
        <v>0</v>
      </c>
      <c r="AS103" s="129">
        <v>0</v>
      </c>
      <c r="AT103" s="50">
        <f t="shared" si="68"/>
        <v>0</v>
      </c>
      <c r="AU103" s="133">
        <f t="shared" si="69"/>
        <v>6399353</v>
      </c>
    </row>
    <row r="104" spans="1:47" ht="12.75">
      <c r="A104" s="86">
        <v>395</v>
      </c>
      <c r="B104" s="139" t="s">
        <v>135</v>
      </c>
      <c r="C104" s="140">
        <v>1898232</v>
      </c>
      <c r="D104" s="49">
        <f t="shared" si="28"/>
        <v>0.36721485517872166</v>
      </c>
      <c r="E104" s="140">
        <v>429208</v>
      </c>
      <c r="F104" s="49">
        <f t="shared" si="29"/>
        <v>0.08303071150499451</v>
      </c>
      <c r="G104" s="140">
        <v>0</v>
      </c>
      <c r="H104" s="49">
        <f t="shared" si="53"/>
        <v>0</v>
      </c>
      <c r="I104" s="140">
        <v>15081</v>
      </c>
      <c r="J104" s="49">
        <f t="shared" si="54"/>
        <v>0.002917434344669303</v>
      </c>
      <c r="K104" s="135">
        <v>0</v>
      </c>
      <c r="L104" s="49">
        <f t="shared" si="55"/>
        <v>0</v>
      </c>
      <c r="M104" s="140">
        <v>477521</v>
      </c>
      <c r="N104" s="49">
        <f t="shared" si="70"/>
        <v>0.09237690907107157</v>
      </c>
      <c r="O104" s="44">
        <f>C104+E104+G104+I104+K104+M104</f>
        <v>2820042</v>
      </c>
      <c r="P104" s="69">
        <f t="shared" si="57"/>
        <v>0.545539910099457</v>
      </c>
      <c r="Q104" s="140">
        <v>262980</v>
      </c>
      <c r="R104" s="49">
        <f t="shared" si="58"/>
        <v>0.050873740730795924</v>
      </c>
      <c r="S104" s="140">
        <v>537115</v>
      </c>
      <c r="T104" s="49">
        <f t="shared" si="59"/>
        <v>0.10390542722876818</v>
      </c>
      <c r="U104" s="67">
        <f>O104+Q104+S104</f>
        <v>3620137</v>
      </c>
      <c r="V104" s="70">
        <f t="shared" si="37"/>
        <v>0.7003190780590212</v>
      </c>
      <c r="W104" s="140">
        <v>264472</v>
      </c>
      <c r="X104" s="49">
        <f t="shared" si="61"/>
        <v>0.051162369604361775</v>
      </c>
      <c r="Y104" s="140">
        <v>59543</v>
      </c>
      <c r="Z104" s="49">
        <f t="shared" si="39"/>
        <v>0.011518652157326724</v>
      </c>
      <c r="AA104" s="140">
        <v>86609</v>
      </c>
      <c r="AB104" s="49">
        <f t="shared" si="40"/>
        <v>0.016754596588917425</v>
      </c>
      <c r="AC104" s="140">
        <v>498259</v>
      </c>
      <c r="AD104" s="49">
        <f t="shared" si="27"/>
        <v>0.09638869565284679</v>
      </c>
      <c r="AE104" s="140">
        <v>249888</v>
      </c>
      <c r="AF104" s="49">
        <f t="shared" si="50"/>
        <v>0.04834108040055188</v>
      </c>
      <c r="AG104" s="140">
        <v>199981</v>
      </c>
      <c r="AH104" s="49">
        <f t="shared" si="71"/>
        <v>0.038686521960169216</v>
      </c>
      <c r="AI104" s="140">
        <v>0</v>
      </c>
      <c r="AJ104" s="49">
        <f t="shared" si="62"/>
        <v>0</v>
      </c>
      <c r="AK104" s="140">
        <v>0</v>
      </c>
      <c r="AL104" s="49">
        <f t="shared" si="63"/>
        <v>0</v>
      </c>
      <c r="AM104" s="140">
        <v>190379</v>
      </c>
      <c r="AN104" s="49">
        <f t="shared" si="64"/>
        <v>0.036829005576805074</v>
      </c>
      <c r="AO104" s="97">
        <f>W104+Y104+AA104+AC104+AE104+AG104+AI104+AK104+AM104</f>
        <v>1549131</v>
      </c>
      <c r="AP104" s="71">
        <f t="shared" si="66"/>
        <v>0.2996809219409789</v>
      </c>
      <c r="AQ104" s="140">
        <v>0</v>
      </c>
      <c r="AR104" s="49">
        <f t="shared" si="67"/>
        <v>0</v>
      </c>
      <c r="AS104" s="140">
        <v>0</v>
      </c>
      <c r="AT104" s="49">
        <f t="shared" si="68"/>
        <v>0</v>
      </c>
      <c r="AU104" s="98">
        <f>U104+AO104+AQ104+AS104</f>
        <v>5169268</v>
      </c>
    </row>
    <row r="105" spans="1:51" s="85" customFormat="1" ht="12.75">
      <c r="A105" s="89">
        <v>395</v>
      </c>
      <c r="B105" s="150" t="s">
        <v>136</v>
      </c>
      <c r="C105" s="143">
        <v>1746907</v>
      </c>
      <c r="D105" s="49">
        <f t="shared" si="28"/>
        <v>0.3580655641267665</v>
      </c>
      <c r="E105" s="143">
        <v>371010</v>
      </c>
      <c r="F105" s="49">
        <f t="shared" si="29"/>
        <v>0.07604635217940717</v>
      </c>
      <c r="G105" s="143">
        <v>0</v>
      </c>
      <c r="H105" s="49">
        <f t="shared" si="53"/>
        <v>0</v>
      </c>
      <c r="I105" s="143">
        <v>23044</v>
      </c>
      <c r="J105" s="49">
        <f t="shared" si="54"/>
        <v>0.004723355541959135</v>
      </c>
      <c r="K105" s="135">
        <v>0</v>
      </c>
      <c r="L105" s="49">
        <f t="shared" si="55"/>
        <v>0</v>
      </c>
      <c r="M105" s="143">
        <v>474217</v>
      </c>
      <c r="N105" s="49">
        <f t="shared" si="70"/>
        <v>0.09720081127587377</v>
      </c>
      <c r="O105" s="44">
        <f>C105+E105+G105+I105+K105+M105</f>
        <v>2615178</v>
      </c>
      <c r="P105" s="69">
        <f t="shared" si="57"/>
        <v>0.5360360831240065</v>
      </c>
      <c r="Q105" s="143">
        <v>294705</v>
      </c>
      <c r="R105" s="49">
        <f t="shared" si="58"/>
        <v>0.06040602738209802</v>
      </c>
      <c r="S105" s="143">
        <v>505781</v>
      </c>
      <c r="T105" s="49">
        <f t="shared" si="59"/>
        <v>0.1036705211494373</v>
      </c>
      <c r="U105" s="67">
        <f>O105+Q105+S105</f>
        <v>3415664</v>
      </c>
      <c r="V105" s="70">
        <f t="shared" si="37"/>
        <v>0.7001126316555418</v>
      </c>
      <c r="W105" s="143">
        <v>318532</v>
      </c>
      <c r="X105" s="49">
        <f t="shared" si="61"/>
        <v>0.0652898753467856</v>
      </c>
      <c r="Y105" s="143">
        <v>56702</v>
      </c>
      <c r="Z105" s="49">
        <f t="shared" si="39"/>
        <v>0.011622275036459247</v>
      </c>
      <c r="AA105" s="143">
        <v>87531</v>
      </c>
      <c r="AB105" s="49">
        <f t="shared" si="40"/>
        <v>0.01794133110324705</v>
      </c>
      <c r="AC105" s="143">
        <v>403223</v>
      </c>
      <c r="AD105" s="49">
        <f t="shared" si="27"/>
        <v>0.08264908833949784</v>
      </c>
      <c r="AE105" s="143">
        <v>219776</v>
      </c>
      <c r="AF105" s="49">
        <f t="shared" si="50"/>
        <v>0.04504774290876631</v>
      </c>
      <c r="AG105" s="143">
        <v>201768</v>
      </c>
      <c r="AH105" s="49">
        <f t="shared" si="71"/>
        <v>0.04135662215717804</v>
      </c>
      <c r="AI105" s="143">
        <v>0</v>
      </c>
      <c r="AJ105" s="49">
        <f t="shared" si="62"/>
        <v>0</v>
      </c>
      <c r="AK105" s="143">
        <v>0</v>
      </c>
      <c r="AL105" s="49">
        <f t="shared" si="63"/>
        <v>0</v>
      </c>
      <c r="AM105" s="143">
        <v>175539</v>
      </c>
      <c r="AN105" s="49">
        <f t="shared" si="64"/>
        <v>0.035980433452524066</v>
      </c>
      <c r="AO105" s="97">
        <f>W105+Y105+AA105+AC105+AE105+AG105+AI105+AK105+AM105</f>
        <v>1463071</v>
      </c>
      <c r="AP105" s="71">
        <f t="shared" si="66"/>
        <v>0.2998873683444581</v>
      </c>
      <c r="AQ105" s="143">
        <v>0</v>
      </c>
      <c r="AR105" s="49">
        <f t="shared" si="67"/>
        <v>0</v>
      </c>
      <c r="AS105" s="143">
        <v>0</v>
      </c>
      <c r="AT105" s="49">
        <f t="shared" si="68"/>
        <v>0</v>
      </c>
      <c r="AU105" s="98">
        <f>U105+AO105+AQ105+AS105</f>
        <v>4878735</v>
      </c>
      <c r="AV105" s="68"/>
      <c r="AW105" s="68"/>
      <c r="AX105" s="68"/>
      <c r="AY105" s="68"/>
    </row>
    <row r="106" spans="1:51" s="85" customFormat="1" ht="12.75">
      <c r="A106" s="151">
        <v>395</v>
      </c>
      <c r="B106" s="152" t="s">
        <v>137</v>
      </c>
      <c r="C106" s="143">
        <v>3817249</v>
      </c>
      <c r="D106" s="49">
        <f t="shared" si="28"/>
        <v>0.4301903127055301</v>
      </c>
      <c r="E106" s="143">
        <v>681780</v>
      </c>
      <c r="F106" s="49">
        <f t="shared" si="29"/>
        <v>0.0768341681133131</v>
      </c>
      <c r="G106" s="143">
        <v>0</v>
      </c>
      <c r="H106" s="49">
        <f t="shared" si="53"/>
        <v>0</v>
      </c>
      <c r="I106" s="143">
        <v>111857</v>
      </c>
      <c r="J106" s="49">
        <f t="shared" si="54"/>
        <v>0.012605883925387754</v>
      </c>
      <c r="K106" s="135">
        <v>0</v>
      </c>
      <c r="L106" s="49">
        <f t="shared" si="55"/>
        <v>0</v>
      </c>
      <c r="M106" s="143">
        <v>554227</v>
      </c>
      <c r="N106" s="49">
        <f>M106/$AU106</f>
        <v>0.0624594011131702</v>
      </c>
      <c r="O106" s="44">
        <f>C106+E106+G106+I106+K106+M106</f>
        <v>5165113</v>
      </c>
      <c r="P106" s="69">
        <f t="shared" si="57"/>
        <v>0.5820897658574011</v>
      </c>
      <c r="Q106" s="143">
        <v>463415</v>
      </c>
      <c r="R106" s="49">
        <f t="shared" si="58"/>
        <v>0.05222521343575785</v>
      </c>
      <c r="S106" s="143">
        <v>625624</v>
      </c>
      <c r="T106" s="49">
        <f t="shared" si="59"/>
        <v>0.0705055877141063</v>
      </c>
      <c r="U106" s="67">
        <f>O106+Q106+S106</f>
        <v>6254152</v>
      </c>
      <c r="V106" s="70">
        <f t="shared" si="37"/>
        <v>0.7048205670072654</v>
      </c>
      <c r="W106" s="143">
        <v>592861</v>
      </c>
      <c r="X106" s="49">
        <f t="shared" si="61"/>
        <v>0.0668133147669731</v>
      </c>
      <c r="Y106" s="143">
        <v>110936</v>
      </c>
      <c r="Z106" s="49">
        <f t="shared" si="39"/>
        <v>0.012502090518669516</v>
      </c>
      <c r="AA106" s="143">
        <v>175439</v>
      </c>
      <c r="AB106" s="49">
        <f t="shared" si="40"/>
        <v>0.01977134797094596</v>
      </c>
      <c r="AC106" s="143">
        <v>829429</v>
      </c>
      <c r="AD106" s="49">
        <f t="shared" si="27"/>
        <v>0.09347368245483466</v>
      </c>
      <c r="AE106" s="143">
        <v>418897</v>
      </c>
      <c r="AF106" s="49">
        <f t="shared" si="50"/>
        <v>0.04720819402177025</v>
      </c>
      <c r="AG106" s="143">
        <v>183190</v>
      </c>
      <c r="AH106" s="49">
        <f t="shared" si="71"/>
        <v>0.020644857955172968</v>
      </c>
      <c r="AI106" s="143">
        <v>0</v>
      </c>
      <c r="AJ106" s="49">
        <f t="shared" si="62"/>
        <v>0</v>
      </c>
      <c r="AK106" s="143">
        <v>0</v>
      </c>
      <c r="AL106" s="49">
        <f t="shared" si="63"/>
        <v>0</v>
      </c>
      <c r="AM106" s="143">
        <v>308492</v>
      </c>
      <c r="AN106" s="49">
        <f t="shared" si="64"/>
        <v>0.034765945304368245</v>
      </c>
      <c r="AO106" s="97">
        <f>W106+Y106+AA106+AC106+AE106+AG106+AI106+AK106+AM106</f>
        <v>2619244</v>
      </c>
      <c r="AP106" s="71">
        <f t="shared" si="66"/>
        <v>0.2951794329927347</v>
      </c>
      <c r="AQ106" s="143">
        <v>0</v>
      </c>
      <c r="AR106" s="49">
        <f t="shared" si="67"/>
        <v>0</v>
      </c>
      <c r="AS106" s="143">
        <v>0</v>
      </c>
      <c r="AT106" s="49">
        <f t="shared" si="68"/>
        <v>0</v>
      </c>
      <c r="AU106" s="98">
        <f>U106+AO106+AQ106+AS106</f>
        <v>8873396</v>
      </c>
      <c r="AV106" s="68"/>
      <c r="AW106" s="68"/>
      <c r="AX106" s="68"/>
      <c r="AY106" s="68"/>
    </row>
    <row r="107" spans="1:51" s="85" customFormat="1" ht="12.75">
      <c r="A107" s="89">
        <v>395</v>
      </c>
      <c r="B107" s="150" t="s">
        <v>138</v>
      </c>
      <c r="C107" s="143">
        <v>1797508</v>
      </c>
      <c r="D107" s="49">
        <f t="shared" si="28"/>
        <v>0.35366958848586805</v>
      </c>
      <c r="E107" s="143">
        <v>370240</v>
      </c>
      <c r="F107" s="49">
        <f t="shared" si="29"/>
        <v>0.07284675697744199</v>
      </c>
      <c r="G107" s="143">
        <v>0</v>
      </c>
      <c r="H107" s="49">
        <f t="shared" si="53"/>
        <v>0</v>
      </c>
      <c r="I107" s="143">
        <v>16674</v>
      </c>
      <c r="J107" s="49">
        <f t="shared" si="54"/>
        <v>0.003280701236608329</v>
      </c>
      <c r="K107" s="135">
        <v>0</v>
      </c>
      <c r="L107" s="49">
        <f t="shared" si="55"/>
        <v>0</v>
      </c>
      <c r="M107" s="143">
        <v>534502</v>
      </c>
      <c r="N107" s="49">
        <f t="shared" si="70"/>
        <v>0.10516620921012504</v>
      </c>
      <c r="O107" s="44">
        <f>C107+E107+G107+I107+K107+M107</f>
        <v>2718924</v>
      </c>
      <c r="P107" s="69">
        <f t="shared" si="57"/>
        <v>0.5349632559100433</v>
      </c>
      <c r="Q107" s="143">
        <v>151893</v>
      </c>
      <c r="R107" s="49">
        <f t="shared" si="58"/>
        <v>0.029885783431219195</v>
      </c>
      <c r="S107" s="143">
        <v>568073</v>
      </c>
      <c r="T107" s="49">
        <f t="shared" si="59"/>
        <v>0.11177148816023769</v>
      </c>
      <c r="U107" s="67">
        <f>O107+Q107+S107</f>
        <v>3438890</v>
      </c>
      <c r="V107" s="70">
        <f t="shared" si="37"/>
        <v>0.6766205275015003</v>
      </c>
      <c r="W107" s="143">
        <v>292851</v>
      </c>
      <c r="X107" s="49">
        <f t="shared" si="61"/>
        <v>0.05762004545052091</v>
      </c>
      <c r="Y107" s="143">
        <v>62420</v>
      </c>
      <c r="Z107" s="49">
        <f t="shared" si="39"/>
        <v>0.012281478420840342</v>
      </c>
      <c r="AA107" s="143">
        <v>93609</v>
      </c>
      <c r="AB107" s="49">
        <f t="shared" si="40"/>
        <v>0.018418085765723225</v>
      </c>
      <c r="AC107" s="143">
        <v>509468</v>
      </c>
      <c r="AD107" s="49">
        <f t="shared" si="27"/>
        <v>0.10024063197867171</v>
      </c>
      <c r="AE107" s="143">
        <v>268814</v>
      </c>
      <c r="AF107" s="49">
        <f t="shared" si="50"/>
        <v>0.05289063345433797</v>
      </c>
      <c r="AG107" s="143">
        <v>209413</v>
      </c>
      <c r="AH107" s="49">
        <f t="shared" si="71"/>
        <v>0.041203159893358515</v>
      </c>
      <c r="AI107" s="143">
        <v>0</v>
      </c>
      <c r="AJ107" s="49">
        <f t="shared" si="62"/>
        <v>0</v>
      </c>
      <c r="AK107" s="143">
        <v>0</v>
      </c>
      <c r="AL107" s="49">
        <f t="shared" si="63"/>
        <v>0</v>
      </c>
      <c r="AM107" s="143">
        <v>206985</v>
      </c>
      <c r="AN107" s="49">
        <f t="shared" si="64"/>
        <v>0.04072543753504707</v>
      </c>
      <c r="AO107" s="97">
        <f>W107+Y107+AA107+AC107+AE107+AG107+AI107+AK107+AM107</f>
        <v>1643560</v>
      </c>
      <c r="AP107" s="71">
        <f t="shared" si="66"/>
        <v>0.32337947249849974</v>
      </c>
      <c r="AQ107" s="143">
        <v>0</v>
      </c>
      <c r="AR107" s="49">
        <f t="shared" si="67"/>
        <v>0</v>
      </c>
      <c r="AS107" s="143">
        <v>0</v>
      </c>
      <c r="AT107" s="49">
        <f t="shared" si="68"/>
        <v>0</v>
      </c>
      <c r="AU107" s="98">
        <f>U107+AO107+AQ107+AS107</f>
        <v>5082450</v>
      </c>
      <c r="AV107" s="68"/>
      <c r="AW107" s="68"/>
      <c r="AX107" s="68"/>
      <c r="AY107" s="68"/>
    </row>
    <row r="108" spans="1:47" ht="12.75">
      <c r="A108" s="90">
        <v>395</v>
      </c>
      <c r="B108" s="147" t="s">
        <v>154</v>
      </c>
      <c r="C108" s="129">
        <v>1040726</v>
      </c>
      <c r="D108" s="50">
        <f t="shared" si="28"/>
        <v>0.3908874090600082</v>
      </c>
      <c r="E108" s="129">
        <v>139171</v>
      </c>
      <c r="F108" s="50">
        <f t="shared" si="29"/>
        <v>0.05227138709544145</v>
      </c>
      <c r="G108" s="129">
        <v>0</v>
      </c>
      <c r="H108" s="50">
        <f t="shared" si="53"/>
        <v>0</v>
      </c>
      <c r="I108" s="129">
        <v>2491</v>
      </c>
      <c r="J108" s="50">
        <f t="shared" si="54"/>
        <v>0.0009355973964025885</v>
      </c>
      <c r="K108" s="131">
        <v>0</v>
      </c>
      <c r="L108" s="50">
        <f t="shared" si="55"/>
        <v>0</v>
      </c>
      <c r="M108" s="129">
        <v>110719</v>
      </c>
      <c r="N108" s="50">
        <f t="shared" si="70"/>
        <v>0.04158506950313055</v>
      </c>
      <c r="O108" s="7">
        <f>C108+E108+G108+I108+K108+M108</f>
        <v>1293107</v>
      </c>
      <c r="P108" s="93">
        <f t="shared" si="57"/>
        <v>0.4856794630549828</v>
      </c>
      <c r="Q108" s="129">
        <v>92073</v>
      </c>
      <c r="R108" s="50">
        <f t="shared" si="58"/>
        <v>0.03458179810476738</v>
      </c>
      <c r="S108" s="129">
        <v>176944</v>
      </c>
      <c r="T108" s="50">
        <f t="shared" si="59"/>
        <v>0.066458589204761</v>
      </c>
      <c r="U108" s="8">
        <f>O108+Q108+S108</f>
        <v>1562124</v>
      </c>
      <c r="V108" s="83">
        <f t="shared" si="37"/>
        <v>0.5867198503645111</v>
      </c>
      <c r="W108" s="129">
        <v>376128</v>
      </c>
      <c r="X108" s="50">
        <f t="shared" si="61"/>
        <v>0.14127032417266674</v>
      </c>
      <c r="Y108" s="129">
        <v>42608</v>
      </c>
      <c r="Z108" s="50">
        <f t="shared" si="39"/>
        <v>0.016003185012413285</v>
      </c>
      <c r="AA108" s="129">
        <v>57275</v>
      </c>
      <c r="AB108" s="50">
        <f t="shared" si="40"/>
        <v>0.021511979477703034</v>
      </c>
      <c r="AC108" s="129">
        <v>208198</v>
      </c>
      <c r="AD108" s="50">
        <f t="shared" si="27"/>
        <v>0.07819731302136737</v>
      </c>
      <c r="AE108" s="129">
        <v>230712</v>
      </c>
      <c r="AF108" s="50">
        <f t="shared" si="50"/>
        <v>0.08665337074220554</v>
      </c>
      <c r="AG108" s="129">
        <v>58719</v>
      </c>
      <c r="AH108" s="50">
        <f t="shared" si="71"/>
        <v>0.022054333006569088</v>
      </c>
      <c r="AI108" s="129">
        <v>0</v>
      </c>
      <c r="AJ108" s="50">
        <f t="shared" si="62"/>
        <v>0</v>
      </c>
      <c r="AK108" s="129">
        <v>0</v>
      </c>
      <c r="AL108" s="50">
        <f t="shared" si="63"/>
        <v>0</v>
      </c>
      <c r="AM108" s="129">
        <v>126706</v>
      </c>
      <c r="AN108" s="50">
        <f t="shared" si="64"/>
        <v>0.047589644202563786</v>
      </c>
      <c r="AO108" s="132">
        <f>W108+Y108+AA108+AC108+AE108+AG108+AI108+AK108+AM108</f>
        <v>1100346</v>
      </c>
      <c r="AP108" s="94">
        <f t="shared" si="66"/>
        <v>0.41328014963548887</v>
      </c>
      <c r="AQ108" s="129">
        <v>0</v>
      </c>
      <c r="AR108" s="50">
        <f t="shared" si="67"/>
        <v>0</v>
      </c>
      <c r="AS108" s="129">
        <v>0</v>
      </c>
      <c r="AT108" s="50">
        <f t="shared" si="68"/>
        <v>0</v>
      </c>
      <c r="AU108" s="133">
        <f>U108+AO108+AQ108+AS108</f>
        <v>2662470</v>
      </c>
    </row>
    <row r="109" spans="1:47" ht="12.75">
      <c r="A109" s="86">
        <v>396</v>
      </c>
      <c r="B109" s="139" t="s">
        <v>139</v>
      </c>
      <c r="C109" s="140">
        <v>79879838</v>
      </c>
      <c r="D109" s="49">
        <f t="shared" si="28"/>
        <v>0.1996951383037509</v>
      </c>
      <c r="E109" s="140">
        <v>29387441</v>
      </c>
      <c r="F109" s="49">
        <f t="shared" si="29"/>
        <v>0.07346696290105545</v>
      </c>
      <c r="G109" s="140">
        <v>2357331</v>
      </c>
      <c r="H109" s="49">
        <f t="shared" si="53"/>
        <v>0.0058931959785987476</v>
      </c>
      <c r="I109" s="140">
        <v>5018778</v>
      </c>
      <c r="J109" s="49">
        <f t="shared" si="54"/>
        <v>0.01254666498980409</v>
      </c>
      <c r="K109" s="135">
        <v>0</v>
      </c>
      <c r="L109" s="49">
        <f t="shared" si="55"/>
        <v>0</v>
      </c>
      <c r="M109" s="140">
        <v>4046631</v>
      </c>
      <c r="N109" s="49">
        <f t="shared" si="70"/>
        <v>0.010116351728320302</v>
      </c>
      <c r="O109" s="44">
        <f t="shared" si="56"/>
        <v>120690019</v>
      </c>
      <c r="P109" s="69">
        <f t="shared" si="57"/>
        <v>0.3017183139015295</v>
      </c>
      <c r="Q109" s="140">
        <v>5753014</v>
      </c>
      <c r="R109" s="49">
        <f t="shared" si="58"/>
        <v>0.014382214024938498</v>
      </c>
      <c r="S109" s="140">
        <v>13828061</v>
      </c>
      <c r="T109" s="49">
        <f t="shared" si="59"/>
        <v>0.03456938099783958</v>
      </c>
      <c r="U109" s="67">
        <f t="shared" si="60"/>
        <v>140271094</v>
      </c>
      <c r="V109" s="70">
        <f t="shared" si="37"/>
        <v>0.3506699089243076</v>
      </c>
      <c r="W109" s="140">
        <v>6294194</v>
      </c>
      <c r="X109" s="49">
        <f t="shared" si="61"/>
        <v>0.015735133831150723</v>
      </c>
      <c r="Y109" s="140">
        <v>9906394</v>
      </c>
      <c r="Z109" s="49">
        <f t="shared" si="39"/>
        <v>0.024765432297464703</v>
      </c>
      <c r="AA109" s="140">
        <v>3259640</v>
      </c>
      <c r="AB109" s="49">
        <f t="shared" si="40"/>
        <v>0.008148918136519488</v>
      </c>
      <c r="AC109" s="140">
        <v>60733783</v>
      </c>
      <c r="AD109" s="49">
        <f t="shared" si="27"/>
        <v>0.15183106901011736</v>
      </c>
      <c r="AE109" s="140">
        <v>15022945</v>
      </c>
      <c r="AF109" s="49">
        <f t="shared" si="50"/>
        <v>0.037556524332268214</v>
      </c>
      <c r="AG109" s="140">
        <v>4528411</v>
      </c>
      <c r="AH109" s="49">
        <f t="shared" si="71"/>
        <v>0.011320774848607317</v>
      </c>
      <c r="AI109" s="140">
        <v>0</v>
      </c>
      <c r="AJ109" s="49">
        <f t="shared" si="62"/>
        <v>0</v>
      </c>
      <c r="AK109" s="140">
        <v>2292702</v>
      </c>
      <c r="AL109" s="49">
        <f t="shared" si="63"/>
        <v>0.005731627084412543</v>
      </c>
      <c r="AM109" s="140">
        <v>20744229</v>
      </c>
      <c r="AN109" s="49">
        <f t="shared" si="64"/>
        <v>0.05185941512750289</v>
      </c>
      <c r="AO109" s="97">
        <f t="shared" si="65"/>
        <v>122782298</v>
      </c>
      <c r="AP109" s="71">
        <f t="shared" si="66"/>
        <v>0.30694889466804326</v>
      </c>
      <c r="AQ109" s="140">
        <v>136955535</v>
      </c>
      <c r="AR109" s="49">
        <f t="shared" si="67"/>
        <v>0.3423811964076492</v>
      </c>
      <c r="AS109" s="140">
        <v>0</v>
      </c>
      <c r="AT109" s="49">
        <f t="shared" si="68"/>
        <v>0</v>
      </c>
      <c r="AU109" s="98">
        <f t="shared" si="69"/>
        <v>400008927</v>
      </c>
    </row>
    <row r="110" spans="1:51" s="85" customFormat="1" ht="12.75">
      <c r="A110" s="89">
        <v>397</v>
      </c>
      <c r="B110" s="150" t="s">
        <v>140</v>
      </c>
      <c r="C110" s="143">
        <v>1754338</v>
      </c>
      <c r="D110" s="49">
        <f t="shared" si="28"/>
        <v>0.43873487637887887</v>
      </c>
      <c r="E110" s="143">
        <v>162719</v>
      </c>
      <c r="F110" s="49">
        <f t="shared" si="29"/>
        <v>0.04069369776490892</v>
      </c>
      <c r="G110" s="143">
        <v>0</v>
      </c>
      <c r="H110" s="49">
        <f t="shared" si="53"/>
        <v>0</v>
      </c>
      <c r="I110" s="143">
        <v>173570</v>
      </c>
      <c r="J110" s="49">
        <f t="shared" si="54"/>
        <v>0.043407377878767944</v>
      </c>
      <c r="K110" s="135">
        <v>0</v>
      </c>
      <c r="L110" s="49">
        <f t="shared" si="55"/>
        <v>0</v>
      </c>
      <c r="M110" s="143">
        <v>135914</v>
      </c>
      <c r="N110" s="49">
        <f t="shared" si="70"/>
        <v>0.03399015012395499</v>
      </c>
      <c r="O110" s="44">
        <f t="shared" si="56"/>
        <v>2226541</v>
      </c>
      <c r="P110" s="69">
        <f t="shared" si="57"/>
        <v>0.5568261021465107</v>
      </c>
      <c r="Q110" s="143">
        <v>43098</v>
      </c>
      <c r="R110" s="49">
        <f t="shared" si="58"/>
        <v>0.010778194226070986</v>
      </c>
      <c r="S110" s="143">
        <v>120077</v>
      </c>
      <c r="T110" s="49">
        <f t="shared" si="59"/>
        <v>0.03002954262573497</v>
      </c>
      <c r="U110" s="67">
        <f t="shared" si="60"/>
        <v>2389716</v>
      </c>
      <c r="V110" s="70">
        <f t="shared" si="37"/>
        <v>0.5976338389983167</v>
      </c>
      <c r="W110" s="143">
        <v>620747</v>
      </c>
      <c r="X110" s="49">
        <f t="shared" si="61"/>
        <v>0.15523995849577443</v>
      </c>
      <c r="Y110" s="143">
        <v>48911</v>
      </c>
      <c r="Z110" s="49">
        <f t="shared" si="39"/>
        <v>0.01223194249829129</v>
      </c>
      <c r="AA110" s="143">
        <v>42790</v>
      </c>
      <c r="AB110" s="49">
        <f t="shared" si="40"/>
        <v>0.010701167825272112</v>
      </c>
      <c r="AC110" s="143">
        <v>527921</v>
      </c>
      <c r="AD110" s="49">
        <f t="shared" si="27"/>
        <v>0.13202550174072164</v>
      </c>
      <c r="AE110" s="143">
        <v>144081</v>
      </c>
      <c r="AF110" s="49">
        <f t="shared" si="50"/>
        <v>0.03603260017370954</v>
      </c>
      <c r="AG110" s="143">
        <v>224463</v>
      </c>
      <c r="AH110" s="49">
        <f t="shared" si="71"/>
        <v>0.056134990267914325</v>
      </c>
      <c r="AI110" s="143">
        <v>0</v>
      </c>
      <c r="AJ110" s="49">
        <f t="shared" si="62"/>
        <v>0</v>
      </c>
      <c r="AK110" s="143">
        <v>0</v>
      </c>
      <c r="AL110" s="49">
        <f t="shared" si="63"/>
        <v>0</v>
      </c>
      <c r="AM110" s="143">
        <v>0</v>
      </c>
      <c r="AN110" s="49">
        <f t="shared" si="64"/>
        <v>0</v>
      </c>
      <c r="AO110" s="97">
        <f t="shared" si="65"/>
        <v>1608913</v>
      </c>
      <c r="AP110" s="71">
        <f t="shared" si="66"/>
        <v>0.4023661610016833</v>
      </c>
      <c r="AQ110" s="143">
        <v>0</v>
      </c>
      <c r="AR110" s="49">
        <f t="shared" si="67"/>
        <v>0</v>
      </c>
      <c r="AS110" s="143">
        <v>0</v>
      </c>
      <c r="AT110" s="49">
        <f t="shared" si="68"/>
        <v>0</v>
      </c>
      <c r="AU110" s="98">
        <f t="shared" si="69"/>
        <v>3998629</v>
      </c>
      <c r="AV110" s="68"/>
      <c r="AW110" s="68"/>
      <c r="AX110" s="68"/>
      <c r="AY110" s="68"/>
    </row>
    <row r="111" spans="1:51" s="85" customFormat="1" ht="12.75">
      <c r="A111" s="89">
        <v>398</v>
      </c>
      <c r="B111" s="150" t="s">
        <v>141</v>
      </c>
      <c r="C111" s="143">
        <v>876372</v>
      </c>
      <c r="D111" s="49">
        <f t="shared" si="28"/>
        <v>0.42246685332160955</v>
      </c>
      <c r="E111" s="143">
        <v>98424</v>
      </c>
      <c r="F111" s="49">
        <f t="shared" si="29"/>
        <v>0.04744660665941643</v>
      </c>
      <c r="G111" s="143">
        <v>0</v>
      </c>
      <c r="H111" s="49">
        <f t="shared" si="53"/>
        <v>0</v>
      </c>
      <c r="I111" s="143">
        <v>5802</v>
      </c>
      <c r="J111" s="49">
        <f t="shared" si="54"/>
        <v>0.0027969317629636488</v>
      </c>
      <c r="K111" s="135">
        <v>0</v>
      </c>
      <c r="L111" s="49">
        <f t="shared" si="55"/>
        <v>0</v>
      </c>
      <c r="M111" s="143">
        <v>0</v>
      </c>
      <c r="N111" s="49">
        <f>M111/$AU111</f>
        <v>0</v>
      </c>
      <c r="O111" s="44">
        <f t="shared" si="56"/>
        <v>980598</v>
      </c>
      <c r="P111" s="69">
        <f t="shared" si="57"/>
        <v>0.47271039174398966</v>
      </c>
      <c r="Q111" s="143">
        <v>83412</v>
      </c>
      <c r="R111" s="49">
        <f t="shared" si="58"/>
        <v>0.04020987111553324</v>
      </c>
      <c r="S111" s="143">
        <v>50182</v>
      </c>
      <c r="T111" s="49">
        <f t="shared" si="59"/>
        <v>0.024190904813692144</v>
      </c>
      <c r="U111" s="67">
        <f t="shared" si="60"/>
        <v>1114192</v>
      </c>
      <c r="V111" s="70">
        <f t="shared" si="37"/>
        <v>0.537111167673215</v>
      </c>
      <c r="W111" s="143">
        <v>167387</v>
      </c>
      <c r="X111" s="49">
        <f t="shared" si="61"/>
        <v>0.08069114391713138</v>
      </c>
      <c r="Y111" s="143">
        <v>18696</v>
      </c>
      <c r="Z111" s="49">
        <f t="shared" si="39"/>
        <v>0.009012657056251013</v>
      </c>
      <c r="AA111" s="143">
        <v>80968</v>
      </c>
      <c r="AB111" s="49">
        <f t="shared" si="40"/>
        <v>0.03903170820124797</v>
      </c>
      <c r="AC111" s="143">
        <v>170723</v>
      </c>
      <c r="AD111" s="49">
        <f t="shared" si="27"/>
        <v>0.08229930737132764</v>
      </c>
      <c r="AE111" s="143">
        <v>204915</v>
      </c>
      <c r="AF111" s="49">
        <f t="shared" si="50"/>
        <v>0.09878201865006826</v>
      </c>
      <c r="AG111" s="143">
        <v>138980</v>
      </c>
      <c r="AH111" s="49">
        <f t="shared" si="71"/>
        <v>0.06699716932380005</v>
      </c>
      <c r="AI111" s="143">
        <v>0</v>
      </c>
      <c r="AJ111" s="49">
        <f t="shared" si="62"/>
        <v>0</v>
      </c>
      <c r="AK111" s="143">
        <v>0</v>
      </c>
      <c r="AL111" s="49">
        <f t="shared" si="63"/>
        <v>0</v>
      </c>
      <c r="AM111" s="143">
        <v>146426</v>
      </c>
      <c r="AN111" s="49">
        <f t="shared" si="64"/>
        <v>0.07058661329260862</v>
      </c>
      <c r="AO111" s="97">
        <f t="shared" si="65"/>
        <v>928095</v>
      </c>
      <c r="AP111" s="71">
        <f t="shared" si="66"/>
        <v>0.4474006178124349</v>
      </c>
      <c r="AQ111" s="143">
        <v>32129</v>
      </c>
      <c r="AR111" s="49">
        <f t="shared" si="67"/>
        <v>0.015488214514350063</v>
      </c>
      <c r="AS111" s="143">
        <v>0</v>
      </c>
      <c r="AT111" s="49">
        <f t="shared" si="68"/>
        <v>0</v>
      </c>
      <c r="AU111" s="98">
        <f t="shared" si="69"/>
        <v>2074416</v>
      </c>
      <c r="AV111" s="68"/>
      <c r="AW111" s="68"/>
      <c r="AX111" s="68"/>
      <c r="AY111" s="68"/>
    </row>
    <row r="112" spans="1:51" s="85" customFormat="1" ht="12.75">
      <c r="A112" s="89">
        <v>398</v>
      </c>
      <c r="B112" s="150" t="s">
        <v>142</v>
      </c>
      <c r="C112" s="143">
        <v>1881682</v>
      </c>
      <c r="D112" s="49">
        <f t="shared" si="28"/>
        <v>0.38987399471861445</v>
      </c>
      <c r="E112" s="143">
        <v>303667</v>
      </c>
      <c r="F112" s="49">
        <f t="shared" si="29"/>
        <v>0.06291810537286188</v>
      </c>
      <c r="G112" s="143">
        <v>0</v>
      </c>
      <c r="H112" s="49">
        <f t="shared" si="53"/>
        <v>0</v>
      </c>
      <c r="I112" s="143">
        <v>57348</v>
      </c>
      <c r="J112" s="49">
        <f t="shared" si="54"/>
        <v>0.011882185113703113</v>
      </c>
      <c r="K112" s="135">
        <v>0</v>
      </c>
      <c r="L112" s="49">
        <f t="shared" si="55"/>
        <v>0</v>
      </c>
      <c r="M112" s="143">
        <v>196139</v>
      </c>
      <c r="N112" s="49">
        <f t="shared" si="70"/>
        <v>0.04063890468746277</v>
      </c>
      <c r="O112" s="44">
        <f t="shared" si="56"/>
        <v>2438836</v>
      </c>
      <c r="P112" s="69">
        <f t="shared" si="57"/>
        <v>0.5053131898926422</v>
      </c>
      <c r="Q112" s="143">
        <v>162705</v>
      </c>
      <c r="R112" s="49">
        <f t="shared" si="58"/>
        <v>0.033711566731622115</v>
      </c>
      <c r="S112" s="143">
        <v>182763</v>
      </c>
      <c r="T112" s="49">
        <f t="shared" si="59"/>
        <v>0.037867472238538785</v>
      </c>
      <c r="U112" s="67">
        <f t="shared" si="60"/>
        <v>2784304</v>
      </c>
      <c r="V112" s="70">
        <f t="shared" si="37"/>
        <v>0.5768922288628031</v>
      </c>
      <c r="W112" s="143">
        <v>558289</v>
      </c>
      <c r="X112" s="49">
        <f t="shared" si="61"/>
        <v>0.11567436083113966</v>
      </c>
      <c r="Y112" s="143">
        <v>35919</v>
      </c>
      <c r="Z112" s="49">
        <f t="shared" si="39"/>
        <v>0.007442216068548199</v>
      </c>
      <c r="AA112" s="143">
        <v>133719</v>
      </c>
      <c r="AB112" s="49">
        <f t="shared" si="40"/>
        <v>0.02770582951836623</v>
      </c>
      <c r="AC112" s="143">
        <v>335065</v>
      </c>
      <c r="AD112" s="49">
        <f t="shared" si="27"/>
        <v>0.069423595506782</v>
      </c>
      <c r="AE112" s="143">
        <v>94706</v>
      </c>
      <c r="AF112" s="49">
        <f t="shared" si="50"/>
        <v>0.01962255394047512</v>
      </c>
      <c r="AG112" s="143">
        <v>283511</v>
      </c>
      <c r="AH112" s="49">
        <f t="shared" si="71"/>
        <v>0.05874189481361309</v>
      </c>
      <c r="AI112" s="143">
        <v>0</v>
      </c>
      <c r="AJ112" s="49">
        <f t="shared" si="62"/>
        <v>0</v>
      </c>
      <c r="AK112" s="143">
        <v>61993</v>
      </c>
      <c r="AL112" s="49">
        <f t="shared" si="63"/>
        <v>0.012844603155363694</v>
      </c>
      <c r="AM112" s="143">
        <v>423681</v>
      </c>
      <c r="AN112" s="49">
        <f t="shared" si="64"/>
        <v>0.0877843354809034</v>
      </c>
      <c r="AO112" s="97">
        <f t="shared" si="65"/>
        <v>1926883</v>
      </c>
      <c r="AP112" s="71">
        <f t="shared" si="66"/>
        <v>0.3992393893151914</v>
      </c>
      <c r="AQ112" s="143">
        <v>115198</v>
      </c>
      <c r="AR112" s="49">
        <f t="shared" si="67"/>
        <v>0.023868381822005496</v>
      </c>
      <c r="AS112" s="143">
        <v>0</v>
      </c>
      <c r="AT112" s="49">
        <f t="shared" si="68"/>
        <v>0</v>
      </c>
      <c r="AU112" s="98">
        <f t="shared" si="69"/>
        <v>4826385</v>
      </c>
      <c r="AV112" s="68"/>
      <c r="AW112" s="68"/>
      <c r="AX112" s="68"/>
      <c r="AY112" s="68"/>
    </row>
    <row r="113" spans="1:47" ht="12.75">
      <c r="A113" s="90">
        <v>398</v>
      </c>
      <c r="B113" s="147" t="s">
        <v>155</v>
      </c>
      <c r="C113" s="129">
        <v>435168</v>
      </c>
      <c r="D113" s="50">
        <f t="shared" si="28"/>
        <v>0.3985171726644004</v>
      </c>
      <c r="E113" s="129">
        <v>79470</v>
      </c>
      <c r="F113" s="50">
        <f t="shared" si="29"/>
        <v>0.07277685792990271</v>
      </c>
      <c r="G113" s="129">
        <v>0</v>
      </c>
      <c r="H113" s="50">
        <f t="shared" si="53"/>
        <v>0</v>
      </c>
      <c r="I113" s="129">
        <v>109</v>
      </c>
      <c r="J113" s="50">
        <f t="shared" si="54"/>
        <v>9.981977493845973E-05</v>
      </c>
      <c r="K113" s="131">
        <v>0</v>
      </c>
      <c r="L113" s="50">
        <f t="shared" si="55"/>
        <v>0</v>
      </c>
      <c r="M113" s="129">
        <v>0</v>
      </c>
      <c r="N113" s="50">
        <f t="shared" si="70"/>
        <v>0</v>
      </c>
      <c r="O113" s="7">
        <f t="shared" si="56"/>
        <v>514747</v>
      </c>
      <c r="P113" s="93">
        <f t="shared" si="57"/>
        <v>0.4713938503692416</v>
      </c>
      <c r="Q113" s="129">
        <v>360</v>
      </c>
      <c r="R113" s="50">
        <f t="shared" si="58"/>
        <v>0.00032967999062243585</v>
      </c>
      <c r="S113" s="129">
        <v>25922</v>
      </c>
      <c r="T113" s="50">
        <f t="shared" si="59"/>
        <v>0.023738790880318838</v>
      </c>
      <c r="U113" s="8">
        <f t="shared" si="60"/>
        <v>541029</v>
      </c>
      <c r="V113" s="83">
        <f t="shared" si="37"/>
        <v>0.49546232124018286</v>
      </c>
      <c r="W113" s="129">
        <v>130450</v>
      </c>
      <c r="X113" s="50">
        <f t="shared" si="61"/>
        <v>0.11946320771304654</v>
      </c>
      <c r="Y113" s="129">
        <v>3513</v>
      </c>
      <c r="Z113" s="50">
        <f t="shared" si="39"/>
        <v>0.003217127241823936</v>
      </c>
      <c r="AA113" s="129">
        <v>122579</v>
      </c>
      <c r="AB113" s="50">
        <f t="shared" si="40"/>
        <v>0.11225512102918767</v>
      </c>
      <c r="AC113" s="129">
        <v>38158</v>
      </c>
      <c r="AD113" s="50">
        <f t="shared" si="27"/>
        <v>0.03494424745047474</v>
      </c>
      <c r="AE113" s="129">
        <v>105802</v>
      </c>
      <c r="AF113" s="50">
        <f t="shared" si="50"/>
        <v>0.09689111768843044</v>
      </c>
      <c r="AG113" s="129">
        <v>49624</v>
      </c>
      <c r="AH113" s="50">
        <f t="shared" si="71"/>
        <v>0.04544455515179932</v>
      </c>
      <c r="AI113" s="129">
        <v>0</v>
      </c>
      <c r="AJ113" s="50">
        <f t="shared" si="62"/>
        <v>0</v>
      </c>
      <c r="AK113" s="129">
        <v>0</v>
      </c>
      <c r="AL113" s="50">
        <f t="shared" si="63"/>
        <v>0</v>
      </c>
      <c r="AM113" s="129">
        <v>100813</v>
      </c>
      <c r="AN113" s="50">
        <f t="shared" si="64"/>
        <v>0.0923223024850545</v>
      </c>
      <c r="AO113" s="132">
        <f t="shared" si="65"/>
        <v>550939</v>
      </c>
      <c r="AP113" s="94">
        <f t="shared" si="66"/>
        <v>0.5045376787598171</v>
      </c>
      <c r="AQ113" s="129">
        <v>0</v>
      </c>
      <c r="AR113" s="50">
        <f t="shared" si="67"/>
        <v>0</v>
      </c>
      <c r="AS113" s="129">
        <v>0</v>
      </c>
      <c r="AT113" s="50">
        <f t="shared" si="68"/>
        <v>0</v>
      </c>
      <c r="AU113" s="133">
        <f t="shared" si="69"/>
        <v>1091968</v>
      </c>
    </row>
    <row r="114" spans="1:51" s="85" customFormat="1" ht="12.75">
      <c r="A114" s="87">
        <v>399</v>
      </c>
      <c r="B114" s="88" t="s">
        <v>143</v>
      </c>
      <c r="C114" s="134">
        <v>2179066</v>
      </c>
      <c r="D114" s="49">
        <f t="shared" si="28"/>
        <v>0.49380440408519555</v>
      </c>
      <c r="E114" s="134">
        <v>66364</v>
      </c>
      <c r="F114" s="49">
        <f t="shared" si="29"/>
        <v>0.015038936623631372</v>
      </c>
      <c r="G114" s="134">
        <v>0</v>
      </c>
      <c r="H114" s="49">
        <f t="shared" si="53"/>
        <v>0</v>
      </c>
      <c r="I114" s="134">
        <v>152125</v>
      </c>
      <c r="J114" s="49">
        <f t="shared" si="54"/>
        <v>0.03447348312142008</v>
      </c>
      <c r="K114" s="135">
        <v>0</v>
      </c>
      <c r="L114" s="49">
        <f t="shared" si="55"/>
        <v>0</v>
      </c>
      <c r="M114" s="134">
        <v>0</v>
      </c>
      <c r="N114" s="49">
        <f t="shared" si="70"/>
        <v>0</v>
      </c>
      <c r="O114" s="44">
        <f t="shared" si="56"/>
        <v>2397555</v>
      </c>
      <c r="P114" s="69">
        <f t="shared" si="57"/>
        <v>0.543316823830247</v>
      </c>
      <c r="Q114" s="134">
        <v>158451</v>
      </c>
      <c r="R114" s="49">
        <f t="shared" si="58"/>
        <v>0.035907036148378854</v>
      </c>
      <c r="S114" s="134">
        <v>141193</v>
      </c>
      <c r="T114" s="49">
        <f t="shared" si="59"/>
        <v>0.03199615120698548</v>
      </c>
      <c r="U114" s="67">
        <f t="shared" si="60"/>
        <v>2697199</v>
      </c>
      <c r="V114" s="70">
        <f t="shared" si="37"/>
        <v>0.6112200111856113</v>
      </c>
      <c r="W114" s="134">
        <v>471824</v>
      </c>
      <c r="X114" s="49">
        <f t="shared" si="61"/>
        <v>0.10692139162058116</v>
      </c>
      <c r="Y114" s="134">
        <v>3457</v>
      </c>
      <c r="Z114" s="49">
        <f t="shared" si="39"/>
        <v>0.0007834006977863548</v>
      </c>
      <c r="AA114" s="134">
        <v>24702</v>
      </c>
      <c r="AB114" s="49">
        <f t="shared" si="40"/>
        <v>0.0055977911590160655</v>
      </c>
      <c r="AC114" s="134">
        <v>461435</v>
      </c>
      <c r="AD114" s="49">
        <f t="shared" si="27"/>
        <v>0.10456711049552983</v>
      </c>
      <c r="AE114" s="134">
        <v>267351</v>
      </c>
      <c r="AF114" s="49">
        <f t="shared" si="50"/>
        <v>0.0605851778865721</v>
      </c>
      <c r="AG114" s="134">
        <v>160392</v>
      </c>
      <c r="AH114" s="49">
        <f t="shared" si="71"/>
        <v>0.03634689173252792</v>
      </c>
      <c r="AI114" s="134">
        <v>0</v>
      </c>
      <c r="AJ114" s="49">
        <f t="shared" si="62"/>
        <v>0</v>
      </c>
      <c r="AK114" s="134">
        <v>0</v>
      </c>
      <c r="AL114" s="49">
        <f t="shared" si="63"/>
        <v>0</v>
      </c>
      <c r="AM114" s="134">
        <v>326452</v>
      </c>
      <c r="AN114" s="49">
        <f t="shared" si="64"/>
        <v>0.07397822522237521</v>
      </c>
      <c r="AO114" s="97">
        <f t="shared" si="65"/>
        <v>1715613</v>
      </c>
      <c r="AP114" s="71">
        <f t="shared" si="66"/>
        <v>0.38877998881438863</v>
      </c>
      <c r="AQ114" s="134">
        <v>0</v>
      </c>
      <c r="AR114" s="49">
        <f t="shared" si="67"/>
        <v>0</v>
      </c>
      <c r="AS114" s="134">
        <v>0</v>
      </c>
      <c r="AT114" s="49">
        <f t="shared" si="68"/>
        <v>0</v>
      </c>
      <c r="AU114" s="98">
        <f t="shared" si="69"/>
        <v>4412812</v>
      </c>
      <c r="AV114" s="68"/>
      <c r="AW114" s="68"/>
      <c r="AX114" s="68"/>
      <c r="AY114" s="68"/>
    </row>
    <row r="115" spans="1:47" ht="12.75">
      <c r="A115" s="91">
        <v>399</v>
      </c>
      <c r="B115" s="92" t="s">
        <v>156</v>
      </c>
      <c r="C115" s="129">
        <v>291188</v>
      </c>
      <c r="D115" s="9">
        <f t="shared" si="28"/>
        <v>0.2762930421003691</v>
      </c>
      <c r="E115" s="129">
        <v>34306</v>
      </c>
      <c r="F115" s="9">
        <f t="shared" si="29"/>
        <v>0.032551166608154394</v>
      </c>
      <c r="G115" s="129">
        <v>0</v>
      </c>
      <c r="H115" s="9">
        <f t="shared" si="53"/>
        <v>0</v>
      </c>
      <c r="I115" s="129">
        <v>25451</v>
      </c>
      <c r="J115" s="50">
        <f t="shared" si="54"/>
        <v>0.024149120892675846</v>
      </c>
      <c r="K115" s="4">
        <v>0</v>
      </c>
      <c r="L115" s="9">
        <f t="shared" si="55"/>
        <v>0</v>
      </c>
      <c r="M115" s="129">
        <v>0</v>
      </c>
      <c r="N115" s="50">
        <f t="shared" si="70"/>
        <v>0</v>
      </c>
      <c r="O115" s="5">
        <f t="shared" si="56"/>
        <v>350945</v>
      </c>
      <c r="P115" s="93">
        <f t="shared" si="57"/>
        <v>0.3329933296011993</v>
      </c>
      <c r="Q115" s="129">
        <v>19333</v>
      </c>
      <c r="R115" s="50">
        <f t="shared" si="58"/>
        <v>0.018344071125617936</v>
      </c>
      <c r="S115" s="129">
        <v>0</v>
      </c>
      <c r="T115" s="50">
        <f t="shared" si="59"/>
        <v>0</v>
      </c>
      <c r="U115" s="6">
        <f t="shared" si="60"/>
        <v>370278</v>
      </c>
      <c r="V115" s="83">
        <f t="shared" si="37"/>
        <v>0.3513374007268173</v>
      </c>
      <c r="W115" s="129">
        <v>276000</v>
      </c>
      <c r="X115" s="9">
        <f t="shared" si="61"/>
        <v>0.2618819443785522</v>
      </c>
      <c r="Y115" s="129">
        <v>0</v>
      </c>
      <c r="Z115" s="50">
        <f t="shared" si="39"/>
        <v>0</v>
      </c>
      <c r="AA115" s="129">
        <v>9500</v>
      </c>
      <c r="AB115" s="50">
        <f t="shared" si="40"/>
        <v>0.009014052433319732</v>
      </c>
      <c r="AC115" s="129">
        <v>164004</v>
      </c>
      <c r="AD115" s="9">
        <f t="shared" si="27"/>
        <v>0.15561480581833365</v>
      </c>
      <c r="AE115" s="129">
        <v>49305</v>
      </c>
      <c r="AF115" s="9">
        <f t="shared" si="50"/>
        <v>0.046782932128929415</v>
      </c>
      <c r="AG115" s="129">
        <v>24696</v>
      </c>
      <c r="AH115" s="9">
        <f t="shared" si="71"/>
        <v>0.023432740936133067</v>
      </c>
      <c r="AI115" s="129">
        <v>0</v>
      </c>
      <c r="AJ115" s="50">
        <f t="shared" si="62"/>
        <v>0</v>
      </c>
      <c r="AK115" s="129">
        <v>0</v>
      </c>
      <c r="AL115" s="9">
        <f t="shared" si="63"/>
        <v>0</v>
      </c>
      <c r="AM115" s="129">
        <v>160127</v>
      </c>
      <c r="AN115" s="9">
        <f t="shared" si="64"/>
        <v>0.1519361235779146</v>
      </c>
      <c r="AO115" s="74">
        <f t="shared" si="65"/>
        <v>683632</v>
      </c>
      <c r="AP115" s="71">
        <f t="shared" si="66"/>
        <v>0.6486625992731827</v>
      </c>
      <c r="AQ115" s="129">
        <v>0</v>
      </c>
      <c r="AR115" s="9">
        <f t="shared" si="67"/>
        <v>0</v>
      </c>
      <c r="AS115" s="129">
        <v>0</v>
      </c>
      <c r="AT115" s="9">
        <f t="shared" si="68"/>
        <v>0</v>
      </c>
      <c r="AU115" s="75">
        <f t="shared" si="69"/>
        <v>1053910</v>
      </c>
    </row>
    <row r="116" spans="1:47" ht="12.75">
      <c r="A116" s="14"/>
      <c r="B116" s="15" t="s">
        <v>144</v>
      </c>
      <c r="C116" s="41">
        <f>SUM(C89:C115)</f>
        <v>126190775</v>
      </c>
      <c r="D116" s="158">
        <f t="shared" si="28"/>
        <v>0.24848506905041418</v>
      </c>
      <c r="E116" s="42">
        <f>SUM(E89:E115)</f>
        <v>36012146</v>
      </c>
      <c r="F116" s="159">
        <f t="shared" si="29"/>
        <v>0.07091231974336949</v>
      </c>
      <c r="G116" s="42">
        <f>SUM(G89:G115)</f>
        <v>2357331</v>
      </c>
      <c r="H116" s="159">
        <f t="shared" si="53"/>
        <v>0.004641873039528301</v>
      </c>
      <c r="I116" s="21">
        <f>SUM(I89:I115)</f>
        <v>6025606</v>
      </c>
      <c r="J116" s="160">
        <f>I116/$AU116</f>
        <v>0.011865155142922214</v>
      </c>
      <c r="K116" s="21">
        <f>SUM(K89:K115)</f>
        <v>0</v>
      </c>
      <c r="L116" s="159">
        <f t="shared" si="55"/>
        <v>0</v>
      </c>
      <c r="M116" s="21">
        <f>SUM(M89:M115)</f>
        <v>8301739</v>
      </c>
      <c r="N116" s="160">
        <f t="shared" si="70"/>
        <v>0.016347139389971385</v>
      </c>
      <c r="O116" s="22">
        <f>SUM(O89:O115)</f>
        <v>178887597</v>
      </c>
      <c r="P116" s="47">
        <f t="shared" si="57"/>
        <v>0.3522515563662056</v>
      </c>
      <c r="Q116" s="21">
        <f>SUM(Q89:Q115)</f>
        <v>9847591</v>
      </c>
      <c r="R116" s="160">
        <f t="shared" si="58"/>
        <v>0.019391111034980466</v>
      </c>
      <c r="S116" s="21">
        <f>SUM(S89:S115)</f>
        <v>19725903</v>
      </c>
      <c r="T116" s="160">
        <f t="shared" si="59"/>
        <v>0.038842715476125514</v>
      </c>
      <c r="U116" s="24">
        <f>SUM(U89:U115)</f>
        <v>208461091</v>
      </c>
      <c r="V116" s="48">
        <f t="shared" si="37"/>
        <v>0.41048538287731157</v>
      </c>
      <c r="W116" s="21">
        <f>SUM(W89:W115)</f>
        <v>15942638</v>
      </c>
      <c r="X116" s="159">
        <f t="shared" si="61"/>
        <v>0.03139300399950596</v>
      </c>
      <c r="Y116" s="21">
        <f>SUM(Y89:Y115)</f>
        <v>11476526</v>
      </c>
      <c r="Z116" s="9">
        <f t="shared" si="39"/>
        <v>0.022598683268003336</v>
      </c>
      <c r="AA116" s="21">
        <f>SUM(AA89:AA115)</f>
        <v>6821994</v>
      </c>
      <c r="AB116" s="160">
        <f t="shared" si="40"/>
        <v>0.013433340512818874</v>
      </c>
      <c r="AC116" s="21">
        <f>SUM(AC89:AC115)</f>
        <v>71883881</v>
      </c>
      <c r="AD116" s="159">
        <f t="shared" si="27"/>
        <v>0.1415481530555364</v>
      </c>
      <c r="AE116" s="21">
        <f>SUM(AE89:AE115)</f>
        <v>20808975</v>
      </c>
      <c r="AF116" s="159">
        <f t="shared" si="50"/>
        <v>0.04097541670334731</v>
      </c>
      <c r="AG116" s="37">
        <f>SUM(AG89:AG115)</f>
        <v>8436947</v>
      </c>
      <c r="AH116" s="159">
        <f t="shared" si="71"/>
        <v>0.01661338047784939</v>
      </c>
      <c r="AI116" s="73">
        <f>SUM(AI89:AI115)</f>
        <v>0</v>
      </c>
      <c r="AJ116" s="160">
        <f t="shared" si="62"/>
        <v>0</v>
      </c>
      <c r="AK116" s="21">
        <f>SUM(AK89:AK115)</f>
        <v>2438875</v>
      </c>
      <c r="AL116" s="159">
        <f t="shared" si="63"/>
        <v>0.004802443148323076</v>
      </c>
      <c r="AM116" s="21">
        <f>SUM(AM89:AM115)</f>
        <v>24419938</v>
      </c>
      <c r="AN116" s="159">
        <f t="shared" si="64"/>
        <v>0.048085844469509226</v>
      </c>
      <c r="AO116" s="26">
        <f>SUM(AO89:AO115)</f>
        <v>162229774</v>
      </c>
      <c r="AP116" s="52">
        <f t="shared" si="66"/>
        <v>0.3194502656348936</v>
      </c>
      <c r="AQ116" s="21">
        <f>SUM(AQ89:AQ115)</f>
        <v>137123399</v>
      </c>
      <c r="AR116" s="159">
        <f t="shared" si="67"/>
        <v>0.2700127427614459</v>
      </c>
      <c r="AS116" s="21">
        <f>SUM(AS89:AS115)</f>
        <v>26209</v>
      </c>
      <c r="AT116" s="159">
        <f t="shared" si="68"/>
        <v>5.160872634899267E-05</v>
      </c>
      <c r="AU116" s="28">
        <f>SUM(AU89:AU115)</f>
        <v>507840473</v>
      </c>
    </row>
    <row r="117" spans="1:47" ht="12.75">
      <c r="A117" s="16"/>
      <c r="B117" s="17"/>
      <c r="C117" s="38"/>
      <c r="D117" s="38"/>
      <c r="E117" s="38"/>
      <c r="F117" s="38"/>
      <c r="G117" s="38"/>
      <c r="H117" s="30"/>
      <c r="I117" s="38"/>
      <c r="J117" s="32"/>
      <c r="K117" s="17"/>
      <c r="L117" s="17"/>
      <c r="M117" s="17"/>
      <c r="N117" s="17"/>
      <c r="O117" s="17"/>
      <c r="P117" s="30"/>
      <c r="Q117" s="17"/>
      <c r="R117" s="17"/>
      <c r="S117" s="17"/>
      <c r="T117" s="17"/>
      <c r="U117" s="17"/>
      <c r="V117" s="30"/>
      <c r="W117" s="17"/>
      <c r="X117" s="17"/>
      <c r="Y117" s="17"/>
      <c r="Z117" s="17"/>
      <c r="AA117" s="17"/>
      <c r="AB117" s="17"/>
      <c r="AC117" s="17"/>
      <c r="AD117" s="30"/>
      <c r="AE117" s="17"/>
      <c r="AF117" s="17"/>
      <c r="AG117" s="17"/>
      <c r="AH117" s="38"/>
      <c r="AI117" s="17"/>
      <c r="AJ117" s="30"/>
      <c r="AK117" s="17"/>
      <c r="AL117" s="17"/>
      <c r="AM117" s="17"/>
      <c r="AN117" s="17"/>
      <c r="AO117" s="17"/>
      <c r="AP117" s="30"/>
      <c r="AQ117" s="17"/>
      <c r="AR117" s="17"/>
      <c r="AS117" s="17"/>
      <c r="AT117" s="17"/>
      <c r="AU117" s="30"/>
    </row>
    <row r="118" spans="1:47" ht="16.5" thickBot="1">
      <c r="A118" s="53"/>
      <c r="B118" s="54" t="s">
        <v>145</v>
      </c>
      <c r="C118" s="55">
        <f>SUM(C73+C77+C87+C116)</f>
        <v>2504617257</v>
      </c>
      <c r="D118" s="56">
        <f>C118/$AU118</f>
        <v>0.315108267778184</v>
      </c>
      <c r="E118" s="57">
        <f>SUM(E73+E77+E87+E116)</f>
        <v>890178864</v>
      </c>
      <c r="F118" s="58">
        <f t="shared" si="29"/>
        <v>0.11199424545360452</v>
      </c>
      <c r="G118" s="57">
        <f>SUM(G73+G77+G87+G116)</f>
        <v>117712522</v>
      </c>
      <c r="H118" s="58">
        <f>G118/$AU118</f>
        <v>0.014809523810296649</v>
      </c>
      <c r="I118" s="57">
        <f>SUM(I73+I77+I87+I116)</f>
        <v>162992854</v>
      </c>
      <c r="J118" s="58">
        <f>I118/$AU118</f>
        <v>0.020506285238041246</v>
      </c>
      <c r="K118" s="57">
        <f>SUM(K73+K77+K87+K116)</f>
        <v>14791646</v>
      </c>
      <c r="L118" s="58">
        <f>K118/$AU118</f>
        <v>0.0018609509838764576</v>
      </c>
      <c r="M118" s="57">
        <f>SUM(M73+M77+M87+M116)</f>
        <v>361776297</v>
      </c>
      <c r="N118" s="58">
        <f>M118/$AU118</f>
        <v>0.04551541835474778</v>
      </c>
      <c r="O118" s="61">
        <f>SUM(O73+O77+O87+O116)</f>
        <v>4052069440</v>
      </c>
      <c r="P118" s="62">
        <f>O118/$AU118</f>
        <v>0.5097946916187507</v>
      </c>
      <c r="Q118" s="57">
        <f>SUM(Q73+Q77+Q87+Q116)</f>
        <v>295075245</v>
      </c>
      <c r="R118" s="58">
        <f>Q118/$AU118</f>
        <v>0.03712369586862319</v>
      </c>
      <c r="S118" s="57">
        <f>SUM(S73+S77+S87+S116)</f>
        <v>357369214</v>
      </c>
      <c r="T118" s="58">
        <f>S118/$AU118</f>
        <v>0.04496095907111733</v>
      </c>
      <c r="U118" s="64">
        <f>SUM(U73+U77+U87+U116)</f>
        <v>4704513899</v>
      </c>
      <c r="V118" s="63">
        <f>U118/$AU118</f>
        <v>0.5918793465584912</v>
      </c>
      <c r="W118" s="57">
        <f>SUM(W73+W77+W87+W116)</f>
        <v>364816041</v>
      </c>
      <c r="X118" s="58">
        <f>W118/$AU118</f>
        <v>0.04589785142457196</v>
      </c>
      <c r="Y118" s="57">
        <f>SUM(Y73+Y77+Y87+Y116)</f>
        <v>166165033</v>
      </c>
      <c r="Z118" s="58">
        <f>Y118/$AU118</f>
        <v>0.02090538008056805</v>
      </c>
      <c r="AA118" s="57">
        <f>SUM(AA73+AA77+AA87+AA116)</f>
        <v>90325455</v>
      </c>
      <c r="AB118" s="58">
        <f>AA118/$AU118</f>
        <v>0.01136393098856873</v>
      </c>
      <c r="AC118" s="57">
        <f>SUM(AC73+AC77+AC87+AC116)</f>
        <v>678827011</v>
      </c>
      <c r="AD118" s="58">
        <f>AC118/$AU118</f>
        <v>0.08540386877852303</v>
      </c>
      <c r="AE118" s="57">
        <f>SUM(AE73+AE77+AE87+AE116)</f>
        <v>408661509</v>
      </c>
      <c r="AF118" s="58">
        <f>AE118/$AU118</f>
        <v>0.0514140912543464</v>
      </c>
      <c r="AG118" s="57">
        <f>SUM(AG73+AG77+AG87+AG116)</f>
        <v>377385485</v>
      </c>
      <c r="AH118" s="58">
        <f>AG118/$AU118</f>
        <v>0.047479225071465625</v>
      </c>
      <c r="AI118" s="57">
        <f>SUM(AI73+AI77+AI87+AI116)</f>
        <v>7901095</v>
      </c>
      <c r="AJ118" s="58">
        <f>AI118/$AU118</f>
        <v>0.0009940442405092281</v>
      </c>
      <c r="AK118" s="57">
        <f>SUM(AK73+AK77+AK87+AK116)</f>
        <v>8945558</v>
      </c>
      <c r="AL118" s="58">
        <f>AK118/$AU118</f>
        <v>0.0011254491191463017</v>
      </c>
      <c r="AM118" s="57">
        <f>SUM(AM73+AM77+AM87+AM116)</f>
        <v>119095830</v>
      </c>
      <c r="AN118" s="58">
        <f>AM118/$AU118</f>
        <v>0.014983559099107925</v>
      </c>
      <c r="AO118" s="59">
        <f>SUM(AO73+AO77+AO87+AO116)</f>
        <v>2222123017</v>
      </c>
      <c r="AP118" s="60">
        <f>AO118/$AU118</f>
        <v>0.27956740005680725</v>
      </c>
      <c r="AQ118" s="57">
        <f>SUM(AQ73+AQ77+AQ87+AQ116)</f>
        <v>644703757</v>
      </c>
      <c r="AR118" s="58">
        <f>AQ118/$AU118</f>
        <v>0.08111078989437678</v>
      </c>
      <c r="AS118" s="57">
        <f>SUM(AS73+AS77+AS87+AS116)</f>
        <v>377093288</v>
      </c>
      <c r="AT118" s="58">
        <f>AS118/$AU118</f>
        <v>0.04744246349032477</v>
      </c>
      <c r="AU118" s="65">
        <f>SUM(AU73+AU77+AU87+AU116)</f>
        <v>7948433961</v>
      </c>
    </row>
    <row r="119" ht="13.5" thickTop="1"/>
  </sheetData>
  <sheetProtection/>
  <mergeCells count="11">
    <mergeCell ref="O2:O3"/>
    <mergeCell ref="W1:AD1"/>
    <mergeCell ref="AU2:AU3"/>
    <mergeCell ref="U2:U3"/>
    <mergeCell ref="AO2:AO3"/>
    <mergeCell ref="AE1:AJ1"/>
    <mergeCell ref="AK1:AP1"/>
    <mergeCell ref="AQ1:AU1"/>
    <mergeCell ref="C1:H1"/>
    <mergeCell ref="I1:P1"/>
    <mergeCell ref="Q1:V1"/>
  </mergeCells>
  <conditionalFormatting sqref="A4:AU71">
    <cfRule type="expression" priority="1" dxfId="1" stopIfTrue="1">
      <formula>MOD(ROW(),5)=3</formula>
    </cfRule>
  </conditionalFormatting>
  <printOptions horizontalCentered="1"/>
  <pageMargins left="0.25" right="0.25" top="0.8" bottom="0.53" header="0.34" footer="0.5"/>
  <pageSetup fitToHeight="4" fitToWidth="14" horizontalDpi="600" verticalDpi="600" orientation="portrait" paperSize="5" scale="78" r:id="rId1"/>
  <headerFooter alignWithMargins="0">
    <oddHeader>&amp;C
</oddHeader>
  </headerFooter>
  <rowBreaks count="1" manualBreakCount="1">
    <brk id="74" max="255" man="1"/>
  </rowBreaks>
  <colBreaks count="6" manualBreakCount="6">
    <brk id="8" max="65535" man="1"/>
    <brk id="16" max="65535" man="1"/>
    <brk id="22" max="106" man="1"/>
    <brk id="30" max="117" man="1"/>
    <brk id="3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2009-07-15T14:28:48Z</cp:lastPrinted>
  <dcterms:created xsi:type="dcterms:W3CDTF">2003-04-30T19:33:38Z</dcterms:created>
  <dcterms:modified xsi:type="dcterms:W3CDTF">2009-07-15T14:34:28Z</dcterms:modified>
  <cp:category/>
  <cp:version/>
  <cp:contentType/>
  <cp:contentStatus/>
</cp:coreProperties>
</file>