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5" yWindow="0" windowWidth="9015" windowHeight="9480" activeTab="0"/>
  </bookViews>
  <sheets>
    <sheet name="Expend by Group" sheetId="1" r:id="rId1"/>
  </sheets>
  <definedNames>
    <definedName name="_xlnm.Print_Titles" localSheetId="0">'Expend by Group'!$A:$C,'Expend by Group'!$1:$3</definedName>
  </definedNames>
  <calcPr fullCalcOnLoad="1"/>
</workbook>
</file>

<file path=xl/sharedStrings.xml><?xml version="1.0" encoding="utf-8"?>
<sst xmlns="http://schemas.openxmlformats.org/spreadsheetml/2006/main" count="189" uniqueCount="160">
  <si>
    <t>LEA</t>
  </si>
  <si>
    <t>Other Instructional Programs</t>
  </si>
  <si>
    <t>Special Programs</t>
  </si>
  <si>
    <t>Instructional Staff Services</t>
  </si>
  <si>
    <t>School Administration</t>
  </si>
  <si>
    <t>Business Services</t>
  </si>
  <si>
    <t>Student Transportation Services</t>
  </si>
  <si>
    <t>Central Services</t>
  </si>
  <si>
    <t>Food Service Operations</t>
  </si>
  <si>
    <t>Enterprise Operations</t>
  </si>
  <si>
    <t>Community Service Operations</t>
  </si>
  <si>
    <t>Total</t>
  </si>
  <si>
    <t xml:space="preserve">Pupil Support Programs </t>
  </si>
  <si>
    <t>Operations &amp; Maintenance</t>
  </si>
  <si>
    <t>Debt Service</t>
  </si>
  <si>
    <t>Total Instruction</t>
  </si>
  <si>
    <t>Total Support</t>
  </si>
  <si>
    <t>Group Code 1211</t>
  </si>
  <si>
    <t>Group Code 1212</t>
  </si>
  <si>
    <t>Group Code 1213</t>
  </si>
  <si>
    <t>Group Code 1214</t>
  </si>
  <si>
    <t>Group Code 1215</t>
  </si>
  <si>
    <t>Group Code 1217</t>
  </si>
  <si>
    <t>Regular Education</t>
  </si>
  <si>
    <t>Special Education</t>
  </si>
  <si>
    <t>Vocational Education</t>
  </si>
  <si>
    <t>Adult Education</t>
  </si>
  <si>
    <r>
      <t xml:space="preserve">Classroom Instruction </t>
    </r>
    <r>
      <rPr>
        <sz val="10"/>
        <rFont val="Arial Narrow"/>
        <family val="2"/>
      </rPr>
      <t>(subset of Instruction)</t>
    </r>
  </si>
  <si>
    <t>Total Expenditures</t>
  </si>
  <si>
    <t>Per Pupil</t>
  </si>
  <si>
    <t>DISTRICT</t>
  </si>
  <si>
    <t>General Administration</t>
  </si>
  <si>
    <t>Facility Acquisition &amp; Construction</t>
  </si>
  <si>
    <t>Group Code 1221</t>
  </si>
  <si>
    <t>Group Code 1222</t>
  </si>
  <si>
    <t>Group Code 1223</t>
  </si>
  <si>
    <t>Group Code 1231</t>
  </si>
  <si>
    <t>Group Code 1232</t>
  </si>
  <si>
    <t>Group Code 1233</t>
  </si>
  <si>
    <t>Group Code 1234</t>
  </si>
  <si>
    <t>Group Code 1241</t>
  </si>
  <si>
    <t>Group Code 1251</t>
  </si>
  <si>
    <t>Group Code 1261</t>
  </si>
  <si>
    <t>Group Code 1235</t>
  </si>
  <si>
    <t>Group Code 1271</t>
  </si>
  <si>
    <t>Group Code 1281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</si>
  <si>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</si>
  <si>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</si>
  <si>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</si>
  <si>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</si>
  <si>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</si>
  <si>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</si>
  <si>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</si>
  <si>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</si>
  <si>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</si>
  <si>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</si>
  <si>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</si>
  <si>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</si>
  <si>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</si>
  <si>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</si>
  <si>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</si>
  <si>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</si>
  <si>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</si>
  <si>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</si>
  <si>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</si>
  <si>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</si>
  <si>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</si>
  <si>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</si>
  <si>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</si>
  <si>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</si>
  <si>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Recovery School District (RSD OPERATED)</t>
  </si>
  <si>
    <t>Sophie B. Wright (SUNO)</t>
  </si>
  <si>
    <t>Edward Phillips (KIPP)</t>
  </si>
  <si>
    <t>McDonogh #15 (KIPP)</t>
  </si>
  <si>
    <t>Samuel J. Green (MSA)</t>
  </si>
  <si>
    <t>Total Recovery School District</t>
  </si>
  <si>
    <t>Total State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</si>
  <si>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</si>
  <si>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</si>
  <si>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</si>
  <si>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</si>
  <si>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</si>
  <si>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</si>
  <si>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</si>
  <si>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</si>
  <si>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</si>
  <si>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</si>
  <si>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</si>
  <si>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</si>
  <si>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</si>
  <si>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</si>
  <si>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</si>
  <si>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</si>
  <si>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</si>
  <si>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</si>
  <si>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</si>
  <si>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</si>
  <si>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</si>
  <si>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</si>
  <si>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</si>
  <si>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</si>
  <si>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</si>
  <si>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</si>
  <si>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</si>
  <si>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</si>
  <si>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</si>
  <si>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</si>
  <si>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</si>
  <si>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</si>
  <si>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</si>
  <si>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</si>
  <si>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</si>
  <si>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</si>
  <si>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</si>
  <si>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</si>
  <si>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</si>
  <si>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</si>
  <si>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</si>
  <si>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</si>
  <si>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</si>
  <si>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</si>
  <si>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</si>
  <si>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</si>
  <si>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</si>
  <si>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</si>
  <si>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</si>
  <si>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</si>
  <si>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</si>
  <si>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</si>
  <si>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</si>
  <si>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</si>
  <si>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</si>
  <si>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</si>
  <si>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</si>
  <si>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</si>
  <si>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</si>
  <si>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</si>
  <si>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</si>
  <si>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</si>
  <si>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</si>
  <si>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</si>
  <si>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</si>
  <si>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</si>
  <si>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</si>
  <si>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</si>
  <si>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 xml:space="preserve"> Total Districts</t>
  </si>
  <si>
    <t>EXPENDITURES BY GROUP</t>
  </si>
  <si>
    <t>2007-2008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</si>
  <si>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</si>
  <si>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</si>
  <si>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</si>
  <si>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</si>
  <si>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</si>
  <si>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</si>
  <si>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</si>
  <si>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</si>
  <si>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</si>
  <si>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The MAX Charter School</t>
  </si>
  <si>
    <t>Central Community School Board</t>
  </si>
  <si>
    <t>Oct. 2007 Elementary Secondary Membership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</si>
</sst>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$&quot;#,##0"/>
    <numFmt numFmtId="171" formatCode="&quot;$&quot;#,##0.00"/>
    <numFmt numFmtId="172" formatCode="&quot;$&quot;#,##0.0"/>
    <numFmt numFmtId="173" formatCode="_(* #,##0_);_(* \(#,##0\);_(* &quot;-&quot;??_);_(@_)"/>
  </numFmts>
  <fonts count="48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name val="Arial Narrow"/>
      <family val="2"/>
    </font>
    <font>
      <b/>
      <sz val="24"/>
      <name val="Arial Narrow"/>
      <family val="2"/>
    </font>
    <font>
      <b/>
      <sz val="2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22"/>
      </bottom>
    </border>
    <border>
      <left style="thin">
        <color indexed="8"/>
      </left>
      <right style="thin"/>
      <top style="thin">
        <color indexed="22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/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113" applyFont="1" applyFill="1" applyBorder="1" applyAlignment="1">
      <alignment horizontal="center" wrapText="1"/>
      <protection/>
    </xf>
    <xf numFmtId="0" fontId="4" fillId="33" borderId="11" xfId="113" applyFont="1" applyFill="1" applyBorder="1" applyAlignment="1">
      <alignment horizontal="center"/>
      <protection/>
    </xf>
    <xf numFmtId="170" fontId="2" fillId="34" borderId="12" xfId="0" applyNumberFormat="1" applyFont="1" applyFill="1" applyBorder="1" applyAlignment="1">
      <alignment/>
    </xf>
    <xf numFmtId="170" fontId="4" fillId="35" borderId="10" xfId="113" applyNumberFormat="1" applyFont="1" applyFill="1" applyBorder="1" applyAlignment="1">
      <alignment horizontal="right" wrapText="1"/>
      <protection/>
    </xf>
    <xf numFmtId="170" fontId="4" fillId="36" borderId="10" xfId="113" applyNumberFormat="1" applyFont="1" applyFill="1" applyBorder="1" applyAlignment="1">
      <alignment horizontal="right" wrapText="1"/>
      <protection/>
    </xf>
    <xf numFmtId="170" fontId="2" fillId="34" borderId="10" xfId="0" applyNumberFormat="1" applyFont="1" applyFill="1" applyBorder="1" applyAlignment="1">
      <alignment/>
    </xf>
    <xf numFmtId="170" fontId="4" fillId="37" borderId="13" xfId="113" applyNumberFormat="1" applyFont="1" applyFill="1" applyBorder="1" applyAlignment="1">
      <alignment horizontal="right" wrapText="1"/>
      <protection/>
    </xf>
    <xf numFmtId="170" fontId="4" fillId="38" borderId="13" xfId="113" applyNumberFormat="1" applyFont="1" applyFill="1" applyBorder="1" applyAlignment="1">
      <alignment horizontal="right" wrapText="1"/>
      <protection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/>
    </xf>
    <xf numFmtId="3" fontId="3" fillId="39" borderId="17" xfId="0" applyNumberFormat="1" applyFont="1" applyFill="1" applyBorder="1" applyAlignment="1">
      <alignment/>
    </xf>
    <xf numFmtId="170" fontId="3" fillId="0" borderId="17" xfId="0" applyNumberFormat="1" applyFont="1" applyBorder="1" applyAlignment="1">
      <alignment/>
    </xf>
    <xf numFmtId="170" fontId="3" fillId="40" borderId="17" xfId="0" applyNumberFormat="1" applyFont="1" applyFill="1" applyBorder="1" applyAlignment="1">
      <alignment/>
    </xf>
    <xf numFmtId="170" fontId="3" fillId="41" borderId="17" xfId="0" applyNumberFormat="1" applyFont="1" applyFill="1" applyBorder="1" applyAlignment="1">
      <alignment/>
    </xf>
    <xf numFmtId="170" fontId="3" fillId="34" borderId="17" xfId="0" applyNumberFormat="1" applyFont="1" applyFill="1" applyBorder="1" applyAlignment="1">
      <alignment/>
    </xf>
    <xf numFmtId="170" fontId="3" fillId="42" borderId="17" xfId="0" applyNumberFormat="1" applyFont="1" applyFill="1" applyBorder="1" applyAlignment="1">
      <alignment/>
    </xf>
    <xf numFmtId="170" fontId="5" fillId="38" borderId="17" xfId="113" applyNumberFormat="1" applyFont="1" applyFill="1" applyBorder="1" applyAlignment="1">
      <alignment horizontal="right" wrapText="1"/>
      <protection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 horizontal="left"/>
    </xf>
    <xf numFmtId="170" fontId="3" fillId="0" borderId="23" xfId="0" applyNumberFormat="1" applyFont="1" applyBorder="1" applyAlignment="1">
      <alignment/>
    </xf>
    <xf numFmtId="170" fontId="4" fillId="0" borderId="12" xfId="113" applyNumberFormat="1" applyFont="1" applyFill="1" applyBorder="1" applyAlignment="1">
      <alignment horizontal="right" wrapText="1"/>
      <protection/>
    </xf>
    <xf numFmtId="170" fontId="4" fillId="0" borderId="10" xfId="113" applyNumberFormat="1" applyFont="1" applyFill="1" applyBorder="1" applyAlignment="1">
      <alignment horizontal="right" wrapText="1"/>
      <protection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3" fillId="0" borderId="17" xfId="0" applyFont="1" applyBorder="1" applyAlignment="1">
      <alignment horizontal="left"/>
    </xf>
    <xf numFmtId="0" fontId="2" fillId="33" borderId="26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70" fontId="3" fillId="0" borderId="27" xfId="0" applyNumberFormat="1" applyFont="1" applyBorder="1" applyAlignment="1">
      <alignment/>
    </xf>
    <xf numFmtId="170" fontId="3" fillId="40" borderId="10" xfId="0" applyNumberFormat="1" applyFont="1" applyFill="1" applyBorder="1" applyAlignment="1">
      <alignment/>
    </xf>
    <xf numFmtId="170" fontId="2" fillId="40" borderId="28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3" fontId="3" fillId="40" borderId="17" xfId="0" applyNumberFormat="1" applyFont="1" applyFill="1" applyBorder="1" applyAlignment="1">
      <alignment/>
    </xf>
    <xf numFmtId="170" fontId="2" fillId="41" borderId="28" xfId="0" applyNumberFormat="1" applyFont="1" applyFill="1" applyBorder="1" applyAlignment="1">
      <alignment/>
    </xf>
    <xf numFmtId="170" fontId="3" fillId="41" borderId="10" xfId="0" applyNumberFormat="1" applyFont="1" applyFill="1" applyBorder="1" applyAlignment="1">
      <alignment/>
    </xf>
    <xf numFmtId="3" fontId="3" fillId="41" borderId="17" xfId="0" applyNumberFormat="1" applyFont="1" applyFill="1" applyBorder="1" applyAlignment="1">
      <alignment/>
    </xf>
    <xf numFmtId="170" fontId="3" fillId="42" borderId="11" xfId="0" applyNumberFormat="1" applyFont="1" applyFill="1" applyBorder="1" applyAlignment="1">
      <alignment/>
    </xf>
    <xf numFmtId="170" fontId="3" fillId="0" borderId="29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5" fillId="35" borderId="13" xfId="113" applyNumberFormat="1" applyFont="1" applyFill="1" applyBorder="1" applyAlignment="1">
      <alignment horizontal="right" wrapText="1"/>
      <protection/>
    </xf>
    <xf numFmtId="170" fontId="4" fillId="0" borderId="30" xfId="113" applyNumberFormat="1" applyFont="1" applyFill="1" applyBorder="1" applyAlignment="1">
      <alignment horizontal="right" wrapText="1"/>
      <protection/>
    </xf>
    <xf numFmtId="170" fontId="3" fillId="0" borderId="12" xfId="0" applyNumberFormat="1" applyFont="1" applyBorder="1" applyAlignment="1">
      <alignment/>
    </xf>
    <xf numFmtId="170" fontId="4" fillId="36" borderId="30" xfId="113" applyNumberFormat="1" applyFont="1" applyFill="1" applyBorder="1" applyAlignment="1">
      <alignment horizontal="right" wrapText="1"/>
      <protection/>
    </xf>
    <xf numFmtId="170" fontId="5" fillId="36" borderId="17" xfId="113" applyNumberFormat="1" applyFont="1" applyFill="1" applyBorder="1" applyAlignment="1">
      <alignment horizontal="right" wrapText="1"/>
      <protection/>
    </xf>
    <xf numFmtId="170" fontId="4" fillId="36" borderId="12" xfId="113" applyNumberFormat="1" applyFont="1" applyFill="1" applyBorder="1" applyAlignment="1">
      <alignment horizontal="right" wrapText="1"/>
      <protection/>
    </xf>
    <xf numFmtId="170" fontId="4" fillId="37" borderId="30" xfId="113" applyNumberFormat="1" applyFont="1" applyFill="1" applyBorder="1" applyAlignment="1">
      <alignment horizontal="right" wrapText="1"/>
      <protection/>
    </xf>
    <xf numFmtId="170" fontId="5" fillId="37" borderId="17" xfId="113" applyNumberFormat="1" applyFont="1" applyFill="1" applyBorder="1" applyAlignment="1">
      <alignment horizontal="right" wrapText="1"/>
      <protection/>
    </xf>
    <xf numFmtId="170" fontId="4" fillId="35" borderId="31" xfId="113" applyNumberFormat="1" applyFont="1" applyFill="1" applyBorder="1" applyAlignment="1">
      <alignment horizontal="right" wrapText="1"/>
      <protection/>
    </xf>
    <xf numFmtId="170" fontId="5" fillId="35" borderId="11" xfId="113" applyNumberFormat="1" applyFont="1" applyFill="1" applyBorder="1" applyAlignment="1">
      <alignment horizontal="right" wrapText="1"/>
      <protection/>
    </xf>
    <xf numFmtId="0" fontId="2" fillId="33" borderId="28" xfId="0" applyFont="1" applyFill="1" applyBorder="1" applyAlignment="1">
      <alignment/>
    </xf>
    <xf numFmtId="170" fontId="2" fillId="0" borderId="10" xfId="0" applyNumberFormat="1" applyFont="1" applyBorder="1" applyAlignment="1">
      <alignment horizontal="right"/>
    </xf>
    <xf numFmtId="170" fontId="3" fillId="0" borderId="29" xfId="0" applyNumberFormat="1" applyFont="1" applyBorder="1" applyAlignment="1">
      <alignment horizontal="right"/>
    </xf>
    <xf numFmtId="170" fontId="2" fillId="40" borderId="10" xfId="0" applyNumberFormat="1" applyFont="1" applyFill="1" applyBorder="1" applyAlignment="1">
      <alignment horizontal="right"/>
    </xf>
    <xf numFmtId="170" fontId="5" fillId="0" borderId="13" xfId="113" applyNumberFormat="1" applyFont="1" applyFill="1" applyBorder="1" applyAlignment="1">
      <alignment wrapText="1"/>
      <protection/>
    </xf>
    <xf numFmtId="170" fontId="3" fillId="0" borderId="12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3" fontId="2" fillId="41" borderId="12" xfId="0" applyNumberFormat="1" applyFont="1" applyFill="1" applyBorder="1" applyAlignment="1">
      <alignment horizontal="right"/>
    </xf>
    <xf numFmtId="170" fontId="3" fillId="42" borderId="32" xfId="0" applyNumberFormat="1" applyFont="1" applyFill="1" applyBorder="1" applyAlignment="1">
      <alignment/>
    </xf>
    <xf numFmtId="3" fontId="3" fillId="39" borderId="23" xfId="0" applyNumberFormat="1" applyFont="1" applyFill="1" applyBorder="1" applyAlignment="1">
      <alignment/>
    </xf>
    <xf numFmtId="170" fontId="3" fillId="0" borderId="11" xfId="0" applyNumberFormat="1" applyFont="1" applyBorder="1" applyAlignment="1">
      <alignment/>
    </xf>
    <xf numFmtId="0" fontId="4" fillId="0" borderId="33" xfId="113" applyFont="1" applyFill="1" applyBorder="1" applyAlignment="1">
      <alignment horizontal="right" wrapText="1"/>
      <protection/>
    </xf>
    <xf numFmtId="0" fontId="4" fillId="0" borderId="34" xfId="113" applyFont="1" applyFill="1" applyBorder="1" applyAlignment="1">
      <alignment wrapText="1"/>
      <protection/>
    </xf>
    <xf numFmtId="170" fontId="3" fillId="0" borderId="0" xfId="0" applyNumberFormat="1" applyFont="1" applyAlignment="1">
      <alignment/>
    </xf>
    <xf numFmtId="170" fontId="5" fillId="38" borderId="13" xfId="113" applyNumberFormat="1" applyFont="1" applyFill="1" applyBorder="1" applyAlignment="1">
      <alignment horizontal="right" wrapTex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4" fillId="0" borderId="35" xfId="113" applyFont="1" applyFill="1" applyBorder="1" applyAlignment="1">
      <alignment wrapText="1"/>
      <protection/>
    </xf>
    <xf numFmtId="170" fontId="4" fillId="35" borderId="30" xfId="113" applyNumberFormat="1" applyFont="1" applyFill="1" applyBorder="1" applyAlignment="1">
      <alignment horizontal="right" wrapText="1"/>
      <protection/>
    </xf>
    <xf numFmtId="170" fontId="4" fillId="37" borderId="12" xfId="113" applyNumberFormat="1" applyFont="1" applyFill="1" applyBorder="1" applyAlignment="1">
      <alignment horizontal="right" wrapText="1"/>
      <protection/>
    </xf>
    <xf numFmtId="0" fontId="4" fillId="0" borderId="36" xfId="113" applyFont="1" applyFill="1" applyBorder="1" applyAlignment="1">
      <alignment wrapText="1"/>
      <protection/>
    </xf>
    <xf numFmtId="170" fontId="4" fillId="38" borderId="10" xfId="113" applyNumberFormat="1" applyFont="1" applyFill="1" applyBorder="1" applyAlignment="1">
      <alignment horizontal="right" wrapText="1"/>
      <protection/>
    </xf>
    <xf numFmtId="170" fontId="4" fillId="38" borderId="30" xfId="113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0" fontId="4" fillId="35" borderId="32" xfId="113" applyNumberFormat="1" applyFont="1" applyFill="1" applyBorder="1" applyAlignment="1">
      <alignment horizontal="right" wrapText="1"/>
      <protection/>
    </xf>
    <xf numFmtId="0" fontId="4" fillId="0" borderId="15" xfId="114" applyFont="1" applyFill="1" applyBorder="1" applyAlignment="1">
      <alignment horizontal="right" wrapText="1"/>
      <protection/>
    </xf>
    <xf numFmtId="0" fontId="4" fillId="0" borderId="37" xfId="114" applyFont="1" applyFill="1" applyBorder="1" applyAlignment="1">
      <alignment horizontal="right" wrapText="1"/>
      <protection/>
    </xf>
    <xf numFmtId="0" fontId="4" fillId="0" borderId="38" xfId="114" applyFont="1" applyFill="1" applyBorder="1" applyAlignment="1">
      <alignment horizontal="left" wrapText="1"/>
      <protection/>
    </xf>
    <xf numFmtId="0" fontId="4" fillId="0" borderId="12" xfId="114" applyFont="1" applyFill="1" applyBorder="1" applyAlignment="1">
      <alignment horizontal="right" wrapText="1"/>
      <protection/>
    </xf>
    <xf numFmtId="0" fontId="4" fillId="0" borderId="10" xfId="114" applyFont="1" applyFill="1" applyBorder="1" applyAlignment="1">
      <alignment horizontal="right" wrapText="1"/>
      <protection/>
    </xf>
    <xf numFmtId="0" fontId="4" fillId="0" borderId="39" xfId="114" applyFont="1" applyFill="1" applyBorder="1" applyAlignment="1">
      <alignment horizontal="right" wrapText="1"/>
      <protection/>
    </xf>
    <xf numFmtId="0" fontId="4" fillId="0" borderId="21" xfId="114" applyFont="1" applyFill="1" applyBorder="1" applyAlignment="1">
      <alignment horizontal="left" wrapText="1"/>
      <protection/>
    </xf>
    <xf numFmtId="170" fontId="4" fillId="35" borderId="12" xfId="113" applyNumberFormat="1" applyFont="1" applyFill="1" applyBorder="1" applyAlignment="1">
      <alignment horizontal="right" wrapText="1"/>
      <protection/>
    </xf>
    <xf numFmtId="0" fontId="4" fillId="0" borderId="36" xfId="113" applyFont="1" applyFill="1" applyBorder="1" applyAlignment="1">
      <alignment horizontal="right" wrapText="1"/>
      <protection/>
    </xf>
    <xf numFmtId="170" fontId="4" fillId="37" borderId="10" xfId="113" applyNumberFormat="1" applyFont="1" applyFill="1" applyBorder="1" applyAlignment="1">
      <alignment horizontal="right" wrapText="1"/>
      <protection/>
    </xf>
    <xf numFmtId="3" fontId="2" fillId="39" borderId="10" xfId="0" applyNumberFormat="1" applyFont="1" applyFill="1" applyBorder="1" applyAlignment="1">
      <alignment/>
    </xf>
    <xf numFmtId="3" fontId="2" fillId="39" borderId="12" xfId="0" applyNumberFormat="1" applyFont="1" applyFill="1" applyBorder="1" applyAlignment="1">
      <alignment/>
    </xf>
    <xf numFmtId="3" fontId="4" fillId="39" borderId="15" xfId="114" applyNumberFormat="1" applyFont="1" applyFill="1" applyBorder="1" applyAlignment="1">
      <alignment horizontal="right" wrapText="1"/>
      <protection/>
    </xf>
    <xf numFmtId="3" fontId="4" fillId="39" borderId="10" xfId="114" applyNumberFormat="1" applyFont="1" applyFill="1" applyBorder="1" applyAlignment="1">
      <alignment horizontal="right" wrapText="1"/>
      <protection/>
    </xf>
    <xf numFmtId="0" fontId="4" fillId="0" borderId="33" xfId="113" applyFont="1" applyFill="1" applyBorder="1" applyAlignment="1">
      <alignment wrapText="1"/>
      <protection/>
    </xf>
    <xf numFmtId="3" fontId="4" fillId="39" borderId="12" xfId="114" applyNumberFormat="1" applyFont="1" applyFill="1" applyBorder="1" applyAlignment="1">
      <alignment horizontal="right" wrapText="1"/>
      <protection/>
    </xf>
    <xf numFmtId="170" fontId="4" fillId="38" borderId="12" xfId="113" applyNumberFormat="1" applyFont="1" applyFill="1" applyBorder="1" applyAlignment="1">
      <alignment horizontal="right" wrapText="1"/>
      <protection/>
    </xf>
    <xf numFmtId="0" fontId="4" fillId="0" borderId="12" xfId="113" applyFont="1" applyFill="1" applyBorder="1" applyAlignment="1">
      <alignment wrapText="1"/>
      <protection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33" borderId="40" xfId="113" applyFont="1" applyFill="1" applyBorder="1" applyAlignment="1">
      <alignment horizontal="center"/>
      <protection/>
    </xf>
    <xf numFmtId="0" fontId="5" fillId="42" borderId="40" xfId="113" applyFont="1" applyFill="1" applyBorder="1" applyAlignment="1">
      <alignment horizontal="center" vertical="center" wrapText="1"/>
      <protection/>
    </xf>
    <xf numFmtId="0" fontId="4" fillId="0" borderId="41" xfId="113" applyFont="1" applyFill="1" applyBorder="1" applyAlignment="1">
      <alignment horizontal="center" vertical="center" wrapText="1"/>
      <protection/>
    </xf>
    <xf numFmtId="0" fontId="5" fillId="34" borderId="41" xfId="113" applyFont="1" applyFill="1" applyBorder="1" applyAlignment="1">
      <alignment horizontal="center" vertical="center" wrapText="1"/>
      <protection/>
    </xf>
    <xf numFmtId="0" fontId="4" fillId="41" borderId="41" xfId="113" applyFont="1" applyFill="1" applyBorder="1" applyAlignment="1">
      <alignment horizontal="center" vertical="center" wrapText="1"/>
      <protection/>
    </xf>
    <xf numFmtId="0" fontId="4" fillId="40" borderId="41" xfId="113" applyFont="1" applyFill="1" applyBorder="1" applyAlignment="1">
      <alignment horizontal="center" vertical="center" wrapText="1"/>
      <protection/>
    </xf>
    <xf numFmtId="6" fontId="4" fillId="0" borderId="0" xfId="112" applyNumberFormat="1" applyFont="1">
      <alignment/>
      <protection/>
    </xf>
    <xf numFmtId="170" fontId="5" fillId="0" borderId="10" xfId="113" applyNumberFormat="1" applyFont="1" applyFill="1" applyBorder="1" applyAlignment="1">
      <alignment wrapText="1"/>
      <protection/>
    </xf>
    <xf numFmtId="170" fontId="3" fillId="34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170" fontId="5" fillId="37" borderId="10" xfId="113" applyNumberFormat="1" applyFont="1" applyFill="1" applyBorder="1" applyAlignment="1">
      <alignment horizontal="right" wrapText="1"/>
      <protection/>
    </xf>
    <xf numFmtId="170" fontId="3" fillId="42" borderId="10" xfId="0" applyNumberFormat="1" applyFont="1" applyFill="1" applyBorder="1" applyAlignment="1">
      <alignment/>
    </xf>
    <xf numFmtId="170" fontId="3" fillId="0" borderId="36" xfId="0" applyNumberFormat="1" applyFont="1" applyBorder="1" applyAlignment="1">
      <alignment/>
    </xf>
    <xf numFmtId="0" fontId="4" fillId="0" borderId="23" xfId="113" applyFont="1" applyFill="1" applyBorder="1" applyAlignment="1">
      <alignment horizontal="right" wrapText="1"/>
      <protection/>
    </xf>
    <xf numFmtId="170" fontId="3" fillId="0" borderId="42" xfId="0" applyNumberFormat="1" applyFont="1" applyBorder="1" applyAlignment="1">
      <alignment/>
    </xf>
    <xf numFmtId="6" fontId="4" fillId="0" borderId="43" xfId="112" applyNumberFormat="1" applyFont="1" applyFill="1" applyBorder="1" applyAlignment="1">
      <alignment horizontal="right" wrapText="1"/>
      <protection/>
    </xf>
    <xf numFmtId="0" fontId="4" fillId="0" borderId="35" xfId="113" applyFont="1" applyFill="1" applyBorder="1" applyAlignment="1">
      <alignment horizontal="right" wrapText="1"/>
      <protection/>
    </xf>
    <xf numFmtId="6" fontId="4" fillId="0" borderId="29" xfId="112" applyNumberFormat="1" applyFont="1" applyFill="1" applyBorder="1" applyAlignment="1">
      <alignment horizontal="right" wrapText="1"/>
      <protection/>
    </xf>
    <xf numFmtId="6" fontId="4" fillId="0" borderId="44" xfId="112" applyNumberFormat="1" applyFont="1" applyFill="1" applyBorder="1" applyAlignment="1">
      <alignment horizontal="right" wrapText="1"/>
      <protection/>
    </xf>
    <xf numFmtId="170" fontId="4" fillId="38" borderId="45" xfId="113" applyNumberFormat="1" applyFont="1" applyFill="1" applyBorder="1" applyAlignment="1">
      <alignment horizontal="right" wrapText="1"/>
      <protection/>
    </xf>
    <xf numFmtId="6" fontId="4" fillId="0" borderId="12" xfId="112" applyNumberFormat="1" applyFont="1" applyFill="1" applyBorder="1" applyAlignment="1">
      <alignment horizontal="right" wrapText="1"/>
      <protection/>
    </xf>
    <xf numFmtId="6" fontId="4" fillId="0" borderId="46" xfId="112" applyNumberFormat="1" applyFont="1" applyFill="1" applyBorder="1" applyAlignment="1">
      <alignment horizontal="right" wrapText="1"/>
      <protection/>
    </xf>
    <xf numFmtId="170" fontId="4" fillId="38" borderId="31" xfId="113" applyNumberFormat="1" applyFont="1" applyFill="1" applyBorder="1" applyAlignment="1">
      <alignment horizontal="right" wrapText="1"/>
      <protection/>
    </xf>
    <xf numFmtId="0" fontId="4" fillId="0" borderId="30" xfId="114" applyFont="1" applyFill="1" applyBorder="1" applyAlignment="1">
      <alignment wrapText="1"/>
      <protection/>
    </xf>
    <xf numFmtId="0" fontId="4" fillId="0" borderId="15" xfId="114" applyFont="1" applyFill="1" applyBorder="1" applyAlignment="1">
      <alignment wrapText="1"/>
      <protection/>
    </xf>
    <xf numFmtId="6" fontId="4" fillId="0" borderId="30" xfId="112" applyNumberFormat="1" applyFont="1" applyFill="1" applyBorder="1" applyAlignment="1">
      <alignment horizontal="right" wrapText="1"/>
      <protection/>
    </xf>
    <xf numFmtId="6" fontId="4" fillId="0" borderId="47" xfId="112" applyNumberFormat="1" applyFont="1" applyFill="1" applyBorder="1" applyAlignment="1">
      <alignment horizontal="right" wrapText="1"/>
      <protection/>
    </xf>
    <xf numFmtId="6" fontId="4" fillId="0" borderId="10" xfId="112" applyNumberFormat="1" applyFont="1" applyFill="1" applyBorder="1" applyAlignment="1">
      <alignment horizontal="right" wrapText="1"/>
      <protection/>
    </xf>
    <xf numFmtId="6" fontId="4" fillId="0" borderId="48" xfId="112" applyNumberFormat="1" applyFont="1" applyFill="1" applyBorder="1" applyAlignment="1">
      <alignment horizontal="right" wrapText="1"/>
      <protection/>
    </xf>
    <xf numFmtId="170" fontId="4" fillId="38" borderId="32" xfId="113" applyNumberFormat="1" applyFont="1" applyFill="1" applyBorder="1" applyAlignment="1">
      <alignment horizontal="right" wrapText="1"/>
      <protection/>
    </xf>
    <xf numFmtId="0" fontId="4" fillId="0" borderId="10" xfId="114" applyFont="1" applyFill="1" applyBorder="1" applyAlignment="1">
      <alignment wrapText="1"/>
      <protection/>
    </xf>
    <xf numFmtId="6" fontId="4" fillId="0" borderId="49" xfId="112" applyNumberFormat="1" applyFont="1" applyFill="1" applyBorder="1" applyAlignment="1">
      <alignment horizontal="right" wrapText="1"/>
      <protection/>
    </xf>
    <xf numFmtId="6" fontId="4" fillId="0" borderId="0" xfId="112" applyNumberFormat="1" applyFont="1" applyBorder="1">
      <alignment/>
      <protection/>
    </xf>
    <xf numFmtId="0" fontId="4" fillId="0" borderId="50" xfId="113" applyFont="1" applyFill="1" applyBorder="1" applyAlignment="1">
      <alignment horizontal="right" wrapText="1"/>
      <protection/>
    </xf>
    <xf numFmtId="0" fontId="4" fillId="0" borderId="12" xfId="114" applyFont="1" applyFill="1" applyBorder="1" applyAlignment="1">
      <alignment wrapText="1"/>
      <protection/>
    </xf>
    <xf numFmtId="0" fontId="4" fillId="0" borderId="51" xfId="114" applyFont="1" applyFill="1" applyBorder="1" applyAlignment="1">
      <alignment horizontal="right" wrapText="1"/>
      <protection/>
    </xf>
    <xf numFmtId="0" fontId="4" fillId="0" borderId="52" xfId="114" applyFont="1" applyFill="1" applyBorder="1" applyAlignment="1">
      <alignment horizontal="left" wrapText="1"/>
      <protection/>
    </xf>
    <xf numFmtId="170" fontId="4" fillId="0" borderId="36" xfId="113" applyNumberFormat="1" applyFont="1" applyFill="1" applyBorder="1" applyAlignment="1">
      <alignment horizontal="right" wrapText="1"/>
      <protection/>
    </xf>
    <xf numFmtId="6" fontId="4" fillId="0" borderId="53" xfId="112" applyNumberFormat="1" applyFont="1" applyFill="1" applyBorder="1" applyAlignment="1">
      <alignment horizontal="right" wrapText="1"/>
      <protection/>
    </xf>
    <xf numFmtId="6" fontId="4" fillId="0" borderId="15" xfId="112" applyNumberFormat="1" applyFont="1" applyFill="1" applyBorder="1" applyAlignment="1">
      <alignment horizontal="right" wrapText="1"/>
      <protection/>
    </xf>
    <xf numFmtId="0" fontId="11" fillId="0" borderId="54" xfId="0" applyFont="1" applyBorder="1" applyAlignment="1">
      <alignment/>
    </xf>
    <xf numFmtId="0" fontId="12" fillId="0" borderId="55" xfId="0" applyFont="1" applyBorder="1" applyAlignment="1">
      <alignment horizontal="left"/>
    </xf>
    <xf numFmtId="3" fontId="12" fillId="39" borderId="56" xfId="0" applyNumberFormat="1" applyFont="1" applyFill="1" applyBorder="1" applyAlignment="1">
      <alignment/>
    </xf>
    <xf numFmtId="170" fontId="12" fillId="0" borderId="56" xfId="0" applyNumberFormat="1" applyFont="1" applyBorder="1" applyAlignment="1">
      <alignment/>
    </xf>
    <xf numFmtId="170" fontId="12" fillId="0" borderId="57" xfId="0" applyNumberFormat="1" applyFont="1" applyBorder="1" applyAlignment="1">
      <alignment/>
    </xf>
    <xf numFmtId="170" fontId="12" fillId="0" borderId="58" xfId="0" applyNumberFormat="1" applyFont="1" applyFill="1" applyBorder="1" applyAlignment="1">
      <alignment/>
    </xf>
    <xf numFmtId="170" fontId="12" fillId="0" borderId="59" xfId="0" applyNumberFormat="1" applyFont="1" applyBorder="1" applyAlignment="1">
      <alignment/>
    </xf>
    <xf numFmtId="170" fontId="12" fillId="40" borderId="57" xfId="0" applyNumberFormat="1" applyFont="1" applyFill="1" applyBorder="1" applyAlignment="1">
      <alignment/>
    </xf>
    <xf numFmtId="170" fontId="12" fillId="40" borderId="60" xfId="0" applyNumberFormat="1" applyFont="1" applyFill="1" applyBorder="1" applyAlignment="1">
      <alignment/>
    </xf>
    <xf numFmtId="170" fontId="12" fillId="41" borderId="57" xfId="0" applyNumberFormat="1" applyFont="1" applyFill="1" applyBorder="1" applyAlignment="1">
      <alignment/>
    </xf>
    <xf numFmtId="170" fontId="12" fillId="34" borderId="61" xfId="0" applyNumberFormat="1" applyFont="1" applyFill="1" applyBorder="1" applyAlignment="1">
      <alignment/>
    </xf>
    <xf numFmtId="170" fontId="12" fillId="34" borderId="56" xfId="0" applyNumberFormat="1" applyFont="1" applyFill="1" applyBorder="1" applyAlignment="1">
      <alignment/>
    </xf>
    <xf numFmtId="170" fontId="12" fillId="42" borderId="62" xfId="0" applyNumberFormat="1" applyFont="1" applyFill="1" applyBorder="1" applyAlignment="1">
      <alignment/>
    </xf>
    <xf numFmtId="170" fontId="12" fillId="42" borderId="56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3" fillId="42" borderId="15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41" borderId="15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9" borderId="15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5" xfId="84"/>
    <cellStyle name="Normal 36" xfId="85"/>
    <cellStyle name="Normal 37" xfId="86"/>
    <cellStyle name="Normal 38" xfId="87"/>
    <cellStyle name="Normal 39" xfId="88"/>
    <cellStyle name="Normal 4" xfId="89"/>
    <cellStyle name="Normal 40" xfId="90"/>
    <cellStyle name="Normal 41" xfId="91"/>
    <cellStyle name="Normal 42" xfId="92"/>
    <cellStyle name="Normal 43" xfId="93"/>
    <cellStyle name="Normal 44" xfId="94"/>
    <cellStyle name="Normal 45" xfId="95"/>
    <cellStyle name="Normal 46" xfId="96"/>
    <cellStyle name="Normal 47" xfId="97"/>
    <cellStyle name="Normal 48" xfId="98"/>
    <cellStyle name="Normal 49" xfId="99"/>
    <cellStyle name="Normal 5" xfId="100"/>
    <cellStyle name="Normal 50" xfId="101"/>
    <cellStyle name="Normal 51" xfId="102"/>
    <cellStyle name="Normal 52" xfId="103"/>
    <cellStyle name="Normal 53" xfId="104"/>
    <cellStyle name="Normal 54" xfId="105"/>
    <cellStyle name="Normal 55" xfId="106"/>
    <cellStyle name="Normal 56" xfId="107"/>
    <cellStyle name="Normal 6" xfId="108"/>
    <cellStyle name="Normal 7" xfId="109"/>
    <cellStyle name="Normal 8" xfId="110"/>
    <cellStyle name="Normal 9" xfId="111"/>
    <cellStyle name="Normal_Expend by Group" xfId="112"/>
    <cellStyle name="Normal_Sheet1" xfId="113"/>
    <cellStyle name="Normal_Sheet1_Expend by Group" xfId="114"/>
    <cellStyle name="Note" xfId="115"/>
    <cellStyle name="Output" xfId="116"/>
    <cellStyle name="Percent" xfId="117"/>
    <cellStyle name="Title" xfId="118"/>
    <cellStyle name="Total" xfId="119"/>
    <cellStyle name="Warning Text" xfId="120"/>
  </cellStyles>
  <dxfs count="7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8"/>
  <sheetViews>
    <sheetView tabSelected="1" view="pageBreakPreview" zoomScaleNormal="60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3" sqref="A3"/>
    </sheetView>
  </sheetViews>
  <sheetFormatPr defaultColWidth="9.140625" defaultRowHeight="12.75"/>
  <cols>
    <col min="1" max="1" width="5.140625" style="1" bestFit="1" customWidth="1"/>
    <col min="2" max="2" width="35.57421875" style="1" customWidth="1"/>
    <col min="3" max="3" width="11.8515625" style="1" customWidth="1"/>
    <col min="4" max="4" width="14.421875" style="1" customWidth="1"/>
    <col min="5" max="5" width="7.8515625" style="1" customWidth="1"/>
    <col min="6" max="6" width="14.421875" style="1" customWidth="1"/>
    <col min="7" max="7" width="7.8515625" style="1" customWidth="1"/>
    <col min="8" max="8" width="14.421875" style="1" customWidth="1"/>
    <col min="9" max="9" width="7.8515625" style="1" customWidth="1"/>
    <col min="10" max="10" width="14.421875" style="1" customWidth="1"/>
    <col min="11" max="11" width="7.8515625" style="1" customWidth="1"/>
    <col min="12" max="12" width="14.421875" style="1" customWidth="1"/>
    <col min="13" max="13" width="7.8515625" style="1" customWidth="1"/>
    <col min="14" max="14" width="14.421875" style="1" customWidth="1"/>
    <col min="15" max="15" width="7.8515625" style="1" customWidth="1"/>
    <col min="16" max="16" width="14.421875" style="1" customWidth="1"/>
    <col min="17" max="17" width="7.8515625" style="1" customWidth="1"/>
    <col min="18" max="18" width="14.421875" style="1" customWidth="1"/>
    <col min="19" max="19" width="7.8515625" style="1" customWidth="1"/>
    <col min="20" max="20" width="14.421875" style="1" customWidth="1"/>
    <col min="21" max="21" width="7.8515625" style="1" customWidth="1"/>
    <col min="22" max="22" width="14.421875" style="1" customWidth="1"/>
    <col min="23" max="23" width="7.8515625" style="1" customWidth="1"/>
    <col min="24" max="24" width="14.421875" style="1" customWidth="1"/>
    <col min="25" max="25" width="7.8515625" style="1" customWidth="1"/>
    <col min="26" max="26" width="14.421875" style="1" customWidth="1"/>
    <col min="27" max="27" width="7.8515625" style="1" customWidth="1"/>
    <col min="28" max="28" width="14.421875" style="1" customWidth="1"/>
    <col min="29" max="29" width="7.8515625" style="1" customWidth="1"/>
    <col min="30" max="30" width="14.421875" style="1" customWidth="1"/>
    <col min="31" max="31" width="7.8515625" style="1" customWidth="1"/>
    <col min="32" max="32" width="14.421875" style="1" customWidth="1"/>
    <col min="33" max="33" width="7.8515625" style="1" customWidth="1"/>
    <col min="34" max="34" width="14.421875" style="1" customWidth="1"/>
    <col min="35" max="35" width="7.8515625" style="1" customWidth="1"/>
    <col min="36" max="36" width="14.421875" style="1" customWidth="1"/>
    <col min="37" max="37" width="7.8515625" style="1" customWidth="1"/>
    <col min="38" max="38" width="14.421875" style="1" customWidth="1"/>
    <col min="39" max="39" width="7.8515625" style="1" customWidth="1"/>
    <col min="40" max="40" width="14.421875" style="1" customWidth="1"/>
    <col min="41" max="41" width="7.8515625" style="1" customWidth="1"/>
    <col min="42" max="42" width="14.421875" style="1" customWidth="1"/>
    <col min="43" max="43" width="7.8515625" style="1" customWidth="1"/>
    <col min="44" max="44" width="14.421875" style="1" customWidth="1"/>
    <col min="45" max="45" width="7.8515625" style="1" customWidth="1"/>
    <col min="46" max="46" width="14.421875" style="1" customWidth="1"/>
    <col min="47" max="47" width="7.8515625" style="1" customWidth="1"/>
    <col min="48" max="48" width="14.421875" style="1" customWidth="1"/>
    <col min="49" max="49" width="7.8515625" style="1" customWidth="1"/>
    <col min="54" max="16384" width="9.140625" style="1" customWidth="1"/>
  </cols>
  <sheetData>
    <row r="1" spans="2:53" s="69" customFormat="1" ht="65.25" customHeight="1">
      <c r="B1" s="70"/>
      <c r="C1" s="70"/>
      <c r="D1" s="160" t="s">
        <v>146</v>
      </c>
      <c r="E1" s="160"/>
      <c r="F1" s="160"/>
      <c r="G1" s="160"/>
      <c r="H1" s="160"/>
      <c r="I1" s="160"/>
      <c r="J1" s="160" t="s">
        <v>146</v>
      </c>
      <c r="K1" s="160"/>
      <c r="L1" s="160"/>
      <c r="M1" s="160"/>
      <c r="N1" s="160"/>
      <c r="O1" s="160"/>
      <c r="P1" s="160" t="s">
        <v>146</v>
      </c>
      <c r="Q1" s="160"/>
      <c r="R1" s="160"/>
      <c r="S1" s="160"/>
      <c r="T1" s="160"/>
      <c r="U1" s="160"/>
      <c r="V1" s="160" t="s">
        <v>146</v>
      </c>
      <c r="W1" s="160"/>
      <c r="X1" s="160"/>
      <c r="Y1" s="160"/>
      <c r="Z1" s="160"/>
      <c r="AA1" s="160"/>
      <c r="AB1" s="160" t="s">
        <v>146</v>
      </c>
      <c r="AC1" s="160"/>
      <c r="AD1" s="160"/>
      <c r="AE1" s="160"/>
      <c r="AF1" s="160"/>
      <c r="AG1" s="160"/>
      <c r="AH1" s="160" t="s">
        <v>146</v>
      </c>
      <c r="AI1" s="160"/>
      <c r="AJ1" s="160"/>
      <c r="AK1" s="160"/>
      <c r="AL1" s="160"/>
      <c r="AM1" s="160"/>
      <c r="AN1" s="160" t="s">
        <v>146</v>
      </c>
      <c r="AO1" s="160"/>
      <c r="AP1" s="160"/>
      <c r="AQ1" s="160"/>
      <c r="AR1" s="160"/>
      <c r="AS1" s="160"/>
      <c r="AT1" s="70" t="s">
        <v>146</v>
      </c>
      <c r="AU1" s="70"/>
      <c r="AV1" s="70"/>
      <c r="AW1" s="70"/>
      <c r="AX1" s="71"/>
      <c r="AY1" s="71"/>
      <c r="AZ1" s="71"/>
      <c r="BA1" s="71"/>
    </row>
    <row r="2" spans="1:49" ht="37.5" customHeight="1">
      <c r="A2" s="99"/>
      <c r="B2" s="100" t="s">
        <v>147</v>
      </c>
      <c r="C2" s="165" t="s">
        <v>159</v>
      </c>
      <c r="D2" s="11" t="s">
        <v>23</v>
      </c>
      <c r="E2" s="101"/>
      <c r="F2" s="11" t="s">
        <v>24</v>
      </c>
      <c r="G2" s="101"/>
      <c r="H2" s="11" t="s">
        <v>25</v>
      </c>
      <c r="I2" s="101"/>
      <c r="J2" s="11" t="s">
        <v>1</v>
      </c>
      <c r="K2" s="101"/>
      <c r="L2" s="11" t="s">
        <v>26</v>
      </c>
      <c r="M2" s="101"/>
      <c r="N2" s="11" t="s">
        <v>2</v>
      </c>
      <c r="O2" s="101"/>
      <c r="P2" s="167" t="s">
        <v>27</v>
      </c>
      <c r="Q2" s="101"/>
      <c r="R2" s="11" t="s">
        <v>12</v>
      </c>
      <c r="S2" s="101"/>
      <c r="T2" s="11" t="s">
        <v>3</v>
      </c>
      <c r="U2" s="101"/>
      <c r="V2" s="161" t="s">
        <v>15</v>
      </c>
      <c r="W2" s="101"/>
      <c r="X2" s="11" t="s">
        <v>4</v>
      </c>
      <c r="Y2" s="101"/>
      <c r="Z2" s="11" t="s">
        <v>31</v>
      </c>
      <c r="AA2" s="101"/>
      <c r="AB2" s="11" t="s">
        <v>5</v>
      </c>
      <c r="AC2" s="101"/>
      <c r="AD2" s="11" t="s">
        <v>13</v>
      </c>
      <c r="AE2" s="101"/>
      <c r="AF2" s="11" t="s">
        <v>6</v>
      </c>
      <c r="AG2" s="101"/>
      <c r="AH2" s="11" t="s">
        <v>8</v>
      </c>
      <c r="AI2" s="101"/>
      <c r="AJ2" s="11" t="s">
        <v>9</v>
      </c>
      <c r="AK2" s="101"/>
      <c r="AL2" s="11" t="s">
        <v>10</v>
      </c>
      <c r="AM2" s="101"/>
      <c r="AN2" s="11" t="s">
        <v>7</v>
      </c>
      <c r="AO2" s="101"/>
      <c r="AP2" s="163" t="s">
        <v>16</v>
      </c>
      <c r="AQ2" s="101"/>
      <c r="AR2" s="11" t="s">
        <v>32</v>
      </c>
      <c r="AS2" s="101"/>
      <c r="AT2" s="11" t="s">
        <v>14</v>
      </c>
      <c r="AU2" s="101"/>
      <c r="AV2" s="158" t="s">
        <v>28</v>
      </c>
      <c r="AW2" s="10"/>
    </row>
    <row r="3" spans="1:49" ht="30.75" customHeight="1">
      <c r="A3" s="102" t="s">
        <v>0</v>
      </c>
      <c r="B3" s="3" t="s">
        <v>30</v>
      </c>
      <c r="C3" s="166"/>
      <c r="D3" s="2" t="s">
        <v>17</v>
      </c>
      <c r="E3" s="104" t="s">
        <v>29</v>
      </c>
      <c r="F3" s="2" t="s">
        <v>18</v>
      </c>
      <c r="G3" s="104" t="s">
        <v>29</v>
      </c>
      <c r="H3" s="2" t="s">
        <v>19</v>
      </c>
      <c r="I3" s="104" t="s">
        <v>29</v>
      </c>
      <c r="J3" s="2" t="s">
        <v>20</v>
      </c>
      <c r="K3" s="104" t="s">
        <v>29</v>
      </c>
      <c r="L3" s="2" t="s">
        <v>21</v>
      </c>
      <c r="M3" s="104" t="s">
        <v>29</v>
      </c>
      <c r="N3" s="2" t="s">
        <v>22</v>
      </c>
      <c r="O3" s="104" t="s">
        <v>29</v>
      </c>
      <c r="P3" s="168"/>
      <c r="Q3" s="107" t="s">
        <v>29</v>
      </c>
      <c r="R3" s="2" t="s">
        <v>33</v>
      </c>
      <c r="S3" s="104" t="s">
        <v>29</v>
      </c>
      <c r="T3" s="2" t="s">
        <v>34</v>
      </c>
      <c r="U3" s="104" t="s">
        <v>29</v>
      </c>
      <c r="V3" s="162"/>
      <c r="W3" s="106" t="s">
        <v>29</v>
      </c>
      <c r="X3" s="2" t="s">
        <v>35</v>
      </c>
      <c r="Y3" s="104" t="s">
        <v>29</v>
      </c>
      <c r="Z3" s="2" t="s">
        <v>36</v>
      </c>
      <c r="AA3" s="104" t="s">
        <v>29</v>
      </c>
      <c r="AB3" s="2" t="s">
        <v>37</v>
      </c>
      <c r="AC3" s="104" t="s">
        <v>29</v>
      </c>
      <c r="AD3" s="2" t="s">
        <v>38</v>
      </c>
      <c r="AE3" s="104" t="s">
        <v>29</v>
      </c>
      <c r="AF3" s="2" t="s">
        <v>39</v>
      </c>
      <c r="AG3" s="104" t="s">
        <v>29</v>
      </c>
      <c r="AH3" s="2" t="s">
        <v>40</v>
      </c>
      <c r="AI3" s="104" t="s">
        <v>29</v>
      </c>
      <c r="AJ3" s="2" t="s">
        <v>41</v>
      </c>
      <c r="AK3" s="104" t="s">
        <v>29</v>
      </c>
      <c r="AL3" s="2" t="s">
        <v>42</v>
      </c>
      <c r="AM3" s="104" t="s">
        <v>29</v>
      </c>
      <c r="AN3" s="2" t="s">
        <v>43</v>
      </c>
      <c r="AO3" s="104" t="s">
        <v>29</v>
      </c>
      <c r="AP3" s="164"/>
      <c r="AQ3" s="105" t="s">
        <v>29</v>
      </c>
      <c r="AR3" s="2" t="s">
        <v>44</v>
      </c>
      <c r="AS3" s="104" t="s">
        <v>29</v>
      </c>
      <c r="AT3" s="2" t="s">
        <v>45</v>
      </c>
      <c r="AU3" s="104" t="s">
        <v>29</v>
      </c>
      <c r="AV3" s="159" t="s">
        <v>11</v>
      </c>
      <c r="AW3" s="103" t="s">
        <v>29</v>
      </c>
    </row>
    <row r="4" spans="1:49" ht="12.75">
      <c r="A4" s="65">
        <v>1</v>
      </c>
      <c r="B4" s="95" t="s">
        <v>77</v>
      </c>
      <c r="C4" s="96">
        <v>9435</v>
      </c>
      <c r="D4" s="117">
        <v>36075750</v>
      </c>
      <c r="E4" s="26">
        <f aca="true" t="shared" si="0" ref="E4:E35">D4/C4</f>
        <v>3823.6089030206676</v>
      </c>
      <c r="F4" s="117">
        <v>7210508</v>
      </c>
      <c r="G4" s="26">
        <f aca="true" t="shared" si="1" ref="G4:G35">F4/C4</f>
        <v>764.2297827239004</v>
      </c>
      <c r="H4" s="117">
        <v>1698823</v>
      </c>
      <c r="I4" s="26">
        <f>H4/$C4</f>
        <v>180.05543190249074</v>
      </c>
      <c r="J4" s="117">
        <v>381969</v>
      </c>
      <c r="K4" s="26">
        <f aca="true" t="shared" si="2" ref="K4:K35">J4/$C4</f>
        <v>40.48426073131955</v>
      </c>
      <c r="L4" s="117">
        <v>262999</v>
      </c>
      <c r="M4" s="26">
        <f aca="true" t="shared" si="3" ref="M4:M35">L4/$C4</f>
        <v>27.874827768945416</v>
      </c>
      <c r="N4" s="117">
        <v>2753169</v>
      </c>
      <c r="O4" s="26">
        <f aca="true" t="shared" si="4" ref="O4:O35">N4/$C4</f>
        <v>291.80381558028614</v>
      </c>
      <c r="P4" s="88">
        <f>D4+F4+H4+J4+L4+N4</f>
        <v>48383218</v>
      </c>
      <c r="Q4" s="88">
        <f>P4/$C4</f>
        <v>5128.05702172761</v>
      </c>
      <c r="R4" s="117">
        <v>4633555</v>
      </c>
      <c r="S4" s="26">
        <f aca="true" t="shared" si="5" ref="S4:S35">R4/$C4</f>
        <v>491.102808691044</v>
      </c>
      <c r="T4" s="117">
        <v>3368277</v>
      </c>
      <c r="U4" s="26">
        <f aca="true" t="shared" si="6" ref="U4:U35">T4/$C4</f>
        <v>356.9980922098569</v>
      </c>
      <c r="V4" s="49">
        <f>P4+R4+T4</f>
        <v>56385050</v>
      </c>
      <c r="W4" s="49">
        <f aca="true" t="shared" si="7" ref="W4:W35">V4/$C4</f>
        <v>5976.157922628511</v>
      </c>
      <c r="X4" s="117">
        <v>4892774</v>
      </c>
      <c r="Y4" s="26">
        <f aca="true" t="shared" si="8" ref="Y4:Y35">X4/$C4</f>
        <v>518.5770005299418</v>
      </c>
      <c r="Z4" s="117">
        <v>1133778</v>
      </c>
      <c r="AA4" s="26">
        <f aca="true" t="shared" si="9" ref="AA4:AA35">Z4/$C4</f>
        <v>120.16724960254372</v>
      </c>
      <c r="AB4" s="117">
        <v>638846</v>
      </c>
      <c r="AC4" s="26">
        <f aca="true" t="shared" si="10" ref="AC4:AC35">AB4/$C4</f>
        <v>67.71022787493376</v>
      </c>
      <c r="AD4" s="117">
        <v>8462301</v>
      </c>
      <c r="AE4" s="26">
        <f aca="true" t="shared" si="11" ref="AE4:AE35">AD4/$C4</f>
        <v>896.9052464228935</v>
      </c>
      <c r="AF4" s="117">
        <v>4046984</v>
      </c>
      <c r="AG4" s="26">
        <f aca="true" t="shared" si="12" ref="AG4:AG35">AF4/$C4</f>
        <v>428.93312135665076</v>
      </c>
      <c r="AH4" s="117">
        <v>5228830</v>
      </c>
      <c r="AI4" s="26">
        <f aca="true" t="shared" si="13" ref="AI4:AI35">AH4/$C4</f>
        <v>554.1950185479598</v>
      </c>
      <c r="AJ4" s="117">
        <v>0</v>
      </c>
      <c r="AK4" s="26">
        <f aca="true" t="shared" si="14" ref="AK4:AK67">AJ4/$C4</f>
        <v>0</v>
      </c>
      <c r="AL4" s="117">
        <v>445866</v>
      </c>
      <c r="AM4" s="26">
        <f aca="true" t="shared" si="15" ref="AM4:AM67">AL4/$C4</f>
        <v>47.25659777424483</v>
      </c>
      <c r="AN4" s="117">
        <v>432201</v>
      </c>
      <c r="AO4" s="26">
        <f aca="true" t="shared" si="16" ref="AO4:AO35">AN4/$C4</f>
        <v>45.808267090620035</v>
      </c>
      <c r="AP4" s="74">
        <f>X4+Z4+AB4+AD4+AF4+AH4+AJ4+AL4+AN4</f>
        <v>25281580</v>
      </c>
      <c r="AQ4" s="74">
        <f aca="true" t="shared" si="17" ref="AQ4:AQ35">AP4/$C4</f>
        <v>2679.5527291997882</v>
      </c>
      <c r="AR4" s="117">
        <v>94498</v>
      </c>
      <c r="AS4" s="26">
        <f aca="true" t="shared" si="18" ref="AS4:AS35">AR4/$C4</f>
        <v>10.015686274509804</v>
      </c>
      <c r="AT4" s="117">
        <v>1042413</v>
      </c>
      <c r="AU4" s="26">
        <f aca="true" t="shared" si="19" ref="AU4:AU35">AT4/$C4</f>
        <v>110.48362480127186</v>
      </c>
      <c r="AV4" s="97">
        <f>V4+AP4+AR4+AT4</f>
        <v>82803541</v>
      </c>
      <c r="AW4" s="97">
        <f aca="true" t="shared" si="20" ref="AW4:AW35">AV4/$C4</f>
        <v>8776.20996290408</v>
      </c>
    </row>
    <row r="5" spans="1:53" s="79" customFormat="1" ht="12.75">
      <c r="A5" s="65">
        <v>2</v>
      </c>
      <c r="B5" s="95" t="s">
        <v>78</v>
      </c>
      <c r="C5" s="96">
        <v>4249</v>
      </c>
      <c r="D5" s="133">
        <v>18590783</v>
      </c>
      <c r="E5" s="26">
        <f t="shared" si="0"/>
        <v>4375.33137208755</v>
      </c>
      <c r="F5" s="133">
        <v>3958350</v>
      </c>
      <c r="G5" s="26">
        <f t="shared" si="1"/>
        <v>931.5956695693104</v>
      </c>
      <c r="H5" s="133">
        <v>1241413</v>
      </c>
      <c r="I5" s="26">
        <f>H5/$C5</f>
        <v>292.165921393269</v>
      </c>
      <c r="J5" s="133">
        <v>623178</v>
      </c>
      <c r="K5" s="26">
        <f t="shared" si="2"/>
        <v>146.664626971052</v>
      </c>
      <c r="L5" s="133">
        <v>70507</v>
      </c>
      <c r="M5" s="26">
        <f t="shared" si="3"/>
        <v>16.59378677335844</v>
      </c>
      <c r="N5" s="133">
        <v>1338238</v>
      </c>
      <c r="O5" s="26">
        <f t="shared" si="4"/>
        <v>314.95363614968227</v>
      </c>
      <c r="P5" s="88">
        <f aca="true" t="shared" si="21" ref="P5:P66">D5+F5+H5+J5+L5+N5</f>
        <v>25822469</v>
      </c>
      <c r="Q5" s="88">
        <f aca="true" t="shared" si="22" ref="Q5:Q35">P5/$C5</f>
        <v>6077.305012944222</v>
      </c>
      <c r="R5" s="133">
        <v>2424867</v>
      </c>
      <c r="S5" s="26">
        <f t="shared" si="5"/>
        <v>570.6912214638738</v>
      </c>
      <c r="T5" s="133">
        <v>2225368</v>
      </c>
      <c r="U5" s="26">
        <f t="shared" si="6"/>
        <v>523.7392327606495</v>
      </c>
      <c r="V5" s="49">
        <f aca="true" t="shared" si="23" ref="V5:V67">P5+R5+T5</f>
        <v>30472704</v>
      </c>
      <c r="W5" s="49">
        <f t="shared" si="7"/>
        <v>7171.735467168745</v>
      </c>
      <c r="X5" s="133">
        <v>2581893</v>
      </c>
      <c r="Y5" s="26">
        <f t="shared" si="8"/>
        <v>607.6472111084961</v>
      </c>
      <c r="Z5" s="133">
        <v>1638761</v>
      </c>
      <c r="AA5" s="26">
        <f t="shared" si="9"/>
        <v>385.6815721346199</v>
      </c>
      <c r="AB5" s="133">
        <v>243296</v>
      </c>
      <c r="AC5" s="26">
        <f t="shared" si="10"/>
        <v>57.259590491880445</v>
      </c>
      <c r="AD5" s="133">
        <v>3504077</v>
      </c>
      <c r="AE5" s="26">
        <f t="shared" si="11"/>
        <v>824.6827488820899</v>
      </c>
      <c r="AF5" s="133">
        <v>2889134</v>
      </c>
      <c r="AG5" s="26">
        <f t="shared" si="12"/>
        <v>679.9562249941163</v>
      </c>
      <c r="AH5" s="133">
        <v>2527498</v>
      </c>
      <c r="AI5" s="26">
        <f t="shared" si="13"/>
        <v>594.845375382443</v>
      </c>
      <c r="AJ5" s="133">
        <v>0</v>
      </c>
      <c r="AK5" s="26">
        <f t="shared" si="14"/>
        <v>0</v>
      </c>
      <c r="AL5" s="133">
        <v>16614</v>
      </c>
      <c r="AM5" s="26">
        <f t="shared" si="15"/>
        <v>3.9100964932925395</v>
      </c>
      <c r="AN5" s="133">
        <v>91810</v>
      </c>
      <c r="AO5" s="26">
        <f t="shared" si="16"/>
        <v>21.607437044010357</v>
      </c>
      <c r="AP5" s="74">
        <f aca="true" t="shared" si="24" ref="AP5:AP68">X5+Z5+AB5+AD5+AF5+AH5+AJ5+AL5+AN5</f>
        <v>13493083</v>
      </c>
      <c r="AQ5" s="74">
        <f t="shared" si="17"/>
        <v>3175.5902565309484</v>
      </c>
      <c r="AR5" s="133">
        <v>902444</v>
      </c>
      <c r="AS5" s="26">
        <f t="shared" si="18"/>
        <v>212.38973876206165</v>
      </c>
      <c r="AT5" s="133">
        <v>1557725</v>
      </c>
      <c r="AU5" s="26">
        <f t="shared" si="19"/>
        <v>366.60979053895034</v>
      </c>
      <c r="AV5" s="97">
        <f aca="true" t="shared" si="25" ref="AV5:AV67">V5+AP5+AR5+AT5</f>
        <v>46425956</v>
      </c>
      <c r="AW5" s="97">
        <f t="shared" si="20"/>
        <v>10926.325253000707</v>
      </c>
      <c r="AX5" s="78"/>
      <c r="AY5" s="78"/>
      <c r="AZ5" s="78"/>
      <c r="BA5" s="78"/>
    </row>
    <row r="6" spans="1:53" s="79" customFormat="1" ht="12.75">
      <c r="A6" s="65">
        <v>3</v>
      </c>
      <c r="B6" s="95" t="s">
        <v>79</v>
      </c>
      <c r="C6" s="96">
        <v>18635</v>
      </c>
      <c r="D6" s="133">
        <v>67665700</v>
      </c>
      <c r="E6" s="26">
        <f t="shared" si="0"/>
        <v>3631.1081298631607</v>
      </c>
      <c r="F6" s="133">
        <v>24540469</v>
      </c>
      <c r="G6" s="26">
        <f t="shared" si="1"/>
        <v>1316.9020123423666</v>
      </c>
      <c r="H6" s="133">
        <v>1788818</v>
      </c>
      <c r="I6" s="26">
        <f>H6/$C6</f>
        <v>95.9923799302388</v>
      </c>
      <c r="J6" s="133">
        <v>2550811</v>
      </c>
      <c r="K6" s="26">
        <f t="shared" si="2"/>
        <v>136.88280118057418</v>
      </c>
      <c r="L6" s="133">
        <v>283495</v>
      </c>
      <c r="M6" s="26">
        <f t="shared" si="3"/>
        <v>15.213039978535015</v>
      </c>
      <c r="N6" s="133">
        <v>5930960</v>
      </c>
      <c r="O6" s="26">
        <f t="shared" si="4"/>
        <v>318.2699221894285</v>
      </c>
      <c r="P6" s="88">
        <f t="shared" si="21"/>
        <v>102760253</v>
      </c>
      <c r="Q6" s="88">
        <f t="shared" si="22"/>
        <v>5514.368285484304</v>
      </c>
      <c r="R6" s="133">
        <v>7400976</v>
      </c>
      <c r="S6" s="26">
        <f t="shared" si="5"/>
        <v>397.15460155621145</v>
      </c>
      <c r="T6" s="133">
        <v>7127081</v>
      </c>
      <c r="U6" s="26">
        <f t="shared" si="6"/>
        <v>382.45672122350413</v>
      </c>
      <c r="V6" s="49">
        <f t="shared" si="23"/>
        <v>117288310</v>
      </c>
      <c r="W6" s="49">
        <f t="shared" si="7"/>
        <v>6293.97960826402</v>
      </c>
      <c r="X6" s="133">
        <v>8271035</v>
      </c>
      <c r="Y6" s="26">
        <f t="shared" si="8"/>
        <v>443.844110544674</v>
      </c>
      <c r="Z6" s="133">
        <v>3100454</v>
      </c>
      <c r="AA6" s="26">
        <f t="shared" si="9"/>
        <v>166.3779983901261</v>
      </c>
      <c r="AB6" s="133">
        <v>1999821</v>
      </c>
      <c r="AC6" s="26">
        <f t="shared" si="10"/>
        <v>107.31532063321707</v>
      </c>
      <c r="AD6" s="133">
        <v>18213023</v>
      </c>
      <c r="AE6" s="26">
        <f t="shared" si="11"/>
        <v>977.3556748054735</v>
      </c>
      <c r="AF6" s="133">
        <v>10597118</v>
      </c>
      <c r="AG6" s="26">
        <f t="shared" si="12"/>
        <v>568.6674537161256</v>
      </c>
      <c r="AH6" s="133">
        <v>8068804</v>
      </c>
      <c r="AI6" s="26">
        <f t="shared" si="13"/>
        <v>432.9918969680708</v>
      </c>
      <c r="AJ6" s="133">
        <v>0</v>
      </c>
      <c r="AK6" s="26">
        <f t="shared" si="14"/>
        <v>0</v>
      </c>
      <c r="AL6" s="133">
        <v>0</v>
      </c>
      <c r="AM6" s="26">
        <f t="shared" si="15"/>
        <v>0</v>
      </c>
      <c r="AN6" s="133">
        <v>4106582</v>
      </c>
      <c r="AO6" s="26">
        <f t="shared" si="16"/>
        <v>220.36930507110276</v>
      </c>
      <c r="AP6" s="74">
        <f t="shared" si="24"/>
        <v>54356837</v>
      </c>
      <c r="AQ6" s="74">
        <f t="shared" si="17"/>
        <v>2916.92176012879</v>
      </c>
      <c r="AR6" s="133">
        <v>25129777</v>
      </c>
      <c r="AS6" s="26">
        <f t="shared" si="18"/>
        <v>1348.5257311510597</v>
      </c>
      <c r="AT6" s="133">
        <v>8373264</v>
      </c>
      <c r="AU6" s="26">
        <f t="shared" si="19"/>
        <v>449.3299704856453</v>
      </c>
      <c r="AV6" s="97">
        <f t="shared" si="25"/>
        <v>205148188</v>
      </c>
      <c r="AW6" s="97">
        <f t="shared" si="20"/>
        <v>11008.757070029515</v>
      </c>
      <c r="AX6" s="78"/>
      <c r="AY6" s="78"/>
      <c r="AZ6" s="78"/>
      <c r="BA6" s="78"/>
    </row>
    <row r="7" spans="1:53" s="79" customFormat="1" ht="12.75">
      <c r="A7" s="65">
        <v>4</v>
      </c>
      <c r="B7" s="95" t="s">
        <v>80</v>
      </c>
      <c r="C7" s="96">
        <v>4140</v>
      </c>
      <c r="D7" s="133">
        <v>16135794</v>
      </c>
      <c r="E7" s="26">
        <f t="shared" si="0"/>
        <v>3897.534782608696</v>
      </c>
      <c r="F7" s="133">
        <v>6124178</v>
      </c>
      <c r="G7" s="26">
        <f t="shared" si="1"/>
        <v>1479.2700483091787</v>
      </c>
      <c r="H7" s="133">
        <v>1084502</v>
      </c>
      <c r="I7" s="26">
        <f>H7/$C7</f>
        <v>261.95700483091787</v>
      </c>
      <c r="J7" s="133">
        <v>684280</v>
      </c>
      <c r="K7" s="26">
        <f t="shared" si="2"/>
        <v>165.28502415458937</v>
      </c>
      <c r="L7" s="133">
        <v>0</v>
      </c>
      <c r="M7" s="26">
        <f t="shared" si="3"/>
        <v>0</v>
      </c>
      <c r="N7" s="133">
        <v>2906157</v>
      </c>
      <c r="O7" s="26">
        <f t="shared" si="4"/>
        <v>701.9702898550725</v>
      </c>
      <c r="P7" s="88">
        <f t="shared" si="21"/>
        <v>26934911</v>
      </c>
      <c r="Q7" s="88">
        <f t="shared" si="22"/>
        <v>6506.017149758454</v>
      </c>
      <c r="R7" s="133">
        <v>1817625</v>
      </c>
      <c r="S7" s="26">
        <f t="shared" si="5"/>
        <v>439.03985507246375</v>
      </c>
      <c r="T7" s="133">
        <v>792552</v>
      </c>
      <c r="U7" s="26">
        <f t="shared" si="6"/>
        <v>191.4376811594203</v>
      </c>
      <c r="V7" s="49">
        <f t="shared" si="23"/>
        <v>29545088</v>
      </c>
      <c r="W7" s="49">
        <f t="shared" si="7"/>
        <v>7136.494685990338</v>
      </c>
      <c r="X7" s="133">
        <v>2548944</v>
      </c>
      <c r="Y7" s="26">
        <f t="shared" si="8"/>
        <v>615.6869565217391</v>
      </c>
      <c r="Z7" s="133">
        <v>1288417</v>
      </c>
      <c r="AA7" s="26">
        <f t="shared" si="9"/>
        <v>311.2118357487923</v>
      </c>
      <c r="AB7" s="133">
        <v>648699</v>
      </c>
      <c r="AC7" s="26">
        <f t="shared" si="10"/>
        <v>156.69057971014493</v>
      </c>
      <c r="AD7" s="133">
        <v>5179603</v>
      </c>
      <c r="AE7" s="26">
        <f t="shared" si="11"/>
        <v>1251.1118357487924</v>
      </c>
      <c r="AF7" s="133">
        <v>2471954</v>
      </c>
      <c r="AG7" s="26">
        <f t="shared" si="12"/>
        <v>597.0903381642512</v>
      </c>
      <c r="AH7" s="133">
        <v>2312998</v>
      </c>
      <c r="AI7" s="26">
        <f t="shared" si="13"/>
        <v>558.6951690821256</v>
      </c>
      <c r="AJ7" s="133">
        <v>0</v>
      </c>
      <c r="AK7" s="26">
        <f t="shared" si="14"/>
        <v>0</v>
      </c>
      <c r="AL7" s="133">
        <v>13030</v>
      </c>
      <c r="AM7" s="26">
        <f t="shared" si="15"/>
        <v>3.1473429951690823</v>
      </c>
      <c r="AN7" s="133">
        <v>682536</v>
      </c>
      <c r="AO7" s="26">
        <f t="shared" si="16"/>
        <v>164.86376811594204</v>
      </c>
      <c r="AP7" s="74">
        <f t="shared" si="24"/>
        <v>15146181</v>
      </c>
      <c r="AQ7" s="74">
        <f t="shared" si="17"/>
        <v>3658.4978260869566</v>
      </c>
      <c r="AR7" s="133">
        <v>139605</v>
      </c>
      <c r="AS7" s="26">
        <f t="shared" si="18"/>
        <v>33.721014492753625</v>
      </c>
      <c r="AT7" s="133">
        <v>470688</v>
      </c>
      <c r="AU7" s="26">
        <f t="shared" si="19"/>
        <v>113.69275362318841</v>
      </c>
      <c r="AV7" s="97">
        <f t="shared" si="25"/>
        <v>45301562</v>
      </c>
      <c r="AW7" s="97">
        <f t="shared" si="20"/>
        <v>10942.406280193236</v>
      </c>
      <c r="AX7" s="78"/>
      <c r="AY7" s="78"/>
      <c r="AZ7" s="78"/>
      <c r="BA7" s="78"/>
    </row>
    <row r="8" spans="1:49" ht="12.75">
      <c r="A8" s="65">
        <v>5</v>
      </c>
      <c r="B8" s="98" t="s">
        <v>81</v>
      </c>
      <c r="C8" s="92">
        <v>6111</v>
      </c>
      <c r="D8" s="128">
        <v>17314885</v>
      </c>
      <c r="E8" s="26">
        <f t="shared" si="0"/>
        <v>2833.3963344788085</v>
      </c>
      <c r="F8" s="128">
        <v>5615778</v>
      </c>
      <c r="G8" s="26">
        <f t="shared" si="1"/>
        <v>918.9621993127148</v>
      </c>
      <c r="H8" s="128">
        <v>1330958</v>
      </c>
      <c r="I8" s="26">
        <f aca="true" t="shared" si="26" ref="I8:I39">H8/C8</f>
        <v>217.79708721976763</v>
      </c>
      <c r="J8" s="128">
        <v>364120</v>
      </c>
      <c r="K8" s="26">
        <f t="shared" si="2"/>
        <v>59.58435607920144</v>
      </c>
      <c r="L8" s="128">
        <v>80874</v>
      </c>
      <c r="M8" s="26">
        <f t="shared" si="3"/>
        <v>13.234167893961708</v>
      </c>
      <c r="N8" s="128">
        <v>4815536</v>
      </c>
      <c r="O8" s="26">
        <f t="shared" si="4"/>
        <v>788.011127475045</v>
      </c>
      <c r="P8" s="88">
        <f t="shared" si="21"/>
        <v>29522151</v>
      </c>
      <c r="Q8" s="88">
        <f t="shared" si="22"/>
        <v>4830.985272459499</v>
      </c>
      <c r="R8" s="128">
        <v>1331442</v>
      </c>
      <c r="S8" s="26">
        <f t="shared" si="5"/>
        <v>217.8762886597938</v>
      </c>
      <c r="T8" s="128">
        <v>1904828</v>
      </c>
      <c r="U8" s="26">
        <f t="shared" si="6"/>
        <v>311.70479463262967</v>
      </c>
      <c r="V8" s="49">
        <f t="shared" si="23"/>
        <v>32758421</v>
      </c>
      <c r="W8" s="49">
        <f t="shared" si="7"/>
        <v>5360.566355751923</v>
      </c>
      <c r="X8" s="128">
        <v>2460316</v>
      </c>
      <c r="Y8" s="26">
        <f t="shared" si="8"/>
        <v>402.6044837178858</v>
      </c>
      <c r="Z8" s="128">
        <v>1468665</v>
      </c>
      <c r="AA8" s="26">
        <f t="shared" si="9"/>
        <v>240.33136966126656</v>
      </c>
      <c r="AB8" s="128">
        <v>563984</v>
      </c>
      <c r="AC8" s="26">
        <f t="shared" si="10"/>
        <v>92.28996890852561</v>
      </c>
      <c r="AD8" s="128">
        <v>3424041</v>
      </c>
      <c r="AE8" s="26">
        <f t="shared" si="11"/>
        <v>560.3078055964654</v>
      </c>
      <c r="AF8" s="128">
        <v>4119637</v>
      </c>
      <c r="AG8" s="26">
        <f t="shared" si="12"/>
        <v>674.1346751759123</v>
      </c>
      <c r="AH8" s="128">
        <v>4175510</v>
      </c>
      <c r="AI8" s="26">
        <f t="shared" si="13"/>
        <v>683.2776959581083</v>
      </c>
      <c r="AJ8" s="128">
        <v>17622</v>
      </c>
      <c r="AK8" s="26">
        <f t="shared" si="14"/>
        <v>2.8836524300441826</v>
      </c>
      <c r="AL8" s="128">
        <v>25517</v>
      </c>
      <c r="AM8" s="26">
        <f t="shared" si="15"/>
        <v>4.175585010636557</v>
      </c>
      <c r="AN8" s="128">
        <v>13823</v>
      </c>
      <c r="AO8" s="26">
        <f t="shared" si="16"/>
        <v>2.2619865815742104</v>
      </c>
      <c r="AP8" s="4">
        <f t="shared" si="24"/>
        <v>16269115</v>
      </c>
      <c r="AQ8" s="74">
        <f t="shared" si="17"/>
        <v>2662.267223040419</v>
      </c>
      <c r="AR8" s="128">
        <v>311392</v>
      </c>
      <c r="AS8" s="26">
        <f t="shared" si="18"/>
        <v>50.955981017836685</v>
      </c>
      <c r="AT8" s="128">
        <v>229402</v>
      </c>
      <c r="AU8" s="26">
        <f t="shared" si="19"/>
        <v>37.53919162166585</v>
      </c>
      <c r="AV8" s="97">
        <f t="shared" si="25"/>
        <v>49568330</v>
      </c>
      <c r="AW8" s="97">
        <f t="shared" si="20"/>
        <v>8111.3287514318445</v>
      </c>
    </row>
    <row r="9" spans="1:49" ht="12.75">
      <c r="A9" s="65">
        <v>6</v>
      </c>
      <c r="B9" s="95" t="s">
        <v>82</v>
      </c>
      <c r="C9" s="96">
        <v>6071</v>
      </c>
      <c r="D9" s="117">
        <v>22133469</v>
      </c>
      <c r="E9" s="26">
        <f t="shared" si="0"/>
        <v>3645.7698896392685</v>
      </c>
      <c r="F9" s="117">
        <v>4647658</v>
      </c>
      <c r="G9" s="26">
        <f t="shared" si="1"/>
        <v>765.5506506341624</v>
      </c>
      <c r="H9" s="117">
        <v>1466505</v>
      </c>
      <c r="I9" s="26">
        <f t="shared" si="26"/>
        <v>241.55905122714543</v>
      </c>
      <c r="J9" s="117">
        <v>953259</v>
      </c>
      <c r="K9" s="26">
        <f t="shared" si="2"/>
        <v>157.0184483610608</v>
      </c>
      <c r="L9" s="117">
        <v>82442</v>
      </c>
      <c r="M9" s="26">
        <f t="shared" si="3"/>
        <v>13.579640915829353</v>
      </c>
      <c r="N9" s="117">
        <v>1380745</v>
      </c>
      <c r="O9" s="26">
        <f t="shared" si="4"/>
        <v>227.43287761489046</v>
      </c>
      <c r="P9" s="88">
        <f t="shared" si="21"/>
        <v>30664078</v>
      </c>
      <c r="Q9" s="88">
        <f t="shared" si="22"/>
        <v>5050.910558392357</v>
      </c>
      <c r="R9" s="117">
        <v>2612768</v>
      </c>
      <c r="S9" s="26">
        <f t="shared" si="5"/>
        <v>430.3686377861967</v>
      </c>
      <c r="T9" s="117">
        <v>2956798</v>
      </c>
      <c r="U9" s="26">
        <f t="shared" si="6"/>
        <v>487.0364025695931</v>
      </c>
      <c r="V9" s="49">
        <f t="shared" si="23"/>
        <v>36233644</v>
      </c>
      <c r="W9" s="49">
        <f t="shared" si="7"/>
        <v>5968.315598748147</v>
      </c>
      <c r="X9" s="117">
        <v>3160975</v>
      </c>
      <c r="Y9" s="26">
        <f t="shared" si="8"/>
        <v>520.667929500906</v>
      </c>
      <c r="Z9" s="117">
        <v>922739</v>
      </c>
      <c r="AA9" s="26">
        <f t="shared" si="9"/>
        <v>151.99126997199804</v>
      </c>
      <c r="AB9" s="117">
        <v>549394</v>
      </c>
      <c r="AC9" s="26">
        <f t="shared" si="10"/>
        <v>90.49481139845166</v>
      </c>
      <c r="AD9" s="117">
        <v>4358055</v>
      </c>
      <c r="AE9" s="26">
        <f t="shared" si="11"/>
        <v>717.847965738758</v>
      </c>
      <c r="AF9" s="117">
        <v>3013420</v>
      </c>
      <c r="AG9" s="26">
        <f t="shared" si="12"/>
        <v>496.36303739087464</v>
      </c>
      <c r="AH9" s="117">
        <v>4113336</v>
      </c>
      <c r="AI9" s="26">
        <f t="shared" si="13"/>
        <v>677.5384615384615</v>
      </c>
      <c r="AJ9" s="117">
        <v>149</v>
      </c>
      <c r="AK9" s="26">
        <f t="shared" si="14"/>
        <v>0.024542908911217264</v>
      </c>
      <c r="AL9" s="117">
        <v>14780</v>
      </c>
      <c r="AM9" s="26">
        <f t="shared" si="15"/>
        <v>2.4345247899851756</v>
      </c>
      <c r="AN9" s="117">
        <v>585842</v>
      </c>
      <c r="AO9" s="26">
        <f t="shared" si="16"/>
        <v>96.49843518366002</v>
      </c>
      <c r="AP9" s="74">
        <f t="shared" si="24"/>
        <v>16718690</v>
      </c>
      <c r="AQ9" s="74">
        <f t="shared" si="17"/>
        <v>2753.860978422006</v>
      </c>
      <c r="AR9" s="117">
        <v>562326</v>
      </c>
      <c r="AS9" s="26">
        <f t="shared" si="18"/>
        <v>92.62493823093395</v>
      </c>
      <c r="AT9" s="117">
        <v>1602029</v>
      </c>
      <c r="AU9" s="26">
        <f t="shared" si="19"/>
        <v>263.88222698072803</v>
      </c>
      <c r="AV9" s="97">
        <f t="shared" si="25"/>
        <v>55116689</v>
      </c>
      <c r="AW9" s="97">
        <f t="shared" si="20"/>
        <v>9078.683742381816</v>
      </c>
    </row>
    <row r="10" spans="1:53" s="79" customFormat="1" ht="12.75">
      <c r="A10" s="65">
        <v>7</v>
      </c>
      <c r="B10" s="95" t="s">
        <v>83</v>
      </c>
      <c r="C10" s="96">
        <v>2308</v>
      </c>
      <c r="D10" s="133">
        <v>11449174</v>
      </c>
      <c r="E10" s="26">
        <f t="shared" si="0"/>
        <v>4960.647313691507</v>
      </c>
      <c r="F10" s="133">
        <v>2802859</v>
      </c>
      <c r="G10" s="26">
        <f t="shared" si="1"/>
        <v>1214.4103119584056</v>
      </c>
      <c r="H10" s="133">
        <v>1136868</v>
      </c>
      <c r="I10" s="26">
        <f t="shared" si="26"/>
        <v>492.57712305025996</v>
      </c>
      <c r="J10" s="133">
        <v>390966</v>
      </c>
      <c r="K10" s="26">
        <f t="shared" si="2"/>
        <v>169.39601386481803</v>
      </c>
      <c r="L10" s="133">
        <v>4302</v>
      </c>
      <c r="M10" s="26">
        <f t="shared" si="3"/>
        <v>1.8639514731369151</v>
      </c>
      <c r="N10" s="133">
        <v>2076654</v>
      </c>
      <c r="O10" s="26">
        <f t="shared" si="4"/>
        <v>899.763431542461</v>
      </c>
      <c r="P10" s="88">
        <f t="shared" si="21"/>
        <v>17860823</v>
      </c>
      <c r="Q10" s="88">
        <f t="shared" si="22"/>
        <v>7738.658145580589</v>
      </c>
      <c r="R10" s="133">
        <v>512288</v>
      </c>
      <c r="S10" s="26">
        <f t="shared" si="5"/>
        <v>221.9618717504333</v>
      </c>
      <c r="T10" s="133">
        <v>1346894</v>
      </c>
      <c r="U10" s="26">
        <f t="shared" si="6"/>
        <v>583.5762564991335</v>
      </c>
      <c r="V10" s="49">
        <f t="shared" si="23"/>
        <v>19720005</v>
      </c>
      <c r="W10" s="49">
        <f t="shared" si="7"/>
        <v>8544.196273830155</v>
      </c>
      <c r="X10" s="133">
        <v>1507159</v>
      </c>
      <c r="Y10" s="26">
        <f t="shared" si="8"/>
        <v>653.015164644714</v>
      </c>
      <c r="Z10" s="133">
        <v>1056947</v>
      </c>
      <c r="AA10" s="26">
        <f t="shared" si="9"/>
        <v>457.94930675909876</v>
      </c>
      <c r="AB10" s="133">
        <v>458161</v>
      </c>
      <c r="AC10" s="26">
        <f t="shared" si="10"/>
        <v>198.50996533795495</v>
      </c>
      <c r="AD10" s="133">
        <v>2939768</v>
      </c>
      <c r="AE10" s="26">
        <f t="shared" si="11"/>
        <v>1273.7296360485268</v>
      </c>
      <c r="AF10" s="133">
        <v>2812283</v>
      </c>
      <c r="AG10" s="26">
        <f t="shared" si="12"/>
        <v>1218.4935008665511</v>
      </c>
      <c r="AH10" s="133">
        <v>1888897</v>
      </c>
      <c r="AI10" s="26">
        <f t="shared" si="13"/>
        <v>818.4129116117851</v>
      </c>
      <c r="AJ10" s="133">
        <v>0</v>
      </c>
      <c r="AK10" s="26">
        <f t="shared" si="14"/>
        <v>0</v>
      </c>
      <c r="AL10" s="133">
        <v>10000</v>
      </c>
      <c r="AM10" s="26">
        <f t="shared" si="15"/>
        <v>4.332755632582322</v>
      </c>
      <c r="AN10" s="133">
        <v>203055</v>
      </c>
      <c r="AO10" s="26">
        <f t="shared" si="16"/>
        <v>87.97876949740035</v>
      </c>
      <c r="AP10" s="74">
        <f t="shared" si="24"/>
        <v>10876270</v>
      </c>
      <c r="AQ10" s="74">
        <f t="shared" si="17"/>
        <v>4712.422010398614</v>
      </c>
      <c r="AR10" s="133">
        <v>306496</v>
      </c>
      <c r="AS10" s="26">
        <f t="shared" si="18"/>
        <v>132.79722703639516</v>
      </c>
      <c r="AT10" s="133">
        <v>1096629</v>
      </c>
      <c r="AU10" s="26">
        <f t="shared" si="19"/>
        <v>475.14254766031195</v>
      </c>
      <c r="AV10" s="97">
        <f t="shared" si="25"/>
        <v>31999400</v>
      </c>
      <c r="AW10" s="97">
        <f t="shared" si="20"/>
        <v>13864.558058925477</v>
      </c>
      <c r="AX10" s="78"/>
      <c r="AY10" s="78"/>
      <c r="AZ10" s="78"/>
      <c r="BA10" s="78"/>
    </row>
    <row r="11" spans="1:53" s="79" customFormat="1" ht="12.75">
      <c r="A11" s="65">
        <v>8</v>
      </c>
      <c r="B11" s="95" t="s">
        <v>84</v>
      </c>
      <c r="C11" s="96">
        <v>19586</v>
      </c>
      <c r="D11" s="133">
        <v>63142016</v>
      </c>
      <c r="E11" s="26">
        <f t="shared" si="0"/>
        <v>3223.83416726233</v>
      </c>
      <c r="F11" s="133">
        <v>21459403</v>
      </c>
      <c r="G11" s="26">
        <f t="shared" si="1"/>
        <v>1095.6501072194424</v>
      </c>
      <c r="H11" s="133">
        <v>3451138</v>
      </c>
      <c r="I11" s="26">
        <f t="shared" si="26"/>
        <v>176.20432962320024</v>
      </c>
      <c r="J11" s="133">
        <v>8940296</v>
      </c>
      <c r="K11" s="26">
        <f t="shared" si="2"/>
        <v>456.46359644644133</v>
      </c>
      <c r="L11" s="133">
        <v>917869</v>
      </c>
      <c r="M11" s="26">
        <f t="shared" si="3"/>
        <v>46.86352496681303</v>
      </c>
      <c r="N11" s="133">
        <v>5927225</v>
      </c>
      <c r="O11" s="26">
        <f t="shared" si="4"/>
        <v>302.625599918309</v>
      </c>
      <c r="P11" s="88">
        <f t="shared" si="21"/>
        <v>103837947</v>
      </c>
      <c r="Q11" s="88">
        <f t="shared" si="22"/>
        <v>5301.641325436536</v>
      </c>
      <c r="R11" s="133">
        <v>7974750</v>
      </c>
      <c r="S11" s="26">
        <f t="shared" si="5"/>
        <v>407.16583273766975</v>
      </c>
      <c r="T11" s="133">
        <v>10045891</v>
      </c>
      <c r="U11" s="26">
        <f t="shared" si="6"/>
        <v>512.9118247727969</v>
      </c>
      <c r="V11" s="49">
        <f t="shared" si="23"/>
        <v>121858588</v>
      </c>
      <c r="W11" s="49">
        <f t="shared" si="7"/>
        <v>6221.718982947003</v>
      </c>
      <c r="X11" s="133">
        <v>10384189</v>
      </c>
      <c r="Y11" s="26">
        <f t="shared" si="8"/>
        <v>530.1842642703972</v>
      </c>
      <c r="Z11" s="133">
        <v>1758695</v>
      </c>
      <c r="AA11" s="26">
        <f t="shared" si="9"/>
        <v>89.79347493107322</v>
      </c>
      <c r="AB11" s="133">
        <v>1767515</v>
      </c>
      <c r="AC11" s="26">
        <f t="shared" si="10"/>
        <v>90.24379658940059</v>
      </c>
      <c r="AD11" s="133">
        <v>19224626</v>
      </c>
      <c r="AE11" s="26">
        <f t="shared" si="11"/>
        <v>981.5493720004084</v>
      </c>
      <c r="AF11" s="133">
        <v>11161866</v>
      </c>
      <c r="AG11" s="26">
        <f t="shared" si="12"/>
        <v>569.8900234861636</v>
      </c>
      <c r="AH11" s="133">
        <v>10282624</v>
      </c>
      <c r="AI11" s="26">
        <f t="shared" si="13"/>
        <v>524.9986725211886</v>
      </c>
      <c r="AJ11" s="133">
        <v>0</v>
      </c>
      <c r="AK11" s="26">
        <f t="shared" si="14"/>
        <v>0</v>
      </c>
      <c r="AL11" s="133">
        <v>78557</v>
      </c>
      <c r="AM11" s="26">
        <f t="shared" si="15"/>
        <v>4.010875114877974</v>
      </c>
      <c r="AN11" s="133">
        <v>1241996</v>
      </c>
      <c r="AO11" s="26">
        <f t="shared" si="16"/>
        <v>63.41243745532523</v>
      </c>
      <c r="AP11" s="74">
        <f t="shared" si="24"/>
        <v>55900068</v>
      </c>
      <c r="AQ11" s="74">
        <f t="shared" si="17"/>
        <v>2854.082916368835</v>
      </c>
      <c r="AR11" s="133">
        <v>27932680</v>
      </c>
      <c r="AS11" s="26">
        <f t="shared" si="18"/>
        <v>1426.1554171346882</v>
      </c>
      <c r="AT11" s="133">
        <v>8552041</v>
      </c>
      <c r="AU11" s="26">
        <f t="shared" si="19"/>
        <v>436.64050852649854</v>
      </c>
      <c r="AV11" s="97">
        <f t="shared" si="25"/>
        <v>214243377</v>
      </c>
      <c r="AW11" s="97">
        <f t="shared" si="20"/>
        <v>10938.597824977025</v>
      </c>
      <c r="AX11" s="78"/>
      <c r="AY11" s="78"/>
      <c r="AZ11" s="78"/>
      <c r="BA11" s="78"/>
    </row>
    <row r="12" spans="1:53" s="79" customFormat="1" ht="12.75">
      <c r="A12" s="65">
        <v>9</v>
      </c>
      <c r="B12" s="95" t="s">
        <v>85</v>
      </c>
      <c r="C12" s="96">
        <v>42865</v>
      </c>
      <c r="D12" s="133">
        <v>149829763</v>
      </c>
      <c r="E12" s="26">
        <f t="shared" si="0"/>
        <v>3495.3869823865625</v>
      </c>
      <c r="F12" s="133">
        <v>58655194</v>
      </c>
      <c r="G12" s="26">
        <f t="shared" si="1"/>
        <v>1368.370325440336</v>
      </c>
      <c r="H12" s="133">
        <v>4174200</v>
      </c>
      <c r="I12" s="26">
        <f t="shared" si="26"/>
        <v>97.38014697305493</v>
      </c>
      <c r="J12" s="133">
        <v>13755934</v>
      </c>
      <c r="K12" s="26">
        <f t="shared" si="2"/>
        <v>320.91295929079666</v>
      </c>
      <c r="L12" s="133">
        <v>578765</v>
      </c>
      <c r="M12" s="26">
        <f t="shared" si="3"/>
        <v>13.502041292429722</v>
      </c>
      <c r="N12" s="133">
        <v>15445772</v>
      </c>
      <c r="O12" s="26">
        <f t="shared" si="4"/>
        <v>360.33528519771374</v>
      </c>
      <c r="P12" s="88">
        <f t="shared" si="21"/>
        <v>242439628</v>
      </c>
      <c r="Q12" s="88">
        <f t="shared" si="22"/>
        <v>5655.8877405808935</v>
      </c>
      <c r="R12" s="133">
        <v>17622239</v>
      </c>
      <c r="S12" s="26">
        <f t="shared" si="5"/>
        <v>411.1102064621486</v>
      </c>
      <c r="T12" s="133">
        <v>26480489</v>
      </c>
      <c r="U12" s="26">
        <f t="shared" si="6"/>
        <v>617.7648197830398</v>
      </c>
      <c r="V12" s="49">
        <f t="shared" si="23"/>
        <v>286542356</v>
      </c>
      <c r="W12" s="49">
        <f t="shared" si="7"/>
        <v>6684.762766826082</v>
      </c>
      <c r="X12" s="133">
        <v>24524556</v>
      </c>
      <c r="Y12" s="26">
        <f t="shared" si="8"/>
        <v>572.1347486294179</v>
      </c>
      <c r="Z12" s="133">
        <v>5249246</v>
      </c>
      <c r="AA12" s="26">
        <f t="shared" si="9"/>
        <v>122.45995567479295</v>
      </c>
      <c r="AB12" s="133">
        <v>4138597</v>
      </c>
      <c r="AC12" s="26">
        <f t="shared" si="10"/>
        <v>96.54956258019364</v>
      </c>
      <c r="AD12" s="133">
        <v>40048639</v>
      </c>
      <c r="AE12" s="26">
        <f t="shared" si="11"/>
        <v>934.2969555581477</v>
      </c>
      <c r="AF12" s="133">
        <v>22546232</v>
      </c>
      <c r="AG12" s="26">
        <f t="shared" si="12"/>
        <v>525.9823165752945</v>
      </c>
      <c r="AH12" s="133">
        <v>22201819</v>
      </c>
      <c r="AI12" s="26">
        <f t="shared" si="13"/>
        <v>517.9474862941794</v>
      </c>
      <c r="AJ12" s="133">
        <v>0</v>
      </c>
      <c r="AK12" s="26">
        <f t="shared" si="14"/>
        <v>0</v>
      </c>
      <c r="AL12" s="133">
        <v>678119</v>
      </c>
      <c r="AM12" s="26">
        <f t="shared" si="15"/>
        <v>15.8198763560014</v>
      </c>
      <c r="AN12" s="133">
        <v>5851847</v>
      </c>
      <c r="AO12" s="26">
        <f t="shared" si="16"/>
        <v>136.51806835413507</v>
      </c>
      <c r="AP12" s="74">
        <f t="shared" si="24"/>
        <v>125239055</v>
      </c>
      <c r="AQ12" s="74">
        <f t="shared" si="17"/>
        <v>2921.7089700221627</v>
      </c>
      <c r="AR12" s="133">
        <v>28345775</v>
      </c>
      <c r="AS12" s="26">
        <f t="shared" si="18"/>
        <v>661.2801819666395</v>
      </c>
      <c r="AT12" s="133">
        <v>9382352</v>
      </c>
      <c r="AU12" s="26">
        <f t="shared" si="19"/>
        <v>218.88141840662544</v>
      </c>
      <c r="AV12" s="97">
        <f t="shared" si="25"/>
        <v>449509538</v>
      </c>
      <c r="AW12" s="97">
        <f t="shared" si="20"/>
        <v>10486.633337221509</v>
      </c>
      <c r="AX12" s="78"/>
      <c r="AY12" s="78"/>
      <c r="AZ12" s="78"/>
      <c r="BA12" s="78"/>
    </row>
    <row r="13" spans="1:49" ht="12.75">
      <c r="A13" s="65">
        <v>10</v>
      </c>
      <c r="B13" s="98" t="s">
        <v>86</v>
      </c>
      <c r="C13" s="92">
        <v>32522</v>
      </c>
      <c r="D13" s="128">
        <v>114634838</v>
      </c>
      <c r="E13" s="26">
        <f t="shared" si="0"/>
        <v>3524.8397392534284</v>
      </c>
      <c r="F13" s="128">
        <v>39469767</v>
      </c>
      <c r="G13" s="26">
        <f t="shared" si="1"/>
        <v>1213.6328331590923</v>
      </c>
      <c r="H13" s="128">
        <v>5810154</v>
      </c>
      <c r="I13" s="26">
        <f t="shared" si="26"/>
        <v>178.65303486870425</v>
      </c>
      <c r="J13" s="128">
        <v>3823555</v>
      </c>
      <c r="K13" s="26">
        <f t="shared" si="2"/>
        <v>117.56826148453355</v>
      </c>
      <c r="L13" s="128">
        <v>432462</v>
      </c>
      <c r="M13" s="26">
        <f t="shared" si="3"/>
        <v>13.297521677633602</v>
      </c>
      <c r="N13" s="128">
        <v>14150565</v>
      </c>
      <c r="O13" s="26">
        <f t="shared" si="4"/>
        <v>435.1074657155157</v>
      </c>
      <c r="P13" s="88">
        <f t="shared" si="21"/>
        <v>178321341</v>
      </c>
      <c r="Q13" s="88">
        <f t="shared" si="22"/>
        <v>5483.098856158907</v>
      </c>
      <c r="R13" s="128">
        <v>16295128</v>
      </c>
      <c r="S13" s="26">
        <f t="shared" si="5"/>
        <v>501.0493819568292</v>
      </c>
      <c r="T13" s="128">
        <v>26666416</v>
      </c>
      <c r="U13" s="26">
        <f t="shared" si="6"/>
        <v>819.9500645716746</v>
      </c>
      <c r="V13" s="49">
        <f t="shared" si="23"/>
        <v>221282885</v>
      </c>
      <c r="W13" s="49">
        <f t="shared" si="7"/>
        <v>6804.098302687412</v>
      </c>
      <c r="X13" s="128">
        <v>16308802</v>
      </c>
      <c r="Y13" s="26">
        <f t="shared" si="8"/>
        <v>501.46983580345614</v>
      </c>
      <c r="Z13" s="128">
        <v>4133393</v>
      </c>
      <c r="AA13" s="26">
        <f t="shared" si="9"/>
        <v>127.09528934259886</v>
      </c>
      <c r="AB13" s="128">
        <v>3824410</v>
      </c>
      <c r="AC13" s="26">
        <f t="shared" si="10"/>
        <v>117.5945513806039</v>
      </c>
      <c r="AD13" s="128">
        <v>34527414</v>
      </c>
      <c r="AE13" s="26">
        <f t="shared" si="11"/>
        <v>1061.6633048398007</v>
      </c>
      <c r="AF13" s="128">
        <v>14756554</v>
      </c>
      <c r="AG13" s="26">
        <f t="shared" si="12"/>
        <v>453.7406678556054</v>
      </c>
      <c r="AH13" s="128">
        <v>16444002</v>
      </c>
      <c r="AI13" s="26">
        <f t="shared" si="13"/>
        <v>505.627021708382</v>
      </c>
      <c r="AJ13" s="128">
        <v>34726</v>
      </c>
      <c r="AK13" s="26">
        <f t="shared" si="14"/>
        <v>1.0677695098702418</v>
      </c>
      <c r="AL13" s="128">
        <v>97440</v>
      </c>
      <c r="AM13" s="26">
        <f t="shared" si="15"/>
        <v>2.9961256995264742</v>
      </c>
      <c r="AN13" s="128">
        <v>2784982</v>
      </c>
      <c r="AO13" s="26">
        <f t="shared" si="16"/>
        <v>85.63378636000246</v>
      </c>
      <c r="AP13" s="4">
        <f t="shared" si="24"/>
        <v>92911723</v>
      </c>
      <c r="AQ13" s="74">
        <f t="shared" si="17"/>
        <v>2856.8883524998464</v>
      </c>
      <c r="AR13" s="128">
        <v>12497995</v>
      </c>
      <c r="AS13" s="26">
        <f t="shared" si="18"/>
        <v>384.2935551319107</v>
      </c>
      <c r="AT13" s="128">
        <v>35290461</v>
      </c>
      <c r="AU13" s="26">
        <f t="shared" si="19"/>
        <v>1085.1257917717237</v>
      </c>
      <c r="AV13" s="97">
        <f t="shared" si="25"/>
        <v>361983064</v>
      </c>
      <c r="AW13" s="97">
        <f t="shared" si="20"/>
        <v>11130.406002090893</v>
      </c>
    </row>
    <row r="14" spans="1:49" ht="12.75">
      <c r="A14" s="65">
        <v>11</v>
      </c>
      <c r="B14" s="95" t="s">
        <v>87</v>
      </c>
      <c r="C14" s="96">
        <v>1753</v>
      </c>
      <c r="D14" s="117">
        <v>7006412</v>
      </c>
      <c r="E14" s="26">
        <f t="shared" si="0"/>
        <v>3996.81232173417</v>
      </c>
      <c r="F14" s="117">
        <v>2192671</v>
      </c>
      <c r="G14" s="26">
        <f t="shared" si="1"/>
        <v>1250.810610382202</v>
      </c>
      <c r="H14" s="117">
        <v>359344</v>
      </c>
      <c r="I14" s="26">
        <f t="shared" si="26"/>
        <v>204.98802053622362</v>
      </c>
      <c r="J14" s="117">
        <v>431618</v>
      </c>
      <c r="K14" s="26">
        <f t="shared" si="2"/>
        <v>246.21677124928695</v>
      </c>
      <c r="L14" s="117">
        <v>48715</v>
      </c>
      <c r="M14" s="26">
        <f t="shared" si="3"/>
        <v>27.789503707929263</v>
      </c>
      <c r="N14" s="117">
        <v>633552</v>
      </c>
      <c r="O14" s="26">
        <f t="shared" si="4"/>
        <v>361.4101540216771</v>
      </c>
      <c r="P14" s="88">
        <f t="shared" si="21"/>
        <v>10672312</v>
      </c>
      <c r="Q14" s="88">
        <f t="shared" si="22"/>
        <v>6088.027381631488</v>
      </c>
      <c r="R14" s="117">
        <v>478449</v>
      </c>
      <c r="S14" s="26">
        <f t="shared" si="5"/>
        <v>272.9315459212778</v>
      </c>
      <c r="T14" s="117">
        <v>830740</v>
      </c>
      <c r="U14" s="26">
        <f t="shared" si="6"/>
        <v>473.8961779806047</v>
      </c>
      <c r="V14" s="49">
        <f t="shared" si="23"/>
        <v>11981501</v>
      </c>
      <c r="W14" s="49">
        <f t="shared" si="7"/>
        <v>6834.855105533371</v>
      </c>
      <c r="X14" s="117">
        <v>894814</v>
      </c>
      <c r="Y14" s="26">
        <f t="shared" si="8"/>
        <v>510.44723331431834</v>
      </c>
      <c r="Z14" s="117">
        <v>458000</v>
      </c>
      <c r="AA14" s="26">
        <f t="shared" si="9"/>
        <v>261.26640045636054</v>
      </c>
      <c r="AB14" s="117">
        <v>335895</v>
      </c>
      <c r="AC14" s="26">
        <f t="shared" si="10"/>
        <v>191.61152310325156</v>
      </c>
      <c r="AD14" s="117">
        <v>1452079</v>
      </c>
      <c r="AE14" s="26">
        <f t="shared" si="11"/>
        <v>828.3394181403308</v>
      </c>
      <c r="AF14" s="117">
        <v>1334626</v>
      </c>
      <c r="AG14" s="26">
        <f t="shared" si="12"/>
        <v>761.3382772390188</v>
      </c>
      <c r="AH14" s="117">
        <v>1420494</v>
      </c>
      <c r="AI14" s="26">
        <f t="shared" si="13"/>
        <v>810.3217341699943</v>
      </c>
      <c r="AJ14" s="117">
        <v>0</v>
      </c>
      <c r="AK14" s="26">
        <f t="shared" si="14"/>
        <v>0</v>
      </c>
      <c r="AL14" s="117">
        <v>0</v>
      </c>
      <c r="AM14" s="26">
        <f t="shared" si="15"/>
        <v>0</v>
      </c>
      <c r="AN14" s="117">
        <v>57651</v>
      </c>
      <c r="AO14" s="26">
        <f t="shared" si="16"/>
        <v>32.88705077010839</v>
      </c>
      <c r="AP14" s="74">
        <f t="shared" si="24"/>
        <v>5953559</v>
      </c>
      <c r="AQ14" s="74">
        <f t="shared" si="17"/>
        <v>3396.2116371933826</v>
      </c>
      <c r="AR14" s="117">
        <v>8974</v>
      </c>
      <c r="AS14" s="26">
        <f t="shared" si="18"/>
        <v>5.1192241871078155</v>
      </c>
      <c r="AT14" s="117">
        <v>12727</v>
      </c>
      <c r="AU14" s="26">
        <f t="shared" si="19"/>
        <v>7.260125499144324</v>
      </c>
      <c r="AV14" s="97">
        <f t="shared" si="25"/>
        <v>17956761</v>
      </c>
      <c r="AW14" s="97">
        <f t="shared" si="20"/>
        <v>10243.446092413007</v>
      </c>
    </row>
    <row r="15" spans="1:53" s="79" customFormat="1" ht="12.75">
      <c r="A15" s="65">
        <v>12</v>
      </c>
      <c r="B15" s="95" t="s">
        <v>88</v>
      </c>
      <c r="C15" s="96">
        <v>1532</v>
      </c>
      <c r="D15" s="133">
        <v>8616636</v>
      </c>
      <c r="E15" s="26">
        <f t="shared" si="0"/>
        <v>5624.436031331593</v>
      </c>
      <c r="F15" s="133">
        <v>2094422</v>
      </c>
      <c r="G15" s="26">
        <f t="shared" si="1"/>
        <v>1367.1161879895562</v>
      </c>
      <c r="H15" s="133">
        <v>1138181</v>
      </c>
      <c r="I15" s="26">
        <f t="shared" si="26"/>
        <v>742.9379895561358</v>
      </c>
      <c r="J15" s="133">
        <v>286956</v>
      </c>
      <c r="K15" s="26">
        <f t="shared" si="2"/>
        <v>187.30809399477806</v>
      </c>
      <c r="L15" s="133">
        <v>0</v>
      </c>
      <c r="M15" s="26">
        <f t="shared" si="3"/>
        <v>0</v>
      </c>
      <c r="N15" s="133">
        <v>941902</v>
      </c>
      <c r="O15" s="26">
        <f t="shared" si="4"/>
        <v>614.8185378590078</v>
      </c>
      <c r="P15" s="88">
        <f t="shared" si="21"/>
        <v>13078097</v>
      </c>
      <c r="Q15" s="88">
        <f t="shared" si="22"/>
        <v>8536.61684073107</v>
      </c>
      <c r="R15" s="133">
        <v>882553</v>
      </c>
      <c r="S15" s="26">
        <f t="shared" si="5"/>
        <v>576.0789817232376</v>
      </c>
      <c r="T15" s="133">
        <v>1010039</v>
      </c>
      <c r="U15" s="26">
        <f t="shared" si="6"/>
        <v>659.2943864229765</v>
      </c>
      <c r="V15" s="49">
        <f t="shared" si="23"/>
        <v>14970689</v>
      </c>
      <c r="W15" s="49">
        <f t="shared" si="7"/>
        <v>9771.990208877285</v>
      </c>
      <c r="X15" s="133">
        <v>1404629</v>
      </c>
      <c r="Y15" s="26">
        <f t="shared" si="8"/>
        <v>916.8596605744125</v>
      </c>
      <c r="Z15" s="133">
        <v>990311</v>
      </c>
      <c r="AA15" s="26">
        <f t="shared" si="9"/>
        <v>646.4171018276762</v>
      </c>
      <c r="AB15" s="133">
        <v>391715</v>
      </c>
      <c r="AC15" s="26">
        <f t="shared" si="10"/>
        <v>255.68864229765012</v>
      </c>
      <c r="AD15" s="133">
        <v>3284151</v>
      </c>
      <c r="AE15" s="26">
        <f t="shared" si="11"/>
        <v>2143.701697127937</v>
      </c>
      <c r="AF15" s="133">
        <v>1191105</v>
      </c>
      <c r="AG15" s="26">
        <f t="shared" si="12"/>
        <v>777.483681462141</v>
      </c>
      <c r="AH15" s="133">
        <v>1235626</v>
      </c>
      <c r="AI15" s="26">
        <f t="shared" si="13"/>
        <v>806.5443864229765</v>
      </c>
      <c r="AJ15" s="133">
        <v>0</v>
      </c>
      <c r="AK15" s="26">
        <f t="shared" si="14"/>
        <v>0</v>
      </c>
      <c r="AL15" s="133">
        <v>15448</v>
      </c>
      <c r="AM15" s="26">
        <f t="shared" si="15"/>
        <v>10.08355091383812</v>
      </c>
      <c r="AN15" s="133">
        <v>5966</v>
      </c>
      <c r="AO15" s="26">
        <f t="shared" si="16"/>
        <v>3.8942558746736293</v>
      </c>
      <c r="AP15" s="74">
        <f t="shared" si="24"/>
        <v>8518951</v>
      </c>
      <c r="AQ15" s="74">
        <f t="shared" si="17"/>
        <v>5560.672976501305</v>
      </c>
      <c r="AR15" s="133">
        <v>2115320</v>
      </c>
      <c r="AS15" s="26">
        <f t="shared" si="18"/>
        <v>1380.757180156658</v>
      </c>
      <c r="AT15" s="133">
        <v>1425051</v>
      </c>
      <c r="AU15" s="26">
        <f t="shared" si="19"/>
        <v>930.1899477806788</v>
      </c>
      <c r="AV15" s="97">
        <f t="shared" si="25"/>
        <v>27030011</v>
      </c>
      <c r="AW15" s="97">
        <f t="shared" si="20"/>
        <v>17643.610313315927</v>
      </c>
      <c r="AX15" s="78"/>
      <c r="AY15" s="78"/>
      <c r="AZ15" s="78"/>
      <c r="BA15" s="78"/>
    </row>
    <row r="16" spans="1:53" s="79" customFormat="1" ht="12.75">
      <c r="A16" s="65">
        <v>13</v>
      </c>
      <c r="B16" s="95" t="s">
        <v>89</v>
      </c>
      <c r="C16" s="96">
        <v>1707</v>
      </c>
      <c r="D16" s="133">
        <v>5759307</v>
      </c>
      <c r="E16" s="26">
        <f t="shared" si="0"/>
        <v>3373.9349736379613</v>
      </c>
      <c r="F16" s="133">
        <v>1534628</v>
      </c>
      <c r="G16" s="26">
        <f t="shared" si="1"/>
        <v>899.02050380785</v>
      </c>
      <c r="H16" s="133">
        <v>693015</v>
      </c>
      <c r="I16" s="26">
        <f t="shared" si="26"/>
        <v>405.9841827768014</v>
      </c>
      <c r="J16" s="133">
        <v>183990</v>
      </c>
      <c r="K16" s="26">
        <f t="shared" si="2"/>
        <v>107.78558875219683</v>
      </c>
      <c r="L16" s="133">
        <v>10627</v>
      </c>
      <c r="M16" s="26">
        <f t="shared" si="3"/>
        <v>6.225541886350322</v>
      </c>
      <c r="N16" s="133">
        <v>723186</v>
      </c>
      <c r="O16" s="26">
        <f t="shared" si="4"/>
        <v>423.6590509666081</v>
      </c>
      <c r="P16" s="88">
        <f t="shared" si="21"/>
        <v>8904753</v>
      </c>
      <c r="Q16" s="88">
        <f t="shared" si="22"/>
        <v>5216.609841827768</v>
      </c>
      <c r="R16" s="133">
        <v>802110</v>
      </c>
      <c r="S16" s="26">
        <f t="shared" si="5"/>
        <v>469.89455184534273</v>
      </c>
      <c r="T16" s="133">
        <v>1309673</v>
      </c>
      <c r="U16" s="26">
        <f t="shared" si="6"/>
        <v>767.2366725248975</v>
      </c>
      <c r="V16" s="49">
        <f t="shared" si="23"/>
        <v>11016536</v>
      </c>
      <c r="W16" s="49">
        <f t="shared" si="7"/>
        <v>6453.741066198008</v>
      </c>
      <c r="X16" s="133">
        <v>702089</v>
      </c>
      <c r="Y16" s="26">
        <f t="shared" si="8"/>
        <v>411.29994141769185</v>
      </c>
      <c r="Z16" s="133">
        <v>385881</v>
      </c>
      <c r="AA16" s="26">
        <f t="shared" si="9"/>
        <v>226.05799648506152</v>
      </c>
      <c r="AB16" s="133">
        <v>409726</v>
      </c>
      <c r="AC16" s="26">
        <f t="shared" si="10"/>
        <v>240.02694786174575</v>
      </c>
      <c r="AD16" s="133">
        <v>1233944</v>
      </c>
      <c r="AE16" s="26">
        <f t="shared" si="11"/>
        <v>722.8728763913298</v>
      </c>
      <c r="AF16" s="133">
        <v>1225871</v>
      </c>
      <c r="AG16" s="26">
        <f t="shared" si="12"/>
        <v>718.1435266549502</v>
      </c>
      <c r="AH16" s="133">
        <v>1197380</v>
      </c>
      <c r="AI16" s="26">
        <f t="shared" si="13"/>
        <v>701.452841241945</v>
      </c>
      <c r="AJ16" s="133">
        <v>0</v>
      </c>
      <c r="AK16" s="26">
        <f t="shared" si="14"/>
        <v>0</v>
      </c>
      <c r="AL16" s="133">
        <v>32529</v>
      </c>
      <c r="AM16" s="26">
        <f t="shared" si="15"/>
        <v>19.056239015817223</v>
      </c>
      <c r="AN16" s="133">
        <v>9400</v>
      </c>
      <c r="AO16" s="26">
        <f t="shared" si="16"/>
        <v>5.506736965436438</v>
      </c>
      <c r="AP16" s="74">
        <f t="shared" si="24"/>
        <v>5196820</v>
      </c>
      <c r="AQ16" s="74">
        <f t="shared" si="17"/>
        <v>3044.4171060339777</v>
      </c>
      <c r="AR16" s="133">
        <v>190200</v>
      </c>
      <c r="AS16" s="26">
        <f t="shared" si="18"/>
        <v>111.42355008787347</v>
      </c>
      <c r="AT16" s="133">
        <v>226446</v>
      </c>
      <c r="AU16" s="26">
        <f t="shared" si="19"/>
        <v>132.6572934973638</v>
      </c>
      <c r="AV16" s="97">
        <f t="shared" si="25"/>
        <v>16630002</v>
      </c>
      <c r="AW16" s="97">
        <f t="shared" si="20"/>
        <v>9742.239015817224</v>
      </c>
      <c r="AX16" s="78"/>
      <c r="AY16" s="78"/>
      <c r="AZ16" s="78"/>
      <c r="BA16" s="78"/>
    </row>
    <row r="17" spans="1:53" s="79" customFormat="1" ht="12.75">
      <c r="A17" s="65">
        <v>14</v>
      </c>
      <c r="B17" s="95" t="s">
        <v>90</v>
      </c>
      <c r="C17" s="96">
        <v>2492</v>
      </c>
      <c r="D17" s="133">
        <v>9228987</v>
      </c>
      <c r="E17" s="26">
        <f t="shared" si="0"/>
        <v>3703.445826645265</v>
      </c>
      <c r="F17" s="133">
        <v>2843752</v>
      </c>
      <c r="G17" s="26">
        <f t="shared" si="1"/>
        <v>1141.1524879614767</v>
      </c>
      <c r="H17" s="133">
        <v>428425</v>
      </c>
      <c r="I17" s="26">
        <f t="shared" si="26"/>
        <v>171.9201444622793</v>
      </c>
      <c r="J17" s="133">
        <v>564406</v>
      </c>
      <c r="K17" s="26">
        <f t="shared" si="2"/>
        <v>226.4871589085072</v>
      </c>
      <c r="L17" s="133">
        <v>86716</v>
      </c>
      <c r="M17" s="26">
        <f t="shared" si="3"/>
        <v>34.79775280898876</v>
      </c>
      <c r="N17" s="133">
        <v>1194656</v>
      </c>
      <c r="O17" s="26">
        <f t="shared" si="4"/>
        <v>479.3964686998395</v>
      </c>
      <c r="P17" s="88">
        <f t="shared" si="21"/>
        <v>14346942</v>
      </c>
      <c r="Q17" s="88">
        <f t="shared" si="22"/>
        <v>5757.199839486357</v>
      </c>
      <c r="R17" s="133">
        <v>830998</v>
      </c>
      <c r="S17" s="26">
        <f t="shared" si="5"/>
        <v>333.46629213483146</v>
      </c>
      <c r="T17" s="133">
        <v>1734642</v>
      </c>
      <c r="U17" s="26">
        <f t="shared" si="6"/>
        <v>696.0842696629213</v>
      </c>
      <c r="V17" s="49">
        <f t="shared" si="23"/>
        <v>16912582</v>
      </c>
      <c r="W17" s="49">
        <f t="shared" si="7"/>
        <v>6786.750401284109</v>
      </c>
      <c r="X17" s="133">
        <v>1487151</v>
      </c>
      <c r="Y17" s="26">
        <f t="shared" si="8"/>
        <v>596.7700642054575</v>
      </c>
      <c r="Z17" s="133">
        <v>762854</v>
      </c>
      <c r="AA17" s="26">
        <f t="shared" si="9"/>
        <v>306.12118780096307</v>
      </c>
      <c r="AB17" s="133">
        <v>256004</v>
      </c>
      <c r="AC17" s="26">
        <f t="shared" si="10"/>
        <v>102.73033707865169</v>
      </c>
      <c r="AD17" s="133">
        <v>1990706</v>
      </c>
      <c r="AE17" s="26">
        <f t="shared" si="11"/>
        <v>798.838683788122</v>
      </c>
      <c r="AF17" s="133">
        <v>1486682</v>
      </c>
      <c r="AG17" s="26">
        <f t="shared" si="12"/>
        <v>596.5818619582665</v>
      </c>
      <c r="AH17" s="133">
        <v>1671940</v>
      </c>
      <c r="AI17" s="26">
        <f t="shared" si="13"/>
        <v>670.9229534510433</v>
      </c>
      <c r="AJ17" s="133">
        <v>0</v>
      </c>
      <c r="AK17" s="26">
        <f t="shared" si="14"/>
        <v>0</v>
      </c>
      <c r="AL17" s="133">
        <v>19421</v>
      </c>
      <c r="AM17" s="26">
        <f t="shared" si="15"/>
        <v>7.793338683788122</v>
      </c>
      <c r="AN17" s="133">
        <v>8742</v>
      </c>
      <c r="AO17" s="26">
        <f t="shared" si="16"/>
        <v>3.5080256821829856</v>
      </c>
      <c r="AP17" s="74">
        <f t="shared" si="24"/>
        <v>7683500</v>
      </c>
      <c r="AQ17" s="74">
        <f t="shared" si="17"/>
        <v>3083.266452648475</v>
      </c>
      <c r="AR17" s="133">
        <v>253428</v>
      </c>
      <c r="AS17" s="26">
        <f t="shared" si="18"/>
        <v>101.69662921348315</v>
      </c>
      <c r="AT17" s="133">
        <v>1442225</v>
      </c>
      <c r="AU17" s="26">
        <f t="shared" si="19"/>
        <v>578.741974317817</v>
      </c>
      <c r="AV17" s="97">
        <f t="shared" si="25"/>
        <v>26291735</v>
      </c>
      <c r="AW17" s="97">
        <f t="shared" si="20"/>
        <v>10550.455457463884</v>
      </c>
      <c r="AX17" s="78"/>
      <c r="AY17" s="78"/>
      <c r="AZ17" s="78"/>
      <c r="BA17" s="78"/>
    </row>
    <row r="18" spans="1:49" ht="12.75">
      <c r="A18" s="65">
        <v>15</v>
      </c>
      <c r="B18" s="98" t="s">
        <v>91</v>
      </c>
      <c r="C18" s="92">
        <v>4045</v>
      </c>
      <c r="D18" s="128">
        <v>13229410</v>
      </c>
      <c r="E18" s="26">
        <f t="shared" si="0"/>
        <v>3270.558714462299</v>
      </c>
      <c r="F18" s="128">
        <v>2982064</v>
      </c>
      <c r="G18" s="26">
        <f t="shared" si="1"/>
        <v>737.2222496909765</v>
      </c>
      <c r="H18" s="128">
        <v>757264</v>
      </c>
      <c r="I18" s="26">
        <f t="shared" si="26"/>
        <v>187.20988875154512</v>
      </c>
      <c r="J18" s="128">
        <v>1146567</v>
      </c>
      <c r="K18" s="26">
        <f t="shared" si="2"/>
        <v>283.4529048207664</v>
      </c>
      <c r="L18" s="128">
        <v>416639</v>
      </c>
      <c r="M18" s="26">
        <f t="shared" si="3"/>
        <v>103.0009888751545</v>
      </c>
      <c r="N18" s="128">
        <v>3275318</v>
      </c>
      <c r="O18" s="26">
        <f t="shared" si="4"/>
        <v>809.7201483312732</v>
      </c>
      <c r="P18" s="88">
        <f t="shared" si="21"/>
        <v>21807262</v>
      </c>
      <c r="Q18" s="88">
        <f t="shared" si="22"/>
        <v>5391.164894932015</v>
      </c>
      <c r="R18" s="128">
        <v>1792912</v>
      </c>
      <c r="S18" s="26">
        <f t="shared" si="5"/>
        <v>443.2415327564895</v>
      </c>
      <c r="T18" s="128">
        <v>1604447</v>
      </c>
      <c r="U18" s="26">
        <f t="shared" si="6"/>
        <v>396.6494437577256</v>
      </c>
      <c r="V18" s="49">
        <f t="shared" si="23"/>
        <v>25204621</v>
      </c>
      <c r="W18" s="49">
        <f t="shared" si="7"/>
        <v>6231.0558714462295</v>
      </c>
      <c r="X18" s="128">
        <v>2087189</v>
      </c>
      <c r="Y18" s="26">
        <f t="shared" si="8"/>
        <v>515.9923362175525</v>
      </c>
      <c r="Z18" s="128">
        <v>1053946</v>
      </c>
      <c r="AA18" s="26">
        <f t="shared" si="9"/>
        <v>260.55525339925833</v>
      </c>
      <c r="AB18" s="128">
        <v>521442</v>
      </c>
      <c r="AC18" s="26">
        <f t="shared" si="10"/>
        <v>128.91025957972806</v>
      </c>
      <c r="AD18" s="128">
        <v>2863343</v>
      </c>
      <c r="AE18" s="26">
        <f t="shared" si="11"/>
        <v>707.8721878862793</v>
      </c>
      <c r="AF18" s="128">
        <v>1563641</v>
      </c>
      <c r="AG18" s="26">
        <f t="shared" si="12"/>
        <v>386.56143386897406</v>
      </c>
      <c r="AH18" s="128">
        <v>2514761</v>
      </c>
      <c r="AI18" s="26">
        <f t="shared" si="13"/>
        <v>621.6961681087763</v>
      </c>
      <c r="AJ18" s="128">
        <v>0</v>
      </c>
      <c r="AK18" s="26">
        <f t="shared" si="14"/>
        <v>0</v>
      </c>
      <c r="AL18" s="128">
        <v>25159</v>
      </c>
      <c r="AM18" s="26">
        <f t="shared" si="15"/>
        <v>6.219777503090235</v>
      </c>
      <c r="AN18" s="128">
        <v>537182</v>
      </c>
      <c r="AO18" s="26">
        <f t="shared" si="16"/>
        <v>132.80148331273176</v>
      </c>
      <c r="AP18" s="4">
        <f t="shared" si="24"/>
        <v>11166663</v>
      </c>
      <c r="AQ18" s="74">
        <f t="shared" si="17"/>
        <v>2760.6088998763908</v>
      </c>
      <c r="AR18" s="128">
        <v>2343725</v>
      </c>
      <c r="AS18" s="26">
        <f t="shared" si="18"/>
        <v>579.4128553770087</v>
      </c>
      <c r="AT18" s="128">
        <v>534747</v>
      </c>
      <c r="AU18" s="26">
        <f t="shared" si="19"/>
        <v>132.19950556242276</v>
      </c>
      <c r="AV18" s="97">
        <f t="shared" si="25"/>
        <v>39249756</v>
      </c>
      <c r="AW18" s="97">
        <f t="shared" si="20"/>
        <v>9703.277132262052</v>
      </c>
    </row>
    <row r="19" spans="1:49" ht="12.75">
      <c r="A19" s="65">
        <v>16</v>
      </c>
      <c r="B19" s="95" t="s">
        <v>92</v>
      </c>
      <c r="C19" s="96">
        <v>4841</v>
      </c>
      <c r="D19" s="117">
        <v>17194858</v>
      </c>
      <c r="E19" s="26">
        <f t="shared" si="0"/>
        <v>3551.922743234869</v>
      </c>
      <c r="F19" s="117">
        <v>6570294</v>
      </c>
      <c r="G19" s="26">
        <f t="shared" si="1"/>
        <v>1357.2183433174964</v>
      </c>
      <c r="H19" s="117">
        <v>1431180</v>
      </c>
      <c r="I19" s="26">
        <f t="shared" si="26"/>
        <v>295.6372650278868</v>
      </c>
      <c r="J19" s="117">
        <v>4497263</v>
      </c>
      <c r="K19" s="26">
        <f t="shared" si="2"/>
        <v>928.9946292088412</v>
      </c>
      <c r="L19" s="117">
        <v>142448</v>
      </c>
      <c r="M19" s="26">
        <f t="shared" si="3"/>
        <v>29.425325346002893</v>
      </c>
      <c r="N19" s="117">
        <v>3003588</v>
      </c>
      <c r="O19" s="26">
        <f t="shared" si="4"/>
        <v>620.4478413550919</v>
      </c>
      <c r="P19" s="88">
        <f t="shared" si="21"/>
        <v>32839631</v>
      </c>
      <c r="Q19" s="88">
        <f t="shared" si="22"/>
        <v>6783.646147490188</v>
      </c>
      <c r="R19" s="117">
        <v>1906961</v>
      </c>
      <c r="S19" s="26">
        <f t="shared" si="5"/>
        <v>393.91881842594506</v>
      </c>
      <c r="T19" s="117">
        <v>3024053</v>
      </c>
      <c r="U19" s="26">
        <f t="shared" si="6"/>
        <v>624.6752737037802</v>
      </c>
      <c r="V19" s="49">
        <f t="shared" si="23"/>
        <v>37770645</v>
      </c>
      <c r="W19" s="49">
        <f t="shared" si="7"/>
        <v>7802.240239619913</v>
      </c>
      <c r="X19" s="117">
        <v>3369397</v>
      </c>
      <c r="Y19" s="26">
        <f t="shared" si="8"/>
        <v>696.0126007023342</v>
      </c>
      <c r="Z19" s="117">
        <v>1510268</v>
      </c>
      <c r="AA19" s="26">
        <f t="shared" si="9"/>
        <v>311.9743854575501</v>
      </c>
      <c r="AB19" s="117">
        <v>881124</v>
      </c>
      <c r="AC19" s="26">
        <f t="shared" si="10"/>
        <v>182.01280727122494</v>
      </c>
      <c r="AD19" s="117">
        <v>5057184</v>
      </c>
      <c r="AE19" s="26">
        <f t="shared" si="11"/>
        <v>1044.6568890725057</v>
      </c>
      <c r="AF19" s="117">
        <v>3891664</v>
      </c>
      <c r="AG19" s="26">
        <f t="shared" si="12"/>
        <v>803.8967155546375</v>
      </c>
      <c r="AH19" s="117">
        <v>3701688</v>
      </c>
      <c r="AI19" s="26">
        <f t="shared" si="13"/>
        <v>764.6535839702541</v>
      </c>
      <c r="AJ19" s="117">
        <v>0</v>
      </c>
      <c r="AK19" s="26">
        <f t="shared" si="14"/>
        <v>0</v>
      </c>
      <c r="AL19" s="117">
        <v>0</v>
      </c>
      <c r="AM19" s="26">
        <f t="shared" si="15"/>
        <v>0</v>
      </c>
      <c r="AN19" s="117">
        <v>208541</v>
      </c>
      <c r="AO19" s="26">
        <f t="shared" si="16"/>
        <v>43.07808304069407</v>
      </c>
      <c r="AP19" s="74">
        <f t="shared" si="24"/>
        <v>18619866</v>
      </c>
      <c r="AQ19" s="74">
        <f t="shared" si="17"/>
        <v>3846.2850650692008</v>
      </c>
      <c r="AR19" s="117">
        <v>3591228</v>
      </c>
      <c r="AS19" s="26">
        <f t="shared" si="18"/>
        <v>741.8359843007643</v>
      </c>
      <c r="AT19" s="117">
        <v>4265832</v>
      </c>
      <c r="AU19" s="26">
        <f t="shared" si="19"/>
        <v>881.1881842594505</v>
      </c>
      <c r="AV19" s="97">
        <f t="shared" si="25"/>
        <v>64247571</v>
      </c>
      <c r="AW19" s="97">
        <f t="shared" si="20"/>
        <v>13271.549473249328</v>
      </c>
    </row>
    <row r="20" spans="1:53" s="79" customFormat="1" ht="12.75">
      <c r="A20" s="65">
        <v>17</v>
      </c>
      <c r="B20" s="95" t="s">
        <v>93</v>
      </c>
      <c r="C20" s="96">
        <v>45779</v>
      </c>
      <c r="D20" s="133">
        <v>166573113</v>
      </c>
      <c r="E20" s="26">
        <f t="shared" si="0"/>
        <v>3638.635902924922</v>
      </c>
      <c r="F20" s="133">
        <v>71527975</v>
      </c>
      <c r="G20" s="26">
        <f t="shared" si="1"/>
        <v>1562.4625920181743</v>
      </c>
      <c r="H20" s="133">
        <v>7673767</v>
      </c>
      <c r="I20" s="26">
        <f t="shared" si="26"/>
        <v>167.62635706328228</v>
      </c>
      <c r="J20" s="133">
        <v>11117388</v>
      </c>
      <c r="K20" s="26">
        <f t="shared" si="2"/>
        <v>242.84907927215536</v>
      </c>
      <c r="L20" s="133">
        <v>1362307</v>
      </c>
      <c r="M20" s="26">
        <f t="shared" si="3"/>
        <v>29.758338976386554</v>
      </c>
      <c r="N20" s="133">
        <v>28271838</v>
      </c>
      <c r="O20" s="26">
        <f t="shared" si="4"/>
        <v>617.5722055964525</v>
      </c>
      <c r="P20" s="88">
        <f t="shared" si="21"/>
        <v>286526388</v>
      </c>
      <c r="Q20" s="88">
        <f t="shared" si="22"/>
        <v>6258.904475851373</v>
      </c>
      <c r="R20" s="133">
        <v>26326864</v>
      </c>
      <c r="S20" s="26">
        <f t="shared" si="5"/>
        <v>575.0860438192184</v>
      </c>
      <c r="T20" s="133">
        <v>22983873</v>
      </c>
      <c r="U20" s="26">
        <f t="shared" si="6"/>
        <v>502.06149107669455</v>
      </c>
      <c r="V20" s="49">
        <f t="shared" si="23"/>
        <v>335837125</v>
      </c>
      <c r="W20" s="49">
        <f t="shared" si="7"/>
        <v>7336.052010747286</v>
      </c>
      <c r="X20" s="133">
        <v>21708209</v>
      </c>
      <c r="Y20" s="26">
        <f t="shared" si="8"/>
        <v>474.19578846195856</v>
      </c>
      <c r="Z20" s="133">
        <v>10304256</v>
      </c>
      <c r="AA20" s="26">
        <f t="shared" si="9"/>
        <v>225.08696127045152</v>
      </c>
      <c r="AB20" s="133">
        <v>4066387</v>
      </c>
      <c r="AC20" s="26">
        <f t="shared" si="10"/>
        <v>88.82647065248258</v>
      </c>
      <c r="AD20" s="133">
        <v>54559352</v>
      </c>
      <c r="AE20" s="26">
        <f t="shared" si="11"/>
        <v>1191.7986849865658</v>
      </c>
      <c r="AF20" s="133">
        <v>35341867</v>
      </c>
      <c r="AG20" s="26">
        <f t="shared" si="12"/>
        <v>772.0104633128727</v>
      </c>
      <c r="AH20" s="133">
        <v>27977480</v>
      </c>
      <c r="AI20" s="26">
        <f t="shared" si="13"/>
        <v>611.1422267852072</v>
      </c>
      <c r="AJ20" s="133">
        <v>0</v>
      </c>
      <c r="AK20" s="26">
        <f t="shared" si="14"/>
        <v>0</v>
      </c>
      <c r="AL20" s="133">
        <v>12350</v>
      </c>
      <c r="AM20" s="26">
        <f t="shared" si="15"/>
        <v>0.2697743506848118</v>
      </c>
      <c r="AN20" s="133">
        <v>10358584</v>
      </c>
      <c r="AO20" s="26">
        <f t="shared" si="16"/>
        <v>226.27370628454094</v>
      </c>
      <c r="AP20" s="74">
        <f t="shared" si="24"/>
        <v>164328485</v>
      </c>
      <c r="AQ20" s="74">
        <f t="shared" si="17"/>
        <v>3589.6040761047643</v>
      </c>
      <c r="AR20" s="133">
        <v>23985865</v>
      </c>
      <c r="AS20" s="26">
        <f t="shared" si="18"/>
        <v>523.949081456563</v>
      </c>
      <c r="AT20" s="133">
        <v>163636</v>
      </c>
      <c r="AU20" s="26">
        <f t="shared" si="19"/>
        <v>3.5744773804582888</v>
      </c>
      <c r="AV20" s="97">
        <f t="shared" si="25"/>
        <v>524315111</v>
      </c>
      <c r="AW20" s="97">
        <f t="shared" si="20"/>
        <v>11453.179645689072</v>
      </c>
      <c r="AX20" s="78"/>
      <c r="AY20" s="78"/>
      <c r="AZ20" s="78"/>
      <c r="BA20" s="78"/>
    </row>
    <row r="21" spans="1:53" s="79" customFormat="1" ht="12.75">
      <c r="A21" s="65">
        <v>18</v>
      </c>
      <c r="B21" s="95" t="s">
        <v>94</v>
      </c>
      <c r="C21" s="96">
        <v>1422</v>
      </c>
      <c r="D21" s="133">
        <v>6246525</v>
      </c>
      <c r="E21" s="26">
        <f t="shared" si="0"/>
        <v>4392.774261603376</v>
      </c>
      <c r="F21" s="133">
        <v>1155796</v>
      </c>
      <c r="G21" s="26">
        <f t="shared" si="1"/>
        <v>812.7960618846695</v>
      </c>
      <c r="H21" s="133">
        <v>307516</v>
      </c>
      <c r="I21" s="26">
        <f t="shared" si="26"/>
        <v>216.25597749648384</v>
      </c>
      <c r="J21" s="133">
        <v>183901</v>
      </c>
      <c r="K21" s="26">
        <f t="shared" si="2"/>
        <v>129.32559774964838</v>
      </c>
      <c r="L21" s="133">
        <v>0</v>
      </c>
      <c r="M21" s="26">
        <f t="shared" si="3"/>
        <v>0</v>
      </c>
      <c r="N21" s="133">
        <v>1383410</v>
      </c>
      <c r="O21" s="26">
        <f t="shared" si="4"/>
        <v>972.8621659634318</v>
      </c>
      <c r="P21" s="88">
        <f t="shared" si="21"/>
        <v>9277148</v>
      </c>
      <c r="Q21" s="88">
        <f t="shared" si="22"/>
        <v>6524.014064697609</v>
      </c>
      <c r="R21" s="133">
        <v>657228</v>
      </c>
      <c r="S21" s="26">
        <f t="shared" si="5"/>
        <v>462.1856540084388</v>
      </c>
      <c r="T21" s="133">
        <v>763960</v>
      </c>
      <c r="U21" s="26">
        <f t="shared" si="6"/>
        <v>537.2433192686357</v>
      </c>
      <c r="V21" s="49">
        <f t="shared" si="23"/>
        <v>10698336</v>
      </c>
      <c r="W21" s="49">
        <f t="shared" si="7"/>
        <v>7523.443037974684</v>
      </c>
      <c r="X21" s="133">
        <v>1010703</v>
      </c>
      <c r="Y21" s="26">
        <f t="shared" si="8"/>
        <v>710.7616033755274</v>
      </c>
      <c r="Z21" s="133">
        <v>415726</v>
      </c>
      <c r="AA21" s="26">
        <f t="shared" si="9"/>
        <v>292.35302390998595</v>
      </c>
      <c r="AB21" s="133">
        <v>491273</v>
      </c>
      <c r="AC21" s="26">
        <f t="shared" si="10"/>
        <v>345.4803094233474</v>
      </c>
      <c r="AD21" s="133">
        <v>1585273</v>
      </c>
      <c r="AE21" s="26">
        <f t="shared" si="11"/>
        <v>1114.8192686357243</v>
      </c>
      <c r="AF21" s="133">
        <v>768146</v>
      </c>
      <c r="AG21" s="26">
        <f t="shared" si="12"/>
        <v>540.1870604781997</v>
      </c>
      <c r="AH21" s="133">
        <v>1063450</v>
      </c>
      <c r="AI21" s="26">
        <f t="shared" si="13"/>
        <v>747.8551336146273</v>
      </c>
      <c r="AJ21" s="133">
        <v>0</v>
      </c>
      <c r="AK21" s="26">
        <f t="shared" si="14"/>
        <v>0</v>
      </c>
      <c r="AL21" s="133">
        <v>4215</v>
      </c>
      <c r="AM21" s="26">
        <f t="shared" si="15"/>
        <v>2.9641350210970465</v>
      </c>
      <c r="AN21" s="133">
        <v>0</v>
      </c>
      <c r="AO21" s="26">
        <f t="shared" si="16"/>
        <v>0</v>
      </c>
      <c r="AP21" s="74">
        <f t="shared" si="24"/>
        <v>5338786</v>
      </c>
      <c r="AQ21" s="74">
        <f t="shared" si="17"/>
        <v>3754.4205344585093</v>
      </c>
      <c r="AR21" s="133">
        <v>1171398</v>
      </c>
      <c r="AS21" s="26">
        <f t="shared" si="18"/>
        <v>823.7679324894515</v>
      </c>
      <c r="AT21" s="133">
        <v>165211</v>
      </c>
      <c r="AU21" s="26">
        <f t="shared" si="19"/>
        <v>116.18213783403657</v>
      </c>
      <c r="AV21" s="97">
        <f t="shared" si="25"/>
        <v>17373731</v>
      </c>
      <c r="AW21" s="97">
        <f t="shared" si="20"/>
        <v>12217.81364275668</v>
      </c>
      <c r="AX21" s="78"/>
      <c r="AY21" s="78"/>
      <c r="AZ21" s="78"/>
      <c r="BA21" s="78"/>
    </row>
    <row r="22" spans="1:53" s="79" customFormat="1" ht="12.75">
      <c r="A22" s="65">
        <v>19</v>
      </c>
      <c r="B22" s="95" t="s">
        <v>95</v>
      </c>
      <c r="C22" s="96">
        <v>2301</v>
      </c>
      <c r="D22" s="133">
        <v>10340529</v>
      </c>
      <c r="E22" s="26">
        <f t="shared" si="0"/>
        <v>4493.928292046936</v>
      </c>
      <c r="F22" s="133">
        <v>2166229</v>
      </c>
      <c r="G22" s="26">
        <f t="shared" si="1"/>
        <v>941.4293785310734</v>
      </c>
      <c r="H22" s="133">
        <v>395264</v>
      </c>
      <c r="I22" s="26">
        <f t="shared" si="26"/>
        <v>171.77922642329423</v>
      </c>
      <c r="J22" s="133">
        <v>149123</v>
      </c>
      <c r="K22" s="26">
        <f t="shared" si="2"/>
        <v>64.80790960451978</v>
      </c>
      <c r="L22" s="134">
        <v>0</v>
      </c>
      <c r="M22" s="26">
        <f t="shared" si="3"/>
        <v>0</v>
      </c>
      <c r="N22" s="133">
        <v>1209272</v>
      </c>
      <c r="O22" s="26">
        <f t="shared" si="4"/>
        <v>525.541938287701</v>
      </c>
      <c r="P22" s="88">
        <f t="shared" si="21"/>
        <v>14260417</v>
      </c>
      <c r="Q22" s="88">
        <f t="shared" si="22"/>
        <v>6197.486744893525</v>
      </c>
      <c r="R22" s="133">
        <v>847988</v>
      </c>
      <c r="S22" s="26">
        <f t="shared" si="5"/>
        <v>368.5302042590178</v>
      </c>
      <c r="T22" s="133">
        <v>2103149</v>
      </c>
      <c r="U22" s="26">
        <f t="shared" si="6"/>
        <v>914.0152107779227</v>
      </c>
      <c r="V22" s="49">
        <f t="shared" si="23"/>
        <v>17211554</v>
      </c>
      <c r="W22" s="49">
        <f t="shared" si="7"/>
        <v>7480.032159930465</v>
      </c>
      <c r="X22" s="133">
        <v>1239577</v>
      </c>
      <c r="Y22" s="26">
        <f t="shared" si="8"/>
        <v>538.7122990004345</v>
      </c>
      <c r="Z22" s="133">
        <v>666674</v>
      </c>
      <c r="AA22" s="26">
        <f t="shared" si="9"/>
        <v>289.7322903085615</v>
      </c>
      <c r="AB22" s="133">
        <v>322057</v>
      </c>
      <c r="AC22" s="26">
        <f t="shared" si="10"/>
        <v>139.9639287266406</v>
      </c>
      <c r="AD22" s="133">
        <v>2057279</v>
      </c>
      <c r="AE22" s="26">
        <f t="shared" si="11"/>
        <v>894.0803998261625</v>
      </c>
      <c r="AF22" s="133">
        <v>1422592</v>
      </c>
      <c r="AG22" s="26">
        <f t="shared" si="12"/>
        <v>618.2494567579313</v>
      </c>
      <c r="AH22" s="133">
        <v>1508589</v>
      </c>
      <c r="AI22" s="26">
        <f t="shared" si="13"/>
        <v>655.6232073011734</v>
      </c>
      <c r="AJ22" s="134">
        <v>0</v>
      </c>
      <c r="AK22" s="26">
        <f t="shared" si="14"/>
        <v>0</v>
      </c>
      <c r="AL22" s="133">
        <v>15000</v>
      </c>
      <c r="AM22" s="26">
        <f t="shared" si="15"/>
        <v>6.51890482398957</v>
      </c>
      <c r="AN22" s="133">
        <v>116618</v>
      </c>
      <c r="AO22" s="26">
        <f t="shared" si="16"/>
        <v>50.681442850934374</v>
      </c>
      <c r="AP22" s="74">
        <f t="shared" si="24"/>
        <v>7348386</v>
      </c>
      <c r="AQ22" s="74">
        <f t="shared" si="17"/>
        <v>3193.5619295958277</v>
      </c>
      <c r="AR22" s="133">
        <v>118359</v>
      </c>
      <c r="AS22" s="26">
        <f t="shared" si="18"/>
        <v>51.4380704041721</v>
      </c>
      <c r="AT22" s="134">
        <v>0</v>
      </c>
      <c r="AU22" s="26">
        <f t="shared" si="19"/>
        <v>0</v>
      </c>
      <c r="AV22" s="97">
        <f t="shared" si="25"/>
        <v>24678299</v>
      </c>
      <c r="AW22" s="97">
        <f t="shared" si="20"/>
        <v>10725.032159930464</v>
      </c>
      <c r="AX22" s="78"/>
      <c r="AY22" s="78"/>
      <c r="AZ22" s="78"/>
      <c r="BA22" s="78"/>
    </row>
    <row r="23" spans="1:49" ht="12.75">
      <c r="A23" s="65">
        <v>20</v>
      </c>
      <c r="B23" s="98" t="s">
        <v>96</v>
      </c>
      <c r="C23" s="92">
        <v>6075</v>
      </c>
      <c r="D23" s="128">
        <v>21799336</v>
      </c>
      <c r="E23" s="26">
        <f t="shared" si="0"/>
        <v>3588.3680658436215</v>
      </c>
      <c r="F23" s="128">
        <v>7427132</v>
      </c>
      <c r="G23" s="26">
        <f t="shared" si="1"/>
        <v>1222.5731687242799</v>
      </c>
      <c r="H23" s="128">
        <v>1762823</v>
      </c>
      <c r="I23" s="26">
        <f t="shared" si="26"/>
        <v>290.17662551440327</v>
      </c>
      <c r="J23" s="128">
        <v>658146</v>
      </c>
      <c r="K23" s="26">
        <f t="shared" si="2"/>
        <v>108.3367901234568</v>
      </c>
      <c r="L23" s="128">
        <v>75302</v>
      </c>
      <c r="M23" s="26">
        <f t="shared" si="3"/>
        <v>12.395390946502058</v>
      </c>
      <c r="N23" s="128">
        <v>3550698</v>
      </c>
      <c r="O23" s="26">
        <f t="shared" si="4"/>
        <v>584.477037037037</v>
      </c>
      <c r="P23" s="88">
        <f t="shared" si="21"/>
        <v>35273437</v>
      </c>
      <c r="Q23" s="88">
        <f t="shared" si="22"/>
        <v>5806.327078189301</v>
      </c>
      <c r="R23" s="128">
        <v>2060747</v>
      </c>
      <c r="S23" s="26">
        <f t="shared" si="5"/>
        <v>339.21761316872426</v>
      </c>
      <c r="T23" s="128">
        <v>2768256</v>
      </c>
      <c r="U23" s="26">
        <f t="shared" si="6"/>
        <v>455.68</v>
      </c>
      <c r="V23" s="49">
        <f t="shared" si="23"/>
        <v>40102440</v>
      </c>
      <c r="W23" s="49">
        <f t="shared" si="7"/>
        <v>6601.224691358025</v>
      </c>
      <c r="X23" s="128">
        <v>2812526</v>
      </c>
      <c r="Y23" s="26">
        <f t="shared" si="8"/>
        <v>462.96724279835394</v>
      </c>
      <c r="Z23" s="128">
        <v>1036202</v>
      </c>
      <c r="AA23" s="26">
        <f t="shared" si="9"/>
        <v>170.5682304526749</v>
      </c>
      <c r="AB23" s="128">
        <v>405003</v>
      </c>
      <c r="AC23" s="26">
        <f t="shared" si="10"/>
        <v>66.66716049382715</v>
      </c>
      <c r="AD23" s="128">
        <v>4420546</v>
      </c>
      <c r="AE23" s="26">
        <f t="shared" si="11"/>
        <v>727.6618930041152</v>
      </c>
      <c r="AF23" s="128">
        <v>4228036</v>
      </c>
      <c r="AG23" s="26">
        <f t="shared" si="12"/>
        <v>695.9730041152263</v>
      </c>
      <c r="AH23" s="128">
        <v>3348414</v>
      </c>
      <c r="AI23" s="26">
        <f t="shared" si="13"/>
        <v>551.1792592592593</v>
      </c>
      <c r="AJ23" s="128">
        <v>0</v>
      </c>
      <c r="AK23" s="26">
        <f t="shared" si="14"/>
        <v>0</v>
      </c>
      <c r="AL23" s="128">
        <v>0</v>
      </c>
      <c r="AM23" s="26">
        <f t="shared" si="15"/>
        <v>0</v>
      </c>
      <c r="AN23" s="128">
        <v>1310801</v>
      </c>
      <c r="AO23" s="26">
        <f t="shared" si="16"/>
        <v>215.7697119341564</v>
      </c>
      <c r="AP23" s="4">
        <f t="shared" si="24"/>
        <v>17561528</v>
      </c>
      <c r="AQ23" s="74">
        <f t="shared" si="17"/>
        <v>2890.7865020576132</v>
      </c>
      <c r="AR23" s="128">
        <v>896293</v>
      </c>
      <c r="AS23" s="26">
        <f t="shared" si="18"/>
        <v>147.53794238683128</v>
      </c>
      <c r="AT23" s="128">
        <v>1063885</v>
      </c>
      <c r="AU23" s="26">
        <f t="shared" si="19"/>
        <v>175.12510288065843</v>
      </c>
      <c r="AV23" s="97">
        <f t="shared" si="25"/>
        <v>59624146</v>
      </c>
      <c r="AW23" s="97">
        <f t="shared" si="20"/>
        <v>9814.674238683128</v>
      </c>
    </row>
    <row r="24" spans="1:49" ht="12.75">
      <c r="A24" s="65">
        <v>21</v>
      </c>
      <c r="B24" s="95" t="s">
        <v>97</v>
      </c>
      <c r="C24" s="96">
        <v>3412</v>
      </c>
      <c r="D24" s="117">
        <v>10622932</v>
      </c>
      <c r="E24" s="26">
        <f t="shared" si="0"/>
        <v>3113.4032825322392</v>
      </c>
      <c r="F24" s="117">
        <v>2710620</v>
      </c>
      <c r="G24" s="26">
        <f t="shared" si="1"/>
        <v>794.4372801875733</v>
      </c>
      <c r="H24" s="117">
        <v>241034</v>
      </c>
      <c r="I24" s="26">
        <f t="shared" si="26"/>
        <v>70.64302461899179</v>
      </c>
      <c r="J24" s="117">
        <v>1306053</v>
      </c>
      <c r="K24" s="26">
        <f t="shared" si="2"/>
        <v>382.7822391559203</v>
      </c>
      <c r="L24" s="117">
        <v>25419</v>
      </c>
      <c r="M24" s="26">
        <f t="shared" si="3"/>
        <v>7.449882766705745</v>
      </c>
      <c r="N24" s="117">
        <v>2018069</v>
      </c>
      <c r="O24" s="26">
        <f t="shared" si="4"/>
        <v>591.4621922626026</v>
      </c>
      <c r="P24" s="88">
        <f t="shared" si="21"/>
        <v>16924127</v>
      </c>
      <c r="Q24" s="88">
        <f t="shared" si="22"/>
        <v>4960.177901524033</v>
      </c>
      <c r="R24" s="117">
        <v>893333</v>
      </c>
      <c r="S24" s="26">
        <f t="shared" si="5"/>
        <v>261.8209261430246</v>
      </c>
      <c r="T24" s="117">
        <v>3170600</v>
      </c>
      <c r="U24" s="26">
        <f t="shared" si="6"/>
        <v>929.2497069167644</v>
      </c>
      <c r="V24" s="49">
        <f t="shared" si="23"/>
        <v>20988060</v>
      </c>
      <c r="W24" s="49">
        <f t="shared" si="7"/>
        <v>6151.248534583822</v>
      </c>
      <c r="X24" s="117">
        <v>1806721</v>
      </c>
      <c r="Y24" s="26">
        <f t="shared" si="8"/>
        <v>529.5196365767878</v>
      </c>
      <c r="Z24" s="117">
        <v>611073</v>
      </c>
      <c r="AA24" s="26">
        <f t="shared" si="9"/>
        <v>179.09525205158266</v>
      </c>
      <c r="AB24" s="117">
        <v>532809</v>
      </c>
      <c r="AC24" s="26">
        <f t="shared" si="10"/>
        <v>156.1573856975381</v>
      </c>
      <c r="AD24" s="117">
        <v>2061271</v>
      </c>
      <c r="AE24" s="26">
        <f t="shared" si="11"/>
        <v>604.1239742086752</v>
      </c>
      <c r="AF24" s="117">
        <v>2372773</v>
      </c>
      <c r="AG24" s="26">
        <f t="shared" si="12"/>
        <v>695.4199882766706</v>
      </c>
      <c r="AH24" s="117">
        <v>1811169</v>
      </c>
      <c r="AI24" s="26">
        <f t="shared" si="13"/>
        <v>530.8232708089097</v>
      </c>
      <c r="AJ24" s="117">
        <v>0</v>
      </c>
      <c r="AK24" s="26">
        <f t="shared" si="14"/>
        <v>0</v>
      </c>
      <c r="AL24" s="117">
        <v>4644</v>
      </c>
      <c r="AM24" s="26">
        <f t="shared" si="15"/>
        <v>1.3610785463071513</v>
      </c>
      <c r="AN24" s="117">
        <v>35028</v>
      </c>
      <c r="AO24" s="26">
        <f t="shared" si="16"/>
        <v>10.26611957796014</v>
      </c>
      <c r="AP24" s="74">
        <f t="shared" si="24"/>
        <v>9235488</v>
      </c>
      <c r="AQ24" s="74">
        <f t="shared" si="17"/>
        <v>2706.7667057444314</v>
      </c>
      <c r="AR24" s="117">
        <v>1053182</v>
      </c>
      <c r="AS24" s="26">
        <f t="shared" si="18"/>
        <v>308.66998827667055</v>
      </c>
      <c r="AT24" s="117">
        <v>219277</v>
      </c>
      <c r="AU24" s="26">
        <f t="shared" si="19"/>
        <v>64.26641266119577</v>
      </c>
      <c r="AV24" s="97">
        <f t="shared" si="25"/>
        <v>31496007</v>
      </c>
      <c r="AW24" s="97">
        <f t="shared" si="20"/>
        <v>9230.95164126612</v>
      </c>
    </row>
    <row r="25" spans="1:53" s="79" customFormat="1" ht="12.75">
      <c r="A25" s="65">
        <v>22</v>
      </c>
      <c r="B25" s="95" t="s">
        <v>98</v>
      </c>
      <c r="C25" s="96">
        <v>3409</v>
      </c>
      <c r="D25" s="133">
        <v>9679170</v>
      </c>
      <c r="E25" s="26">
        <f t="shared" si="0"/>
        <v>2839.2989146377236</v>
      </c>
      <c r="F25" s="133">
        <v>3412530</v>
      </c>
      <c r="G25" s="26">
        <f t="shared" si="1"/>
        <v>1001.0354942798475</v>
      </c>
      <c r="H25" s="133">
        <v>826334</v>
      </c>
      <c r="I25" s="26">
        <f t="shared" si="26"/>
        <v>242.3977706072162</v>
      </c>
      <c r="J25" s="133">
        <v>606312</v>
      </c>
      <c r="K25" s="26">
        <f t="shared" si="2"/>
        <v>177.85626283367557</v>
      </c>
      <c r="L25" s="133">
        <v>0</v>
      </c>
      <c r="M25" s="26">
        <f t="shared" si="3"/>
        <v>0</v>
      </c>
      <c r="N25" s="133">
        <v>535132</v>
      </c>
      <c r="O25" s="26">
        <f t="shared" si="4"/>
        <v>156.9762393663831</v>
      </c>
      <c r="P25" s="88">
        <f t="shared" si="21"/>
        <v>15059478</v>
      </c>
      <c r="Q25" s="88">
        <f t="shared" si="22"/>
        <v>4417.564681724846</v>
      </c>
      <c r="R25" s="133">
        <v>886525</v>
      </c>
      <c r="S25" s="26">
        <f t="shared" si="5"/>
        <v>260.05426811381636</v>
      </c>
      <c r="T25" s="133">
        <v>1555500</v>
      </c>
      <c r="U25" s="26">
        <f t="shared" si="6"/>
        <v>456.2921677911411</v>
      </c>
      <c r="V25" s="49">
        <f t="shared" si="23"/>
        <v>17501503</v>
      </c>
      <c r="W25" s="49">
        <f t="shared" si="7"/>
        <v>5133.911117629804</v>
      </c>
      <c r="X25" s="133">
        <v>1780845</v>
      </c>
      <c r="Y25" s="26">
        <f t="shared" si="8"/>
        <v>522.3951305368143</v>
      </c>
      <c r="Z25" s="133">
        <v>603237</v>
      </c>
      <c r="AA25" s="26">
        <f t="shared" si="9"/>
        <v>176.9542387797008</v>
      </c>
      <c r="AB25" s="133">
        <v>304552</v>
      </c>
      <c r="AC25" s="26">
        <f t="shared" si="10"/>
        <v>89.33763567028454</v>
      </c>
      <c r="AD25" s="133">
        <v>2087352</v>
      </c>
      <c r="AE25" s="26">
        <f t="shared" si="11"/>
        <v>612.3062481666178</v>
      </c>
      <c r="AF25" s="133">
        <v>2739576</v>
      </c>
      <c r="AG25" s="26">
        <f t="shared" si="12"/>
        <v>803.6303901437371</v>
      </c>
      <c r="AH25" s="133">
        <v>1768263</v>
      </c>
      <c r="AI25" s="26">
        <f t="shared" si="13"/>
        <v>518.7043121149898</v>
      </c>
      <c r="AJ25" s="133">
        <v>0</v>
      </c>
      <c r="AK25" s="26">
        <f t="shared" si="14"/>
        <v>0</v>
      </c>
      <c r="AL25" s="133">
        <v>7437</v>
      </c>
      <c r="AM25" s="26">
        <f t="shared" si="15"/>
        <v>2.1815781754180112</v>
      </c>
      <c r="AN25" s="133">
        <v>162950</v>
      </c>
      <c r="AO25" s="26">
        <f t="shared" si="16"/>
        <v>47.79994133176885</v>
      </c>
      <c r="AP25" s="74">
        <f t="shared" si="24"/>
        <v>9454212</v>
      </c>
      <c r="AQ25" s="74">
        <f t="shared" si="17"/>
        <v>2773.309474919331</v>
      </c>
      <c r="AR25" s="133">
        <v>268860</v>
      </c>
      <c r="AS25" s="26">
        <f t="shared" si="18"/>
        <v>78.86770313875037</v>
      </c>
      <c r="AT25" s="133">
        <v>766195</v>
      </c>
      <c r="AU25" s="26">
        <f t="shared" si="19"/>
        <v>224.75652684071576</v>
      </c>
      <c r="AV25" s="97">
        <f t="shared" si="25"/>
        <v>27990770</v>
      </c>
      <c r="AW25" s="97">
        <f t="shared" si="20"/>
        <v>8210.844822528601</v>
      </c>
      <c r="AX25" s="78"/>
      <c r="AY25" s="78"/>
      <c r="AZ25" s="78"/>
      <c r="BA25" s="78"/>
    </row>
    <row r="26" spans="1:53" s="79" customFormat="1" ht="12.75">
      <c r="A26" s="65">
        <v>23</v>
      </c>
      <c r="B26" s="95" t="s">
        <v>99</v>
      </c>
      <c r="C26" s="96">
        <v>13899</v>
      </c>
      <c r="D26" s="133">
        <v>45322367</v>
      </c>
      <c r="E26" s="26">
        <f t="shared" si="0"/>
        <v>3260.8365350025183</v>
      </c>
      <c r="F26" s="133">
        <v>19033899</v>
      </c>
      <c r="G26" s="26">
        <f t="shared" si="1"/>
        <v>1369.4437729333044</v>
      </c>
      <c r="H26" s="133">
        <v>3420168</v>
      </c>
      <c r="I26" s="26">
        <f t="shared" si="26"/>
        <v>246.0729548888409</v>
      </c>
      <c r="J26" s="133">
        <v>1624236</v>
      </c>
      <c r="K26" s="26">
        <f t="shared" si="2"/>
        <v>116.85991797971077</v>
      </c>
      <c r="L26" s="133">
        <v>93898</v>
      </c>
      <c r="M26" s="26">
        <f t="shared" si="3"/>
        <v>6.755737822864955</v>
      </c>
      <c r="N26" s="133">
        <v>9335562</v>
      </c>
      <c r="O26" s="26">
        <f t="shared" si="4"/>
        <v>671.6714871573495</v>
      </c>
      <c r="P26" s="88">
        <f t="shared" si="21"/>
        <v>78830130</v>
      </c>
      <c r="Q26" s="88">
        <f t="shared" si="22"/>
        <v>5671.640405784588</v>
      </c>
      <c r="R26" s="133">
        <v>4037575</v>
      </c>
      <c r="S26" s="26">
        <f t="shared" si="5"/>
        <v>290.4939204259299</v>
      </c>
      <c r="T26" s="133">
        <v>5487064</v>
      </c>
      <c r="U26" s="26">
        <f t="shared" si="6"/>
        <v>394.78120728109934</v>
      </c>
      <c r="V26" s="49">
        <f t="shared" si="23"/>
        <v>88354769</v>
      </c>
      <c r="W26" s="49">
        <f t="shared" si="7"/>
        <v>6356.915533491618</v>
      </c>
      <c r="X26" s="133">
        <v>5323962</v>
      </c>
      <c r="Y26" s="26">
        <f t="shared" si="8"/>
        <v>383.04640621627453</v>
      </c>
      <c r="Z26" s="133">
        <v>2073234</v>
      </c>
      <c r="AA26" s="26">
        <f t="shared" si="9"/>
        <v>149.16425642132526</v>
      </c>
      <c r="AB26" s="133">
        <v>1523351</v>
      </c>
      <c r="AC26" s="26">
        <f t="shared" si="10"/>
        <v>109.6014821210159</v>
      </c>
      <c r="AD26" s="133">
        <v>14069975</v>
      </c>
      <c r="AE26" s="26">
        <f t="shared" si="11"/>
        <v>1012.3012446938628</v>
      </c>
      <c r="AF26" s="133">
        <v>7853651</v>
      </c>
      <c r="AG26" s="26">
        <f t="shared" si="12"/>
        <v>565.0515144974459</v>
      </c>
      <c r="AH26" s="133">
        <v>8800591</v>
      </c>
      <c r="AI26" s="26">
        <f t="shared" si="13"/>
        <v>633.1815957982589</v>
      </c>
      <c r="AJ26" s="133">
        <v>0</v>
      </c>
      <c r="AK26" s="26">
        <f t="shared" si="14"/>
        <v>0</v>
      </c>
      <c r="AL26" s="133">
        <v>503393</v>
      </c>
      <c r="AM26" s="26">
        <f t="shared" si="15"/>
        <v>36.21792934743507</v>
      </c>
      <c r="AN26" s="133">
        <v>630062</v>
      </c>
      <c r="AO26" s="26">
        <f t="shared" si="16"/>
        <v>45.331462695157924</v>
      </c>
      <c r="AP26" s="74">
        <f t="shared" si="24"/>
        <v>40778219</v>
      </c>
      <c r="AQ26" s="74">
        <f t="shared" si="17"/>
        <v>2933.895891790776</v>
      </c>
      <c r="AR26" s="133">
        <v>26692240</v>
      </c>
      <c r="AS26" s="26">
        <f t="shared" si="18"/>
        <v>1920.4431973523276</v>
      </c>
      <c r="AT26" s="133">
        <v>7475917</v>
      </c>
      <c r="AU26" s="26">
        <f t="shared" si="19"/>
        <v>537.8744513993812</v>
      </c>
      <c r="AV26" s="97">
        <f t="shared" si="25"/>
        <v>163301145</v>
      </c>
      <c r="AW26" s="97">
        <f t="shared" si="20"/>
        <v>11749.129074034103</v>
      </c>
      <c r="AX26" s="78"/>
      <c r="AY26" s="78"/>
      <c r="AZ26" s="78"/>
      <c r="BA26" s="78"/>
    </row>
    <row r="27" spans="1:53" s="79" customFormat="1" ht="12.75">
      <c r="A27" s="65">
        <v>24</v>
      </c>
      <c r="B27" s="95" t="s">
        <v>100</v>
      </c>
      <c r="C27" s="96">
        <v>4176</v>
      </c>
      <c r="D27" s="133">
        <v>16651633</v>
      </c>
      <c r="E27" s="26">
        <f t="shared" si="0"/>
        <v>3987.460009578544</v>
      </c>
      <c r="F27" s="133">
        <v>3897511</v>
      </c>
      <c r="G27" s="26">
        <f t="shared" si="1"/>
        <v>933.3120210727969</v>
      </c>
      <c r="H27" s="133">
        <v>1227039</v>
      </c>
      <c r="I27" s="26">
        <f t="shared" si="26"/>
        <v>293.83117816091954</v>
      </c>
      <c r="J27" s="133">
        <v>1211886</v>
      </c>
      <c r="K27" s="26">
        <f t="shared" si="2"/>
        <v>290.20258620689657</v>
      </c>
      <c r="L27" s="133">
        <v>36132</v>
      </c>
      <c r="M27" s="26">
        <f t="shared" si="3"/>
        <v>8.652298850574713</v>
      </c>
      <c r="N27" s="133">
        <v>3913216</v>
      </c>
      <c r="O27" s="26">
        <f t="shared" si="4"/>
        <v>937.0727969348659</v>
      </c>
      <c r="P27" s="88">
        <f t="shared" si="21"/>
        <v>26937417</v>
      </c>
      <c r="Q27" s="88">
        <f t="shared" si="22"/>
        <v>6450.530890804598</v>
      </c>
      <c r="R27" s="133">
        <v>3117634</v>
      </c>
      <c r="S27" s="26">
        <f t="shared" si="5"/>
        <v>746.5598659003831</v>
      </c>
      <c r="T27" s="133">
        <v>3131117</v>
      </c>
      <c r="U27" s="26">
        <f t="shared" si="6"/>
        <v>749.7885536398468</v>
      </c>
      <c r="V27" s="49">
        <f t="shared" si="23"/>
        <v>33186168</v>
      </c>
      <c r="W27" s="49">
        <f t="shared" si="7"/>
        <v>7946.879310344828</v>
      </c>
      <c r="X27" s="133">
        <v>2604778</v>
      </c>
      <c r="Y27" s="26">
        <f t="shared" si="8"/>
        <v>623.7495210727969</v>
      </c>
      <c r="Z27" s="133">
        <v>1179483</v>
      </c>
      <c r="AA27" s="26">
        <f t="shared" si="9"/>
        <v>282.4432471264368</v>
      </c>
      <c r="AB27" s="133">
        <v>861126</v>
      </c>
      <c r="AC27" s="26">
        <f t="shared" si="10"/>
        <v>206.20833333333334</v>
      </c>
      <c r="AD27" s="133">
        <v>5536618</v>
      </c>
      <c r="AE27" s="26">
        <f t="shared" si="11"/>
        <v>1325.8184865900382</v>
      </c>
      <c r="AF27" s="133">
        <v>2898649</v>
      </c>
      <c r="AG27" s="26">
        <f t="shared" si="12"/>
        <v>694.1209291187739</v>
      </c>
      <c r="AH27" s="133">
        <v>3409586</v>
      </c>
      <c r="AI27" s="26">
        <f t="shared" si="13"/>
        <v>816.4717432950191</v>
      </c>
      <c r="AJ27" s="133">
        <v>7799873</v>
      </c>
      <c r="AK27" s="26">
        <f t="shared" si="14"/>
        <v>1867.7856800766283</v>
      </c>
      <c r="AL27" s="133">
        <v>12586</v>
      </c>
      <c r="AM27" s="26">
        <f t="shared" si="15"/>
        <v>3.013888888888889</v>
      </c>
      <c r="AN27" s="133">
        <v>140686</v>
      </c>
      <c r="AO27" s="26">
        <f t="shared" si="16"/>
        <v>33.68917624521073</v>
      </c>
      <c r="AP27" s="74">
        <f t="shared" si="24"/>
        <v>24443385</v>
      </c>
      <c r="AQ27" s="74">
        <f t="shared" si="17"/>
        <v>5853.3010057471265</v>
      </c>
      <c r="AR27" s="133">
        <v>699155</v>
      </c>
      <c r="AS27" s="26">
        <f t="shared" si="18"/>
        <v>167.42217432950193</v>
      </c>
      <c r="AT27" s="133">
        <v>3638211</v>
      </c>
      <c r="AU27" s="26">
        <f t="shared" si="19"/>
        <v>871.2191091954023</v>
      </c>
      <c r="AV27" s="97">
        <f t="shared" si="25"/>
        <v>61966919</v>
      </c>
      <c r="AW27" s="97">
        <f t="shared" si="20"/>
        <v>14838.821599616858</v>
      </c>
      <c r="AX27" s="78"/>
      <c r="AY27" s="78"/>
      <c r="AZ27" s="78"/>
      <c r="BA27" s="78"/>
    </row>
    <row r="28" spans="1:49" ht="12.75">
      <c r="A28" s="65">
        <v>25</v>
      </c>
      <c r="B28" s="98" t="s">
        <v>101</v>
      </c>
      <c r="C28" s="92">
        <v>2266</v>
      </c>
      <c r="D28" s="128">
        <v>9430228</v>
      </c>
      <c r="E28" s="26">
        <f t="shared" si="0"/>
        <v>4161.618711385701</v>
      </c>
      <c r="F28" s="128">
        <v>2421167</v>
      </c>
      <c r="G28" s="26">
        <f t="shared" si="1"/>
        <v>1068.4761694616063</v>
      </c>
      <c r="H28" s="128">
        <v>637773</v>
      </c>
      <c r="I28" s="26">
        <f t="shared" si="26"/>
        <v>281.4532215357458</v>
      </c>
      <c r="J28" s="128">
        <v>166159</v>
      </c>
      <c r="K28" s="26">
        <f t="shared" si="2"/>
        <v>73.3270079435128</v>
      </c>
      <c r="L28" s="128">
        <v>41398</v>
      </c>
      <c r="M28" s="26">
        <f t="shared" si="3"/>
        <v>18.269196822594882</v>
      </c>
      <c r="N28" s="128">
        <v>569985</v>
      </c>
      <c r="O28" s="26">
        <f t="shared" si="4"/>
        <v>251.53795233892322</v>
      </c>
      <c r="P28" s="88">
        <f t="shared" si="21"/>
        <v>13266710</v>
      </c>
      <c r="Q28" s="88">
        <f t="shared" si="22"/>
        <v>5854.682259488085</v>
      </c>
      <c r="R28" s="128">
        <v>939804</v>
      </c>
      <c r="S28" s="26">
        <f t="shared" si="5"/>
        <v>414.7413945278023</v>
      </c>
      <c r="T28" s="128">
        <v>1496391</v>
      </c>
      <c r="U28" s="26">
        <f t="shared" si="6"/>
        <v>660.3667255075022</v>
      </c>
      <c r="V28" s="49">
        <f t="shared" si="23"/>
        <v>15702905</v>
      </c>
      <c r="W28" s="49">
        <f t="shared" si="7"/>
        <v>6929.79037952339</v>
      </c>
      <c r="X28" s="128">
        <v>1321505</v>
      </c>
      <c r="Y28" s="26">
        <f t="shared" si="8"/>
        <v>583.1884377758164</v>
      </c>
      <c r="Z28" s="128">
        <v>820541</v>
      </c>
      <c r="AA28" s="26">
        <f t="shared" si="9"/>
        <v>362.1098852603707</v>
      </c>
      <c r="AB28" s="128">
        <v>292947</v>
      </c>
      <c r="AC28" s="26">
        <f t="shared" si="10"/>
        <v>129.27934686672552</v>
      </c>
      <c r="AD28" s="128">
        <v>2329478</v>
      </c>
      <c r="AE28" s="26">
        <f t="shared" si="11"/>
        <v>1028.0132391879965</v>
      </c>
      <c r="AF28" s="128">
        <v>1591752</v>
      </c>
      <c r="AG28" s="26">
        <f t="shared" si="12"/>
        <v>702.45013239188</v>
      </c>
      <c r="AH28" s="128">
        <v>1442372</v>
      </c>
      <c r="AI28" s="26">
        <f t="shared" si="13"/>
        <v>636.5278022947925</v>
      </c>
      <c r="AJ28" s="128">
        <v>0</v>
      </c>
      <c r="AK28" s="26">
        <f t="shared" si="14"/>
        <v>0</v>
      </c>
      <c r="AL28" s="128">
        <v>0</v>
      </c>
      <c r="AM28" s="26">
        <f t="shared" si="15"/>
        <v>0</v>
      </c>
      <c r="AN28" s="128">
        <v>0</v>
      </c>
      <c r="AO28" s="26">
        <f t="shared" si="16"/>
        <v>0</v>
      </c>
      <c r="AP28" s="4">
        <f t="shared" si="24"/>
        <v>7798595</v>
      </c>
      <c r="AQ28" s="74">
        <f t="shared" si="17"/>
        <v>3441.5688437775816</v>
      </c>
      <c r="AR28" s="128">
        <v>208061</v>
      </c>
      <c r="AS28" s="26">
        <f t="shared" si="18"/>
        <v>91.81862312444837</v>
      </c>
      <c r="AT28" s="128">
        <v>576168</v>
      </c>
      <c r="AU28" s="26">
        <f t="shared" si="19"/>
        <v>254.26654898499558</v>
      </c>
      <c r="AV28" s="97">
        <f t="shared" si="25"/>
        <v>24285729</v>
      </c>
      <c r="AW28" s="97">
        <f t="shared" si="20"/>
        <v>10717.444395410415</v>
      </c>
    </row>
    <row r="29" spans="1:49" ht="12.75">
      <c r="A29" s="65">
        <v>26</v>
      </c>
      <c r="B29" s="95" t="s">
        <v>102</v>
      </c>
      <c r="C29" s="96">
        <v>43486</v>
      </c>
      <c r="D29" s="117">
        <v>161554806</v>
      </c>
      <c r="E29" s="26">
        <f t="shared" si="0"/>
        <v>3715.0992503334405</v>
      </c>
      <c r="F29" s="117">
        <v>82777263</v>
      </c>
      <c r="G29" s="26">
        <f t="shared" si="1"/>
        <v>1903.538219196983</v>
      </c>
      <c r="H29" s="117">
        <v>8171560</v>
      </c>
      <c r="I29" s="26">
        <f t="shared" si="26"/>
        <v>187.91243158717748</v>
      </c>
      <c r="J29" s="117">
        <v>8139432</v>
      </c>
      <c r="K29" s="26">
        <f t="shared" si="2"/>
        <v>187.17361909580094</v>
      </c>
      <c r="L29" s="117">
        <v>1176310</v>
      </c>
      <c r="M29" s="26">
        <f t="shared" si="3"/>
        <v>27.050315043922183</v>
      </c>
      <c r="N29" s="117">
        <v>30741250</v>
      </c>
      <c r="O29" s="26">
        <f t="shared" si="4"/>
        <v>706.9229177206457</v>
      </c>
      <c r="P29" s="88">
        <f t="shared" si="21"/>
        <v>292560621</v>
      </c>
      <c r="Q29" s="88">
        <f t="shared" si="22"/>
        <v>6727.6967529779695</v>
      </c>
      <c r="R29" s="117">
        <v>20804271</v>
      </c>
      <c r="S29" s="26">
        <f t="shared" si="5"/>
        <v>478.4130754725659</v>
      </c>
      <c r="T29" s="117">
        <v>22239825</v>
      </c>
      <c r="U29" s="26">
        <f t="shared" si="6"/>
        <v>511.42494136043786</v>
      </c>
      <c r="V29" s="49">
        <f t="shared" si="23"/>
        <v>335604717</v>
      </c>
      <c r="W29" s="49">
        <f t="shared" si="7"/>
        <v>7717.534769810974</v>
      </c>
      <c r="X29" s="117">
        <v>31902294</v>
      </c>
      <c r="Y29" s="26">
        <f t="shared" si="8"/>
        <v>733.6221772524491</v>
      </c>
      <c r="Z29" s="117">
        <v>27825147</v>
      </c>
      <c r="AA29" s="26">
        <f t="shared" si="9"/>
        <v>639.8644851216484</v>
      </c>
      <c r="AB29" s="117">
        <v>9411894</v>
      </c>
      <c r="AC29" s="26">
        <f t="shared" si="10"/>
        <v>216.4350365634917</v>
      </c>
      <c r="AD29" s="117">
        <v>43561703</v>
      </c>
      <c r="AE29" s="26">
        <f t="shared" si="11"/>
        <v>1001.7408591270754</v>
      </c>
      <c r="AF29" s="117">
        <v>23595518</v>
      </c>
      <c r="AG29" s="26">
        <f t="shared" si="12"/>
        <v>542.6003311410569</v>
      </c>
      <c r="AH29" s="117">
        <v>21276170</v>
      </c>
      <c r="AI29" s="26">
        <f t="shared" si="13"/>
        <v>489.26482086188656</v>
      </c>
      <c r="AJ29" s="117">
        <v>0</v>
      </c>
      <c r="AK29" s="26">
        <f t="shared" si="14"/>
        <v>0</v>
      </c>
      <c r="AL29" s="117">
        <v>1410516</v>
      </c>
      <c r="AM29" s="26">
        <f t="shared" si="15"/>
        <v>32.436094375201215</v>
      </c>
      <c r="AN29" s="117">
        <v>16288129</v>
      </c>
      <c r="AO29" s="26">
        <f t="shared" si="16"/>
        <v>374.56029526744237</v>
      </c>
      <c r="AP29" s="74">
        <f t="shared" si="24"/>
        <v>175271371</v>
      </c>
      <c r="AQ29" s="74">
        <f t="shared" si="17"/>
        <v>4030.5240997102514</v>
      </c>
      <c r="AR29" s="117">
        <v>28959093</v>
      </c>
      <c r="AS29" s="26">
        <f t="shared" si="18"/>
        <v>665.9406015729201</v>
      </c>
      <c r="AT29" s="117">
        <v>30994968</v>
      </c>
      <c r="AU29" s="26">
        <f t="shared" si="19"/>
        <v>712.7573931840133</v>
      </c>
      <c r="AV29" s="97">
        <f t="shared" si="25"/>
        <v>570830149</v>
      </c>
      <c r="AW29" s="97">
        <f t="shared" si="20"/>
        <v>13126.756864278159</v>
      </c>
    </row>
    <row r="30" spans="1:53" s="79" customFormat="1" ht="12.75">
      <c r="A30" s="65">
        <v>27</v>
      </c>
      <c r="B30" s="95" t="s">
        <v>103</v>
      </c>
      <c r="C30" s="96">
        <v>5869</v>
      </c>
      <c r="D30" s="133">
        <v>21875125</v>
      </c>
      <c r="E30" s="26">
        <f t="shared" si="0"/>
        <v>3727.232066791617</v>
      </c>
      <c r="F30" s="133">
        <v>5991974</v>
      </c>
      <c r="G30" s="26">
        <f t="shared" si="1"/>
        <v>1020.9531436360538</v>
      </c>
      <c r="H30" s="133">
        <v>1595051</v>
      </c>
      <c r="I30" s="26">
        <f t="shared" si="26"/>
        <v>271.7756006133924</v>
      </c>
      <c r="J30" s="133">
        <v>693972</v>
      </c>
      <c r="K30" s="26">
        <f t="shared" si="2"/>
        <v>118.24365309252002</v>
      </c>
      <c r="L30" s="133">
        <v>86322</v>
      </c>
      <c r="M30" s="26">
        <f t="shared" si="3"/>
        <v>14.708127449309934</v>
      </c>
      <c r="N30" s="133">
        <v>3284530</v>
      </c>
      <c r="O30" s="26">
        <f t="shared" si="4"/>
        <v>559.6404838984495</v>
      </c>
      <c r="P30" s="88">
        <f t="shared" si="21"/>
        <v>33526974</v>
      </c>
      <c r="Q30" s="88">
        <f t="shared" si="22"/>
        <v>5712.553075481343</v>
      </c>
      <c r="R30" s="133">
        <v>2705165</v>
      </c>
      <c r="S30" s="26">
        <f t="shared" si="5"/>
        <v>460.9243482705742</v>
      </c>
      <c r="T30" s="133">
        <v>2814013</v>
      </c>
      <c r="U30" s="26">
        <f t="shared" si="6"/>
        <v>479.4706082807974</v>
      </c>
      <c r="V30" s="49">
        <f t="shared" si="23"/>
        <v>39046152</v>
      </c>
      <c r="W30" s="49">
        <f t="shared" si="7"/>
        <v>6652.948032032714</v>
      </c>
      <c r="X30" s="133">
        <v>3471242</v>
      </c>
      <c r="Y30" s="26">
        <f t="shared" si="8"/>
        <v>591.4537399897768</v>
      </c>
      <c r="Z30" s="133">
        <v>1629587</v>
      </c>
      <c r="AA30" s="26">
        <f t="shared" si="9"/>
        <v>277.6600783779179</v>
      </c>
      <c r="AB30" s="133">
        <v>659522</v>
      </c>
      <c r="AC30" s="26">
        <f t="shared" si="10"/>
        <v>112.37382859090134</v>
      </c>
      <c r="AD30" s="133">
        <v>6042310</v>
      </c>
      <c r="AE30" s="26">
        <f t="shared" si="11"/>
        <v>1029.5297324927585</v>
      </c>
      <c r="AF30" s="133">
        <v>2415150</v>
      </c>
      <c r="AG30" s="26">
        <f t="shared" si="12"/>
        <v>411.5096268529562</v>
      </c>
      <c r="AH30" s="133">
        <v>3837051</v>
      </c>
      <c r="AI30" s="26">
        <f t="shared" si="13"/>
        <v>653.7827568580678</v>
      </c>
      <c r="AJ30" s="133">
        <v>0</v>
      </c>
      <c r="AK30" s="26">
        <f t="shared" si="14"/>
        <v>0</v>
      </c>
      <c r="AL30" s="133">
        <v>40108</v>
      </c>
      <c r="AM30" s="26">
        <f t="shared" si="15"/>
        <v>6.833872891463622</v>
      </c>
      <c r="AN30" s="133">
        <v>424025</v>
      </c>
      <c r="AO30" s="26">
        <f t="shared" si="16"/>
        <v>72.24825353552565</v>
      </c>
      <c r="AP30" s="74">
        <f t="shared" si="24"/>
        <v>18518995</v>
      </c>
      <c r="AQ30" s="74">
        <f t="shared" si="17"/>
        <v>3155.391889589368</v>
      </c>
      <c r="AR30" s="133">
        <v>223628</v>
      </c>
      <c r="AS30" s="26">
        <f t="shared" si="18"/>
        <v>38.103254387459536</v>
      </c>
      <c r="AT30" s="133">
        <v>2968883</v>
      </c>
      <c r="AU30" s="26">
        <f t="shared" si="19"/>
        <v>505.8584085874936</v>
      </c>
      <c r="AV30" s="97">
        <f t="shared" si="25"/>
        <v>60757658</v>
      </c>
      <c r="AW30" s="97">
        <f t="shared" si="20"/>
        <v>10352.301584597035</v>
      </c>
      <c r="AX30" s="78"/>
      <c r="AY30" s="78"/>
      <c r="AZ30" s="78"/>
      <c r="BA30" s="78"/>
    </row>
    <row r="31" spans="1:53" s="79" customFormat="1" ht="12.75">
      <c r="A31" s="65">
        <v>28</v>
      </c>
      <c r="B31" s="95" t="s">
        <v>104</v>
      </c>
      <c r="C31" s="96">
        <v>29762</v>
      </c>
      <c r="D31" s="133">
        <v>103193627</v>
      </c>
      <c r="E31" s="26">
        <f t="shared" si="0"/>
        <v>3467.29477185673</v>
      </c>
      <c r="F31" s="133">
        <v>38452472</v>
      </c>
      <c r="G31" s="26">
        <f t="shared" si="1"/>
        <v>1291.9989248034406</v>
      </c>
      <c r="H31" s="133">
        <v>5151047</v>
      </c>
      <c r="I31" s="26">
        <f t="shared" si="26"/>
        <v>173.07462536119885</v>
      </c>
      <c r="J31" s="133">
        <v>10317991</v>
      </c>
      <c r="K31" s="26">
        <f t="shared" si="2"/>
        <v>346.68338821315774</v>
      </c>
      <c r="L31" s="133">
        <v>680236</v>
      </c>
      <c r="M31" s="26">
        <f t="shared" si="3"/>
        <v>22.855856461259325</v>
      </c>
      <c r="N31" s="133">
        <v>14315379</v>
      </c>
      <c r="O31" s="26">
        <f t="shared" si="4"/>
        <v>480.9951952153753</v>
      </c>
      <c r="P31" s="88">
        <f t="shared" si="21"/>
        <v>172110752</v>
      </c>
      <c r="Q31" s="88">
        <f t="shared" si="22"/>
        <v>5782.902761911162</v>
      </c>
      <c r="R31" s="133">
        <v>15111298</v>
      </c>
      <c r="S31" s="26">
        <f t="shared" si="5"/>
        <v>507.7379880384383</v>
      </c>
      <c r="T31" s="133">
        <v>12886480</v>
      </c>
      <c r="U31" s="26">
        <f t="shared" si="6"/>
        <v>432.9843424501042</v>
      </c>
      <c r="V31" s="49">
        <f t="shared" si="23"/>
        <v>200108530</v>
      </c>
      <c r="W31" s="49">
        <f t="shared" si="7"/>
        <v>6723.625092399704</v>
      </c>
      <c r="X31" s="133">
        <v>12372908</v>
      </c>
      <c r="Y31" s="26">
        <f t="shared" si="8"/>
        <v>415.7283784691889</v>
      </c>
      <c r="Z31" s="133">
        <v>4619127</v>
      </c>
      <c r="AA31" s="26">
        <f t="shared" si="9"/>
        <v>155.20217055305423</v>
      </c>
      <c r="AB31" s="133">
        <v>2268275</v>
      </c>
      <c r="AC31" s="26">
        <f t="shared" si="10"/>
        <v>76.21379611585243</v>
      </c>
      <c r="AD31" s="133">
        <v>19763589</v>
      </c>
      <c r="AE31" s="26">
        <f t="shared" si="11"/>
        <v>664.0544654257106</v>
      </c>
      <c r="AF31" s="133">
        <v>21147345</v>
      </c>
      <c r="AG31" s="26">
        <f t="shared" si="12"/>
        <v>710.5485182447417</v>
      </c>
      <c r="AH31" s="133">
        <v>12832955</v>
      </c>
      <c r="AI31" s="26">
        <f t="shared" si="13"/>
        <v>431.18590820509377</v>
      </c>
      <c r="AJ31" s="133">
        <v>0</v>
      </c>
      <c r="AK31" s="26">
        <f t="shared" si="14"/>
        <v>0</v>
      </c>
      <c r="AL31" s="133">
        <v>16316</v>
      </c>
      <c r="AM31" s="26">
        <f t="shared" si="15"/>
        <v>0.5482158457092937</v>
      </c>
      <c r="AN31" s="133">
        <v>1958453</v>
      </c>
      <c r="AO31" s="26">
        <f t="shared" si="16"/>
        <v>65.80381022780728</v>
      </c>
      <c r="AP31" s="74">
        <f t="shared" si="24"/>
        <v>74978968</v>
      </c>
      <c r="AQ31" s="74">
        <f t="shared" si="17"/>
        <v>2519.285263087158</v>
      </c>
      <c r="AR31" s="133">
        <v>7520338</v>
      </c>
      <c r="AS31" s="26">
        <f t="shared" si="18"/>
        <v>252.6825482158457</v>
      </c>
      <c r="AT31" s="133">
        <v>65938116</v>
      </c>
      <c r="AU31" s="26">
        <f t="shared" si="19"/>
        <v>2215.5136079564545</v>
      </c>
      <c r="AV31" s="97">
        <f t="shared" si="25"/>
        <v>348545952</v>
      </c>
      <c r="AW31" s="97">
        <f t="shared" si="20"/>
        <v>11711.106511659164</v>
      </c>
      <c r="AX31" s="78"/>
      <c r="AY31" s="78"/>
      <c r="AZ31" s="78"/>
      <c r="BA31" s="78"/>
    </row>
    <row r="32" spans="1:53" s="79" customFormat="1" ht="12.75">
      <c r="A32" s="65">
        <v>29</v>
      </c>
      <c r="B32" s="95" t="s">
        <v>105</v>
      </c>
      <c r="C32" s="96">
        <v>14693</v>
      </c>
      <c r="D32" s="133">
        <v>52864293</v>
      </c>
      <c r="E32" s="26">
        <f t="shared" si="0"/>
        <v>3597.923705165725</v>
      </c>
      <c r="F32" s="133">
        <v>17410289</v>
      </c>
      <c r="G32" s="26">
        <f t="shared" si="1"/>
        <v>1184.9376573878717</v>
      </c>
      <c r="H32" s="133">
        <v>2405883</v>
      </c>
      <c r="I32" s="26">
        <f t="shared" si="26"/>
        <v>163.74348329136325</v>
      </c>
      <c r="J32" s="133">
        <v>1791946</v>
      </c>
      <c r="K32" s="26">
        <f t="shared" si="2"/>
        <v>121.95916422786361</v>
      </c>
      <c r="L32" s="133">
        <v>902164</v>
      </c>
      <c r="M32" s="26">
        <f t="shared" si="3"/>
        <v>61.400939222759135</v>
      </c>
      <c r="N32" s="133">
        <v>6865380</v>
      </c>
      <c r="O32" s="26">
        <f t="shared" si="4"/>
        <v>467.2551555162322</v>
      </c>
      <c r="P32" s="88">
        <f t="shared" si="21"/>
        <v>82239955</v>
      </c>
      <c r="Q32" s="88">
        <f t="shared" si="22"/>
        <v>5597.220104811815</v>
      </c>
      <c r="R32" s="133">
        <v>7775977</v>
      </c>
      <c r="S32" s="26">
        <f t="shared" si="5"/>
        <v>529.2300415163684</v>
      </c>
      <c r="T32" s="133">
        <v>6746344</v>
      </c>
      <c r="U32" s="26">
        <f t="shared" si="6"/>
        <v>459.15361056285303</v>
      </c>
      <c r="V32" s="49">
        <f t="shared" si="23"/>
        <v>96762276</v>
      </c>
      <c r="W32" s="49">
        <f t="shared" si="7"/>
        <v>6585.603756891037</v>
      </c>
      <c r="X32" s="133">
        <v>7327905</v>
      </c>
      <c r="Y32" s="26">
        <f t="shared" si="8"/>
        <v>498.734431361873</v>
      </c>
      <c r="Z32" s="133">
        <v>2225073</v>
      </c>
      <c r="AA32" s="26">
        <f t="shared" si="9"/>
        <v>151.43762335806167</v>
      </c>
      <c r="AB32" s="133">
        <v>1492645</v>
      </c>
      <c r="AC32" s="26">
        <f t="shared" si="10"/>
        <v>101.58885183420676</v>
      </c>
      <c r="AD32" s="133">
        <v>13868283</v>
      </c>
      <c r="AE32" s="26">
        <f t="shared" si="11"/>
        <v>943.870074184986</v>
      </c>
      <c r="AF32" s="133">
        <v>7847950</v>
      </c>
      <c r="AG32" s="26">
        <f t="shared" si="12"/>
        <v>534.1284965629892</v>
      </c>
      <c r="AH32" s="133">
        <v>7814820</v>
      </c>
      <c r="AI32" s="26">
        <f t="shared" si="13"/>
        <v>531.8736813448581</v>
      </c>
      <c r="AJ32" s="133">
        <v>0</v>
      </c>
      <c r="AK32" s="26">
        <f t="shared" si="14"/>
        <v>0</v>
      </c>
      <c r="AL32" s="133">
        <v>15041</v>
      </c>
      <c r="AM32" s="26">
        <f t="shared" si="15"/>
        <v>1.0236847478391071</v>
      </c>
      <c r="AN32" s="133">
        <v>2364337</v>
      </c>
      <c r="AO32" s="26">
        <f t="shared" si="16"/>
        <v>160.91587830939903</v>
      </c>
      <c r="AP32" s="74">
        <f t="shared" si="24"/>
        <v>42956054</v>
      </c>
      <c r="AQ32" s="74">
        <f t="shared" si="17"/>
        <v>2923.572721704213</v>
      </c>
      <c r="AR32" s="133">
        <v>6738004</v>
      </c>
      <c r="AS32" s="26">
        <f t="shared" si="18"/>
        <v>458.58599333015724</v>
      </c>
      <c r="AT32" s="133">
        <v>14088438</v>
      </c>
      <c r="AU32" s="26">
        <f t="shared" si="19"/>
        <v>958.8537398761315</v>
      </c>
      <c r="AV32" s="97">
        <f t="shared" si="25"/>
        <v>160544772</v>
      </c>
      <c r="AW32" s="97">
        <f t="shared" si="20"/>
        <v>10926.616211801538</v>
      </c>
      <c r="AX32" s="78"/>
      <c r="AY32" s="78"/>
      <c r="AZ32" s="78"/>
      <c r="BA32" s="78"/>
    </row>
    <row r="33" spans="1:49" ht="12.75">
      <c r="A33" s="65">
        <v>30</v>
      </c>
      <c r="B33" s="98" t="s">
        <v>106</v>
      </c>
      <c r="C33" s="92">
        <v>2659</v>
      </c>
      <c r="D33" s="128">
        <v>9679110</v>
      </c>
      <c r="E33" s="26">
        <f t="shared" si="0"/>
        <v>3640.1316284317413</v>
      </c>
      <c r="F33" s="128">
        <v>2436165</v>
      </c>
      <c r="G33" s="26">
        <f t="shared" si="1"/>
        <v>916.1959383226776</v>
      </c>
      <c r="H33" s="128">
        <v>528467</v>
      </c>
      <c r="I33" s="26">
        <f t="shared" si="26"/>
        <v>198.7465212485897</v>
      </c>
      <c r="J33" s="128">
        <v>491890</v>
      </c>
      <c r="K33" s="26">
        <f t="shared" si="2"/>
        <v>184.99059796916134</v>
      </c>
      <c r="L33" s="128">
        <v>123354</v>
      </c>
      <c r="M33" s="26">
        <f t="shared" si="3"/>
        <v>46.3911244828883</v>
      </c>
      <c r="N33" s="128">
        <v>2183674</v>
      </c>
      <c r="O33" s="26">
        <f t="shared" si="4"/>
        <v>821.238811583302</v>
      </c>
      <c r="P33" s="88">
        <f t="shared" si="21"/>
        <v>15442660</v>
      </c>
      <c r="Q33" s="88">
        <f t="shared" si="22"/>
        <v>5807.694622038361</v>
      </c>
      <c r="R33" s="128">
        <v>820901</v>
      </c>
      <c r="S33" s="26">
        <f t="shared" si="5"/>
        <v>308.7254606995111</v>
      </c>
      <c r="T33" s="128">
        <v>1415932</v>
      </c>
      <c r="U33" s="26">
        <f t="shared" si="6"/>
        <v>532.5054531778865</v>
      </c>
      <c r="V33" s="49">
        <f t="shared" si="23"/>
        <v>17679493</v>
      </c>
      <c r="W33" s="49">
        <f t="shared" si="7"/>
        <v>6648.925535915758</v>
      </c>
      <c r="X33" s="128">
        <v>1334446</v>
      </c>
      <c r="Y33" s="26">
        <f t="shared" si="8"/>
        <v>501.8600977811207</v>
      </c>
      <c r="Z33" s="128">
        <v>507100</v>
      </c>
      <c r="AA33" s="26">
        <f t="shared" si="9"/>
        <v>190.71079353140277</v>
      </c>
      <c r="AB33" s="128">
        <v>355984</v>
      </c>
      <c r="AC33" s="26">
        <f t="shared" si="10"/>
        <v>133.87890184279806</v>
      </c>
      <c r="AD33" s="128">
        <v>2257195</v>
      </c>
      <c r="AE33" s="26">
        <f t="shared" si="11"/>
        <v>848.8886799548702</v>
      </c>
      <c r="AF33" s="128">
        <v>1752063</v>
      </c>
      <c r="AG33" s="26">
        <f t="shared" si="12"/>
        <v>658.9180142910868</v>
      </c>
      <c r="AH33" s="128">
        <v>1608722</v>
      </c>
      <c r="AI33" s="26">
        <f t="shared" si="13"/>
        <v>605.0101541933058</v>
      </c>
      <c r="AJ33" s="128">
        <v>0</v>
      </c>
      <c r="AK33" s="26">
        <f t="shared" si="14"/>
        <v>0</v>
      </c>
      <c r="AL33" s="128">
        <v>0</v>
      </c>
      <c r="AM33" s="26">
        <f t="shared" si="15"/>
        <v>0</v>
      </c>
      <c r="AN33" s="128">
        <v>79190</v>
      </c>
      <c r="AO33" s="26">
        <f t="shared" si="16"/>
        <v>29.781872884543063</v>
      </c>
      <c r="AP33" s="4">
        <f t="shared" si="24"/>
        <v>7894700</v>
      </c>
      <c r="AQ33" s="74">
        <f t="shared" si="17"/>
        <v>2969.0485144791273</v>
      </c>
      <c r="AR33" s="128">
        <v>3844999</v>
      </c>
      <c r="AS33" s="26">
        <f t="shared" si="18"/>
        <v>1446.0319669048515</v>
      </c>
      <c r="AT33" s="128">
        <v>91771</v>
      </c>
      <c r="AU33" s="26">
        <f t="shared" si="19"/>
        <v>34.5133508837909</v>
      </c>
      <c r="AV33" s="97">
        <f t="shared" si="25"/>
        <v>29510963</v>
      </c>
      <c r="AW33" s="97">
        <f t="shared" si="20"/>
        <v>11098.519368183528</v>
      </c>
    </row>
    <row r="34" spans="1:49" ht="12.75">
      <c r="A34" s="65">
        <v>31</v>
      </c>
      <c r="B34" s="95" t="s">
        <v>107</v>
      </c>
      <c r="C34" s="96">
        <v>6572</v>
      </c>
      <c r="D34" s="117">
        <v>24414274</v>
      </c>
      <c r="E34" s="26">
        <f t="shared" si="0"/>
        <v>3714.892574558734</v>
      </c>
      <c r="F34" s="117">
        <v>7056016</v>
      </c>
      <c r="G34" s="26">
        <f t="shared" si="1"/>
        <v>1073.648204503956</v>
      </c>
      <c r="H34" s="117">
        <v>1372482</v>
      </c>
      <c r="I34" s="26">
        <f t="shared" si="26"/>
        <v>208.83779671332928</v>
      </c>
      <c r="J34" s="117">
        <v>2074343</v>
      </c>
      <c r="K34" s="26">
        <f t="shared" si="2"/>
        <v>315.63344491783323</v>
      </c>
      <c r="L34" s="117">
        <v>59</v>
      </c>
      <c r="M34" s="26">
        <f t="shared" si="3"/>
        <v>0.008977480219111381</v>
      </c>
      <c r="N34" s="117">
        <v>1616046</v>
      </c>
      <c r="O34" s="26">
        <f t="shared" si="4"/>
        <v>245.8986609860012</v>
      </c>
      <c r="P34" s="88">
        <f t="shared" si="21"/>
        <v>36533220</v>
      </c>
      <c r="Q34" s="88">
        <f t="shared" si="22"/>
        <v>5558.919659160073</v>
      </c>
      <c r="R34" s="117">
        <v>2738111</v>
      </c>
      <c r="S34" s="26">
        <f t="shared" si="5"/>
        <v>416.6328362751065</v>
      </c>
      <c r="T34" s="117">
        <v>3733991</v>
      </c>
      <c r="U34" s="26">
        <f t="shared" si="6"/>
        <v>568.1666159464395</v>
      </c>
      <c r="V34" s="49">
        <f t="shared" si="23"/>
        <v>43005322</v>
      </c>
      <c r="W34" s="49">
        <f t="shared" si="7"/>
        <v>6543.719111381619</v>
      </c>
      <c r="X34" s="117">
        <v>3793277</v>
      </c>
      <c r="Y34" s="26">
        <f t="shared" si="8"/>
        <v>577.1876141205113</v>
      </c>
      <c r="Z34" s="117">
        <v>1136824</v>
      </c>
      <c r="AA34" s="26">
        <f t="shared" si="9"/>
        <v>172.97991479001826</v>
      </c>
      <c r="AB34" s="117">
        <v>1038574</v>
      </c>
      <c r="AC34" s="26">
        <f t="shared" si="10"/>
        <v>158.03012781497262</v>
      </c>
      <c r="AD34" s="117">
        <v>4906706</v>
      </c>
      <c r="AE34" s="26">
        <f t="shared" si="11"/>
        <v>746.6077297626293</v>
      </c>
      <c r="AF34" s="117">
        <v>3926920</v>
      </c>
      <c r="AG34" s="26">
        <f t="shared" si="12"/>
        <v>597.522824102252</v>
      </c>
      <c r="AH34" s="117">
        <v>4274060</v>
      </c>
      <c r="AI34" s="26">
        <f t="shared" si="13"/>
        <v>650.3438831405965</v>
      </c>
      <c r="AJ34" s="117">
        <v>2344</v>
      </c>
      <c r="AK34" s="26">
        <f t="shared" si="14"/>
        <v>0.3566646378575776</v>
      </c>
      <c r="AL34" s="117">
        <v>122525</v>
      </c>
      <c r="AM34" s="26">
        <f t="shared" si="15"/>
        <v>18.643487522824103</v>
      </c>
      <c r="AN34" s="117">
        <v>682879</v>
      </c>
      <c r="AO34" s="26">
        <f t="shared" si="16"/>
        <v>103.90733414485697</v>
      </c>
      <c r="AP34" s="74">
        <f t="shared" si="24"/>
        <v>19884109</v>
      </c>
      <c r="AQ34" s="74">
        <f t="shared" si="17"/>
        <v>3025.5795800365186</v>
      </c>
      <c r="AR34" s="117">
        <v>11866743</v>
      </c>
      <c r="AS34" s="26">
        <f t="shared" si="18"/>
        <v>1805.6517041996349</v>
      </c>
      <c r="AT34" s="117">
        <v>2980458</v>
      </c>
      <c r="AU34" s="26">
        <f t="shared" si="19"/>
        <v>453.50852099817405</v>
      </c>
      <c r="AV34" s="97">
        <f t="shared" si="25"/>
        <v>77736632</v>
      </c>
      <c r="AW34" s="97">
        <f t="shared" si="20"/>
        <v>11828.458916615946</v>
      </c>
    </row>
    <row r="35" spans="1:53" s="79" customFormat="1" ht="12.75">
      <c r="A35" s="65">
        <v>32</v>
      </c>
      <c r="B35" s="95" t="s">
        <v>108</v>
      </c>
      <c r="C35" s="96">
        <v>23263</v>
      </c>
      <c r="D35" s="133">
        <v>85211902</v>
      </c>
      <c r="E35" s="26">
        <f t="shared" si="0"/>
        <v>3662.979925203112</v>
      </c>
      <c r="F35" s="133">
        <v>25492709</v>
      </c>
      <c r="G35" s="26">
        <f t="shared" si="1"/>
        <v>1095.8478700081675</v>
      </c>
      <c r="H35" s="133">
        <v>2838655</v>
      </c>
      <c r="I35" s="26">
        <f t="shared" si="26"/>
        <v>122.02445944203241</v>
      </c>
      <c r="J35" s="133">
        <v>4574493</v>
      </c>
      <c r="K35" s="26">
        <f t="shared" si="2"/>
        <v>196.64243648712548</v>
      </c>
      <c r="L35" s="133">
        <v>204070</v>
      </c>
      <c r="M35" s="26">
        <f t="shared" si="3"/>
        <v>8.772299359497914</v>
      </c>
      <c r="N35" s="133">
        <v>5585868</v>
      </c>
      <c r="O35" s="26">
        <f t="shared" si="4"/>
        <v>240.11812749860295</v>
      </c>
      <c r="P35" s="88">
        <f t="shared" si="21"/>
        <v>123907697</v>
      </c>
      <c r="Q35" s="88">
        <f t="shared" si="22"/>
        <v>5326.385117998539</v>
      </c>
      <c r="R35" s="133">
        <v>7047044</v>
      </c>
      <c r="S35" s="26">
        <f t="shared" si="5"/>
        <v>302.9292868503632</v>
      </c>
      <c r="T35" s="133">
        <v>7137291</v>
      </c>
      <c r="U35" s="26">
        <f t="shared" si="6"/>
        <v>306.80870910888535</v>
      </c>
      <c r="V35" s="49">
        <f t="shared" si="23"/>
        <v>138092032</v>
      </c>
      <c r="W35" s="49">
        <f t="shared" si="7"/>
        <v>5936.123113957787</v>
      </c>
      <c r="X35" s="133">
        <v>9130899</v>
      </c>
      <c r="Y35" s="26">
        <f t="shared" si="8"/>
        <v>392.5073722219834</v>
      </c>
      <c r="Z35" s="133">
        <v>2654000</v>
      </c>
      <c r="AA35" s="26">
        <f t="shared" si="9"/>
        <v>114.08674719511671</v>
      </c>
      <c r="AB35" s="133">
        <v>2033168</v>
      </c>
      <c r="AC35" s="26">
        <f t="shared" si="10"/>
        <v>87.3992176417487</v>
      </c>
      <c r="AD35" s="133">
        <v>16863498</v>
      </c>
      <c r="AE35" s="26">
        <f t="shared" si="11"/>
        <v>724.9064179168637</v>
      </c>
      <c r="AF35" s="133">
        <v>9656345</v>
      </c>
      <c r="AG35" s="26">
        <f t="shared" si="12"/>
        <v>415.0945707776297</v>
      </c>
      <c r="AH35" s="133">
        <v>13370512</v>
      </c>
      <c r="AI35" s="26">
        <f t="shared" si="13"/>
        <v>574.7544168851824</v>
      </c>
      <c r="AJ35" s="133">
        <v>0</v>
      </c>
      <c r="AK35" s="26">
        <f t="shared" si="14"/>
        <v>0</v>
      </c>
      <c r="AL35" s="133">
        <v>75169</v>
      </c>
      <c r="AM35" s="26">
        <f t="shared" si="15"/>
        <v>3.231268538021751</v>
      </c>
      <c r="AN35" s="133">
        <v>1751633</v>
      </c>
      <c r="AO35" s="26">
        <f t="shared" si="16"/>
        <v>75.2969522417573</v>
      </c>
      <c r="AP35" s="74">
        <f t="shared" si="24"/>
        <v>55535224</v>
      </c>
      <c r="AQ35" s="74">
        <f t="shared" si="17"/>
        <v>2387.2769634183037</v>
      </c>
      <c r="AR35" s="133">
        <v>4790392</v>
      </c>
      <c r="AS35" s="26">
        <f t="shared" si="18"/>
        <v>205.9232257232515</v>
      </c>
      <c r="AT35" s="133">
        <v>5431753</v>
      </c>
      <c r="AU35" s="26">
        <f t="shared" si="19"/>
        <v>233.49322959205605</v>
      </c>
      <c r="AV35" s="97">
        <f t="shared" si="25"/>
        <v>203849401</v>
      </c>
      <c r="AW35" s="97">
        <f t="shared" si="20"/>
        <v>8762.816532691399</v>
      </c>
      <c r="AX35" s="78"/>
      <c r="AY35" s="78"/>
      <c r="AZ35" s="78"/>
      <c r="BA35" s="78"/>
    </row>
    <row r="36" spans="1:53" s="79" customFormat="1" ht="12.75">
      <c r="A36" s="65">
        <v>33</v>
      </c>
      <c r="B36" s="95" t="s">
        <v>109</v>
      </c>
      <c r="C36" s="96">
        <v>2176</v>
      </c>
      <c r="D36" s="133">
        <v>6766677</v>
      </c>
      <c r="E36" s="26">
        <f aca="true" t="shared" si="27" ref="E36:E67">D36/C36</f>
        <v>3109.6861213235293</v>
      </c>
      <c r="F36" s="133">
        <v>2220781</v>
      </c>
      <c r="G36" s="26">
        <f aca="true" t="shared" si="28" ref="G36:G67">F36/C36</f>
        <v>1020.5795036764706</v>
      </c>
      <c r="H36" s="133">
        <v>139873</v>
      </c>
      <c r="I36" s="26">
        <f t="shared" si="26"/>
        <v>64.2798713235294</v>
      </c>
      <c r="J36" s="133">
        <v>900953</v>
      </c>
      <c r="K36" s="26">
        <f aca="true" t="shared" si="29" ref="K36:K66">J36/$C36</f>
        <v>414.04090073529414</v>
      </c>
      <c r="L36" s="133">
        <v>79525</v>
      </c>
      <c r="M36" s="26">
        <f aca="true" t="shared" si="30" ref="M36:M67">L36/$C36</f>
        <v>36.54641544117647</v>
      </c>
      <c r="N36" s="133">
        <v>2625346</v>
      </c>
      <c r="O36" s="26">
        <f aca="true" t="shared" si="31" ref="O36:O67">N36/$C36</f>
        <v>1206.500919117647</v>
      </c>
      <c r="P36" s="88">
        <f t="shared" si="21"/>
        <v>12733155</v>
      </c>
      <c r="Q36" s="88">
        <f aca="true" t="shared" si="32" ref="Q36:Q67">P36/$C36</f>
        <v>5851.633731617647</v>
      </c>
      <c r="R36" s="133">
        <v>1427314</v>
      </c>
      <c r="S36" s="26">
        <f aca="true" t="shared" si="33" ref="S36:S67">R36/$C36</f>
        <v>655.9347426470588</v>
      </c>
      <c r="T36" s="133">
        <v>1632459</v>
      </c>
      <c r="U36" s="26">
        <f aca="true" t="shared" si="34" ref="U36:U67">T36/$C36</f>
        <v>750.2109375</v>
      </c>
      <c r="V36" s="49">
        <f t="shared" si="23"/>
        <v>15792928</v>
      </c>
      <c r="W36" s="49">
        <f aca="true" t="shared" si="35" ref="W36:W67">V36/$C36</f>
        <v>7257.779411764706</v>
      </c>
      <c r="X36" s="133">
        <v>901899</v>
      </c>
      <c r="Y36" s="26">
        <f aca="true" t="shared" si="36" ref="Y36:Y67">X36/$C36</f>
        <v>414.4756433823529</v>
      </c>
      <c r="Z36" s="133">
        <v>685504</v>
      </c>
      <c r="AA36" s="26">
        <f aca="true" t="shared" si="37" ref="AA36:AA67">Z36/$C36</f>
        <v>315.02941176470586</v>
      </c>
      <c r="AB36" s="133">
        <v>584938</v>
      </c>
      <c r="AC36" s="26">
        <f aca="true" t="shared" si="38" ref="AC36:AC67">AB36/$C36</f>
        <v>268.8134191176471</v>
      </c>
      <c r="AD36" s="133">
        <v>1463120</v>
      </c>
      <c r="AE36" s="26">
        <f aca="true" t="shared" si="39" ref="AE36:AE67">AD36/$C36</f>
        <v>672.3897058823529</v>
      </c>
      <c r="AF36" s="133">
        <v>900459</v>
      </c>
      <c r="AG36" s="26">
        <f aca="true" t="shared" si="40" ref="AG36:AG67">AF36/$C36</f>
        <v>413.8138786764706</v>
      </c>
      <c r="AH36" s="133">
        <v>1478195</v>
      </c>
      <c r="AI36" s="26">
        <f aca="true" t="shared" si="41" ref="AI36:AI67">AH36/$C36</f>
        <v>679.3175551470588</v>
      </c>
      <c r="AJ36" s="133">
        <v>0</v>
      </c>
      <c r="AK36" s="26">
        <f t="shared" si="14"/>
        <v>0</v>
      </c>
      <c r="AL36" s="133">
        <v>8127</v>
      </c>
      <c r="AM36" s="26">
        <f t="shared" si="15"/>
        <v>3.7348345588235294</v>
      </c>
      <c r="AN36" s="133">
        <v>3948</v>
      </c>
      <c r="AO36" s="26">
        <f aca="true" t="shared" si="42" ref="AO36:AO67">AN36/$C36</f>
        <v>1.8143382352941178</v>
      </c>
      <c r="AP36" s="74">
        <f t="shared" si="24"/>
        <v>6026190</v>
      </c>
      <c r="AQ36" s="74">
        <f aca="true" t="shared" si="43" ref="AQ36:AQ66">AP36/$C36</f>
        <v>2769.388786764706</v>
      </c>
      <c r="AR36" s="133">
        <v>0</v>
      </c>
      <c r="AS36" s="26">
        <f aca="true" t="shared" si="44" ref="AS36:AS67">AR36/$C36</f>
        <v>0</v>
      </c>
      <c r="AT36" s="133">
        <v>2055109</v>
      </c>
      <c r="AU36" s="26">
        <f aca="true" t="shared" si="45" ref="AU36:AU67">AT36/$C36</f>
        <v>944.4434742647059</v>
      </c>
      <c r="AV36" s="97">
        <f t="shared" si="25"/>
        <v>23874227</v>
      </c>
      <c r="AW36" s="97">
        <f aca="true" t="shared" si="46" ref="AW36:AW67">AV36/$C36</f>
        <v>10971.611672794117</v>
      </c>
      <c r="AX36" s="78"/>
      <c r="AY36" s="78"/>
      <c r="AZ36" s="78"/>
      <c r="BA36" s="78"/>
    </row>
    <row r="37" spans="1:53" s="79" customFormat="1" ht="12.75">
      <c r="A37" s="65">
        <v>34</v>
      </c>
      <c r="B37" s="95" t="s">
        <v>110</v>
      </c>
      <c r="C37" s="96">
        <v>4816</v>
      </c>
      <c r="D37" s="133">
        <v>18286550</v>
      </c>
      <c r="E37" s="26">
        <f t="shared" si="27"/>
        <v>3797.0411129568106</v>
      </c>
      <c r="F37" s="133">
        <v>5018831</v>
      </c>
      <c r="G37" s="26">
        <f t="shared" si="28"/>
        <v>1042.1160714285713</v>
      </c>
      <c r="H37" s="133">
        <v>1177487</v>
      </c>
      <c r="I37" s="26">
        <f t="shared" si="26"/>
        <v>244.49480897009965</v>
      </c>
      <c r="J37" s="133">
        <v>455037</v>
      </c>
      <c r="K37" s="26">
        <f t="shared" si="29"/>
        <v>94.484426910299</v>
      </c>
      <c r="L37" s="133">
        <v>267712</v>
      </c>
      <c r="M37" s="26">
        <f t="shared" si="30"/>
        <v>55.588039867109636</v>
      </c>
      <c r="N37" s="133">
        <v>2311767</v>
      </c>
      <c r="O37" s="26">
        <f t="shared" si="31"/>
        <v>480.01806478405314</v>
      </c>
      <c r="P37" s="88">
        <f t="shared" si="21"/>
        <v>27517384</v>
      </c>
      <c r="Q37" s="88">
        <f t="shared" si="32"/>
        <v>5713.742524916944</v>
      </c>
      <c r="R37" s="133">
        <v>2574173</v>
      </c>
      <c r="S37" s="26">
        <f t="shared" si="33"/>
        <v>534.5043604651163</v>
      </c>
      <c r="T37" s="133">
        <v>2948668</v>
      </c>
      <c r="U37" s="26">
        <f t="shared" si="34"/>
        <v>612.264950166113</v>
      </c>
      <c r="V37" s="49">
        <f t="shared" si="23"/>
        <v>33040225</v>
      </c>
      <c r="W37" s="49">
        <f t="shared" si="35"/>
        <v>6860.511835548173</v>
      </c>
      <c r="X37" s="133">
        <v>2392405</v>
      </c>
      <c r="Y37" s="26">
        <f t="shared" si="36"/>
        <v>496.76183554817277</v>
      </c>
      <c r="Z37" s="133">
        <v>1089898</v>
      </c>
      <c r="AA37" s="26">
        <f t="shared" si="37"/>
        <v>226.30772425249168</v>
      </c>
      <c r="AB37" s="133">
        <v>717889</v>
      </c>
      <c r="AC37" s="26">
        <f t="shared" si="38"/>
        <v>149.06333056478405</v>
      </c>
      <c r="AD37" s="133">
        <v>3394638</v>
      </c>
      <c r="AE37" s="26">
        <f t="shared" si="39"/>
        <v>704.8666943521595</v>
      </c>
      <c r="AF37" s="133">
        <v>2676490</v>
      </c>
      <c r="AG37" s="26">
        <f t="shared" si="40"/>
        <v>555.749584717608</v>
      </c>
      <c r="AH37" s="133">
        <v>2884582</v>
      </c>
      <c r="AI37" s="26">
        <f t="shared" si="41"/>
        <v>598.9580564784053</v>
      </c>
      <c r="AJ37" s="133">
        <v>0</v>
      </c>
      <c r="AK37" s="26">
        <f t="shared" si="14"/>
        <v>0</v>
      </c>
      <c r="AL37" s="133">
        <v>73</v>
      </c>
      <c r="AM37" s="26">
        <f t="shared" si="15"/>
        <v>0.0151578073089701</v>
      </c>
      <c r="AN37" s="133">
        <v>828762</v>
      </c>
      <c r="AO37" s="26">
        <f t="shared" si="42"/>
        <v>172.08513289036546</v>
      </c>
      <c r="AP37" s="74">
        <f t="shared" si="24"/>
        <v>13984737</v>
      </c>
      <c r="AQ37" s="74">
        <f t="shared" si="43"/>
        <v>2903.807516611296</v>
      </c>
      <c r="AR37" s="133">
        <v>1147961</v>
      </c>
      <c r="AS37" s="26">
        <f t="shared" si="44"/>
        <v>238.36399501661128</v>
      </c>
      <c r="AT37" s="133">
        <v>3296262</v>
      </c>
      <c r="AU37" s="26">
        <f t="shared" si="45"/>
        <v>684.4397840531561</v>
      </c>
      <c r="AV37" s="97">
        <f t="shared" si="25"/>
        <v>51469185</v>
      </c>
      <c r="AW37" s="97">
        <f t="shared" si="46"/>
        <v>10687.123131229237</v>
      </c>
      <c r="AX37" s="78"/>
      <c r="AY37" s="78"/>
      <c r="AZ37" s="78"/>
      <c r="BA37" s="78"/>
    </row>
    <row r="38" spans="1:49" ht="12.75">
      <c r="A38" s="65">
        <v>35</v>
      </c>
      <c r="B38" s="98" t="s">
        <v>111</v>
      </c>
      <c r="C38" s="92">
        <v>6879</v>
      </c>
      <c r="D38" s="128">
        <v>23077575</v>
      </c>
      <c r="E38" s="26">
        <f t="shared" si="27"/>
        <v>3354.7863061491494</v>
      </c>
      <c r="F38" s="128">
        <v>7195153</v>
      </c>
      <c r="G38" s="26">
        <f t="shared" si="28"/>
        <v>1045.9591510393952</v>
      </c>
      <c r="H38" s="128">
        <v>1074038</v>
      </c>
      <c r="I38" s="26">
        <f t="shared" si="26"/>
        <v>156.13286814944033</v>
      </c>
      <c r="J38" s="128">
        <v>4638678</v>
      </c>
      <c r="K38" s="26">
        <f t="shared" si="29"/>
        <v>674.3244657653729</v>
      </c>
      <c r="L38" s="128">
        <v>140949</v>
      </c>
      <c r="M38" s="26">
        <f t="shared" si="30"/>
        <v>20.489751417357173</v>
      </c>
      <c r="N38" s="128">
        <v>3794793</v>
      </c>
      <c r="O38" s="26">
        <f t="shared" si="31"/>
        <v>551.6489315307457</v>
      </c>
      <c r="P38" s="88">
        <f t="shared" si="21"/>
        <v>39921186</v>
      </c>
      <c r="Q38" s="88">
        <f t="shared" si="32"/>
        <v>5803.341474051461</v>
      </c>
      <c r="R38" s="128">
        <v>2398507</v>
      </c>
      <c r="S38" s="26">
        <f t="shared" si="33"/>
        <v>348.67088239569705</v>
      </c>
      <c r="T38" s="128">
        <v>2470004</v>
      </c>
      <c r="U38" s="26">
        <f t="shared" si="34"/>
        <v>359.0643988951883</v>
      </c>
      <c r="V38" s="49">
        <f t="shared" si="23"/>
        <v>44789697</v>
      </c>
      <c r="W38" s="49">
        <f t="shared" si="35"/>
        <v>6511.076755342347</v>
      </c>
      <c r="X38" s="128">
        <v>3115450</v>
      </c>
      <c r="Y38" s="26">
        <f t="shared" si="36"/>
        <v>452.8928623346417</v>
      </c>
      <c r="Z38" s="128">
        <v>1065462</v>
      </c>
      <c r="AA38" s="26">
        <f t="shared" si="37"/>
        <v>154.88617531617967</v>
      </c>
      <c r="AB38" s="128">
        <v>523171</v>
      </c>
      <c r="AC38" s="26">
        <f t="shared" si="38"/>
        <v>76.05335077772932</v>
      </c>
      <c r="AD38" s="128">
        <v>4556803</v>
      </c>
      <c r="AE38" s="26">
        <f t="shared" si="39"/>
        <v>662.422299752871</v>
      </c>
      <c r="AF38" s="128">
        <v>4559594</v>
      </c>
      <c r="AG38" s="26">
        <f t="shared" si="40"/>
        <v>662.8280273295537</v>
      </c>
      <c r="AH38" s="128">
        <v>3827259</v>
      </c>
      <c r="AI38" s="26">
        <f t="shared" si="41"/>
        <v>556.368512865242</v>
      </c>
      <c r="AJ38" s="128">
        <v>0</v>
      </c>
      <c r="AK38" s="26">
        <f t="shared" si="14"/>
        <v>0</v>
      </c>
      <c r="AL38" s="128">
        <v>3286</v>
      </c>
      <c r="AM38" s="26">
        <f t="shared" si="15"/>
        <v>0.47768571013228667</v>
      </c>
      <c r="AN38" s="128">
        <v>253981</v>
      </c>
      <c r="AO38" s="26">
        <f t="shared" si="42"/>
        <v>36.92120947812182</v>
      </c>
      <c r="AP38" s="4">
        <f t="shared" si="24"/>
        <v>17905006</v>
      </c>
      <c r="AQ38" s="74">
        <f t="shared" si="43"/>
        <v>2602.8501235644717</v>
      </c>
      <c r="AR38" s="128">
        <v>0</v>
      </c>
      <c r="AS38" s="26">
        <f t="shared" si="44"/>
        <v>0</v>
      </c>
      <c r="AT38" s="128">
        <v>3684696</v>
      </c>
      <c r="AU38" s="26">
        <f t="shared" si="45"/>
        <v>535.6441343218492</v>
      </c>
      <c r="AV38" s="97">
        <f t="shared" si="25"/>
        <v>66379399</v>
      </c>
      <c r="AW38" s="97">
        <f t="shared" si="46"/>
        <v>9649.571013228668</v>
      </c>
    </row>
    <row r="39" spans="1:49" ht="12.75">
      <c r="A39" s="65">
        <v>36</v>
      </c>
      <c r="B39" s="95" t="s">
        <v>112</v>
      </c>
      <c r="C39" s="96">
        <v>9601</v>
      </c>
      <c r="D39" s="117">
        <v>38914381</v>
      </c>
      <c r="E39" s="26">
        <f t="shared" si="27"/>
        <v>4053.1591500885324</v>
      </c>
      <c r="F39" s="117">
        <v>18538625</v>
      </c>
      <c r="G39" s="26">
        <f t="shared" si="28"/>
        <v>1930.9056348297051</v>
      </c>
      <c r="H39" s="117">
        <v>603475</v>
      </c>
      <c r="I39" s="26">
        <f t="shared" si="26"/>
        <v>62.85543172586189</v>
      </c>
      <c r="J39" s="117">
        <v>2712399</v>
      </c>
      <c r="K39" s="26">
        <f t="shared" si="29"/>
        <v>282.51213415269245</v>
      </c>
      <c r="L39" s="117">
        <v>0</v>
      </c>
      <c r="M39" s="26">
        <f t="shared" si="30"/>
        <v>0</v>
      </c>
      <c r="N39" s="117">
        <v>24063946</v>
      </c>
      <c r="O39" s="26">
        <f t="shared" si="31"/>
        <v>2506.399958337673</v>
      </c>
      <c r="P39" s="88">
        <f t="shared" si="21"/>
        <v>84832826</v>
      </c>
      <c r="Q39" s="88">
        <f t="shared" si="32"/>
        <v>8835.832309134465</v>
      </c>
      <c r="R39" s="117">
        <v>6882058</v>
      </c>
      <c r="S39" s="26">
        <f t="shared" si="33"/>
        <v>716.8063743360067</v>
      </c>
      <c r="T39" s="117">
        <v>10586319</v>
      </c>
      <c r="U39" s="26">
        <f t="shared" si="34"/>
        <v>1102.626705551505</v>
      </c>
      <c r="V39" s="49">
        <f t="shared" si="23"/>
        <v>102301203</v>
      </c>
      <c r="W39" s="49">
        <f t="shared" si="35"/>
        <v>10655.265389021977</v>
      </c>
      <c r="X39" s="117">
        <v>7474472</v>
      </c>
      <c r="Y39" s="26">
        <f t="shared" si="36"/>
        <v>778.509738568899</v>
      </c>
      <c r="Z39" s="117">
        <v>13758963</v>
      </c>
      <c r="AA39" s="26">
        <f t="shared" si="37"/>
        <v>1433.0760337464847</v>
      </c>
      <c r="AB39" s="117">
        <v>9718884</v>
      </c>
      <c r="AC39" s="26">
        <f t="shared" si="38"/>
        <v>1012.2783043432976</v>
      </c>
      <c r="AD39" s="117">
        <v>13871776</v>
      </c>
      <c r="AE39" s="26">
        <f t="shared" si="39"/>
        <v>1444.826163941256</v>
      </c>
      <c r="AF39" s="117">
        <v>3225252</v>
      </c>
      <c r="AG39" s="26">
        <f t="shared" si="40"/>
        <v>335.928757421102</v>
      </c>
      <c r="AH39" s="117">
        <v>2827906</v>
      </c>
      <c r="AI39" s="26">
        <f t="shared" si="41"/>
        <v>294.5428601187376</v>
      </c>
      <c r="AJ39" s="117">
        <v>0</v>
      </c>
      <c r="AK39" s="26">
        <f t="shared" si="14"/>
        <v>0</v>
      </c>
      <c r="AL39" s="117">
        <v>0</v>
      </c>
      <c r="AM39" s="26">
        <f t="shared" si="15"/>
        <v>0</v>
      </c>
      <c r="AN39" s="117">
        <v>4158090</v>
      </c>
      <c r="AO39" s="26">
        <f t="shared" si="42"/>
        <v>433.08926153525675</v>
      </c>
      <c r="AP39" s="74">
        <f t="shared" si="24"/>
        <v>55035343</v>
      </c>
      <c r="AQ39" s="74">
        <f t="shared" si="43"/>
        <v>5732.251119675034</v>
      </c>
      <c r="AR39" s="117">
        <v>10038770</v>
      </c>
      <c r="AS39" s="26">
        <f t="shared" si="44"/>
        <v>1045.5962920529112</v>
      </c>
      <c r="AT39" s="117">
        <v>37497869</v>
      </c>
      <c r="AU39" s="26">
        <f t="shared" si="45"/>
        <v>3905.621185293199</v>
      </c>
      <c r="AV39" s="97">
        <f t="shared" si="25"/>
        <v>204873185</v>
      </c>
      <c r="AW39" s="97">
        <f t="shared" si="46"/>
        <v>21338.73398604312</v>
      </c>
    </row>
    <row r="40" spans="1:53" s="79" customFormat="1" ht="12.75">
      <c r="A40" s="65">
        <v>37</v>
      </c>
      <c r="B40" s="95" t="s">
        <v>113</v>
      </c>
      <c r="C40" s="96">
        <v>19050</v>
      </c>
      <c r="D40" s="133">
        <v>78134946</v>
      </c>
      <c r="E40" s="26">
        <f t="shared" si="27"/>
        <v>4101.571968503937</v>
      </c>
      <c r="F40" s="133">
        <v>19260347</v>
      </c>
      <c r="G40" s="26">
        <f t="shared" si="28"/>
        <v>1011.0418372703413</v>
      </c>
      <c r="H40" s="133">
        <v>1457853</v>
      </c>
      <c r="I40" s="26">
        <f aca="true" t="shared" si="47" ref="I40:I69">H40/C40</f>
        <v>76.52771653543307</v>
      </c>
      <c r="J40" s="133">
        <v>1859350</v>
      </c>
      <c r="K40" s="26">
        <f t="shared" si="29"/>
        <v>97.60367454068242</v>
      </c>
      <c r="L40" s="133">
        <v>531806</v>
      </c>
      <c r="M40" s="26">
        <f t="shared" si="30"/>
        <v>27.916325459317584</v>
      </c>
      <c r="N40" s="133">
        <v>4785582</v>
      </c>
      <c r="O40" s="26">
        <f t="shared" si="31"/>
        <v>251.21165354330708</v>
      </c>
      <c r="P40" s="88">
        <f t="shared" si="21"/>
        <v>106029884</v>
      </c>
      <c r="Q40" s="88">
        <f t="shared" si="32"/>
        <v>5565.873175853018</v>
      </c>
      <c r="R40" s="133">
        <v>7308279</v>
      </c>
      <c r="S40" s="26">
        <f t="shared" si="33"/>
        <v>383.63669291338584</v>
      </c>
      <c r="T40" s="133">
        <v>10507149</v>
      </c>
      <c r="U40" s="26">
        <f t="shared" si="34"/>
        <v>551.556377952756</v>
      </c>
      <c r="V40" s="49">
        <f t="shared" si="23"/>
        <v>123845312</v>
      </c>
      <c r="W40" s="49">
        <f t="shared" si="35"/>
        <v>6501.0662467191605</v>
      </c>
      <c r="X40" s="133">
        <v>10049722</v>
      </c>
      <c r="Y40" s="26">
        <f t="shared" si="36"/>
        <v>527.5444619422573</v>
      </c>
      <c r="Z40" s="133">
        <v>2235964</v>
      </c>
      <c r="AA40" s="26">
        <f t="shared" si="37"/>
        <v>117.37343832020997</v>
      </c>
      <c r="AB40" s="133">
        <v>2726230</v>
      </c>
      <c r="AC40" s="26">
        <f t="shared" si="38"/>
        <v>143.10918635170603</v>
      </c>
      <c r="AD40" s="133">
        <v>18101576</v>
      </c>
      <c r="AE40" s="26">
        <f t="shared" si="39"/>
        <v>950.2139632545932</v>
      </c>
      <c r="AF40" s="133">
        <v>9118927</v>
      </c>
      <c r="AG40" s="26">
        <f t="shared" si="40"/>
        <v>478.6838320209974</v>
      </c>
      <c r="AH40" s="133">
        <v>10648679</v>
      </c>
      <c r="AI40" s="26">
        <f t="shared" si="41"/>
        <v>558.9857742782152</v>
      </c>
      <c r="AJ40" s="133">
        <v>0</v>
      </c>
      <c r="AK40" s="26">
        <f t="shared" si="14"/>
        <v>0</v>
      </c>
      <c r="AL40" s="133">
        <v>62908</v>
      </c>
      <c r="AM40" s="26">
        <f t="shared" si="15"/>
        <v>3.302257217847769</v>
      </c>
      <c r="AN40" s="133">
        <v>3355371</v>
      </c>
      <c r="AO40" s="26">
        <f t="shared" si="42"/>
        <v>176.13496062992127</v>
      </c>
      <c r="AP40" s="74">
        <f t="shared" si="24"/>
        <v>56299377</v>
      </c>
      <c r="AQ40" s="74">
        <f t="shared" si="43"/>
        <v>2955.347874015748</v>
      </c>
      <c r="AR40" s="133">
        <v>8602384</v>
      </c>
      <c r="AS40" s="26">
        <f t="shared" si="44"/>
        <v>451.5687139107612</v>
      </c>
      <c r="AT40" s="133">
        <v>10584969</v>
      </c>
      <c r="AU40" s="26">
        <f t="shared" si="45"/>
        <v>555.6414173228346</v>
      </c>
      <c r="AV40" s="97">
        <f t="shared" si="25"/>
        <v>199332042</v>
      </c>
      <c r="AW40" s="97">
        <f t="shared" si="46"/>
        <v>10463.624251968504</v>
      </c>
      <c r="AX40" s="78"/>
      <c r="AY40" s="78"/>
      <c r="AZ40" s="78"/>
      <c r="BA40" s="78"/>
    </row>
    <row r="41" spans="1:53" s="79" customFormat="1" ht="12.75">
      <c r="A41" s="65">
        <v>38</v>
      </c>
      <c r="B41" s="95" t="s">
        <v>114</v>
      </c>
      <c r="C41" s="96">
        <v>3605</v>
      </c>
      <c r="D41" s="133">
        <v>18521143</v>
      </c>
      <c r="E41" s="26">
        <f t="shared" si="27"/>
        <v>5137.626352288488</v>
      </c>
      <c r="F41" s="133">
        <v>5285820</v>
      </c>
      <c r="G41" s="26">
        <f t="shared" si="28"/>
        <v>1466.246879334258</v>
      </c>
      <c r="H41" s="133">
        <v>71441</v>
      </c>
      <c r="I41" s="26">
        <f t="shared" si="47"/>
        <v>19.81719833564494</v>
      </c>
      <c r="J41" s="133">
        <v>393317</v>
      </c>
      <c r="K41" s="26">
        <f t="shared" si="29"/>
        <v>109.10319001386962</v>
      </c>
      <c r="L41" s="134">
        <v>0</v>
      </c>
      <c r="M41" s="26">
        <f t="shared" si="30"/>
        <v>0</v>
      </c>
      <c r="N41" s="133">
        <v>8396095</v>
      </c>
      <c r="O41" s="26">
        <f t="shared" si="31"/>
        <v>2329.0138696255203</v>
      </c>
      <c r="P41" s="88">
        <f t="shared" si="21"/>
        <v>32667816</v>
      </c>
      <c r="Q41" s="88">
        <f t="shared" si="32"/>
        <v>9061.80748959778</v>
      </c>
      <c r="R41" s="133">
        <v>2088145</v>
      </c>
      <c r="S41" s="26">
        <f t="shared" si="33"/>
        <v>579.2357836338418</v>
      </c>
      <c r="T41" s="133">
        <v>3010605</v>
      </c>
      <c r="U41" s="26">
        <f t="shared" si="34"/>
        <v>835.119278779473</v>
      </c>
      <c r="V41" s="49">
        <f t="shared" si="23"/>
        <v>37766566</v>
      </c>
      <c r="W41" s="49">
        <f t="shared" si="35"/>
        <v>10476.162552011096</v>
      </c>
      <c r="X41" s="133">
        <v>2236952</v>
      </c>
      <c r="Y41" s="26">
        <f t="shared" si="36"/>
        <v>620.513730929265</v>
      </c>
      <c r="Z41" s="133">
        <v>2102374</v>
      </c>
      <c r="AA41" s="26">
        <f t="shared" si="37"/>
        <v>583.1828016643551</v>
      </c>
      <c r="AB41" s="133">
        <v>1042091</v>
      </c>
      <c r="AC41" s="26">
        <f t="shared" si="38"/>
        <v>289.06823855755897</v>
      </c>
      <c r="AD41" s="133">
        <v>7670846</v>
      </c>
      <c r="AE41" s="26">
        <f t="shared" si="39"/>
        <v>2127.835228848821</v>
      </c>
      <c r="AF41" s="133">
        <v>4429218</v>
      </c>
      <c r="AG41" s="26">
        <f t="shared" si="40"/>
        <v>1228.6319001386962</v>
      </c>
      <c r="AH41" s="133">
        <v>2823703</v>
      </c>
      <c r="AI41" s="26">
        <f t="shared" si="41"/>
        <v>783.2740638002774</v>
      </c>
      <c r="AJ41" s="134">
        <v>0</v>
      </c>
      <c r="AK41" s="26">
        <f t="shared" si="14"/>
        <v>0</v>
      </c>
      <c r="AL41" s="133">
        <v>30104</v>
      </c>
      <c r="AM41" s="26">
        <f t="shared" si="15"/>
        <v>8.350624133148404</v>
      </c>
      <c r="AN41" s="133">
        <v>833468</v>
      </c>
      <c r="AO41" s="26">
        <f t="shared" si="42"/>
        <v>231.19778085991678</v>
      </c>
      <c r="AP41" s="74">
        <f t="shared" si="24"/>
        <v>21168756</v>
      </c>
      <c r="AQ41" s="74">
        <f t="shared" si="43"/>
        <v>5872.054368932038</v>
      </c>
      <c r="AR41" s="133">
        <v>1552554</v>
      </c>
      <c r="AS41" s="26">
        <f t="shared" si="44"/>
        <v>430.66685159500696</v>
      </c>
      <c r="AT41" s="133">
        <v>1581591</v>
      </c>
      <c r="AU41" s="26">
        <f t="shared" si="45"/>
        <v>438.72149791955616</v>
      </c>
      <c r="AV41" s="97">
        <f t="shared" si="25"/>
        <v>62069467</v>
      </c>
      <c r="AW41" s="97">
        <f t="shared" si="46"/>
        <v>17217.605270457698</v>
      </c>
      <c r="AX41" s="78"/>
      <c r="AY41" s="78"/>
      <c r="AZ41" s="78"/>
      <c r="BA41" s="78"/>
    </row>
    <row r="42" spans="1:53" s="79" customFormat="1" ht="12.75">
      <c r="A42" s="65">
        <v>39</v>
      </c>
      <c r="B42" s="95" t="s">
        <v>115</v>
      </c>
      <c r="C42" s="96">
        <v>3155</v>
      </c>
      <c r="D42" s="133">
        <v>10715162</v>
      </c>
      <c r="E42" s="26">
        <f t="shared" si="27"/>
        <v>3396.2478605388274</v>
      </c>
      <c r="F42" s="133">
        <v>3441613</v>
      </c>
      <c r="G42" s="26">
        <f t="shared" si="28"/>
        <v>1090.844057052298</v>
      </c>
      <c r="H42" s="133">
        <v>712479</v>
      </c>
      <c r="I42" s="26">
        <f t="shared" si="47"/>
        <v>225.82535657686213</v>
      </c>
      <c r="J42" s="133">
        <v>468421</v>
      </c>
      <c r="K42" s="26">
        <f t="shared" si="29"/>
        <v>148.46941362916007</v>
      </c>
      <c r="L42" s="133">
        <v>70472</v>
      </c>
      <c r="M42" s="26">
        <f t="shared" si="30"/>
        <v>22.33660855784469</v>
      </c>
      <c r="N42" s="133">
        <v>2540150</v>
      </c>
      <c r="O42" s="26">
        <f t="shared" si="31"/>
        <v>805.1188589540412</v>
      </c>
      <c r="P42" s="88">
        <f t="shared" si="21"/>
        <v>17948297</v>
      </c>
      <c r="Q42" s="88">
        <f t="shared" si="32"/>
        <v>5688.842155309033</v>
      </c>
      <c r="R42" s="133">
        <v>1262299</v>
      </c>
      <c r="S42" s="26">
        <f t="shared" si="33"/>
        <v>400.0947702060222</v>
      </c>
      <c r="T42" s="133">
        <v>2309534</v>
      </c>
      <c r="U42" s="26">
        <f t="shared" si="34"/>
        <v>732.0234548335975</v>
      </c>
      <c r="V42" s="49">
        <f t="shared" si="23"/>
        <v>21520130</v>
      </c>
      <c r="W42" s="49">
        <f t="shared" si="35"/>
        <v>6820.9603803486525</v>
      </c>
      <c r="X42" s="133">
        <v>1712496</v>
      </c>
      <c r="Y42" s="26">
        <f t="shared" si="36"/>
        <v>542.7879556259904</v>
      </c>
      <c r="Z42" s="133">
        <v>1012546</v>
      </c>
      <c r="AA42" s="26">
        <f t="shared" si="37"/>
        <v>320.9337559429477</v>
      </c>
      <c r="AB42" s="133">
        <v>471321</v>
      </c>
      <c r="AC42" s="26">
        <f t="shared" si="38"/>
        <v>149.38858954041206</v>
      </c>
      <c r="AD42" s="133">
        <v>2460742</v>
      </c>
      <c r="AE42" s="26">
        <f t="shared" si="39"/>
        <v>779.9499207606973</v>
      </c>
      <c r="AF42" s="133">
        <v>3617532</v>
      </c>
      <c r="AG42" s="26">
        <f t="shared" si="40"/>
        <v>1146.602852614897</v>
      </c>
      <c r="AH42" s="133">
        <v>1756285</v>
      </c>
      <c r="AI42" s="26">
        <f t="shared" si="41"/>
        <v>556.6671949286846</v>
      </c>
      <c r="AJ42" s="134">
        <v>0</v>
      </c>
      <c r="AK42" s="26">
        <f t="shared" si="14"/>
        <v>0</v>
      </c>
      <c r="AL42" s="134">
        <v>0</v>
      </c>
      <c r="AM42" s="26">
        <f t="shared" si="15"/>
        <v>0</v>
      </c>
      <c r="AN42" s="133">
        <v>219249</v>
      </c>
      <c r="AO42" s="26">
        <f t="shared" si="42"/>
        <v>69.49255150554676</v>
      </c>
      <c r="AP42" s="74">
        <f t="shared" si="24"/>
        <v>11250171</v>
      </c>
      <c r="AQ42" s="74">
        <f t="shared" si="43"/>
        <v>3565.822820919176</v>
      </c>
      <c r="AR42" s="133">
        <v>564283</v>
      </c>
      <c r="AS42" s="26">
        <f t="shared" si="44"/>
        <v>178.85356576862122</v>
      </c>
      <c r="AT42" s="133">
        <v>1077664</v>
      </c>
      <c r="AU42" s="26">
        <f t="shared" si="45"/>
        <v>341.57337559429476</v>
      </c>
      <c r="AV42" s="97">
        <f t="shared" si="25"/>
        <v>34412248</v>
      </c>
      <c r="AW42" s="97">
        <f t="shared" si="46"/>
        <v>10907.210142630745</v>
      </c>
      <c r="AX42" s="78"/>
      <c r="AY42" s="78"/>
      <c r="AZ42" s="78"/>
      <c r="BA42" s="78"/>
    </row>
    <row r="43" spans="1:49" ht="12.75">
      <c r="A43" s="65">
        <v>40</v>
      </c>
      <c r="B43" s="98" t="s">
        <v>116</v>
      </c>
      <c r="C43" s="92">
        <v>23442</v>
      </c>
      <c r="D43" s="128">
        <v>75610086</v>
      </c>
      <c r="E43" s="26">
        <f t="shared" si="27"/>
        <v>3225.4110570770413</v>
      </c>
      <c r="F43" s="128">
        <v>33440216</v>
      </c>
      <c r="G43" s="26">
        <f t="shared" si="28"/>
        <v>1426.5086596706765</v>
      </c>
      <c r="H43" s="128">
        <v>3747315</v>
      </c>
      <c r="I43" s="26">
        <f t="shared" si="47"/>
        <v>159.85474788840543</v>
      </c>
      <c r="J43" s="128">
        <v>1760412</v>
      </c>
      <c r="K43" s="26">
        <f t="shared" si="29"/>
        <v>75.09649347325313</v>
      </c>
      <c r="L43" s="128">
        <v>539697</v>
      </c>
      <c r="M43" s="26">
        <f t="shared" si="30"/>
        <v>23.02265165088303</v>
      </c>
      <c r="N43" s="128">
        <v>13260856</v>
      </c>
      <c r="O43" s="26">
        <f t="shared" si="31"/>
        <v>565.6879105878338</v>
      </c>
      <c r="P43" s="88">
        <f t="shared" si="21"/>
        <v>128358582</v>
      </c>
      <c r="Q43" s="88">
        <f t="shared" si="32"/>
        <v>5475.581520348093</v>
      </c>
      <c r="R43" s="128">
        <v>8007300</v>
      </c>
      <c r="S43" s="26">
        <f t="shared" si="33"/>
        <v>341.5792167903762</v>
      </c>
      <c r="T43" s="128">
        <v>10949601</v>
      </c>
      <c r="U43" s="26">
        <f t="shared" si="34"/>
        <v>467.0932940875352</v>
      </c>
      <c r="V43" s="49">
        <f t="shared" si="23"/>
        <v>147315483</v>
      </c>
      <c r="W43" s="49">
        <f t="shared" si="35"/>
        <v>6284.254031226004</v>
      </c>
      <c r="X43" s="128">
        <v>11262926</v>
      </c>
      <c r="Y43" s="26">
        <f t="shared" si="36"/>
        <v>480.45926115519154</v>
      </c>
      <c r="Z43" s="128">
        <v>3764580</v>
      </c>
      <c r="AA43" s="26">
        <f t="shared" si="37"/>
        <v>160.59124648067572</v>
      </c>
      <c r="AB43" s="128">
        <v>1200012</v>
      </c>
      <c r="AC43" s="26">
        <f t="shared" si="38"/>
        <v>51.19068338878935</v>
      </c>
      <c r="AD43" s="128">
        <v>18216241</v>
      </c>
      <c r="AE43" s="26">
        <f t="shared" si="39"/>
        <v>777.0770838665643</v>
      </c>
      <c r="AF43" s="128">
        <v>11520932</v>
      </c>
      <c r="AG43" s="26">
        <f t="shared" si="40"/>
        <v>491.46540397576996</v>
      </c>
      <c r="AH43" s="128">
        <v>14091591</v>
      </c>
      <c r="AI43" s="26">
        <f t="shared" si="41"/>
        <v>601.1257998464295</v>
      </c>
      <c r="AJ43" s="128">
        <v>0</v>
      </c>
      <c r="AK43" s="26">
        <f t="shared" si="14"/>
        <v>0</v>
      </c>
      <c r="AL43" s="128">
        <v>119757</v>
      </c>
      <c r="AM43" s="26">
        <f t="shared" si="15"/>
        <v>5.108651138981315</v>
      </c>
      <c r="AN43" s="128">
        <v>1582214</v>
      </c>
      <c r="AO43" s="26">
        <f t="shared" si="42"/>
        <v>67.49483832437505</v>
      </c>
      <c r="AP43" s="4">
        <f t="shared" si="24"/>
        <v>61758253</v>
      </c>
      <c r="AQ43" s="74">
        <f t="shared" si="43"/>
        <v>2634.5129681767767</v>
      </c>
      <c r="AR43" s="128">
        <v>7271704</v>
      </c>
      <c r="AS43" s="26">
        <f t="shared" si="44"/>
        <v>310.1998123027046</v>
      </c>
      <c r="AT43" s="128">
        <v>10036289</v>
      </c>
      <c r="AU43" s="26">
        <f t="shared" si="45"/>
        <v>428.1327958365327</v>
      </c>
      <c r="AV43" s="97">
        <f t="shared" si="25"/>
        <v>226381729</v>
      </c>
      <c r="AW43" s="97">
        <f t="shared" si="46"/>
        <v>9657.099607542019</v>
      </c>
    </row>
    <row r="44" spans="1:49" ht="12.75">
      <c r="A44" s="65">
        <v>41</v>
      </c>
      <c r="B44" s="95" t="s">
        <v>117</v>
      </c>
      <c r="C44" s="96">
        <v>1501</v>
      </c>
      <c r="D44" s="117">
        <v>5874092</v>
      </c>
      <c r="E44" s="26">
        <f t="shared" si="27"/>
        <v>3913.45236508994</v>
      </c>
      <c r="F44" s="117">
        <v>1668571</v>
      </c>
      <c r="G44" s="26">
        <f t="shared" si="28"/>
        <v>1111.6395736175882</v>
      </c>
      <c r="H44" s="117">
        <v>443938</v>
      </c>
      <c r="I44" s="26">
        <f t="shared" si="47"/>
        <v>295.76149233844103</v>
      </c>
      <c r="J44" s="117">
        <v>603200</v>
      </c>
      <c r="K44" s="26">
        <f t="shared" si="29"/>
        <v>401.86542305129916</v>
      </c>
      <c r="L44" s="117">
        <v>104210</v>
      </c>
      <c r="M44" s="26">
        <f t="shared" si="30"/>
        <v>69.42704863424383</v>
      </c>
      <c r="N44" s="117">
        <v>1230174</v>
      </c>
      <c r="O44" s="26">
        <f t="shared" si="31"/>
        <v>819.5696202531645</v>
      </c>
      <c r="P44" s="88">
        <f t="shared" si="21"/>
        <v>9924185</v>
      </c>
      <c r="Q44" s="88">
        <f t="shared" si="32"/>
        <v>6611.715522984677</v>
      </c>
      <c r="R44" s="117">
        <v>911280</v>
      </c>
      <c r="S44" s="26">
        <f t="shared" si="33"/>
        <v>607.1152564956695</v>
      </c>
      <c r="T44" s="117">
        <v>858701</v>
      </c>
      <c r="U44" s="26">
        <f t="shared" si="34"/>
        <v>572.0859427048634</v>
      </c>
      <c r="V44" s="49">
        <f t="shared" si="23"/>
        <v>11694166</v>
      </c>
      <c r="W44" s="49">
        <f t="shared" si="35"/>
        <v>7790.916722185209</v>
      </c>
      <c r="X44" s="117">
        <v>982801</v>
      </c>
      <c r="Y44" s="26">
        <f t="shared" si="36"/>
        <v>654.7641572285144</v>
      </c>
      <c r="Z44" s="117">
        <v>866101</v>
      </c>
      <c r="AA44" s="26">
        <f t="shared" si="37"/>
        <v>577.0159893404397</v>
      </c>
      <c r="AB44" s="117">
        <v>243293</v>
      </c>
      <c r="AC44" s="26">
        <f t="shared" si="38"/>
        <v>162.08727514990008</v>
      </c>
      <c r="AD44" s="117">
        <v>1230349</v>
      </c>
      <c r="AE44" s="26">
        <f t="shared" si="39"/>
        <v>819.6862091938708</v>
      </c>
      <c r="AF44" s="117">
        <v>1110560</v>
      </c>
      <c r="AG44" s="26">
        <f t="shared" si="40"/>
        <v>739.8800799467022</v>
      </c>
      <c r="AH44" s="117">
        <v>1036617</v>
      </c>
      <c r="AI44" s="26">
        <f t="shared" si="41"/>
        <v>690.6175882744836</v>
      </c>
      <c r="AJ44" s="117">
        <v>0</v>
      </c>
      <c r="AK44" s="26">
        <f t="shared" si="14"/>
        <v>0</v>
      </c>
      <c r="AL44" s="117">
        <v>0</v>
      </c>
      <c r="AM44" s="26">
        <f t="shared" si="15"/>
        <v>0</v>
      </c>
      <c r="AN44" s="117">
        <v>3483</v>
      </c>
      <c r="AO44" s="26">
        <f t="shared" si="42"/>
        <v>2.3204530313124585</v>
      </c>
      <c r="AP44" s="74">
        <f t="shared" si="24"/>
        <v>5473204</v>
      </c>
      <c r="AQ44" s="74">
        <f t="shared" si="43"/>
        <v>3646.3717521652234</v>
      </c>
      <c r="AR44" s="117">
        <v>146458</v>
      </c>
      <c r="AS44" s="26">
        <f t="shared" si="44"/>
        <v>97.57361758827449</v>
      </c>
      <c r="AT44" s="117">
        <v>8513545</v>
      </c>
      <c r="AU44" s="26">
        <f t="shared" si="45"/>
        <v>5671.915389740173</v>
      </c>
      <c r="AV44" s="97">
        <f t="shared" si="25"/>
        <v>25827373</v>
      </c>
      <c r="AW44" s="97">
        <f t="shared" si="46"/>
        <v>17206.77748167888</v>
      </c>
    </row>
    <row r="45" spans="1:53" s="79" customFormat="1" ht="12.75">
      <c r="A45" s="65">
        <v>42</v>
      </c>
      <c r="B45" s="95" t="s">
        <v>118</v>
      </c>
      <c r="C45" s="96">
        <v>3373</v>
      </c>
      <c r="D45" s="133">
        <v>12465995</v>
      </c>
      <c r="E45" s="26">
        <f t="shared" si="27"/>
        <v>3695.8182626741773</v>
      </c>
      <c r="F45" s="133">
        <v>3395397</v>
      </c>
      <c r="G45" s="26">
        <f t="shared" si="28"/>
        <v>1006.6400830121554</v>
      </c>
      <c r="H45" s="133">
        <v>781017</v>
      </c>
      <c r="I45" s="26">
        <f t="shared" si="47"/>
        <v>231.5496590572191</v>
      </c>
      <c r="J45" s="133">
        <v>778285</v>
      </c>
      <c r="K45" s="26">
        <f t="shared" si="29"/>
        <v>230.73969759857692</v>
      </c>
      <c r="L45" s="133">
        <v>3745</v>
      </c>
      <c r="M45" s="26">
        <f t="shared" si="30"/>
        <v>1.1102875778238956</v>
      </c>
      <c r="N45" s="133">
        <v>1224890</v>
      </c>
      <c r="O45" s="26">
        <f t="shared" si="31"/>
        <v>363.14556774384823</v>
      </c>
      <c r="P45" s="88">
        <f t="shared" si="21"/>
        <v>18649329</v>
      </c>
      <c r="Q45" s="88">
        <f t="shared" si="32"/>
        <v>5529.003557663801</v>
      </c>
      <c r="R45" s="133">
        <v>1343624</v>
      </c>
      <c r="S45" s="26">
        <f t="shared" si="33"/>
        <v>398.34687222057516</v>
      </c>
      <c r="T45" s="133">
        <v>2343359</v>
      </c>
      <c r="U45" s="26">
        <f t="shared" si="34"/>
        <v>694.7402905425437</v>
      </c>
      <c r="V45" s="49">
        <f t="shared" si="23"/>
        <v>22336312</v>
      </c>
      <c r="W45" s="49">
        <f t="shared" si="35"/>
        <v>6622.09072042692</v>
      </c>
      <c r="X45" s="133">
        <v>2148496</v>
      </c>
      <c r="Y45" s="26">
        <f t="shared" si="36"/>
        <v>636.9688704417432</v>
      </c>
      <c r="Z45" s="133">
        <v>764031</v>
      </c>
      <c r="AA45" s="26">
        <f t="shared" si="37"/>
        <v>226.51378594722797</v>
      </c>
      <c r="AB45" s="133">
        <v>566996</v>
      </c>
      <c r="AC45" s="26">
        <f t="shared" si="38"/>
        <v>168.098428698488</v>
      </c>
      <c r="AD45" s="133">
        <v>2698331</v>
      </c>
      <c r="AE45" s="26">
        <f t="shared" si="39"/>
        <v>799.9795434331455</v>
      </c>
      <c r="AF45" s="133">
        <v>1744656</v>
      </c>
      <c r="AG45" s="26">
        <f t="shared" si="40"/>
        <v>517.241624666469</v>
      </c>
      <c r="AH45" s="133">
        <v>2237599</v>
      </c>
      <c r="AI45" s="26">
        <f t="shared" si="41"/>
        <v>663.3854135784169</v>
      </c>
      <c r="AJ45" s="133">
        <v>0</v>
      </c>
      <c r="AK45" s="26">
        <f t="shared" si="14"/>
        <v>0</v>
      </c>
      <c r="AL45" s="133">
        <v>6555</v>
      </c>
      <c r="AM45" s="26">
        <f t="shared" si="15"/>
        <v>1.9433738511710643</v>
      </c>
      <c r="AN45" s="133">
        <v>36857</v>
      </c>
      <c r="AO45" s="26">
        <f t="shared" si="42"/>
        <v>10.927067892084198</v>
      </c>
      <c r="AP45" s="74">
        <f t="shared" si="24"/>
        <v>10203521</v>
      </c>
      <c r="AQ45" s="74">
        <f t="shared" si="43"/>
        <v>3025.058108508746</v>
      </c>
      <c r="AR45" s="133">
        <v>3826890</v>
      </c>
      <c r="AS45" s="26">
        <f t="shared" si="44"/>
        <v>1134.5656685443225</v>
      </c>
      <c r="AT45" s="133">
        <v>1681374</v>
      </c>
      <c r="AU45" s="26">
        <f t="shared" si="45"/>
        <v>498.48028461310406</v>
      </c>
      <c r="AV45" s="97">
        <f t="shared" si="25"/>
        <v>38048097</v>
      </c>
      <c r="AW45" s="97">
        <f t="shared" si="46"/>
        <v>11280.194782093093</v>
      </c>
      <c r="AX45" s="78"/>
      <c r="AY45" s="78"/>
      <c r="AZ45" s="78"/>
      <c r="BA45" s="78"/>
    </row>
    <row r="46" spans="1:53" s="79" customFormat="1" ht="12.75">
      <c r="A46" s="65">
        <v>43</v>
      </c>
      <c r="B46" s="95" t="s">
        <v>119</v>
      </c>
      <c r="C46" s="96">
        <v>4187</v>
      </c>
      <c r="D46" s="133">
        <v>15123538</v>
      </c>
      <c r="E46" s="26">
        <f t="shared" si="27"/>
        <v>3612.022450441844</v>
      </c>
      <c r="F46" s="133">
        <v>4067080</v>
      </c>
      <c r="G46" s="26">
        <f t="shared" si="28"/>
        <v>971.3589682350131</v>
      </c>
      <c r="H46" s="133">
        <v>1530325</v>
      </c>
      <c r="I46" s="26">
        <f t="shared" si="47"/>
        <v>365.49438738953904</v>
      </c>
      <c r="J46" s="133">
        <v>527844</v>
      </c>
      <c r="K46" s="26">
        <f t="shared" si="29"/>
        <v>126.0673513255314</v>
      </c>
      <c r="L46" s="133">
        <v>123189</v>
      </c>
      <c r="M46" s="26">
        <f t="shared" si="30"/>
        <v>29.421781705278242</v>
      </c>
      <c r="N46" s="133">
        <v>2630424</v>
      </c>
      <c r="O46" s="26">
        <f t="shared" si="31"/>
        <v>628.2359684738476</v>
      </c>
      <c r="P46" s="88">
        <f t="shared" si="21"/>
        <v>24002400</v>
      </c>
      <c r="Q46" s="88">
        <f t="shared" si="32"/>
        <v>5732.6009075710535</v>
      </c>
      <c r="R46" s="133">
        <v>1218957</v>
      </c>
      <c r="S46" s="26">
        <f t="shared" si="33"/>
        <v>291.128970623358</v>
      </c>
      <c r="T46" s="133">
        <v>2254065</v>
      </c>
      <c r="U46" s="26">
        <f t="shared" si="34"/>
        <v>538.3484595175544</v>
      </c>
      <c r="V46" s="49">
        <f t="shared" si="23"/>
        <v>27475422</v>
      </c>
      <c r="W46" s="49">
        <f t="shared" si="35"/>
        <v>6562.078337711966</v>
      </c>
      <c r="X46" s="133">
        <v>2012657</v>
      </c>
      <c r="Y46" s="26">
        <f t="shared" si="36"/>
        <v>480.69190351086695</v>
      </c>
      <c r="Z46" s="133">
        <v>708810</v>
      </c>
      <c r="AA46" s="26">
        <f t="shared" si="37"/>
        <v>169.28827322665393</v>
      </c>
      <c r="AB46" s="133">
        <v>357326</v>
      </c>
      <c r="AC46" s="26">
        <f t="shared" si="38"/>
        <v>85.34177215189874</v>
      </c>
      <c r="AD46" s="133">
        <v>2796827</v>
      </c>
      <c r="AE46" s="26">
        <f t="shared" si="39"/>
        <v>667.9787437305947</v>
      </c>
      <c r="AF46" s="133">
        <v>3017167</v>
      </c>
      <c r="AG46" s="26">
        <f t="shared" si="40"/>
        <v>720.6035347504179</v>
      </c>
      <c r="AH46" s="133">
        <v>2399062</v>
      </c>
      <c r="AI46" s="26">
        <f t="shared" si="41"/>
        <v>572.9787437305947</v>
      </c>
      <c r="AJ46" s="133">
        <v>0</v>
      </c>
      <c r="AK46" s="26">
        <f t="shared" si="14"/>
        <v>0</v>
      </c>
      <c r="AL46" s="133">
        <v>9967</v>
      </c>
      <c r="AM46" s="26">
        <f t="shared" si="15"/>
        <v>2.380463338906138</v>
      </c>
      <c r="AN46" s="133">
        <v>319102</v>
      </c>
      <c r="AO46" s="26">
        <f t="shared" si="42"/>
        <v>76.21256269405302</v>
      </c>
      <c r="AP46" s="74">
        <f t="shared" si="24"/>
        <v>11620918</v>
      </c>
      <c r="AQ46" s="74">
        <f t="shared" si="43"/>
        <v>2775.4759971339863</v>
      </c>
      <c r="AR46" s="133">
        <v>1584787</v>
      </c>
      <c r="AS46" s="26">
        <f t="shared" si="44"/>
        <v>378.50179125865776</v>
      </c>
      <c r="AT46" s="133">
        <v>4032856</v>
      </c>
      <c r="AU46" s="26">
        <f t="shared" si="45"/>
        <v>963.1850967279676</v>
      </c>
      <c r="AV46" s="97">
        <f t="shared" si="25"/>
        <v>44713983</v>
      </c>
      <c r="AW46" s="97">
        <f t="shared" si="46"/>
        <v>10679.241222832577</v>
      </c>
      <c r="AX46" s="78"/>
      <c r="AY46" s="78"/>
      <c r="AZ46" s="78"/>
      <c r="BA46" s="78"/>
    </row>
    <row r="47" spans="1:53" s="79" customFormat="1" ht="12.75">
      <c r="A47" s="65">
        <v>44</v>
      </c>
      <c r="B47" s="95" t="s">
        <v>120</v>
      </c>
      <c r="C47" s="96">
        <v>4174</v>
      </c>
      <c r="D47" s="133">
        <v>23364838</v>
      </c>
      <c r="E47" s="26">
        <f t="shared" si="27"/>
        <v>5597.709151892669</v>
      </c>
      <c r="F47" s="133">
        <v>5003495</v>
      </c>
      <c r="G47" s="26">
        <f t="shared" si="28"/>
        <v>1198.7290368950646</v>
      </c>
      <c r="H47" s="133">
        <v>702107</v>
      </c>
      <c r="I47" s="26">
        <f t="shared" si="47"/>
        <v>168.20963104935313</v>
      </c>
      <c r="J47" s="133">
        <v>608024</v>
      </c>
      <c r="K47" s="26">
        <f t="shared" si="29"/>
        <v>145.66938188787734</v>
      </c>
      <c r="L47" s="133">
        <v>220705</v>
      </c>
      <c r="M47" s="26">
        <f t="shared" si="30"/>
        <v>52.87613799712506</v>
      </c>
      <c r="N47" s="133">
        <v>7386842</v>
      </c>
      <c r="O47" s="26">
        <f t="shared" si="31"/>
        <v>1769.72735984667</v>
      </c>
      <c r="P47" s="88">
        <f t="shared" si="21"/>
        <v>37286011</v>
      </c>
      <c r="Q47" s="88">
        <f t="shared" si="32"/>
        <v>8932.920699568758</v>
      </c>
      <c r="R47" s="133">
        <v>2699715</v>
      </c>
      <c r="S47" s="26">
        <f t="shared" si="33"/>
        <v>646.7932438907523</v>
      </c>
      <c r="T47" s="133">
        <v>3260012</v>
      </c>
      <c r="U47" s="26">
        <f t="shared" si="34"/>
        <v>781.0282702443699</v>
      </c>
      <c r="V47" s="49">
        <f t="shared" si="23"/>
        <v>43245738</v>
      </c>
      <c r="W47" s="49">
        <f t="shared" si="35"/>
        <v>10360.742213703881</v>
      </c>
      <c r="X47" s="133">
        <v>2353727</v>
      </c>
      <c r="Y47" s="26">
        <f t="shared" si="36"/>
        <v>563.9020124580738</v>
      </c>
      <c r="Z47" s="133">
        <v>1177601</v>
      </c>
      <c r="AA47" s="26">
        <f t="shared" si="37"/>
        <v>282.12769525634883</v>
      </c>
      <c r="AB47" s="133">
        <v>592041</v>
      </c>
      <c r="AC47" s="26">
        <f t="shared" si="38"/>
        <v>141.84020124580738</v>
      </c>
      <c r="AD47" s="133">
        <v>5686774</v>
      </c>
      <c r="AE47" s="26">
        <f t="shared" si="39"/>
        <v>1362.4278869190225</v>
      </c>
      <c r="AF47" s="133">
        <v>3375118</v>
      </c>
      <c r="AG47" s="26">
        <f t="shared" si="40"/>
        <v>808.6051748921898</v>
      </c>
      <c r="AH47" s="133">
        <v>2746675</v>
      </c>
      <c r="AI47" s="26">
        <f t="shared" si="41"/>
        <v>658.0438428366076</v>
      </c>
      <c r="AJ47" s="133">
        <v>0</v>
      </c>
      <c r="AK47" s="26">
        <f t="shared" si="14"/>
        <v>0</v>
      </c>
      <c r="AL47" s="133">
        <v>4100</v>
      </c>
      <c r="AM47" s="26">
        <f t="shared" si="15"/>
        <v>0.9822712026832774</v>
      </c>
      <c r="AN47" s="133">
        <v>551584</v>
      </c>
      <c r="AO47" s="26">
        <f t="shared" si="42"/>
        <v>132.1475802587446</v>
      </c>
      <c r="AP47" s="74">
        <f t="shared" si="24"/>
        <v>16487620</v>
      </c>
      <c r="AQ47" s="74">
        <f t="shared" si="43"/>
        <v>3950.0766650694777</v>
      </c>
      <c r="AR47" s="133">
        <v>69043424</v>
      </c>
      <c r="AS47" s="26">
        <f t="shared" si="44"/>
        <v>16541.30905606133</v>
      </c>
      <c r="AT47" s="133">
        <v>3271876</v>
      </c>
      <c r="AU47" s="26">
        <f t="shared" si="45"/>
        <v>783.8706276952563</v>
      </c>
      <c r="AV47" s="97">
        <f t="shared" si="25"/>
        <v>132048658</v>
      </c>
      <c r="AW47" s="97">
        <f t="shared" si="46"/>
        <v>31635.99856252995</v>
      </c>
      <c r="AX47" s="78"/>
      <c r="AY47" s="78"/>
      <c r="AZ47" s="78"/>
      <c r="BA47" s="78"/>
    </row>
    <row r="48" spans="1:49" ht="12.75">
      <c r="A48" s="65">
        <v>45</v>
      </c>
      <c r="B48" s="98" t="s">
        <v>121</v>
      </c>
      <c r="C48" s="92">
        <v>9578</v>
      </c>
      <c r="D48" s="128">
        <v>45870654</v>
      </c>
      <c r="E48" s="26">
        <f t="shared" si="27"/>
        <v>4789.168302359574</v>
      </c>
      <c r="F48" s="128">
        <v>16197227</v>
      </c>
      <c r="G48" s="26">
        <f t="shared" si="28"/>
        <v>1691.086552516183</v>
      </c>
      <c r="H48" s="128">
        <v>1736941</v>
      </c>
      <c r="I48" s="26">
        <f t="shared" si="47"/>
        <v>181.34694090624347</v>
      </c>
      <c r="J48" s="128">
        <v>8364236</v>
      </c>
      <c r="K48" s="26">
        <f t="shared" si="29"/>
        <v>873.2758404677386</v>
      </c>
      <c r="L48" s="128">
        <v>491662</v>
      </c>
      <c r="M48" s="26">
        <f t="shared" si="30"/>
        <v>51.332428481937775</v>
      </c>
      <c r="N48" s="128">
        <v>3601890</v>
      </c>
      <c r="O48" s="26">
        <f t="shared" si="31"/>
        <v>376.05867613280435</v>
      </c>
      <c r="P48" s="88">
        <f t="shared" si="21"/>
        <v>76262610</v>
      </c>
      <c r="Q48" s="88">
        <f t="shared" si="32"/>
        <v>7962.2687408644815</v>
      </c>
      <c r="R48" s="128">
        <v>5343334</v>
      </c>
      <c r="S48" s="26">
        <f t="shared" si="33"/>
        <v>557.8757569429944</v>
      </c>
      <c r="T48" s="128">
        <v>5984401</v>
      </c>
      <c r="U48" s="26">
        <f t="shared" si="34"/>
        <v>624.8069534349551</v>
      </c>
      <c r="V48" s="49">
        <f t="shared" si="23"/>
        <v>87590345</v>
      </c>
      <c r="W48" s="49">
        <f t="shared" si="35"/>
        <v>9144.95145124243</v>
      </c>
      <c r="X48" s="128">
        <v>7846575</v>
      </c>
      <c r="Y48" s="26">
        <f t="shared" si="36"/>
        <v>819.2289622050532</v>
      </c>
      <c r="Z48" s="128">
        <v>3527541</v>
      </c>
      <c r="AA48" s="26">
        <f t="shared" si="37"/>
        <v>368.29619962413864</v>
      </c>
      <c r="AB48" s="128">
        <v>1392964</v>
      </c>
      <c r="AC48" s="26">
        <f t="shared" si="38"/>
        <v>145.4337022342869</v>
      </c>
      <c r="AD48" s="128">
        <v>12530421</v>
      </c>
      <c r="AE48" s="26">
        <f t="shared" si="39"/>
        <v>1308.2502610148256</v>
      </c>
      <c r="AF48" s="128">
        <v>8386972</v>
      </c>
      <c r="AG48" s="26">
        <f t="shared" si="40"/>
        <v>875.649613698058</v>
      </c>
      <c r="AH48" s="128">
        <v>6128412</v>
      </c>
      <c r="AI48" s="26">
        <f t="shared" si="41"/>
        <v>639.8425558571727</v>
      </c>
      <c r="AJ48" s="128">
        <v>0</v>
      </c>
      <c r="AK48" s="26">
        <f t="shared" si="14"/>
        <v>0</v>
      </c>
      <c r="AL48" s="128">
        <v>157027</v>
      </c>
      <c r="AM48" s="26">
        <f t="shared" si="15"/>
        <v>16.394550010440593</v>
      </c>
      <c r="AN48" s="128">
        <v>2388119</v>
      </c>
      <c r="AO48" s="26">
        <f t="shared" si="42"/>
        <v>249.33378575903112</v>
      </c>
      <c r="AP48" s="4">
        <f t="shared" si="24"/>
        <v>42358031</v>
      </c>
      <c r="AQ48" s="74">
        <f t="shared" si="43"/>
        <v>4422.429630403007</v>
      </c>
      <c r="AR48" s="128">
        <v>14937758</v>
      </c>
      <c r="AS48" s="26">
        <f t="shared" si="44"/>
        <v>1559.5905199415326</v>
      </c>
      <c r="AT48" s="128">
        <v>5638663</v>
      </c>
      <c r="AU48" s="26">
        <f t="shared" si="45"/>
        <v>588.7098559198163</v>
      </c>
      <c r="AV48" s="97">
        <f t="shared" si="25"/>
        <v>150524797</v>
      </c>
      <c r="AW48" s="97">
        <f t="shared" si="46"/>
        <v>15715.681457506786</v>
      </c>
    </row>
    <row r="49" spans="1:49" ht="12.75">
      <c r="A49" s="65">
        <v>46</v>
      </c>
      <c r="B49" s="95" t="s">
        <v>122</v>
      </c>
      <c r="C49" s="96">
        <v>1274</v>
      </c>
      <c r="D49" s="117">
        <v>3111335</v>
      </c>
      <c r="E49" s="26">
        <f t="shared" si="27"/>
        <v>2442.178178963893</v>
      </c>
      <c r="F49" s="117">
        <v>1149173</v>
      </c>
      <c r="G49" s="26">
        <f t="shared" si="28"/>
        <v>902.019623233909</v>
      </c>
      <c r="H49" s="117">
        <v>232954</v>
      </c>
      <c r="I49" s="26">
        <f t="shared" si="47"/>
        <v>182.85243328100472</v>
      </c>
      <c r="J49" s="117">
        <v>699327</v>
      </c>
      <c r="K49" s="26">
        <f t="shared" si="29"/>
        <v>548.9222919937206</v>
      </c>
      <c r="L49" s="117">
        <v>0</v>
      </c>
      <c r="M49" s="26">
        <f t="shared" si="30"/>
        <v>0</v>
      </c>
      <c r="N49" s="117">
        <v>1468130</v>
      </c>
      <c r="O49" s="26">
        <f t="shared" si="31"/>
        <v>1152.3783359497645</v>
      </c>
      <c r="P49" s="88">
        <f t="shared" si="21"/>
        <v>6660919</v>
      </c>
      <c r="Q49" s="88">
        <f t="shared" si="32"/>
        <v>5228.350863422292</v>
      </c>
      <c r="R49" s="117">
        <v>481462</v>
      </c>
      <c r="S49" s="26">
        <f t="shared" si="33"/>
        <v>377.9136577708006</v>
      </c>
      <c r="T49" s="117">
        <v>1181916</v>
      </c>
      <c r="U49" s="26">
        <f t="shared" si="34"/>
        <v>927.7205651491366</v>
      </c>
      <c r="V49" s="49">
        <f t="shared" si="23"/>
        <v>8324297</v>
      </c>
      <c r="W49" s="49">
        <f t="shared" si="35"/>
        <v>6533.985086342229</v>
      </c>
      <c r="X49" s="117">
        <v>649392</v>
      </c>
      <c r="Y49" s="26">
        <f t="shared" si="36"/>
        <v>509.72684458398743</v>
      </c>
      <c r="Z49" s="117">
        <v>463873</v>
      </c>
      <c r="AA49" s="26">
        <f t="shared" si="37"/>
        <v>364.10753532182105</v>
      </c>
      <c r="AB49" s="117">
        <v>346000</v>
      </c>
      <c r="AC49" s="26">
        <f t="shared" si="38"/>
        <v>271.585557299843</v>
      </c>
      <c r="AD49" s="117">
        <v>885037</v>
      </c>
      <c r="AE49" s="26">
        <f t="shared" si="39"/>
        <v>694.6915227629513</v>
      </c>
      <c r="AF49" s="117">
        <v>984733</v>
      </c>
      <c r="AG49" s="26">
        <f t="shared" si="40"/>
        <v>772.9458398744113</v>
      </c>
      <c r="AH49" s="117">
        <v>829709</v>
      </c>
      <c r="AI49" s="26">
        <f t="shared" si="41"/>
        <v>651.2629513343799</v>
      </c>
      <c r="AJ49" s="117">
        <v>0</v>
      </c>
      <c r="AK49" s="26">
        <f t="shared" si="14"/>
        <v>0</v>
      </c>
      <c r="AL49" s="117">
        <v>0</v>
      </c>
      <c r="AM49" s="26">
        <f t="shared" si="15"/>
        <v>0</v>
      </c>
      <c r="AN49" s="117">
        <v>421670</v>
      </c>
      <c r="AO49" s="26">
        <f t="shared" si="42"/>
        <v>330.9811616954474</v>
      </c>
      <c r="AP49" s="74">
        <f t="shared" si="24"/>
        <v>4580414</v>
      </c>
      <c r="AQ49" s="74">
        <f t="shared" si="43"/>
        <v>3595.3014128728414</v>
      </c>
      <c r="AR49" s="117">
        <v>95618</v>
      </c>
      <c r="AS49" s="26">
        <f t="shared" si="44"/>
        <v>75.05337519623234</v>
      </c>
      <c r="AT49" s="117">
        <v>258054</v>
      </c>
      <c r="AU49" s="26">
        <f t="shared" si="45"/>
        <v>202.5541601255887</v>
      </c>
      <c r="AV49" s="97">
        <f t="shared" si="25"/>
        <v>13258383</v>
      </c>
      <c r="AW49" s="97">
        <f t="shared" si="46"/>
        <v>10406.894034536892</v>
      </c>
    </row>
    <row r="50" spans="1:53" s="79" customFormat="1" ht="12.75">
      <c r="A50" s="65">
        <v>47</v>
      </c>
      <c r="B50" s="95" t="s">
        <v>123</v>
      </c>
      <c r="C50" s="96">
        <v>4102</v>
      </c>
      <c r="D50" s="133">
        <v>16660711</v>
      </c>
      <c r="E50" s="26">
        <f t="shared" si="27"/>
        <v>4061.6067771818625</v>
      </c>
      <c r="F50" s="133">
        <v>4631775</v>
      </c>
      <c r="G50" s="26">
        <f t="shared" si="28"/>
        <v>1129.1504144319845</v>
      </c>
      <c r="H50" s="133">
        <v>1021437</v>
      </c>
      <c r="I50" s="26">
        <f t="shared" si="47"/>
        <v>249.00950755728914</v>
      </c>
      <c r="J50" s="133">
        <v>799828</v>
      </c>
      <c r="K50" s="26">
        <f t="shared" si="29"/>
        <v>194.9848854217455</v>
      </c>
      <c r="L50" s="133">
        <v>68284</v>
      </c>
      <c r="M50" s="26">
        <f t="shared" si="30"/>
        <v>16.646513895660654</v>
      </c>
      <c r="N50" s="133">
        <v>3794636</v>
      </c>
      <c r="O50" s="26">
        <f t="shared" si="31"/>
        <v>925.0697220867869</v>
      </c>
      <c r="P50" s="88">
        <f t="shared" si="21"/>
        <v>26976671</v>
      </c>
      <c r="Q50" s="88">
        <f t="shared" si="32"/>
        <v>6576.467820575329</v>
      </c>
      <c r="R50" s="133">
        <v>1625816</v>
      </c>
      <c r="S50" s="26">
        <f t="shared" si="33"/>
        <v>396.34714773281326</v>
      </c>
      <c r="T50" s="133">
        <v>2552176</v>
      </c>
      <c r="U50" s="26">
        <f t="shared" si="34"/>
        <v>622.1784495368113</v>
      </c>
      <c r="V50" s="49">
        <f t="shared" si="23"/>
        <v>31154663</v>
      </c>
      <c r="W50" s="49">
        <f t="shared" si="35"/>
        <v>7594.993417844954</v>
      </c>
      <c r="X50" s="133">
        <v>2461023</v>
      </c>
      <c r="Y50" s="26">
        <f t="shared" si="36"/>
        <v>599.9568503169186</v>
      </c>
      <c r="Z50" s="133">
        <v>1834571</v>
      </c>
      <c r="AA50" s="26">
        <f t="shared" si="37"/>
        <v>447.23817649926866</v>
      </c>
      <c r="AB50" s="133">
        <v>589874</v>
      </c>
      <c r="AC50" s="26">
        <f t="shared" si="38"/>
        <v>143.8015602145295</v>
      </c>
      <c r="AD50" s="133">
        <v>4944718</v>
      </c>
      <c r="AE50" s="26">
        <f t="shared" si="39"/>
        <v>1205.4407606045831</v>
      </c>
      <c r="AF50" s="133">
        <v>2503140</v>
      </c>
      <c r="AG50" s="26">
        <f t="shared" si="40"/>
        <v>610.2242808386153</v>
      </c>
      <c r="AH50" s="133">
        <v>2646491</v>
      </c>
      <c r="AI50" s="26">
        <f t="shared" si="41"/>
        <v>645.170892247684</v>
      </c>
      <c r="AJ50" s="134">
        <v>0</v>
      </c>
      <c r="AK50" s="26">
        <f t="shared" si="14"/>
        <v>0</v>
      </c>
      <c r="AL50" s="133">
        <v>5136</v>
      </c>
      <c r="AM50" s="26">
        <f t="shared" si="15"/>
        <v>1.2520721599219893</v>
      </c>
      <c r="AN50" s="133">
        <v>873766</v>
      </c>
      <c r="AO50" s="26">
        <f t="shared" si="42"/>
        <v>213.00975134080937</v>
      </c>
      <c r="AP50" s="74">
        <f t="shared" si="24"/>
        <v>15858719</v>
      </c>
      <c r="AQ50" s="74">
        <f t="shared" si="43"/>
        <v>3866.0943442223306</v>
      </c>
      <c r="AR50" s="133">
        <v>3959045</v>
      </c>
      <c r="AS50" s="26">
        <f t="shared" si="44"/>
        <v>965.149926864944</v>
      </c>
      <c r="AT50" s="133">
        <v>2824571</v>
      </c>
      <c r="AU50" s="26">
        <f t="shared" si="45"/>
        <v>688.5838615309605</v>
      </c>
      <c r="AV50" s="97">
        <f t="shared" si="25"/>
        <v>53796998</v>
      </c>
      <c r="AW50" s="97">
        <f t="shared" si="46"/>
        <v>13114.821550463188</v>
      </c>
      <c r="AX50" s="78"/>
      <c r="AY50" s="78"/>
      <c r="AZ50" s="78"/>
      <c r="BA50" s="78"/>
    </row>
    <row r="51" spans="1:53" s="79" customFormat="1" ht="12.75">
      <c r="A51" s="65">
        <v>48</v>
      </c>
      <c r="B51" s="95" t="s">
        <v>124</v>
      </c>
      <c r="C51" s="96">
        <v>6514</v>
      </c>
      <c r="D51" s="133">
        <v>29553655</v>
      </c>
      <c r="E51" s="26">
        <f t="shared" si="27"/>
        <v>4536.944273871661</v>
      </c>
      <c r="F51" s="133">
        <v>12333075</v>
      </c>
      <c r="G51" s="26">
        <f t="shared" si="28"/>
        <v>1893.3182376420018</v>
      </c>
      <c r="H51" s="133">
        <v>177372</v>
      </c>
      <c r="I51" s="26">
        <f t="shared" si="47"/>
        <v>27.22935216456862</v>
      </c>
      <c r="J51" s="133">
        <v>2299105</v>
      </c>
      <c r="K51" s="26">
        <f t="shared" si="29"/>
        <v>352.94826527479273</v>
      </c>
      <c r="L51" s="133">
        <v>133739</v>
      </c>
      <c r="M51" s="26">
        <f t="shared" si="30"/>
        <v>20.531010132023333</v>
      </c>
      <c r="N51" s="133">
        <v>4216763</v>
      </c>
      <c r="O51" s="26">
        <f t="shared" si="31"/>
        <v>647.3385016886706</v>
      </c>
      <c r="P51" s="88">
        <f t="shared" si="21"/>
        <v>48713709</v>
      </c>
      <c r="Q51" s="88">
        <f t="shared" si="32"/>
        <v>7478.3096407737185</v>
      </c>
      <c r="R51" s="133">
        <v>3345206</v>
      </c>
      <c r="S51" s="26">
        <f t="shared" si="33"/>
        <v>513.5409886398526</v>
      </c>
      <c r="T51" s="133">
        <v>1823204</v>
      </c>
      <c r="U51" s="26">
        <f t="shared" si="34"/>
        <v>279.8900828983727</v>
      </c>
      <c r="V51" s="49">
        <f t="shared" si="23"/>
        <v>53882119</v>
      </c>
      <c r="W51" s="49">
        <f t="shared" si="35"/>
        <v>8271.740712311943</v>
      </c>
      <c r="X51" s="133">
        <v>4134959</v>
      </c>
      <c r="Y51" s="26">
        <f t="shared" si="36"/>
        <v>634.7803193122505</v>
      </c>
      <c r="Z51" s="133">
        <v>1565658</v>
      </c>
      <c r="AA51" s="26">
        <f t="shared" si="37"/>
        <v>240.3527786306417</v>
      </c>
      <c r="AB51" s="133">
        <v>637502</v>
      </c>
      <c r="AC51" s="26">
        <f t="shared" si="38"/>
        <v>97.86644151059257</v>
      </c>
      <c r="AD51" s="133">
        <v>6580055</v>
      </c>
      <c r="AE51" s="26">
        <f t="shared" si="39"/>
        <v>1010.1404666871354</v>
      </c>
      <c r="AF51" s="133">
        <v>4017308</v>
      </c>
      <c r="AG51" s="26">
        <f t="shared" si="40"/>
        <v>616.7190666257292</v>
      </c>
      <c r="AH51" s="133">
        <v>3253761</v>
      </c>
      <c r="AI51" s="26">
        <f t="shared" si="41"/>
        <v>499.5027632790912</v>
      </c>
      <c r="AJ51" s="133">
        <v>0</v>
      </c>
      <c r="AK51" s="26">
        <f t="shared" si="14"/>
        <v>0</v>
      </c>
      <c r="AL51" s="133">
        <v>0</v>
      </c>
      <c r="AM51" s="26">
        <f t="shared" si="15"/>
        <v>0</v>
      </c>
      <c r="AN51" s="133">
        <v>1243679</v>
      </c>
      <c r="AO51" s="26">
        <f t="shared" si="42"/>
        <v>190.9240098249923</v>
      </c>
      <c r="AP51" s="74">
        <f t="shared" si="24"/>
        <v>21432922</v>
      </c>
      <c r="AQ51" s="74">
        <f t="shared" si="43"/>
        <v>3290.2858458704327</v>
      </c>
      <c r="AR51" s="133">
        <v>14444810</v>
      </c>
      <c r="AS51" s="26">
        <f t="shared" si="44"/>
        <v>2217.502302732576</v>
      </c>
      <c r="AT51" s="133">
        <v>5610880</v>
      </c>
      <c r="AU51" s="26">
        <f t="shared" si="45"/>
        <v>861.3570770647835</v>
      </c>
      <c r="AV51" s="97">
        <f t="shared" si="25"/>
        <v>95370731</v>
      </c>
      <c r="AW51" s="97">
        <f t="shared" si="46"/>
        <v>14640.885937979736</v>
      </c>
      <c r="AX51" s="78"/>
      <c r="AY51" s="78"/>
      <c r="AZ51" s="78"/>
      <c r="BA51" s="78"/>
    </row>
    <row r="52" spans="1:53" s="79" customFormat="1" ht="12.75">
      <c r="A52" s="65">
        <v>49</v>
      </c>
      <c r="B52" s="95" t="s">
        <v>125</v>
      </c>
      <c r="C52" s="96">
        <v>15231</v>
      </c>
      <c r="D52" s="133">
        <v>55545136</v>
      </c>
      <c r="E52" s="26">
        <f t="shared" si="27"/>
        <v>3646.8476134199987</v>
      </c>
      <c r="F52" s="133">
        <v>17684514</v>
      </c>
      <c r="G52" s="26">
        <f t="shared" si="28"/>
        <v>1161.086862320268</v>
      </c>
      <c r="H52" s="133">
        <v>2645628</v>
      </c>
      <c r="I52" s="26">
        <f t="shared" si="47"/>
        <v>173.70021666338388</v>
      </c>
      <c r="J52" s="133">
        <v>672224</v>
      </c>
      <c r="K52" s="26">
        <f t="shared" si="29"/>
        <v>44.13525047600289</v>
      </c>
      <c r="L52" s="133">
        <v>548589</v>
      </c>
      <c r="M52" s="26">
        <f t="shared" si="30"/>
        <v>36.017923970848926</v>
      </c>
      <c r="N52" s="133">
        <v>7496544</v>
      </c>
      <c r="O52" s="26">
        <f t="shared" si="31"/>
        <v>492.18987591097107</v>
      </c>
      <c r="P52" s="88">
        <f t="shared" si="21"/>
        <v>84592635</v>
      </c>
      <c r="Q52" s="88">
        <f t="shared" si="32"/>
        <v>5553.977742761474</v>
      </c>
      <c r="R52" s="133">
        <v>4737946</v>
      </c>
      <c r="S52" s="26">
        <f t="shared" si="33"/>
        <v>311.0725494058171</v>
      </c>
      <c r="T52" s="133">
        <v>4826566</v>
      </c>
      <c r="U52" s="26">
        <f t="shared" si="34"/>
        <v>316.8909460967763</v>
      </c>
      <c r="V52" s="49">
        <f t="shared" si="23"/>
        <v>94157147</v>
      </c>
      <c r="W52" s="49">
        <f t="shared" si="35"/>
        <v>6181.941238264067</v>
      </c>
      <c r="X52" s="133">
        <v>7697637</v>
      </c>
      <c r="Y52" s="26">
        <f t="shared" si="36"/>
        <v>505.3927516249754</v>
      </c>
      <c r="Z52" s="133">
        <v>2442358</v>
      </c>
      <c r="AA52" s="26">
        <f t="shared" si="37"/>
        <v>160.35440877158427</v>
      </c>
      <c r="AB52" s="133">
        <v>925613</v>
      </c>
      <c r="AC52" s="26">
        <f t="shared" si="38"/>
        <v>60.771649924496096</v>
      </c>
      <c r="AD52" s="133">
        <v>12385694</v>
      </c>
      <c r="AE52" s="26">
        <f t="shared" si="39"/>
        <v>813.1898102554002</v>
      </c>
      <c r="AF52" s="133">
        <v>8840283</v>
      </c>
      <c r="AG52" s="26">
        <f t="shared" si="40"/>
        <v>580.4138270632263</v>
      </c>
      <c r="AH52" s="133">
        <v>9314190</v>
      </c>
      <c r="AI52" s="26">
        <f t="shared" si="41"/>
        <v>611.5284616899744</v>
      </c>
      <c r="AJ52" s="133">
        <v>0</v>
      </c>
      <c r="AK52" s="26">
        <f t="shared" si="14"/>
        <v>0</v>
      </c>
      <c r="AL52" s="133">
        <v>5182</v>
      </c>
      <c r="AM52" s="26">
        <f t="shared" si="15"/>
        <v>0.34022716827522814</v>
      </c>
      <c r="AN52" s="133">
        <v>1416495</v>
      </c>
      <c r="AO52" s="26">
        <f t="shared" si="42"/>
        <v>93.0007878668505</v>
      </c>
      <c r="AP52" s="74">
        <f t="shared" si="24"/>
        <v>43027452</v>
      </c>
      <c r="AQ52" s="74">
        <f t="shared" si="43"/>
        <v>2824.9919243647823</v>
      </c>
      <c r="AR52" s="133">
        <v>206998</v>
      </c>
      <c r="AS52" s="26">
        <f t="shared" si="44"/>
        <v>13.590571860022322</v>
      </c>
      <c r="AT52" s="133">
        <v>3803277</v>
      </c>
      <c r="AU52" s="26">
        <f t="shared" si="45"/>
        <v>249.70632263147527</v>
      </c>
      <c r="AV52" s="97">
        <f t="shared" si="25"/>
        <v>141194874</v>
      </c>
      <c r="AW52" s="97">
        <f t="shared" si="46"/>
        <v>9270.230057120347</v>
      </c>
      <c r="AX52" s="78"/>
      <c r="AY52" s="78"/>
      <c r="AZ52" s="78"/>
      <c r="BA52" s="78"/>
    </row>
    <row r="53" spans="1:49" ht="12.75">
      <c r="A53" s="65">
        <v>50</v>
      </c>
      <c r="B53" s="98" t="s">
        <v>126</v>
      </c>
      <c r="C53" s="92">
        <v>8475</v>
      </c>
      <c r="D53" s="128">
        <v>25802479</v>
      </c>
      <c r="E53" s="26">
        <f t="shared" si="27"/>
        <v>3044.5402949852505</v>
      </c>
      <c r="F53" s="128">
        <v>7874726</v>
      </c>
      <c r="G53" s="26">
        <f t="shared" si="28"/>
        <v>929.1712094395281</v>
      </c>
      <c r="H53" s="128">
        <v>1469363</v>
      </c>
      <c r="I53" s="26">
        <f t="shared" si="47"/>
        <v>173.37616519174043</v>
      </c>
      <c r="J53" s="128">
        <v>1459453</v>
      </c>
      <c r="K53" s="26">
        <f t="shared" si="29"/>
        <v>172.2068436578171</v>
      </c>
      <c r="L53" s="128">
        <v>131988</v>
      </c>
      <c r="M53" s="26">
        <f t="shared" si="30"/>
        <v>15.573805309734514</v>
      </c>
      <c r="N53" s="128">
        <v>5772733</v>
      </c>
      <c r="O53" s="26">
        <f t="shared" si="31"/>
        <v>681.1484365781711</v>
      </c>
      <c r="P53" s="88">
        <f t="shared" si="21"/>
        <v>42510742</v>
      </c>
      <c r="Q53" s="88">
        <f t="shared" si="32"/>
        <v>5016.016755162242</v>
      </c>
      <c r="R53" s="128">
        <v>4356557</v>
      </c>
      <c r="S53" s="26">
        <f t="shared" si="33"/>
        <v>514.04802359882</v>
      </c>
      <c r="T53" s="128">
        <v>3551369</v>
      </c>
      <c r="U53" s="26">
        <f t="shared" si="34"/>
        <v>419.04058997050146</v>
      </c>
      <c r="V53" s="49">
        <f t="shared" si="23"/>
        <v>50418668</v>
      </c>
      <c r="W53" s="49">
        <f t="shared" si="35"/>
        <v>5949.105368731563</v>
      </c>
      <c r="X53" s="128">
        <v>3625078</v>
      </c>
      <c r="Y53" s="26">
        <f t="shared" si="36"/>
        <v>427.73781710914454</v>
      </c>
      <c r="Z53" s="128">
        <v>1256118</v>
      </c>
      <c r="AA53" s="26">
        <f t="shared" si="37"/>
        <v>148.21451327433627</v>
      </c>
      <c r="AB53" s="128">
        <v>985973</v>
      </c>
      <c r="AC53" s="26">
        <f t="shared" si="38"/>
        <v>116.3389970501475</v>
      </c>
      <c r="AD53" s="128">
        <v>6146727</v>
      </c>
      <c r="AE53" s="26">
        <f t="shared" si="39"/>
        <v>725.2775221238938</v>
      </c>
      <c r="AF53" s="128">
        <v>5283732</v>
      </c>
      <c r="AG53" s="26">
        <f t="shared" si="40"/>
        <v>623.449203539823</v>
      </c>
      <c r="AH53" s="128">
        <v>4688240</v>
      </c>
      <c r="AI53" s="26">
        <f t="shared" si="41"/>
        <v>553.1846607669617</v>
      </c>
      <c r="AJ53" s="128">
        <v>0</v>
      </c>
      <c r="AK53" s="26">
        <f t="shared" si="14"/>
        <v>0</v>
      </c>
      <c r="AL53" s="128">
        <v>265743</v>
      </c>
      <c r="AM53" s="26">
        <f t="shared" si="15"/>
        <v>31.356106194690266</v>
      </c>
      <c r="AN53" s="128">
        <v>748320</v>
      </c>
      <c r="AO53" s="26">
        <f t="shared" si="42"/>
        <v>88.29734513274336</v>
      </c>
      <c r="AP53" s="4">
        <f t="shared" si="24"/>
        <v>22999931</v>
      </c>
      <c r="AQ53" s="74">
        <f t="shared" si="43"/>
        <v>2713.8561651917403</v>
      </c>
      <c r="AR53" s="128">
        <v>713939</v>
      </c>
      <c r="AS53" s="26">
        <f t="shared" si="44"/>
        <v>84.24058997050147</v>
      </c>
      <c r="AT53" s="128">
        <v>3026027</v>
      </c>
      <c r="AU53" s="26">
        <f t="shared" si="45"/>
        <v>357.05333333333334</v>
      </c>
      <c r="AV53" s="97">
        <f t="shared" si="25"/>
        <v>77158565</v>
      </c>
      <c r="AW53" s="97">
        <f t="shared" si="46"/>
        <v>9104.255457227138</v>
      </c>
    </row>
    <row r="54" spans="1:49" ht="12.75">
      <c r="A54" s="65">
        <v>51</v>
      </c>
      <c r="B54" s="95" t="s">
        <v>127</v>
      </c>
      <c r="C54" s="96">
        <v>9782</v>
      </c>
      <c r="D54" s="117">
        <v>32868911</v>
      </c>
      <c r="E54" s="26">
        <f t="shared" si="27"/>
        <v>3360.1421999591084</v>
      </c>
      <c r="F54" s="117">
        <v>11647577</v>
      </c>
      <c r="G54" s="26">
        <f t="shared" si="28"/>
        <v>1190.7152933960335</v>
      </c>
      <c r="H54" s="117">
        <v>2418882</v>
      </c>
      <c r="I54" s="26">
        <f t="shared" si="47"/>
        <v>247.2788795747291</v>
      </c>
      <c r="J54" s="117">
        <v>1711038</v>
      </c>
      <c r="K54" s="26">
        <f t="shared" si="29"/>
        <v>174.91699039051318</v>
      </c>
      <c r="L54" s="117">
        <v>463058</v>
      </c>
      <c r="M54" s="26">
        <f t="shared" si="30"/>
        <v>47.33776323860151</v>
      </c>
      <c r="N54" s="117">
        <v>5291048</v>
      </c>
      <c r="O54" s="26">
        <f t="shared" si="31"/>
        <v>540.8963402167246</v>
      </c>
      <c r="P54" s="88">
        <f t="shared" si="21"/>
        <v>54400514</v>
      </c>
      <c r="Q54" s="88">
        <f t="shared" si="32"/>
        <v>5561.2874667757105</v>
      </c>
      <c r="R54" s="117">
        <v>4100370</v>
      </c>
      <c r="S54" s="26">
        <f t="shared" si="33"/>
        <v>419.1750153342875</v>
      </c>
      <c r="T54" s="117">
        <v>5337490</v>
      </c>
      <c r="U54" s="26">
        <f t="shared" si="34"/>
        <v>545.6440400736046</v>
      </c>
      <c r="V54" s="49">
        <f t="shared" si="23"/>
        <v>63838374</v>
      </c>
      <c r="W54" s="49">
        <f t="shared" si="35"/>
        <v>6526.1065221836025</v>
      </c>
      <c r="X54" s="117">
        <v>5399591</v>
      </c>
      <c r="Y54" s="26">
        <f t="shared" si="36"/>
        <v>551.9925373134329</v>
      </c>
      <c r="Z54" s="117">
        <v>1749286</v>
      </c>
      <c r="AA54" s="26">
        <f t="shared" si="37"/>
        <v>178.82702923737477</v>
      </c>
      <c r="AB54" s="117">
        <v>733028</v>
      </c>
      <c r="AC54" s="26">
        <f t="shared" si="38"/>
        <v>74.93641382130444</v>
      </c>
      <c r="AD54" s="117">
        <v>11535352</v>
      </c>
      <c r="AE54" s="26">
        <f t="shared" si="39"/>
        <v>1179.2426906563076</v>
      </c>
      <c r="AF54" s="117">
        <v>3398720</v>
      </c>
      <c r="AG54" s="26">
        <f t="shared" si="40"/>
        <v>347.4463299938663</v>
      </c>
      <c r="AH54" s="117">
        <v>5920779</v>
      </c>
      <c r="AI54" s="26">
        <f t="shared" si="41"/>
        <v>605.2728480883255</v>
      </c>
      <c r="AJ54" s="117">
        <v>0</v>
      </c>
      <c r="AK54" s="26">
        <f t="shared" si="14"/>
        <v>0</v>
      </c>
      <c r="AL54" s="117">
        <v>8000</v>
      </c>
      <c r="AM54" s="26">
        <f t="shared" si="15"/>
        <v>0.8178286648947045</v>
      </c>
      <c r="AN54" s="117">
        <v>846997</v>
      </c>
      <c r="AO54" s="26">
        <f t="shared" si="42"/>
        <v>86.5873032099775</v>
      </c>
      <c r="AP54" s="74">
        <f t="shared" si="24"/>
        <v>29591753</v>
      </c>
      <c r="AQ54" s="74">
        <f t="shared" si="43"/>
        <v>3025.1229809854835</v>
      </c>
      <c r="AR54" s="117">
        <v>7399312</v>
      </c>
      <c r="AS54" s="26">
        <f t="shared" si="44"/>
        <v>756.4211817624208</v>
      </c>
      <c r="AT54" s="117">
        <v>1791896</v>
      </c>
      <c r="AU54" s="26">
        <f t="shared" si="45"/>
        <v>183.1829891637702</v>
      </c>
      <c r="AV54" s="97">
        <f t="shared" si="25"/>
        <v>102621335</v>
      </c>
      <c r="AW54" s="97">
        <f t="shared" si="46"/>
        <v>10490.833674095276</v>
      </c>
    </row>
    <row r="55" spans="1:53" s="79" customFormat="1" ht="12.75">
      <c r="A55" s="65">
        <v>52</v>
      </c>
      <c r="B55" s="95" t="s">
        <v>128</v>
      </c>
      <c r="C55" s="96">
        <v>35170</v>
      </c>
      <c r="D55" s="133">
        <v>128326727</v>
      </c>
      <c r="E55" s="26">
        <f t="shared" si="27"/>
        <v>3648.7553881148706</v>
      </c>
      <c r="F55" s="133">
        <v>64834451</v>
      </c>
      <c r="G55" s="26">
        <f t="shared" si="28"/>
        <v>1843.4589422803526</v>
      </c>
      <c r="H55" s="133">
        <v>5336311</v>
      </c>
      <c r="I55" s="26">
        <f t="shared" si="47"/>
        <v>151.72905885698037</v>
      </c>
      <c r="J55" s="133">
        <v>13622807</v>
      </c>
      <c r="K55" s="26">
        <f t="shared" si="29"/>
        <v>387.34168325277227</v>
      </c>
      <c r="L55" s="133">
        <v>401260</v>
      </c>
      <c r="M55" s="26">
        <f t="shared" si="30"/>
        <v>11.40915553028149</v>
      </c>
      <c r="N55" s="133">
        <v>10400667</v>
      </c>
      <c r="O55" s="26">
        <f t="shared" si="31"/>
        <v>295.7255331248223</v>
      </c>
      <c r="P55" s="88">
        <f t="shared" si="21"/>
        <v>222922223</v>
      </c>
      <c r="Q55" s="88">
        <f t="shared" si="32"/>
        <v>6338.419761160079</v>
      </c>
      <c r="R55" s="133">
        <v>14120725</v>
      </c>
      <c r="S55" s="26">
        <f t="shared" si="33"/>
        <v>401.4991470002843</v>
      </c>
      <c r="T55" s="133">
        <v>14618770</v>
      </c>
      <c r="U55" s="26">
        <f t="shared" si="34"/>
        <v>415.6602217799261</v>
      </c>
      <c r="V55" s="49">
        <f t="shared" si="23"/>
        <v>251661718</v>
      </c>
      <c r="W55" s="49">
        <f t="shared" si="35"/>
        <v>7155.57912994029</v>
      </c>
      <c r="X55" s="133">
        <v>18858141</v>
      </c>
      <c r="Y55" s="26">
        <f t="shared" si="36"/>
        <v>536.1996303667898</v>
      </c>
      <c r="Z55" s="133">
        <v>7344068</v>
      </c>
      <c r="AA55" s="26">
        <f t="shared" si="37"/>
        <v>208.81626386124537</v>
      </c>
      <c r="AB55" s="133">
        <v>2404934</v>
      </c>
      <c r="AC55" s="26">
        <f t="shared" si="38"/>
        <v>68.38026727324424</v>
      </c>
      <c r="AD55" s="133">
        <v>32128888</v>
      </c>
      <c r="AE55" s="26">
        <f t="shared" si="39"/>
        <v>913.5310776229742</v>
      </c>
      <c r="AF55" s="133">
        <v>27627662</v>
      </c>
      <c r="AG55" s="26">
        <f t="shared" si="40"/>
        <v>785.546261017913</v>
      </c>
      <c r="AH55" s="133">
        <v>18359238</v>
      </c>
      <c r="AI55" s="26">
        <f t="shared" si="41"/>
        <v>522.0141597952801</v>
      </c>
      <c r="AJ55" s="134">
        <v>0</v>
      </c>
      <c r="AK55" s="26">
        <f t="shared" si="14"/>
        <v>0</v>
      </c>
      <c r="AL55" s="133">
        <v>1667232</v>
      </c>
      <c r="AM55" s="26">
        <f t="shared" si="15"/>
        <v>47.40494739835087</v>
      </c>
      <c r="AN55" s="133">
        <v>6758057</v>
      </c>
      <c r="AO55" s="26">
        <f t="shared" si="42"/>
        <v>192.15402331532556</v>
      </c>
      <c r="AP55" s="74">
        <f t="shared" si="24"/>
        <v>115148220</v>
      </c>
      <c r="AQ55" s="74">
        <f t="shared" si="43"/>
        <v>3274.046630651123</v>
      </c>
      <c r="AR55" s="133">
        <v>67858441</v>
      </c>
      <c r="AS55" s="26">
        <f t="shared" si="44"/>
        <v>1929.4410292863236</v>
      </c>
      <c r="AT55" s="133">
        <v>19255988</v>
      </c>
      <c r="AU55" s="26">
        <f t="shared" si="45"/>
        <v>547.5117429627524</v>
      </c>
      <c r="AV55" s="97">
        <f t="shared" si="25"/>
        <v>453924367</v>
      </c>
      <c r="AW55" s="97">
        <f t="shared" si="46"/>
        <v>12906.578532840489</v>
      </c>
      <c r="AX55" s="78"/>
      <c r="AY55" s="78"/>
      <c r="AZ55" s="78"/>
      <c r="BA55" s="78"/>
    </row>
    <row r="56" spans="1:53" s="79" customFormat="1" ht="12.75">
      <c r="A56" s="65">
        <v>53</v>
      </c>
      <c r="B56" s="95" t="s">
        <v>129</v>
      </c>
      <c r="C56" s="96">
        <v>19576</v>
      </c>
      <c r="D56" s="133">
        <v>62213824</v>
      </c>
      <c r="E56" s="26">
        <f t="shared" si="27"/>
        <v>3178.0662035145074</v>
      </c>
      <c r="F56" s="133">
        <v>22017544</v>
      </c>
      <c r="G56" s="26">
        <f t="shared" si="28"/>
        <v>1124.7212913771966</v>
      </c>
      <c r="H56" s="133">
        <v>2711853</v>
      </c>
      <c r="I56" s="26">
        <f t="shared" si="47"/>
        <v>138.52947486718432</v>
      </c>
      <c r="J56" s="133">
        <v>3355812</v>
      </c>
      <c r="K56" s="26">
        <f t="shared" si="29"/>
        <v>171.42480588475684</v>
      </c>
      <c r="L56" s="133">
        <v>253528</v>
      </c>
      <c r="M56" s="26">
        <f t="shared" si="30"/>
        <v>12.950960359624029</v>
      </c>
      <c r="N56" s="133">
        <v>9870711</v>
      </c>
      <c r="O56" s="26">
        <f t="shared" si="31"/>
        <v>504.2251225991009</v>
      </c>
      <c r="P56" s="88">
        <f t="shared" si="21"/>
        <v>100423272</v>
      </c>
      <c r="Q56" s="88">
        <f t="shared" si="32"/>
        <v>5129.91785860237</v>
      </c>
      <c r="R56" s="133">
        <v>5864271</v>
      </c>
      <c r="S56" s="26">
        <f t="shared" si="33"/>
        <v>299.5643134450347</v>
      </c>
      <c r="T56" s="133">
        <v>7585533</v>
      </c>
      <c r="U56" s="26">
        <f t="shared" si="34"/>
        <v>387.49146914589295</v>
      </c>
      <c r="V56" s="49">
        <f t="shared" si="23"/>
        <v>113873076</v>
      </c>
      <c r="W56" s="49">
        <f t="shared" si="35"/>
        <v>5816.973641193298</v>
      </c>
      <c r="X56" s="133">
        <v>9350970</v>
      </c>
      <c r="Y56" s="26">
        <f t="shared" si="36"/>
        <v>477.67521454842665</v>
      </c>
      <c r="Z56" s="133">
        <v>1537032</v>
      </c>
      <c r="AA56" s="26">
        <f t="shared" si="37"/>
        <v>78.51614221495709</v>
      </c>
      <c r="AB56" s="133">
        <v>1622785</v>
      </c>
      <c r="AC56" s="26">
        <f t="shared" si="38"/>
        <v>82.89665917449939</v>
      </c>
      <c r="AD56" s="133">
        <v>12383770</v>
      </c>
      <c r="AE56" s="26">
        <f t="shared" si="39"/>
        <v>632.5996117695137</v>
      </c>
      <c r="AF56" s="133">
        <v>12286220</v>
      </c>
      <c r="AG56" s="26">
        <f t="shared" si="40"/>
        <v>627.6164691458929</v>
      </c>
      <c r="AH56" s="133">
        <v>10645501</v>
      </c>
      <c r="AI56" s="26">
        <f t="shared" si="41"/>
        <v>543.80368818962</v>
      </c>
      <c r="AJ56" s="133">
        <v>0</v>
      </c>
      <c r="AK56" s="26">
        <f t="shared" si="14"/>
        <v>0</v>
      </c>
      <c r="AL56" s="133">
        <v>48399</v>
      </c>
      <c r="AM56" s="26">
        <f t="shared" si="15"/>
        <v>2.4723641193297916</v>
      </c>
      <c r="AN56" s="133">
        <v>1845662</v>
      </c>
      <c r="AO56" s="26">
        <f t="shared" si="42"/>
        <v>94.28187576624438</v>
      </c>
      <c r="AP56" s="74">
        <f t="shared" si="24"/>
        <v>49720339</v>
      </c>
      <c r="AQ56" s="74">
        <f t="shared" si="43"/>
        <v>2539.862024928484</v>
      </c>
      <c r="AR56" s="133">
        <v>2772538</v>
      </c>
      <c r="AS56" s="26">
        <f t="shared" si="44"/>
        <v>141.62944421740906</v>
      </c>
      <c r="AT56" s="133">
        <v>6815027</v>
      </c>
      <c r="AU56" s="26">
        <f t="shared" si="45"/>
        <v>348.1317429505517</v>
      </c>
      <c r="AV56" s="97">
        <f t="shared" si="25"/>
        <v>173180980</v>
      </c>
      <c r="AW56" s="97">
        <f t="shared" si="46"/>
        <v>8846.596853289742</v>
      </c>
      <c r="AX56" s="78"/>
      <c r="AY56" s="78"/>
      <c r="AZ56" s="78"/>
      <c r="BA56" s="78"/>
    </row>
    <row r="57" spans="1:53" s="79" customFormat="1" ht="12.75">
      <c r="A57" s="65">
        <v>54</v>
      </c>
      <c r="B57" s="95" t="s">
        <v>130</v>
      </c>
      <c r="C57" s="96">
        <v>757</v>
      </c>
      <c r="D57" s="133">
        <v>2339052</v>
      </c>
      <c r="E57" s="26">
        <f t="shared" si="27"/>
        <v>3089.8969616908853</v>
      </c>
      <c r="F57" s="133">
        <v>1657232</v>
      </c>
      <c r="G57" s="26">
        <f t="shared" si="28"/>
        <v>2189.210039630119</v>
      </c>
      <c r="H57" s="133">
        <v>260293</v>
      </c>
      <c r="I57" s="26">
        <f t="shared" si="47"/>
        <v>343.84808454425365</v>
      </c>
      <c r="J57" s="133">
        <v>400368</v>
      </c>
      <c r="K57" s="26">
        <f t="shared" si="29"/>
        <v>528.887714663144</v>
      </c>
      <c r="L57" s="133">
        <v>2356</v>
      </c>
      <c r="M57" s="26">
        <f t="shared" si="30"/>
        <v>3.1122853368560106</v>
      </c>
      <c r="N57" s="133">
        <v>597832</v>
      </c>
      <c r="O57" s="26">
        <f t="shared" si="31"/>
        <v>789.7384412153236</v>
      </c>
      <c r="P57" s="88">
        <f t="shared" si="21"/>
        <v>5257133</v>
      </c>
      <c r="Q57" s="88">
        <f t="shared" si="32"/>
        <v>6944.693527080582</v>
      </c>
      <c r="R57" s="133">
        <v>607186</v>
      </c>
      <c r="S57" s="26">
        <f t="shared" si="33"/>
        <v>802.0951122853369</v>
      </c>
      <c r="T57" s="133">
        <v>916380</v>
      </c>
      <c r="U57" s="26">
        <f t="shared" si="34"/>
        <v>1210.5416116248348</v>
      </c>
      <c r="V57" s="49">
        <f t="shared" si="23"/>
        <v>6780699</v>
      </c>
      <c r="W57" s="49">
        <f t="shared" si="35"/>
        <v>8957.330250990753</v>
      </c>
      <c r="X57" s="133">
        <v>443825</v>
      </c>
      <c r="Y57" s="26">
        <f t="shared" si="36"/>
        <v>586.2945838837517</v>
      </c>
      <c r="Z57" s="133">
        <v>354536</v>
      </c>
      <c r="AA57" s="26">
        <f t="shared" si="37"/>
        <v>468.3434610303831</v>
      </c>
      <c r="AB57" s="133">
        <v>316401</v>
      </c>
      <c r="AC57" s="26">
        <f t="shared" si="38"/>
        <v>417.9669749009247</v>
      </c>
      <c r="AD57" s="133">
        <v>824530</v>
      </c>
      <c r="AE57" s="26">
        <f t="shared" si="39"/>
        <v>1089.207397622193</v>
      </c>
      <c r="AF57" s="133">
        <v>485610</v>
      </c>
      <c r="AG57" s="26">
        <f t="shared" si="40"/>
        <v>641.4927344782035</v>
      </c>
      <c r="AH57" s="133">
        <v>573895</v>
      </c>
      <c r="AI57" s="26">
        <f t="shared" si="41"/>
        <v>758.1175693527081</v>
      </c>
      <c r="AJ57" s="133">
        <v>0</v>
      </c>
      <c r="AK57" s="26">
        <f t="shared" si="14"/>
        <v>0</v>
      </c>
      <c r="AL57" s="133">
        <v>3461</v>
      </c>
      <c r="AM57" s="26">
        <f t="shared" si="15"/>
        <v>4.571994715984148</v>
      </c>
      <c r="AN57" s="133">
        <v>0</v>
      </c>
      <c r="AO57" s="26">
        <f t="shared" si="42"/>
        <v>0</v>
      </c>
      <c r="AP57" s="74">
        <f t="shared" si="24"/>
        <v>3002258</v>
      </c>
      <c r="AQ57" s="74">
        <f t="shared" si="43"/>
        <v>3965.994715984148</v>
      </c>
      <c r="AR57" s="133">
        <v>650</v>
      </c>
      <c r="AS57" s="26">
        <f t="shared" si="44"/>
        <v>0.8586525759577279</v>
      </c>
      <c r="AT57" s="133">
        <v>72544</v>
      </c>
      <c r="AU57" s="26">
        <f t="shared" si="45"/>
        <v>95.83091149273447</v>
      </c>
      <c r="AV57" s="97">
        <f t="shared" si="25"/>
        <v>9856151</v>
      </c>
      <c r="AW57" s="97">
        <f t="shared" si="46"/>
        <v>13020.014531043593</v>
      </c>
      <c r="AX57" s="78"/>
      <c r="AY57" s="78"/>
      <c r="AZ57" s="78"/>
      <c r="BA57" s="78"/>
    </row>
    <row r="58" spans="1:49" ht="12.75">
      <c r="A58" s="65">
        <v>55</v>
      </c>
      <c r="B58" s="98" t="s">
        <v>131</v>
      </c>
      <c r="C58" s="92">
        <v>19027</v>
      </c>
      <c r="D58" s="128">
        <v>65514428</v>
      </c>
      <c r="E58" s="26">
        <f t="shared" si="27"/>
        <v>3443.2347716403006</v>
      </c>
      <c r="F58" s="128">
        <v>21681293</v>
      </c>
      <c r="G58" s="26">
        <f t="shared" si="28"/>
        <v>1139.5013927576601</v>
      </c>
      <c r="H58" s="128">
        <v>4186703</v>
      </c>
      <c r="I58" s="26">
        <f t="shared" si="47"/>
        <v>220.04010090923424</v>
      </c>
      <c r="J58" s="128">
        <v>5972611</v>
      </c>
      <c r="K58" s="26">
        <f t="shared" si="29"/>
        <v>313.90187628107424</v>
      </c>
      <c r="L58" s="128">
        <v>520930</v>
      </c>
      <c r="M58" s="26">
        <f t="shared" si="30"/>
        <v>27.378462185315605</v>
      </c>
      <c r="N58" s="128">
        <v>10444807</v>
      </c>
      <c r="O58" s="26">
        <f t="shared" si="31"/>
        <v>548.9466021968781</v>
      </c>
      <c r="P58" s="88">
        <f>D58+F58+H58+J58+L58+N58</f>
        <v>108320772</v>
      </c>
      <c r="Q58" s="88">
        <f t="shared" si="32"/>
        <v>5693.003205970463</v>
      </c>
      <c r="R58" s="128">
        <v>7922818</v>
      </c>
      <c r="S58" s="26">
        <f t="shared" si="33"/>
        <v>416.39869658905764</v>
      </c>
      <c r="T58" s="128">
        <v>10036564</v>
      </c>
      <c r="U58" s="26">
        <f t="shared" si="34"/>
        <v>527.4906185946287</v>
      </c>
      <c r="V58" s="49">
        <f t="shared" si="23"/>
        <v>126280154</v>
      </c>
      <c r="W58" s="49">
        <f t="shared" si="35"/>
        <v>6636.892521154149</v>
      </c>
      <c r="X58" s="128">
        <v>8121532</v>
      </c>
      <c r="Y58" s="26">
        <f t="shared" si="36"/>
        <v>426.84248699216903</v>
      </c>
      <c r="Z58" s="128">
        <v>1493777</v>
      </c>
      <c r="AA58" s="26">
        <f t="shared" si="37"/>
        <v>78.50827771062175</v>
      </c>
      <c r="AB58" s="128">
        <v>1797472</v>
      </c>
      <c r="AC58" s="26">
        <f t="shared" si="38"/>
        <v>94.46954328060126</v>
      </c>
      <c r="AD58" s="128">
        <v>13114094</v>
      </c>
      <c r="AE58" s="26">
        <f t="shared" si="39"/>
        <v>689.2360330057287</v>
      </c>
      <c r="AF58" s="128">
        <v>8965007</v>
      </c>
      <c r="AG58" s="26">
        <f t="shared" si="40"/>
        <v>471.17291217743207</v>
      </c>
      <c r="AH58" s="128">
        <v>10557076</v>
      </c>
      <c r="AI58" s="26">
        <f t="shared" si="41"/>
        <v>554.8471119987387</v>
      </c>
      <c r="AJ58" s="128">
        <v>0</v>
      </c>
      <c r="AK58" s="26">
        <f t="shared" si="14"/>
        <v>0</v>
      </c>
      <c r="AL58" s="128">
        <v>661</v>
      </c>
      <c r="AM58" s="26">
        <f t="shared" si="15"/>
        <v>0.03474010616492353</v>
      </c>
      <c r="AN58" s="128">
        <v>1404547</v>
      </c>
      <c r="AO58" s="26">
        <f t="shared" si="42"/>
        <v>73.81862616282126</v>
      </c>
      <c r="AP58" s="4">
        <f t="shared" si="24"/>
        <v>45454166</v>
      </c>
      <c r="AQ58" s="74">
        <f t="shared" si="43"/>
        <v>2388.9297314342775</v>
      </c>
      <c r="AR58" s="128">
        <v>10859301</v>
      </c>
      <c r="AS58" s="26">
        <f t="shared" si="44"/>
        <v>570.7311189362484</v>
      </c>
      <c r="AT58" s="128">
        <v>630398</v>
      </c>
      <c r="AU58" s="26">
        <f t="shared" si="45"/>
        <v>33.13176013034109</v>
      </c>
      <c r="AV58" s="97">
        <f t="shared" si="25"/>
        <v>183224019</v>
      </c>
      <c r="AW58" s="97">
        <f t="shared" si="46"/>
        <v>9629.685131655016</v>
      </c>
    </row>
    <row r="59" spans="1:49" ht="12.75">
      <c r="A59" s="65">
        <v>56</v>
      </c>
      <c r="B59" s="95" t="s">
        <v>132</v>
      </c>
      <c r="C59" s="96">
        <v>2933</v>
      </c>
      <c r="D59" s="117">
        <v>10489814</v>
      </c>
      <c r="E59" s="26">
        <f t="shared" si="27"/>
        <v>3576.4793726559838</v>
      </c>
      <c r="F59" s="117">
        <v>2997401</v>
      </c>
      <c r="G59" s="26">
        <f t="shared" si="28"/>
        <v>1021.9573815206273</v>
      </c>
      <c r="H59" s="117">
        <v>833151</v>
      </c>
      <c r="I59" s="26">
        <f t="shared" si="47"/>
        <v>284.06102966246164</v>
      </c>
      <c r="J59" s="117">
        <v>405866</v>
      </c>
      <c r="K59" s="26">
        <f t="shared" si="29"/>
        <v>138.37913399249913</v>
      </c>
      <c r="L59" s="117">
        <v>86873</v>
      </c>
      <c r="M59" s="26">
        <f t="shared" si="30"/>
        <v>29.619161268325946</v>
      </c>
      <c r="N59" s="117">
        <v>1520257</v>
      </c>
      <c r="O59" s="26">
        <f t="shared" si="31"/>
        <v>518.328332765087</v>
      </c>
      <c r="P59" s="88">
        <f t="shared" si="21"/>
        <v>16333362</v>
      </c>
      <c r="Q59" s="88">
        <f t="shared" si="32"/>
        <v>5568.8244118649845</v>
      </c>
      <c r="R59" s="117">
        <v>847313</v>
      </c>
      <c r="S59" s="26">
        <f t="shared" si="33"/>
        <v>288.88953290146605</v>
      </c>
      <c r="T59" s="117">
        <v>1704506</v>
      </c>
      <c r="U59" s="26">
        <f t="shared" si="34"/>
        <v>581.1476304125468</v>
      </c>
      <c r="V59" s="49">
        <f t="shared" si="23"/>
        <v>18885181</v>
      </c>
      <c r="W59" s="49">
        <f t="shared" si="35"/>
        <v>6438.861575178998</v>
      </c>
      <c r="X59" s="117">
        <v>909063</v>
      </c>
      <c r="Y59" s="26">
        <f t="shared" si="36"/>
        <v>309.94306171155813</v>
      </c>
      <c r="Z59" s="117">
        <v>713462</v>
      </c>
      <c r="AA59" s="26">
        <f t="shared" si="37"/>
        <v>243.25332424139106</v>
      </c>
      <c r="AB59" s="117">
        <v>353996</v>
      </c>
      <c r="AC59" s="26">
        <f t="shared" si="38"/>
        <v>120.69416979202182</v>
      </c>
      <c r="AD59" s="117">
        <v>1847690</v>
      </c>
      <c r="AE59" s="26">
        <f t="shared" si="39"/>
        <v>629.9659052165018</v>
      </c>
      <c r="AF59" s="117">
        <v>2420989</v>
      </c>
      <c r="AG59" s="26">
        <f t="shared" si="40"/>
        <v>825.4309580634163</v>
      </c>
      <c r="AH59" s="117">
        <v>2021444</v>
      </c>
      <c r="AI59" s="26">
        <f t="shared" si="41"/>
        <v>689.2069553358336</v>
      </c>
      <c r="AJ59" s="108">
        <v>0</v>
      </c>
      <c r="AK59" s="26">
        <f t="shared" si="14"/>
        <v>0</v>
      </c>
      <c r="AL59" s="117">
        <v>12571</v>
      </c>
      <c r="AM59" s="26">
        <f t="shared" si="15"/>
        <v>4.286055233549267</v>
      </c>
      <c r="AN59" s="117">
        <v>85988</v>
      </c>
      <c r="AO59" s="26">
        <f t="shared" si="42"/>
        <v>29.317422434367543</v>
      </c>
      <c r="AP59" s="74">
        <f t="shared" si="24"/>
        <v>8365203</v>
      </c>
      <c r="AQ59" s="74">
        <f t="shared" si="43"/>
        <v>2852.0978520286394</v>
      </c>
      <c r="AR59" s="117">
        <v>287713</v>
      </c>
      <c r="AS59" s="26">
        <f t="shared" si="44"/>
        <v>98.09512444595977</v>
      </c>
      <c r="AT59" s="108">
        <v>0</v>
      </c>
      <c r="AU59" s="26">
        <f t="shared" si="45"/>
        <v>0</v>
      </c>
      <c r="AV59" s="97">
        <f t="shared" si="25"/>
        <v>27538097</v>
      </c>
      <c r="AW59" s="97">
        <f t="shared" si="46"/>
        <v>9389.054551653597</v>
      </c>
    </row>
    <row r="60" spans="1:53" s="79" customFormat="1" ht="12.75">
      <c r="A60" s="65">
        <v>57</v>
      </c>
      <c r="B60" s="95" t="s">
        <v>133</v>
      </c>
      <c r="C60" s="96">
        <v>9023</v>
      </c>
      <c r="D60" s="133">
        <v>33171320</v>
      </c>
      <c r="E60" s="26">
        <f t="shared" si="27"/>
        <v>3676.307214895268</v>
      </c>
      <c r="F60" s="133">
        <v>9765324</v>
      </c>
      <c r="G60" s="26">
        <f t="shared" si="28"/>
        <v>1082.270198381913</v>
      </c>
      <c r="H60" s="133">
        <v>2067506</v>
      </c>
      <c r="I60" s="26">
        <f t="shared" si="47"/>
        <v>229.13731574864235</v>
      </c>
      <c r="J60" s="133">
        <v>256193</v>
      </c>
      <c r="K60" s="26">
        <f t="shared" si="29"/>
        <v>28.3933281613654</v>
      </c>
      <c r="L60" s="133">
        <v>126010</v>
      </c>
      <c r="M60" s="26">
        <f t="shared" si="30"/>
        <v>13.965421700099744</v>
      </c>
      <c r="N60" s="133">
        <v>3900721</v>
      </c>
      <c r="O60" s="26">
        <f t="shared" si="31"/>
        <v>432.3086556577635</v>
      </c>
      <c r="P60" s="88">
        <f t="shared" si="21"/>
        <v>49287074</v>
      </c>
      <c r="Q60" s="88">
        <f t="shared" si="32"/>
        <v>5462.3821345450515</v>
      </c>
      <c r="R60" s="133">
        <v>3892847</v>
      </c>
      <c r="S60" s="26">
        <f t="shared" si="33"/>
        <v>431.43599689681923</v>
      </c>
      <c r="T60" s="133">
        <v>3698535</v>
      </c>
      <c r="U60" s="26">
        <f t="shared" si="34"/>
        <v>409.90080904355534</v>
      </c>
      <c r="V60" s="49">
        <f t="shared" si="23"/>
        <v>56878456</v>
      </c>
      <c r="W60" s="49">
        <f t="shared" si="35"/>
        <v>6303.718940485426</v>
      </c>
      <c r="X60" s="133">
        <v>3634792</v>
      </c>
      <c r="Y60" s="26">
        <f t="shared" si="36"/>
        <v>402.83630721489527</v>
      </c>
      <c r="Z60" s="133">
        <v>2413397</v>
      </c>
      <c r="AA60" s="26">
        <f t="shared" si="37"/>
        <v>267.47168347556243</v>
      </c>
      <c r="AB60" s="133">
        <v>721731</v>
      </c>
      <c r="AC60" s="26">
        <f t="shared" si="38"/>
        <v>79.98791976061177</v>
      </c>
      <c r="AD60" s="133">
        <v>7621963</v>
      </c>
      <c r="AE60" s="26">
        <f t="shared" si="39"/>
        <v>844.7260334700211</v>
      </c>
      <c r="AF60" s="133">
        <v>4534192</v>
      </c>
      <c r="AG60" s="26">
        <f t="shared" si="40"/>
        <v>502.5149063504378</v>
      </c>
      <c r="AH60" s="133">
        <v>4183314</v>
      </c>
      <c r="AI60" s="26">
        <f t="shared" si="41"/>
        <v>463.6278399645351</v>
      </c>
      <c r="AJ60" s="133">
        <v>0</v>
      </c>
      <c r="AK60" s="26">
        <f t="shared" si="14"/>
        <v>0</v>
      </c>
      <c r="AL60" s="133">
        <v>36985</v>
      </c>
      <c r="AM60" s="26">
        <f t="shared" si="15"/>
        <v>4.09896930067605</v>
      </c>
      <c r="AN60" s="133">
        <v>621572</v>
      </c>
      <c r="AO60" s="26">
        <f t="shared" si="42"/>
        <v>68.88750969743988</v>
      </c>
      <c r="AP60" s="74">
        <f t="shared" si="24"/>
        <v>23767946</v>
      </c>
      <c r="AQ60" s="74">
        <f t="shared" si="43"/>
        <v>2634.151169234179</v>
      </c>
      <c r="AR60" s="133">
        <v>5659740</v>
      </c>
      <c r="AS60" s="26">
        <f t="shared" si="44"/>
        <v>627.2570098636817</v>
      </c>
      <c r="AT60" s="133">
        <v>330686</v>
      </c>
      <c r="AU60" s="26">
        <f t="shared" si="45"/>
        <v>36.64922974620414</v>
      </c>
      <c r="AV60" s="97">
        <f t="shared" si="25"/>
        <v>86636828</v>
      </c>
      <c r="AW60" s="97">
        <f>AV60/$C60</f>
        <v>9601.776349329491</v>
      </c>
      <c r="AX60" s="78"/>
      <c r="AY60" s="78"/>
      <c r="AZ60" s="78"/>
      <c r="BA60" s="78"/>
    </row>
    <row r="61" spans="1:53" s="79" customFormat="1" ht="12.75">
      <c r="A61" s="65">
        <v>58</v>
      </c>
      <c r="B61" s="95" t="s">
        <v>134</v>
      </c>
      <c r="C61" s="96">
        <v>9525</v>
      </c>
      <c r="D61" s="133">
        <v>31697799</v>
      </c>
      <c r="E61" s="26">
        <f t="shared" si="27"/>
        <v>3327.852913385827</v>
      </c>
      <c r="F61" s="133">
        <v>11001232</v>
      </c>
      <c r="G61" s="26">
        <f t="shared" si="28"/>
        <v>1154.9849868766405</v>
      </c>
      <c r="H61" s="133">
        <v>2077981</v>
      </c>
      <c r="I61" s="26">
        <f t="shared" si="47"/>
        <v>218.16073490813648</v>
      </c>
      <c r="J61" s="133">
        <v>1464357</v>
      </c>
      <c r="K61" s="26">
        <f t="shared" si="29"/>
        <v>153.73826771653543</v>
      </c>
      <c r="L61" s="133">
        <v>158687</v>
      </c>
      <c r="M61" s="26">
        <f t="shared" si="30"/>
        <v>16.66005249343832</v>
      </c>
      <c r="N61" s="133">
        <v>3517544</v>
      </c>
      <c r="O61" s="26">
        <f t="shared" si="31"/>
        <v>369.29595800524936</v>
      </c>
      <c r="P61" s="88">
        <f t="shared" si="21"/>
        <v>49917600</v>
      </c>
      <c r="Q61" s="88">
        <f t="shared" si="32"/>
        <v>5240.692913385827</v>
      </c>
      <c r="R61" s="133">
        <v>3276437</v>
      </c>
      <c r="S61" s="26">
        <f t="shared" si="33"/>
        <v>343.9828871391076</v>
      </c>
      <c r="T61" s="133">
        <v>3182075</v>
      </c>
      <c r="U61" s="26">
        <f t="shared" si="34"/>
        <v>334.0761154855643</v>
      </c>
      <c r="V61" s="49">
        <f t="shared" si="23"/>
        <v>56376112</v>
      </c>
      <c r="W61" s="49">
        <f t="shared" si="35"/>
        <v>5918.7519160104985</v>
      </c>
      <c r="X61" s="133">
        <v>5417918</v>
      </c>
      <c r="Y61" s="26">
        <f t="shared" si="36"/>
        <v>568.8102887139107</v>
      </c>
      <c r="Z61" s="133">
        <v>1773315</v>
      </c>
      <c r="AA61" s="26">
        <f t="shared" si="37"/>
        <v>186.1748031496063</v>
      </c>
      <c r="AB61" s="133">
        <v>529874</v>
      </c>
      <c r="AC61" s="26">
        <f t="shared" si="38"/>
        <v>55.62981627296588</v>
      </c>
      <c r="AD61" s="133">
        <v>8101318</v>
      </c>
      <c r="AE61" s="26">
        <f t="shared" si="39"/>
        <v>850.5320734908137</v>
      </c>
      <c r="AF61" s="133">
        <v>6666617</v>
      </c>
      <c r="AG61" s="26">
        <f t="shared" si="40"/>
        <v>699.9072965879265</v>
      </c>
      <c r="AH61" s="133">
        <v>5684025</v>
      </c>
      <c r="AI61" s="26">
        <f t="shared" si="41"/>
        <v>596.7480314960629</v>
      </c>
      <c r="AJ61" s="133">
        <v>36590</v>
      </c>
      <c r="AK61" s="26">
        <f t="shared" si="14"/>
        <v>3.8414698162729657</v>
      </c>
      <c r="AL61" s="133">
        <v>23314</v>
      </c>
      <c r="AM61" s="26">
        <f t="shared" si="15"/>
        <v>2.447664041994751</v>
      </c>
      <c r="AN61" s="133">
        <v>473467</v>
      </c>
      <c r="AO61" s="26">
        <f t="shared" si="42"/>
        <v>49.707821522309715</v>
      </c>
      <c r="AP61" s="74">
        <f>X61+Z61+AB61+AD61+AF61+AH61+AJ61+AL61+AN61</f>
        <v>28706438</v>
      </c>
      <c r="AQ61" s="74">
        <f t="shared" si="43"/>
        <v>3013.7992650918636</v>
      </c>
      <c r="AR61" s="133">
        <v>185128</v>
      </c>
      <c r="AS61" s="26">
        <f t="shared" si="44"/>
        <v>19.436010498687665</v>
      </c>
      <c r="AT61" s="133">
        <v>2276843</v>
      </c>
      <c r="AU61" s="26">
        <f t="shared" si="45"/>
        <v>239.03863517060367</v>
      </c>
      <c r="AV61" s="97">
        <f>V61+AP61+AR61+AT61</f>
        <v>87544521</v>
      </c>
      <c r="AW61" s="97">
        <f t="shared" si="46"/>
        <v>9191.025826771653</v>
      </c>
      <c r="AX61" s="78"/>
      <c r="AY61" s="78"/>
      <c r="AZ61" s="78"/>
      <c r="BA61" s="78"/>
    </row>
    <row r="62" spans="1:53" s="79" customFormat="1" ht="12.75">
      <c r="A62" s="65">
        <v>59</v>
      </c>
      <c r="B62" s="95" t="s">
        <v>135</v>
      </c>
      <c r="C62" s="96">
        <v>5313</v>
      </c>
      <c r="D62" s="133">
        <v>17418525</v>
      </c>
      <c r="E62" s="26">
        <f t="shared" si="27"/>
        <v>3278.4726143421794</v>
      </c>
      <c r="F62" s="133">
        <v>6678122</v>
      </c>
      <c r="G62" s="26">
        <f t="shared" si="28"/>
        <v>1256.9399585921326</v>
      </c>
      <c r="H62" s="133">
        <v>1226966</v>
      </c>
      <c r="I62" s="26">
        <f t="shared" si="47"/>
        <v>230.93657067570112</v>
      </c>
      <c r="J62" s="133">
        <v>322537</v>
      </c>
      <c r="K62" s="26">
        <f t="shared" si="29"/>
        <v>60.70713344626388</v>
      </c>
      <c r="L62" s="133">
        <v>140363</v>
      </c>
      <c r="M62" s="26">
        <f t="shared" si="30"/>
        <v>26.41878411443629</v>
      </c>
      <c r="N62" s="133">
        <v>4334864</v>
      </c>
      <c r="O62" s="26">
        <f t="shared" si="31"/>
        <v>815.8976096367401</v>
      </c>
      <c r="P62" s="88">
        <f t="shared" si="21"/>
        <v>30121377</v>
      </c>
      <c r="Q62" s="88">
        <f t="shared" si="32"/>
        <v>5669.372670807454</v>
      </c>
      <c r="R62" s="133">
        <v>1677080</v>
      </c>
      <c r="S62" s="26">
        <f t="shared" si="33"/>
        <v>315.6559382646339</v>
      </c>
      <c r="T62" s="133">
        <v>3193294</v>
      </c>
      <c r="U62" s="26">
        <f t="shared" si="34"/>
        <v>601.0340673818935</v>
      </c>
      <c r="V62" s="49">
        <f t="shared" si="23"/>
        <v>34991751</v>
      </c>
      <c r="W62" s="49">
        <f t="shared" si="35"/>
        <v>6586.062676453981</v>
      </c>
      <c r="X62" s="133">
        <v>3281489</v>
      </c>
      <c r="Y62" s="26">
        <f t="shared" si="36"/>
        <v>617.6339168078299</v>
      </c>
      <c r="Z62" s="133">
        <v>1180439</v>
      </c>
      <c r="AA62" s="26">
        <f t="shared" si="37"/>
        <v>222.1793713532844</v>
      </c>
      <c r="AB62" s="133">
        <v>400780</v>
      </c>
      <c r="AC62" s="26">
        <f t="shared" si="38"/>
        <v>75.43384152079804</v>
      </c>
      <c r="AD62" s="133">
        <v>4401524</v>
      </c>
      <c r="AE62" s="26">
        <f t="shared" si="39"/>
        <v>828.4441934876718</v>
      </c>
      <c r="AF62" s="133">
        <v>3654667</v>
      </c>
      <c r="AG62" s="26">
        <f t="shared" si="40"/>
        <v>687.8725766986637</v>
      </c>
      <c r="AH62" s="133">
        <v>3700388</v>
      </c>
      <c r="AI62" s="26">
        <f t="shared" si="41"/>
        <v>696.4780726519857</v>
      </c>
      <c r="AJ62" s="133">
        <v>0</v>
      </c>
      <c r="AK62" s="26">
        <f t="shared" si="14"/>
        <v>0</v>
      </c>
      <c r="AL62" s="133">
        <v>18434</v>
      </c>
      <c r="AM62" s="26">
        <f t="shared" si="15"/>
        <v>3.4696028609072087</v>
      </c>
      <c r="AN62" s="133">
        <v>0</v>
      </c>
      <c r="AO62" s="26">
        <f t="shared" si="42"/>
        <v>0</v>
      </c>
      <c r="AP62" s="74">
        <f t="shared" si="24"/>
        <v>16637721</v>
      </c>
      <c r="AQ62" s="74">
        <f t="shared" si="43"/>
        <v>3131.5115753811406</v>
      </c>
      <c r="AR62" s="133">
        <v>2594757</v>
      </c>
      <c r="AS62" s="26">
        <f t="shared" si="44"/>
        <v>488.37888198757764</v>
      </c>
      <c r="AT62" s="133">
        <v>1906508</v>
      </c>
      <c r="AU62" s="26">
        <f t="shared" si="45"/>
        <v>358.83832109919064</v>
      </c>
      <c r="AV62" s="97">
        <f>V62+AP62+AR62+AT62</f>
        <v>56130737</v>
      </c>
      <c r="AW62" s="97">
        <f t="shared" si="46"/>
        <v>10564.79145492189</v>
      </c>
      <c r="AX62" s="78"/>
      <c r="AY62" s="78"/>
      <c r="AZ62" s="78"/>
      <c r="BA62" s="78"/>
    </row>
    <row r="63" spans="1:49" ht="12.75">
      <c r="A63" s="65">
        <v>60</v>
      </c>
      <c r="B63" s="98" t="s">
        <v>136</v>
      </c>
      <c r="C63" s="92">
        <v>7377</v>
      </c>
      <c r="D63" s="128">
        <v>25452729</v>
      </c>
      <c r="E63" s="26">
        <f t="shared" si="27"/>
        <v>3450.2818218788125</v>
      </c>
      <c r="F63" s="128">
        <v>9462470</v>
      </c>
      <c r="G63" s="26">
        <f t="shared" si="28"/>
        <v>1282.6989291039718</v>
      </c>
      <c r="H63" s="128">
        <v>1557701</v>
      </c>
      <c r="I63" s="26">
        <f t="shared" si="47"/>
        <v>211.15643215399214</v>
      </c>
      <c r="J63" s="128">
        <v>780766</v>
      </c>
      <c r="K63" s="26">
        <f t="shared" si="29"/>
        <v>105.83787447471872</v>
      </c>
      <c r="L63" s="128">
        <v>164890</v>
      </c>
      <c r="M63" s="26">
        <f t="shared" si="30"/>
        <v>22.351904568252678</v>
      </c>
      <c r="N63" s="128">
        <v>3031449</v>
      </c>
      <c r="O63" s="26">
        <f t="shared" si="31"/>
        <v>410.9324928832859</v>
      </c>
      <c r="P63" s="88">
        <f t="shared" si="21"/>
        <v>40450005</v>
      </c>
      <c r="Q63" s="88">
        <f t="shared" si="32"/>
        <v>5483.259455063034</v>
      </c>
      <c r="R63" s="128">
        <v>2679120</v>
      </c>
      <c r="S63" s="26">
        <f t="shared" si="33"/>
        <v>363.17202114680765</v>
      </c>
      <c r="T63" s="128">
        <v>3865315</v>
      </c>
      <c r="U63" s="26">
        <f t="shared" si="34"/>
        <v>523.9684153449912</v>
      </c>
      <c r="V63" s="49">
        <f t="shared" si="23"/>
        <v>46994440</v>
      </c>
      <c r="W63" s="49">
        <f t="shared" si="35"/>
        <v>6370.399891554833</v>
      </c>
      <c r="X63" s="128">
        <v>3988889</v>
      </c>
      <c r="Y63" s="26">
        <f t="shared" si="36"/>
        <v>540.7196692422394</v>
      </c>
      <c r="Z63" s="128">
        <v>1116442</v>
      </c>
      <c r="AA63" s="26">
        <f t="shared" si="37"/>
        <v>151.34092449505218</v>
      </c>
      <c r="AB63" s="128">
        <v>591950</v>
      </c>
      <c r="AC63" s="26">
        <f t="shared" si="38"/>
        <v>80.24264606208486</v>
      </c>
      <c r="AD63" s="128">
        <v>4838095</v>
      </c>
      <c r="AE63" s="26">
        <f t="shared" si="39"/>
        <v>655.8350277890742</v>
      </c>
      <c r="AF63" s="128">
        <v>3671947</v>
      </c>
      <c r="AG63" s="26">
        <f t="shared" si="40"/>
        <v>497.75613392978175</v>
      </c>
      <c r="AH63" s="128">
        <v>4770595</v>
      </c>
      <c r="AI63" s="26">
        <f t="shared" si="41"/>
        <v>646.6849667886675</v>
      </c>
      <c r="AJ63" s="128">
        <v>0</v>
      </c>
      <c r="AK63" s="26">
        <f t="shared" si="14"/>
        <v>0</v>
      </c>
      <c r="AL63" s="128">
        <v>10700</v>
      </c>
      <c r="AM63" s="26">
        <f t="shared" si="15"/>
        <v>1.4504541141385388</v>
      </c>
      <c r="AN63" s="128">
        <v>232916</v>
      </c>
      <c r="AO63" s="26">
        <f t="shared" si="42"/>
        <v>31.573268266232887</v>
      </c>
      <c r="AP63" s="4">
        <f t="shared" si="24"/>
        <v>19221534</v>
      </c>
      <c r="AQ63" s="74">
        <f t="shared" si="43"/>
        <v>2605.603090687271</v>
      </c>
      <c r="AR63" s="128">
        <v>29099409</v>
      </c>
      <c r="AS63" s="26">
        <f t="shared" si="44"/>
        <v>3944.6128507523385</v>
      </c>
      <c r="AT63" s="128">
        <v>5726232</v>
      </c>
      <c r="AU63" s="26">
        <f t="shared" si="45"/>
        <v>776.2277348515656</v>
      </c>
      <c r="AV63" s="97">
        <f t="shared" si="25"/>
        <v>101041615</v>
      </c>
      <c r="AW63" s="97">
        <f t="shared" si="46"/>
        <v>13696.843567846008</v>
      </c>
    </row>
    <row r="64" spans="1:49" ht="12.75">
      <c r="A64" s="65">
        <v>61</v>
      </c>
      <c r="B64" s="95" t="s">
        <v>137</v>
      </c>
      <c r="C64" s="96">
        <v>3631</v>
      </c>
      <c r="D64" s="117">
        <v>12897697</v>
      </c>
      <c r="E64" s="26">
        <f t="shared" si="27"/>
        <v>3552.1060313963094</v>
      </c>
      <c r="F64" s="117">
        <v>4518598</v>
      </c>
      <c r="G64" s="26">
        <f t="shared" si="28"/>
        <v>1244.4500137703112</v>
      </c>
      <c r="H64" s="117">
        <v>680224</v>
      </c>
      <c r="I64" s="26">
        <f t="shared" si="47"/>
        <v>187.3379234370697</v>
      </c>
      <c r="J64" s="117">
        <v>2086481</v>
      </c>
      <c r="K64" s="26">
        <f t="shared" si="29"/>
        <v>574.6298540347012</v>
      </c>
      <c r="L64" s="117">
        <v>0</v>
      </c>
      <c r="M64" s="26">
        <f t="shared" si="30"/>
        <v>0</v>
      </c>
      <c r="N64" s="117">
        <v>2713137</v>
      </c>
      <c r="O64" s="26">
        <f t="shared" si="31"/>
        <v>747.2148168548609</v>
      </c>
      <c r="P64" s="88">
        <f t="shared" si="21"/>
        <v>22896137</v>
      </c>
      <c r="Q64" s="88">
        <f t="shared" si="32"/>
        <v>6305.738639493253</v>
      </c>
      <c r="R64" s="117">
        <v>1565627</v>
      </c>
      <c r="S64" s="26">
        <f t="shared" si="33"/>
        <v>431.18342054530433</v>
      </c>
      <c r="T64" s="117">
        <v>1603146</v>
      </c>
      <c r="U64" s="26">
        <f t="shared" si="34"/>
        <v>441.51638667033876</v>
      </c>
      <c r="V64" s="49">
        <f t="shared" si="23"/>
        <v>26064910</v>
      </c>
      <c r="W64" s="49">
        <f t="shared" si="35"/>
        <v>7178.438446708896</v>
      </c>
      <c r="X64" s="117">
        <v>2201242</v>
      </c>
      <c r="Y64" s="26">
        <f t="shared" si="36"/>
        <v>606.2357477278987</v>
      </c>
      <c r="Z64" s="117">
        <v>1426394</v>
      </c>
      <c r="AA64" s="26">
        <f t="shared" si="37"/>
        <v>392.83778573395756</v>
      </c>
      <c r="AB64" s="117">
        <v>361495</v>
      </c>
      <c r="AC64" s="26">
        <f t="shared" si="38"/>
        <v>99.55797301019003</v>
      </c>
      <c r="AD64" s="117">
        <v>3196363</v>
      </c>
      <c r="AE64" s="26">
        <f t="shared" si="39"/>
        <v>880.2982649407877</v>
      </c>
      <c r="AF64" s="117">
        <v>1964410</v>
      </c>
      <c r="AG64" s="26">
        <f t="shared" si="40"/>
        <v>541.0107408427431</v>
      </c>
      <c r="AH64" s="117">
        <v>2283748</v>
      </c>
      <c r="AI64" s="26">
        <f t="shared" si="41"/>
        <v>628.9584136601487</v>
      </c>
      <c r="AJ64" s="117">
        <v>0</v>
      </c>
      <c r="AK64" s="26">
        <f t="shared" si="14"/>
        <v>0</v>
      </c>
      <c r="AL64" s="117">
        <v>0</v>
      </c>
      <c r="AM64" s="26">
        <f t="shared" si="15"/>
        <v>0</v>
      </c>
      <c r="AN64" s="117">
        <v>266766</v>
      </c>
      <c r="AO64" s="26">
        <f t="shared" si="42"/>
        <v>73.46901679977968</v>
      </c>
      <c r="AP64" s="74">
        <f t="shared" si="24"/>
        <v>11700418</v>
      </c>
      <c r="AQ64" s="74">
        <f t="shared" si="43"/>
        <v>3222.3679427155053</v>
      </c>
      <c r="AR64" s="117">
        <v>2211207</v>
      </c>
      <c r="AS64" s="26">
        <f t="shared" si="44"/>
        <v>608.980170751859</v>
      </c>
      <c r="AT64" s="117">
        <v>1851145</v>
      </c>
      <c r="AU64" s="26">
        <f t="shared" si="45"/>
        <v>509.8168548609199</v>
      </c>
      <c r="AV64" s="97">
        <f t="shared" si="25"/>
        <v>41827680</v>
      </c>
      <c r="AW64" s="97">
        <f t="shared" si="46"/>
        <v>11519.60341503718</v>
      </c>
    </row>
    <row r="65" spans="1:53" s="79" customFormat="1" ht="12.75">
      <c r="A65" s="65">
        <v>62</v>
      </c>
      <c r="B65" s="95" t="s">
        <v>138</v>
      </c>
      <c r="C65" s="96">
        <v>2282</v>
      </c>
      <c r="D65" s="133">
        <v>7180062</v>
      </c>
      <c r="E65" s="26">
        <f t="shared" si="27"/>
        <v>3146.390008764242</v>
      </c>
      <c r="F65" s="133">
        <v>1963976</v>
      </c>
      <c r="G65" s="26">
        <f t="shared" si="28"/>
        <v>860.638036809816</v>
      </c>
      <c r="H65" s="133">
        <v>870811</v>
      </c>
      <c r="I65" s="26">
        <f t="shared" si="47"/>
        <v>381.59991235758105</v>
      </c>
      <c r="J65" s="133">
        <v>231466</v>
      </c>
      <c r="K65" s="26">
        <f t="shared" si="29"/>
        <v>101.43120070113935</v>
      </c>
      <c r="L65" s="133">
        <v>81270</v>
      </c>
      <c r="M65" s="26">
        <f t="shared" si="30"/>
        <v>35.61349693251534</v>
      </c>
      <c r="N65" s="133">
        <v>1290373</v>
      </c>
      <c r="O65" s="26">
        <f t="shared" si="31"/>
        <v>565.4570552147239</v>
      </c>
      <c r="P65" s="88">
        <f>D65+F65+H65+J65+L65+N65</f>
        <v>11617958</v>
      </c>
      <c r="Q65" s="88">
        <f t="shared" si="32"/>
        <v>5091.129710780017</v>
      </c>
      <c r="R65" s="133">
        <v>605472</v>
      </c>
      <c r="S65" s="26">
        <f t="shared" si="33"/>
        <v>265.32515337423314</v>
      </c>
      <c r="T65" s="133">
        <v>1027043</v>
      </c>
      <c r="U65" s="26">
        <f t="shared" si="34"/>
        <v>450.0626643295355</v>
      </c>
      <c r="V65" s="49">
        <f t="shared" si="23"/>
        <v>13250473</v>
      </c>
      <c r="W65" s="49">
        <f t="shared" si="35"/>
        <v>5806.517528483786</v>
      </c>
      <c r="X65" s="133">
        <v>806194</v>
      </c>
      <c r="Y65" s="26">
        <f t="shared" si="36"/>
        <v>353.2839614373357</v>
      </c>
      <c r="Z65" s="133">
        <v>457366</v>
      </c>
      <c r="AA65" s="26">
        <f t="shared" si="37"/>
        <v>200.42331288343559</v>
      </c>
      <c r="AB65" s="133">
        <v>286026</v>
      </c>
      <c r="AC65" s="26">
        <f t="shared" si="38"/>
        <v>125.34005258545136</v>
      </c>
      <c r="AD65" s="133">
        <v>1518051</v>
      </c>
      <c r="AE65" s="26">
        <f t="shared" si="39"/>
        <v>665.2283085013146</v>
      </c>
      <c r="AF65" s="133">
        <v>1615152</v>
      </c>
      <c r="AG65" s="26">
        <f t="shared" si="40"/>
        <v>707.7791411042945</v>
      </c>
      <c r="AH65" s="133">
        <v>1513183</v>
      </c>
      <c r="AI65" s="26">
        <f t="shared" si="41"/>
        <v>663.0950920245399</v>
      </c>
      <c r="AJ65" s="133">
        <v>0</v>
      </c>
      <c r="AK65" s="26">
        <f t="shared" si="14"/>
        <v>0</v>
      </c>
      <c r="AL65" s="133">
        <v>7823</v>
      </c>
      <c r="AM65" s="26">
        <f t="shared" si="15"/>
        <v>3.4281332164767746</v>
      </c>
      <c r="AN65" s="133">
        <v>1083</v>
      </c>
      <c r="AO65" s="26">
        <f t="shared" si="42"/>
        <v>0.47458369851007887</v>
      </c>
      <c r="AP65" s="74">
        <f>X65+Z65+AB65+AD65+AF65+AH65+AJ65+AL65+AN65</f>
        <v>6204878</v>
      </c>
      <c r="AQ65" s="74">
        <f t="shared" si="43"/>
        <v>2719.0525854513585</v>
      </c>
      <c r="AR65" s="133">
        <v>310425</v>
      </c>
      <c r="AS65" s="26">
        <f t="shared" si="44"/>
        <v>136.03198948290972</v>
      </c>
      <c r="AT65" s="133">
        <v>0</v>
      </c>
      <c r="AU65" s="26">
        <f t="shared" si="45"/>
        <v>0</v>
      </c>
      <c r="AV65" s="97">
        <f t="shared" si="25"/>
        <v>19765776</v>
      </c>
      <c r="AW65" s="97">
        <f t="shared" si="46"/>
        <v>8661.602103418054</v>
      </c>
      <c r="AX65" s="78"/>
      <c r="AY65" s="78"/>
      <c r="AZ65" s="78"/>
      <c r="BA65" s="78"/>
    </row>
    <row r="66" spans="1:53" s="79" customFormat="1" ht="12.75">
      <c r="A66" s="65">
        <v>63</v>
      </c>
      <c r="B66" s="95" t="s">
        <v>139</v>
      </c>
      <c r="C66" s="96">
        <v>2401</v>
      </c>
      <c r="D66" s="133">
        <v>9418756</v>
      </c>
      <c r="E66" s="26">
        <f t="shared" si="27"/>
        <v>3922.8471470220743</v>
      </c>
      <c r="F66" s="133">
        <v>2824967</v>
      </c>
      <c r="G66" s="26">
        <f t="shared" si="28"/>
        <v>1176.579341940858</v>
      </c>
      <c r="H66" s="133">
        <v>415000</v>
      </c>
      <c r="I66" s="26">
        <f t="shared" si="47"/>
        <v>172.84464806330695</v>
      </c>
      <c r="J66" s="133">
        <v>277606</v>
      </c>
      <c r="K66" s="26">
        <f t="shared" si="29"/>
        <v>115.62099125364432</v>
      </c>
      <c r="L66" s="133">
        <v>36248</v>
      </c>
      <c r="M66" s="26">
        <f t="shared" si="30"/>
        <v>15.09704289879217</v>
      </c>
      <c r="N66" s="133">
        <v>1406329</v>
      </c>
      <c r="O66" s="26">
        <f t="shared" si="31"/>
        <v>585.7263640149938</v>
      </c>
      <c r="P66" s="88">
        <f t="shared" si="21"/>
        <v>14378906</v>
      </c>
      <c r="Q66" s="88">
        <f t="shared" si="32"/>
        <v>5988.715535193669</v>
      </c>
      <c r="R66" s="133">
        <v>1708657</v>
      </c>
      <c r="S66" s="26">
        <f t="shared" si="33"/>
        <v>711.6438983756768</v>
      </c>
      <c r="T66" s="133">
        <v>1782559</v>
      </c>
      <c r="U66" s="26">
        <f t="shared" si="34"/>
        <v>742.423573511037</v>
      </c>
      <c r="V66" s="49">
        <f t="shared" si="23"/>
        <v>17870122</v>
      </c>
      <c r="W66" s="49">
        <f>V66/$C66</f>
        <v>7442.783007080383</v>
      </c>
      <c r="X66" s="133">
        <v>1719552</v>
      </c>
      <c r="Y66" s="26">
        <f t="shared" si="36"/>
        <v>716.1815910037484</v>
      </c>
      <c r="Z66" s="133">
        <v>641740</v>
      </c>
      <c r="AA66" s="26">
        <f t="shared" si="37"/>
        <v>267.28029987505204</v>
      </c>
      <c r="AB66" s="133">
        <v>372307</v>
      </c>
      <c r="AC66" s="26">
        <f t="shared" si="38"/>
        <v>155.06330695543522</v>
      </c>
      <c r="AD66" s="133">
        <v>2756361</v>
      </c>
      <c r="AE66" s="26">
        <f t="shared" si="39"/>
        <v>1148.0054144106623</v>
      </c>
      <c r="AF66" s="133">
        <v>1444386</v>
      </c>
      <c r="AG66" s="26">
        <f t="shared" si="40"/>
        <v>601.5768429820909</v>
      </c>
      <c r="AH66" s="133">
        <v>1432217</v>
      </c>
      <c r="AI66" s="26">
        <f t="shared" si="41"/>
        <v>596.5085381091212</v>
      </c>
      <c r="AJ66" s="133">
        <v>0</v>
      </c>
      <c r="AK66" s="26">
        <f t="shared" si="14"/>
        <v>0</v>
      </c>
      <c r="AL66" s="133">
        <v>34306</v>
      </c>
      <c r="AM66" s="26">
        <f t="shared" si="15"/>
        <v>14.288213244481467</v>
      </c>
      <c r="AN66" s="133">
        <v>555231</v>
      </c>
      <c r="AO66" s="26">
        <f t="shared" si="42"/>
        <v>231.24989587671803</v>
      </c>
      <c r="AP66" s="74">
        <f>X66+Z66+AB66+AD66+AF66+AH66+AJ66+AL66+AN66</f>
        <v>8956100</v>
      </c>
      <c r="AQ66" s="74">
        <f t="shared" si="43"/>
        <v>3730.1541024573094</v>
      </c>
      <c r="AR66" s="133">
        <v>18033</v>
      </c>
      <c r="AS66" s="26">
        <f t="shared" si="44"/>
        <v>7.510620574760517</v>
      </c>
      <c r="AT66" s="133">
        <v>1492870</v>
      </c>
      <c r="AU66" s="26">
        <f t="shared" si="45"/>
        <v>621.7700957934194</v>
      </c>
      <c r="AV66" s="97">
        <f t="shared" si="25"/>
        <v>28337125</v>
      </c>
      <c r="AW66" s="97">
        <f t="shared" si="46"/>
        <v>11802.217825905873</v>
      </c>
      <c r="AX66" s="78"/>
      <c r="AY66" s="78"/>
      <c r="AZ66" s="78"/>
      <c r="BA66" s="78"/>
    </row>
    <row r="67" spans="1:53" s="79" customFormat="1" ht="12.75">
      <c r="A67" s="65">
        <v>64</v>
      </c>
      <c r="B67" s="95" t="s">
        <v>140</v>
      </c>
      <c r="C67" s="96">
        <v>2667</v>
      </c>
      <c r="D67" s="133">
        <v>8247527</v>
      </c>
      <c r="E67" s="26">
        <f t="shared" si="27"/>
        <v>3092.4360704911887</v>
      </c>
      <c r="F67" s="133">
        <v>2813265</v>
      </c>
      <c r="G67" s="26">
        <f t="shared" si="28"/>
        <v>1054.8425196850394</v>
      </c>
      <c r="H67" s="133">
        <v>1105395</v>
      </c>
      <c r="I67" s="26">
        <f t="shared" si="47"/>
        <v>414.4713160854893</v>
      </c>
      <c r="J67" s="133">
        <v>842026</v>
      </c>
      <c r="K67" s="26">
        <f aca="true" t="shared" si="48" ref="K67:K72">J67/$C67</f>
        <v>315.72028496437946</v>
      </c>
      <c r="L67" s="133">
        <v>138683</v>
      </c>
      <c r="M67" s="26">
        <f t="shared" si="30"/>
        <v>51.99962504686914</v>
      </c>
      <c r="N67" s="133">
        <v>1442891</v>
      </c>
      <c r="O67" s="26">
        <f t="shared" si="31"/>
        <v>541.0164979377578</v>
      </c>
      <c r="P67" s="88">
        <f aca="true" t="shared" si="49" ref="P67:P72">D67+F67+H67+J67+L67+N67</f>
        <v>14589787</v>
      </c>
      <c r="Q67" s="88">
        <f t="shared" si="32"/>
        <v>5470.486314210723</v>
      </c>
      <c r="R67" s="133">
        <v>948247</v>
      </c>
      <c r="S67" s="26">
        <f t="shared" si="33"/>
        <v>355.5481814773153</v>
      </c>
      <c r="T67" s="133">
        <v>1832162</v>
      </c>
      <c r="U67" s="26">
        <f t="shared" si="34"/>
        <v>686.9748781402325</v>
      </c>
      <c r="V67" s="49">
        <f t="shared" si="23"/>
        <v>17370196</v>
      </c>
      <c r="W67" s="49">
        <f t="shared" si="35"/>
        <v>6513.009373828271</v>
      </c>
      <c r="X67" s="133">
        <v>1514510</v>
      </c>
      <c r="Y67" s="26">
        <f t="shared" si="36"/>
        <v>567.8702662167229</v>
      </c>
      <c r="Z67" s="133">
        <v>610472</v>
      </c>
      <c r="AA67" s="26">
        <f t="shared" si="37"/>
        <v>228.8983877015373</v>
      </c>
      <c r="AB67" s="133">
        <v>347486</v>
      </c>
      <c r="AC67" s="26">
        <f t="shared" si="38"/>
        <v>130.2909636295463</v>
      </c>
      <c r="AD67" s="133">
        <v>2672754</v>
      </c>
      <c r="AE67" s="26">
        <f t="shared" si="39"/>
        <v>1002.1574803149606</v>
      </c>
      <c r="AF67" s="133">
        <v>1659535</v>
      </c>
      <c r="AG67" s="26">
        <f t="shared" si="40"/>
        <v>622.2478440194975</v>
      </c>
      <c r="AH67" s="133">
        <v>1960896</v>
      </c>
      <c r="AI67" s="26">
        <f t="shared" si="41"/>
        <v>735.2440944881889</v>
      </c>
      <c r="AJ67" s="133">
        <v>0</v>
      </c>
      <c r="AK67" s="26">
        <f t="shared" si="14"/>
        <v>0</v>
      </c>
      <c r="AL67" s="133">
        <v>5790</v>
      </c>
      <c r="AM67" s="26">
        <f t="shared" si="15"/>
        <v>2.1709786276715413</v>
      </c>
      <c r="AN67" s="133">
        <v>31149</v>
      </c>
      <c r="AO67" s="26">
        <f t="shared" si="42"/>
        <v>11.67941507311586</v>
      </c>
      <c r="AP67" s="74">
        <f t="shared" si="24"/>
        <v>8802592</v>
      </c>
      <c r="AQ67" s="74">
        <f aca="true" t="shared" si="50" ref="AQ67:AQ72">AP67/$C67</f>
        <v>3300.559430071241</v>
      </c>
      <c r="AR67" s="133">
        <v>384878</v>
      </c>
      <c r="AS67" s="26">
        <f t="shared" si="44"/>
        <v>144.31121109861266</v>
      </c>
      <c r="AT67" s="133">
        <v>1349304</v>
      </c>
      <c r="AU67" s="26">
        <f t="shared" si="45"/>
        <v>505.92575928009</v>
      </c>
      <c r="AV67" s="97">
        <f t="shared" si="25"/>
        <v>27906970</v>
      </c>
      <c r="AW67" s="97">
        <f t="shared" si="46"/>
        <v>10463.805774278215</v>
      </c>
      <c r="AX67" s="78"/>
      <c r="AY67" s="78"/>
      <c r="AZ67" s="78"/>
      <c r="BA67" s="78"/>
    </row>
    <row r="68" spans="1:49" ht="12.75">
      <c r="A68" s="65">
        <v>65</v>
      </c>
      <c r="B68" s="98" t="s">
        <v>141</v>
      </c>
      <c r="C68" s="96">
        <v>8890</v>
      </c>
      <c r="D68" s="128">
        <v>26127162</v>
      </c>
      <c r="E68" s="26">
        <f>D68/C68</f>
        <v>2938.9383577052868</v>
      </c>
      <c r="F68" s="128">
        <v>12783278</v>
      </c>
      <c r="G68" s="26">
        <f>F68/C68</f>
        <v>1437.9390326209225</v>
      </c>
      <c r="H68" s="128">
        <v>1203928</v>
      </c>
      <c r="I68" s="26">
        <f t="shared" si="47"/>
        <v>135.42497187851518</v>
      </c>
      <c r="J68" s="128">
        <v>5590879</v>
      </c>
      <c r="K68" s="26">
        <f t="shared" si="48"/>
        <v>628.8952755905511</v>
      </c>
      <c r="L68" s="128">
        <v>535387</v>
      </c>
      <c r="M68" s="26">
        <f>L68/$C68</f>
        <v>60.22350956130484</v>
      </c>
      <c r="N68" s="128">
        <v>6594064</v>
      </c>
      <c r="O68" s="26">
        <f>N68/$C68</f>
        <v>741.7394825646794</v>
      </c>
      <c r="P68" s="88">
        <f t="shared" si="49"/>
        <v>52834698</v>
      </c>
      <c r="Q68" s="88">
        <f>P68/$C68</f>
        <v>5943.16062992126</v>
      </c>
      <c r="R68" s="128">
        <v>5063358</v>
      </c>
      <c r="S68" s="26">
        <f>R68/$C68</f>
        <v>569.5565804274465</v>
      </c>
      <c r="T68" s="128">
        <v>5084922</v>
      </c>
      <c r="U68" s="26">
        <f>T68/$C68</f>
        <v>571.9822272215973</v>
      </c>
      <c r="V68" s="49">
        <f>P68+R68+T68</f>
        <v>62982978</v>
      </c>
      <c r="W68" s="49">
        <f>V68/$C68</f>
        <v>7084.699437570303</v>
      </c>
      <c r="X68" s="128">
        <v>4159909</v>
      </c>
      <c r="Y68" s="26">
        <f>X68/$C68</f>
        <v>467.9312710911136</v>
      </c>
      <c r="Z68" s="128">
        <v>2211662</v>
      </c>
      <c r="AA68" s="26">
        <f>Z68/$C68</f>
        <v>248.7808773903262</v>
      </c>
      <c r="AB68" s="128">
        <v>1217306</v>
      </c>
      <c r="AC68" s="26">
        <f>AB68/$C68</f>
        <v>136.92980877390326</v>
      </c>
      <c r="AD68" s="128">
        <v>7921118</v>
      </c>
      <c r="AE68" s="26">
        <f>AD68/$C68</f>
        <v>891.014398200225</v>
      </c>
      <c r="AF68" s="128">
        <v>3080415</v>
      </c>
      <c r="AG68" s="26">
        <f>AF68/$C68</f>
        <v>346.5033745781777</v>
      </c>
      <c r="AH68" s="128">
        <v>5189665</v>
      </c>
      <c r="AI68" s="26">
        <f>AH68/$C68</f>
        <v>583.7643419572554</v>
      </c>
      <c r="AJ68" s="128">
        <v>0</v>
      </c>
      <c r="AK68" s="26">
        <f>AJ68/$C68</f>
        <v>0</v>
      </c>
      <c r="AL68" s="128">
        <v>0</v>
      </c>
      <c r="AM68" s="26">
        <f>AL68/$C68</f>
        <v>0</v>
      </c>
      <c r="AN68" s="128">
        <v>6226945</v>
      </c>
      <c r="AO68" s="26">
        <f>AN68/$C68</f>
        <v>700.4437570303712</v>
      </c>
      <c r="AP68" s="4">
        <f t="shared" si="24"/>
        <v>30007020</v>
      </c>
      <c r="AQ68" s="74">
        <f t="shared" si="50"/>
        <v>3375.3678290213725</v>
      </c>
      <c r="AR68" s="128">
        <v>74903</v>
      </c>
      <c r="AS68" s="26">
        <f>AR68/$C68</f>
        <v>8.425534308211473</v>
      </c>
      <c r="AT68" s="128">
        <v>6873149</v>
      </c>
      <c r="AU68" s="26">
        <f>AT68/$C68</f>
        <v>773.1326209223847</v>
      </c>
      <c r="AV68" s="97">
        <f>V68+AP68+AR68+AT68</f>
        <v>99938050</v>
      </c>
      <c r="AW68" s="97">
        <f aca="true" t="shared" si="51" ref="AW68:AW73">AV68/$C68</f>
        <v>11241.625421822273</v>
      </c>
    </row>
    <row r="69" spans="1:49" ht="12.75">
      <c r="A69" s="65">
        <v>66</v>
      </c>
      <c r="B69" s="95" t="s">
        <v>142</v>
      </c>
      <c r="C69" s="96">
        <v>2280</v>
      </c>
      <c r="D69" s="117">
        <v>8840028</v>
      </c>
      <c r="E69" s="26">
        <f>D69/C69</f>
        <v>3877.205263157895</v>
      </c>
      <c r="F69" s="117">
        <v>3721962</v>
      </c>
      <c r="G69" s="26">
        <f>F69/C69</f>
        <v>1632.4394736842105</v>
      </c>
      <c r="H69" s="117">
        <v>558228</v>
      </c>
      <c r="I69" s="26">
        <f t="shared" si="47"/>
        <v>244.83684210526314</v>
      </c>
      <c r="J69" s="117">
        <v>1006609</v>
      </c>
      <c r="K69" s="26">
        <f t="shared" si="48"/>
        <v>441.4951754385965</v>
      </c>
      <c r="L69" s="117">
        <v>0</v>
      </c>
      <c r="M69" s="26">
        <f>L69/$C69</f>
        <v>0</v>
      </c>
      <c r="N69" s="117">
        <v>1179962</v>
      </c>
      <c r="O69" s="26">
        <f>N69/$C69</f>
        <v>517.5271929824561</v>
      </c>
      <c r="P69" s="88">
        <f t="shared" si="49"/>
        <v>15306789</v>
      </c>
      <c r="Q69" s="88">
        <f>P69/$C69</f>
        <v>6713.503947368421</v>
      </c>
      <c r="R69" s="117">
        <v>1580988</v>
      </c>
      <c r="S69" s="26">
        <f>R69/$C69</f>
        <v>693.4157894736842</v>
      </c>
      <c r="T69" s="117">
        <v>2195200</v>
      </c>
      <c r="U69" s="26">
        <f>T69/$C69</f>
        <v>962.8070175438596</v>
      </c>
      <c r="V69" s="49">
        <f>P69+R69+T69</f>
        <v>19082977</v>
      </c>
      <c r="W69" s="49">
        <f>V69/$C69</f>
        <v>8369.726754385965</v>
      </c>
      <c r="X69" s="117">
        <v>1342481</v>
      </c>
      <c r="Y69" s="26">
        <f>X69/$C69</f>
        <v>588.8074561403508</v>
      </c>
      <c r="Z69" s="117">
        <v>958000</v>
      </c>
      <c r="AA69" s="26">
        <f>Z69/$C69</f>
        <v>420.17543859649123</v>
      </c>
      <c r="AB69" s="117">
        <v>441736</v>
      </c>
      <c r="AC69" s="26">
        <f>AB69/$C69</f>
        <v>193.7438596491228</v>
      </c>
      <c r="AD69" s="117">
        <v>2227722</v>
      </c>
      <c r="AE69" s="26">
        <f>AD69/$C69</f>
        <v>977.0710526315789</v>
      </c>
      <c r="AF69" s="117">
        <v>1147142</v>
      </c>
      <c r="AG69" s="26">
        <f>AF69/$C69</f>
        <v>503.1324561403509</v>
      </c>
      <c r="AH69" s="117">
        <v>1648747</v>
      </c>
      <c r="AI69" s="26">
        <f>AH69/$C69</f>
        <v>723.134649122807</v>
      </c>
      <c r="AJ69" s="117">
        <v>0</v>
      </c>
      <c r="AK69" s="26">
        <f>AJ69/$C69</f>
        <v>0</v>
      </c>
      <c r="AL69" s="117">
        <v>139718</v>
      </c>
      <c r="AM69" s="26">
        <f>AL69/$C69</f>
        <v>61.27982456140351</v>
      </c>
      <c r="AN69" s="117">
        <v>200858</v>
      </c>
      <c r="AO69" s="26">
        <f>AN69/$C69</f>
        <v>88.09561403508772</v>
      </c>
      <c r="AP69" s="74">
        <f>X69+Z69+AB69+AD69+AF69+AH69+AJ69+AL69+AN69</f>
        <v>8106404</v>
      </c>
      <c r="AQ69" s="74">
        <f t="shared" si="50"/>
        <v>3555.440350877193</v>
      </c>
      <c r="AR69" s="117">
        <v>606979</v>
      </c>
      <c r="AS69" s="26">
        <f>AR69/$C69</f>
        <v>266.2188596491228</v>
      </c>
      <c r="AT69" s="117">
        <v>515099</v>
      </c>
      <c r="AU69" s="26">
        <f>AT69/$C69</f>
        <v>225.9206140350877</v>
      </c>
      <c r="AV69" s="97">
        <f>V69+AP69+AR69+AT69</f>
        <v>28311459</v>
      </c>
      <c r="AW69" s="97">
        <f t="shared" si="51"/>
        <v>12417.306578947368</v>
      </c>
    </row>
    <row r="70" spans="1:53" s="79" customFormat="1" ht="12.75" customHeight="1">
      <c r="A70" s="65">
        <v>67</v>
      </c>
      <c r="B70" s="95" t="s">
        <v>143</v>
      </c>
      <c r="C70" s="96">
        <v>4237</v>
      </c>
      <c r="D70" s="133">
        <v>16250846</v>
      </c>
      <c r="E70" s="26">
        <f>D70/C70</f>
        <v>3835.4604673117774</v>
      </c>
      <c r="F70" s="133">
        <v>3862009</v>
      </c>
      <c r="G70" s="26">
        <f>F70/C70</f>
        <v>911.49610573519</v>
      </c>
      <c r="H70" s="133">
        <v>843858</v>
      </c>
      <c r="I70" s="26">
        <f>H70/C70</f>
        <v>199.16403115411848</v>
      </c>
      <c r="J70" s="133">
        <v>648500</v>
      </c>
      <c r="K70" s="26">
        <f t="shared" si="48"/>
        <v>153.05640783573284</v>
      </c>
      <c r="L70" s="133">
        <v>0</v>
      </c>
      <c r="M70" s="26">
        <f>L70/$C70</f>
        <v>0</v>
      </c>
      <c r="N70" s="133">
        <v>1024892</v>
      </c>
      <c r="O70" s="26">
        <f>N70/$C70</f>
        <v>241.8909605853198</v>
      </c>
      <c r="P70" s="88">
        <f t="shared" si="49"/>
        <v>22630105</v>
      </c>
      <c r="Q70" s="88">
        <f>P70/$C70</f>
        <v>5341.067972622138</v>
      </c>
      <c r="R70" s="133">
        <v>1365669</v>
      </c>
      <c r="S70" s="26">
        <f>R70/$C70</f>
        <v>322.31980174651875</v>
      </c>
      <c r="T70" s="133">
        <v>1116695</v>
      </c>
      <c r="U70" s="26">
        <f>T70/$C70</f>
        <v>263.55794194005193</v>
      </c>
      <c r="V70" s="49">
        <f>P70+R70+T70</f>
        <v>25112469</v>
      </c>
      <c r="W70" s="49">
        <f>V70/$C70</f>
        <v>5926.945716308709</v>
      </c>
      <c r="X70" s="133">
        <v>1596748</v>
      </c>
      <c r="Y70" s="26">
        <f>X70/$C70</f>
        <v>376.8581543544961</v>
      </c>
      <c r="Z70" s="133">
        <v>966584</v>
      </c>
      <c r="AA70" s="26">
        <f>Z70/$C70</f>
        <v>228.12933679490206</v>
      </c>
      <c r="AB70" s="133">
        <v>514550</v>
      </c>
      <c r="AC70" s="26">
        <f>AB70/$C70</f>
        <v>121.44205805994808</v>
      </c>
      <c r="AD70" s="133">
        <v>4349480</v>
      </c>
      <c r="AE70" s="26">
        <f>AD70/$C70</f>
        <v>1026.5470852017938</v>
      </c>
      <c r="AF70" s="133">
        <v>1807108</v>
      </c>
      <c r="AG70" s="26">
        <f>AF70/$C70</f>
        <v>426.50649044135</v>
      </c>
      <c r="AH70" s="133">
        <v>2100775</v>
      </c>
      <c r="AI70" s="26">
        <f>AH70/$C70</f>
        <v>495.81661552985605</v>
      </c>
      <c r="AJ70" s="133">
        <v>0</v>
      </c>
      <c r="AK70" s="26">
        <f>AJ70/$C70</f>
        <v>0</v>
      </c>
      <c r="AL70" s="133">
        <v>0</v>
      </c>
      <c r="AM70" s="26">
        <f>AL70/$C70</f>
        <v>0</v>
      </c>
      <c r="AN70" s="133">
        <v>1465610</v>
      </c>
      <c r="AO70" s="26">
        <f>AN70/$C70</f>
        <v>345.9074817087562</v>
      </c>
      <c r="AP70" s="74">
        <f>X70+Z70+AB70+AD70+AF70+AH70+AJ70+AL70+AN70</f>
        <v>12800855</v>
      </c>
      <c r="AQ70" s="74">
        <f t="shared" si="50"/>
        <v>3021.2072220911023</v>
      </c>
      <c r="AR70" s="133">
        <v>10304516</v>
      </c>
      <c r="AS70" s="26">
        <f>AR70/$C70</f>
        <v>2432.03115411848</v>
      </c>
      <c r="AT70" s="133">
        <v>4360748</v>
      </c>
      <c r="AU70" s="26">
        <f>AT70/$C70</f>
        <v>1029.206514042955</v>
      </c>
      <c r="AV70" s="97">
        <f>V70+AP70+AR70+AT70</f>
        <v>52578588</v>
      </c>
      <c r="AW70" s="97">
        <f t="shared" si="51"/>
        <v>12409.390606561246</v>
      </c>
      <c r="AX70" s="78"/>
      <c r="AY70" s="78"/>
      <c r="AZ70" s="78"/>
      <c r="BA70" s="78"/>
    </row>
    <row r="71" spans="1:53" s="79" customFormat="1" ht="12.75">
      <c r="A71" s="65">
        <v>68</v>
      </c>
      <c r="B71" s="95" t="s">
        <v>144</v>
      </c>
      <c r="C71" s="92">
        <v>1983</v>
      </c>
      <c r="D71" s="133">
        <v>7192635</v>
      </c>
      <c r="E71" s="26">
        <f>D71/C71</f>
        <v>3627.1482602118003</v>
      </c>
      <c r="F71" s="133">
        <v>1209052</v>
      </c>
      <c r="G71" s="26">
        <f>F71/C71</f>
        <v>609.7085224407464</v>
      </c>
      <c r="H71" s="133">
        <v>211921</v>
      </c>
      <c r="I71" s="26">
        <f>H71/C71</f>
        <v>106.86888552697933</v>
      </c>
      <c r="J71" s="133">
        <v>188357</v>
      </c>
      <c r="K71" s="26">
        <f t="shared" si="48"/>
        <v>94.98587997982854</v>
      </c>
      <c r="L71" s="133">
        <v>0</v>
      </c>
      <c r="M71" s="26">
        <f>L71/$C71</f>
        <v>0</v>
      </c>
      <c r="N71" s="133">
        <v>1657604</v>
      </c>
      <c r="O71" s="26">
        <f>N71/$C71</f>
        <v>835.9072112960162</v>
      </c>
      <c r="P71" s="88">
        <f t="shared" si="49"/>
        <v>10459569</v>
      </c>
      <c r="Q71" s="88">
        <f>P71/$C71</f>
        <v>5274.61875945537</v>
      </c>
      <c r="R71" s="133">
        <v>791798</v>
      </c>
      <c r="S71" s="26">
        <f>R71/$C71</f>
        <v>399.29299041855774</v>
      </c>
      <c r="T71" s="133">
        <v>731739</v>
      </c>
      <c r="U71" s="26">
        <f>T71/$C71</f>
        <v>369.00605143721634</v>
      </c>
      <c r="V71" s="49">
        <f>P71+R71+T71</f>
        <v>11983106</v>
      </c>
      <c r="W71" s="49">
        <f>V71/$C71</f>
        <v>6042.917801311145</v>
      </c>
      <c r="X71" s="133">
        <v>1135281</v>
      </c>
      <c r="Y71" s="26">
        <f>X71/$C71</f>
        <v>572.5068078668684</v>
      </c>
      <c r="Z71" s="133">
        <v>852335</v>
      </c>
      <c r="AA71" s="26">
        <f>Z71/$C71</f>
        <v>429.8209783156833</v>
      </c>
      <c r="AB71" s="133">
        <v>244691</v>
      </c>
      <c r="AC71" s="26">
        <f>AB71/$C71</f>
        <v>123.39435199193142</v>
      </c>
      <c r="AD71" s="133">
        <v>1612128</v>
      </c>
      <c r="AE71" s="26">
        <f>AD71/$C71</f>
        <v>812.9742813918306</v>
      </c>
      <c r="AF71" s="133">
        <v>757334</v>
      </c>
      <c r="AG71" s="26">
        <f>AF71/$C71</f>
        <v>381.9132627332325</v>
      </c>
      <c r="AH71" s="133">
        <v>1074612</v>
      </c>
      <c r="AI71" s="26">
        <f>AH71/$C71</f>
        <v>541.9122541603631</v>
      </c>
      <c r="AJ71" s="133">
        <v>0</v>
      </c>
      <c r="AK71" s="26">
        <f>AJ71/$C71</f>
        <v>0</v>
      </c>
      <c r="AL71" s="133">
        <v>0</v>
      </c>
      <c r="AM71" s="26">
        <f>AL71/$C71</f>
        <v>0</v>
      </c>
      <c r="AN71" s="133">
        <v>257926</v>
      </c>
      <c r="AO71" s="26">
        <f>AN71/$C71</f>
        <v>130.0685829551185</v>
      </c>
      <c r="AP71" s="4">
        <f>X71+Z71+AB71+AD71+AF71+AH71+AJ71+AL71+AN71</f>
        <v>5934307</v>
      </c>
      <c r="AQ71" s="74">
        <f t="shared" si="50"/>
        <v>2992.5905194150278</v>
      </c>
      <c r="AR71" s="133">
        <v>0</v>
      </c>
      <c r="AS71" s="26">
        <f>AR71/$C71</f>
        <v>0</v>
      </c>
      <c r="AT71" s="133">
        <v>73931</v>
      </c>
      <c r="AU71" s="26">
        <f>AT71/$C71</f>
        <v>37.28240040342915</v>
      </c>
      <c r="AV71" s="97">
        <f>V71+AP71+AR71+AT71</f>
        <v>17991344</v>
      </c>
      <c r="AW71" s="97">
        <f t="shared" si="51"/>
        <v>9072.790721129602</v>
      </c>
      <c r="AX71" s="78"/>
      <c r="AY71" s="78"/>
      <c r="AZ71" s="78"/>
      <c r="BA71" s="78"/>
    </row>
    <row r="72" spans="1:49" ht="12.75">
      <c r="A72" s="89">
        <v>69</v>
      </c>
      <c r="B72" s="66" t="s">
        <v>158</v>
      </c>
      <c r="C72" s="91">
        <v>3119</v>
      </c>
      <c r="D72" s="128">
        <v>11351638</v>
      </c>
      <c r="E72" s="27">
        <f>D72/C72</f>
        <v>3639.5120230843218</v>
      </c>
      <c r="F72" s="128">
        <v>1947830</v>
      </c>
      <c r="G72" s="27">
        <f>F72/C72</f>
        <v>624.5046489259378</v>
      </c>
      <c r="H72" s="128">
        <v>517785</v>
      </c>
      <c r="I72" s="27">
        <f>H72/C72</f>
        <v>166.00993908303943</v>
      </c>
      <c r="J72" s="128">
        <v>651101</v>
      </c>
      <c r="K72" s="27">
        <f t="shared" si="48"/>
        <v>208.7531260019237</v>
      </c>
      <c r="L72" s="128">
        <v>0</v>
      </c>
      <c r="M72" s="27">
        <f>L72/$C72</f>
        <v>0</v>
      </c>
      <c r="N72" s="128">
        <v>328645</v>
      </c>
      <c r="O72" s="27">
        <f>N72/$C72</f>
        <v>105.36870791920488</v>
      </c>
      <c r="P72" s="5">
        <f t="shared" si="49"/>
        <v>14796999</v>
      </c>
      <c r="Q72" s="5">
        <f>P72/$C72</f>
        <v>4744.148445014428</v>
      </c>
      <c r="R72" s="128">
        <v>1035480</v>
      </c>
      <c r="S72" s="27">
        <f>R72/$C72</f>
        <v>331.9910227637063</v>
      </c>
      <c r="T72" s="128">
        <v>1035188</v>
      </c>
      <c r="U72" s="27">
        <f>T72/$C72</f>
        <v>331.89740301378646</v>
      </c>
      <c r="V72" s="6">
        <f>P72+R72+T72</f>
        <v>16867667</v>
      </c>
      <c r="W72" s="6">
        <f>V72/$C72</f>
        <v>5408.036870791921</v>
      </c>
      <c r="X72" s="128">
        <v>1485791</v>
      </c>
      <c r="Y72" s="27">
        <f>X72/$C72</f>
        <v>476.3677460724591</v>
      </c>
      <c r="Z72" s="128">
        <v>641945</v>
      </c>
      <c r="AA72" s="27">
        <f>Z72/$C72</f>
        <v>205.81756973388906</v>
      </c>
      <c r="AB72" s="128">
        <v>522193</v>
      </c>
      <c r="AC72" s="27">
        <f>AB72/$C72</f>
        <v>167.42321256813082</v>
      </c>
      <c r="AD72" s="128">
        <v>2259700</v>
      </c>
      <c r="AE72" s="27">
        <f>AD72/$C72</f>
        <v>724.4950304584803</v>
      </c>
      <c r="AF72" s="128">
        <v>2036821</v>
      </c>
      <c r="AG72" s="27">
        <f>AF72/$C72</f>
        <v>653.0365501763386</v>
      </c>
      <c r="AH72" s="128">
        <v>1631701</v>
      </c>
      <c r="AI72" s="27">
        <f>AH72/$C72</f>
        <v>523.1487656300096</v>
      </c>
      <c r="AJ72" s="128">
        <v>0</v>
      </c>
      <c r="AK72" s="27">
        <f>AJ72/$C72</f>
        <v>0</v>
      </c>
      <c r="AL72" s="128">
        <v>0</v>
      </c>
      <c r="AM72" s="27">
        <f>AL72/$C72</f>
        <v>0</v>
      </c>
      <c r="AN72" s="128">
        <v>466868</v>
      </c>
      <c r="AO72" s="27">
        <f>AN72/$C72</f>
        <v>149.68515549855724</v>
      </c>
      <c r="AP72" s="7">
        <f>X72+Z72+AB72+AD72+AF72+AH72+AJ72+AL72+AN72</f>
        <v>9045019</v>
      </c>
      <c r="AQ72" s="90">
        <f t="shared" si="50"/>
        <v>2899.9740301378647</v>
      </c>
      <c r="AR72" s="128">
        <v>240275</v>
      </c>
      <c r="AS72" s="27">
        <f>AR72/$C72</f>
        <v>77.03590894517474</v>
      </c>
      <c r="AT72" s="128">
        <v>0</v>
      </c>
      <c r="AU72" s="27">
        <f>AT72/$C72</f>
        <v>0</v>
      </c>
      <c r="AV72" s="9">
        <f>V72+AP72+AR72+AT72</f>
        <v>26152961</v>
      </c>
      <c r="AW72" s="76">
        <f t="shared" si="51"/>
        <v>8385.04680987496</v>
      </c>
    </row>
    <row r="73" spans="1:49" ht="15.75">
      <c r="A73" s="12"/>
      <c r="B73" s="30" t="s">
        <v>145</v>
      </c>
      <c r="C73" s="13">
        <f>SUM(C4:C72)</f>
        <v>652441</v>
      </c>
      <c r="D73" s="14">
        <f>SUM(D4:D72)</f>
        <v>2353865185</v>
      </c>
      <c r="E73" s="14">
        <f>D73/$C$73</f>
        <v>3607.782443163443</v>
      </c>
      <c r="F73" s="14">
        <f>SUM(F4:F72)</f>
        <v>851865744</v>
      </c>
      <c r="G73" s="14">
        <f>F73/$C$73</f>
        <v>1305.65942974154</v>
      </c>
      <c r="H73" s="14">
        <f>SUM(H4:H72)</f>
        <v>115355191</v>
      </c>
      <c r="I73" s="14">
        <f>H73/$C$73</f>
        <v>176.80555176636662</v>
      </c>
      <c r="J73" s="14">
        <f>SUM(J4:J72)</f>
        <v>154501912</v>
      </c>
      <c r="K73" s="14">
        <f>J73/$C$73</f>
        <v>236.80595180253846</v>
      </c>
      <c r="L73" s="14">
        <f>SUM(L4:L72)</f>
        <v>14791646</v>
      </c>
      <c r="M73" s="14">
        <f>L73/$C$73</f>
        <v>22.67123923849053</v>
      </c>
      <c r="N73" s="14">
        <f>SUM(N4:N72)</f>
        <v>353025890</v>
      </c>
      <c r="O73" s="14">
        <f>N73/$C$73</f>
        <v>541.0847724162031</v>
      </c>
      <c r="P73" s="15">
        <f>SUM(P4:P72)</f>
        <v>3843405568</v>
      </c>
      <c r="Q73" s="15">
        <f>P73/$C$73</f>
        <v>5890.809388128581</v>
      </c>
      <c r="R73" s="14">
        <f>SUM(R4:R72)</f>
        <v>283755521</v>
      </c>
      <c r="S73" s="14">
        <f>R73/$C$73</f>
        <v>434.91368721462936</v>
      </c>
      <c r="T73" s="14">
        <f>SUM(T4:T72)</f>
        <v>336459198</v>
      </c>
      <c r="U73" s="14">
        <f>T73/$C$73</f>
        <v>515.6929101635244</v>
      </c>
      <c r="V73" s="16">
        <f>SUM(V4:V72)</f>
        <v>4463620287</v>
      </c>
      <c r="W73" s="16">
        <f>V73/$C$73</f>
        <v>6841.4159855067355</v>
      </c>
      <c r="X73" s="14">
        <f>SUM(X4:X72)</f>
        <v>343954294</v>
      </c>
      <c r="Y73" s="14">
        <f>X73/$C$73</f>
        <v>527.1806860696983</v>
      </c>
      <c r="Z73" s="14">
        <f>SUM(Z4:Z72)</f>
        <v>153983844</v>
      </c>
      <c r="AA73" s="14">
        <f>Z73/$C$73</f>
        <v>236.01190605740595</v>
      </c>
      <c r="AB73" s="14">
        <f>SUM(AB4:AB72)</f>
        <v>81091055</v>
      </c>
      <c r="AC73" s="14">
        <f>AB73/$C$73</f>
        <v>124.28871729397754</v>
      </c>
      <c r="AD73" s="14">
        <f>SUM(AD4:AD72)</f>
        <v>602664958</v>
      </c>
      <c r="AE73" s="14">
        <f>AD73/$C$73</f>
        <v>923.7079797253698</v>
      </c>
      <c r="AF73" s="14">
        <f>SUM(AF4:AF72)</f>
        <v>387203111</v>
      </c>
      <c r="AG73" s="14">
        <f>AF73/$C$73</f>
        <v>593.4683917779539</v>
      </c>
      <c r="AH73" s="14">
        <f>SUM(AH4:AH72)</f>
        <v>366001166</v>
      </c>
      <c r="AI73" s="14">
        <f>AH73/$C$73</f>
        <v>560.9720511126677</v>
      </c>
      <c r="AJ73" s="14">
        <f>SUM(AJ4:AJ72)</f>
        <v>7891304</v>
      </c>
      <c r="AK73" s="14">
        <f>AJ73/$C$73</f>
        <v>12.095046142103271</v>
      </c>
      <c r="AL73" s="14">
        <f>SUM(AL4:AL72)</f>
        <v>6407139</v>
      </c>
      <c r="AM73" s="14">
        <f>AL73/$C$73</f>
        <v>9.820258076975543</v>
      </c>
      <c r="AN73" s="14">
        <f>SUM(AN4:AN72)</f>
        <v>94105331</v>
      </c>
      <c r="AO73" s="14">
        <f>AN73/$C$73</f>
        <v>144.23577151037412</v>
      </c>
      <c r="AP73" s="17">
        <f>SUM(AP4:AP72)</f>
        <v>2043302202</v>
      </c>
      <c r="AQ73" s="17">
        <f>AP73/$C$73</f>
        <v>3131.780807766526</v>
      </c>
      <c r="AR73" s="14">
        <f>SUM(AR4:AR72)</f>
        <v>502768061</v>
      </c>
      <c r="AS73" s="14">
        <f>AR73/$C$73</f>
        <v>770.595442346511</v>
      </c>
      <c r="AT73" s="14">
        <f>SUM(AT4:AT72)</f>
        <v>375864859</v>
      </c>
      <c r="AU73" s="14">
        <f>AT73/$C$73</f>
        <v>576.0901889979324</v>
      </c>
      <c r="AV73" s="18">
        <f>SUM(AV4:AV72)</f>
        <v>7385555409</v>
      </c>
      <c r="AW73" s="19">
        <f t="shared" si="51"/>
        <v>11319.882424617705</v>
      </c>
    </row>
    <row r="74" spans="1:49" ht="12.75">
      <c r="A74" s="20"/>
      <c r="B74" s="21"/>
      <c r="C74" s="21"/>
      <c r="D74" s="21"/>
      <c r="E74" s="31"/>
      <c r="F74" s="21"/>
      <c r="G74" s="31"/>
      <c r="H74" s="21"/>
      <c r="I74" s="32"/>
      <c r="J74" s="22"/>
      <c r="K74" s="32"/>
      <c r="L74" s="21"/>
      <c r="M74" s="31"/>
      <c r="N74" s="21"/>
      <c r="O74" s="31"/>
      <c r="P74" s="21"/>
      <c r="Q74" s="22"/>
      <c r="R74" s="21"/>
      <c r="S74" s="21"/>
      <c r="T74" s="21"/>
      <c r="U74" s="21"/>
      <c r="V74" s="31"/>
      <c r="W74" s="21"/>
      <c r="X74" s="21"/>
      <c r="Y74" s="32"/>
      <c r="Z74" s="21"/>
      <c r="AA74" s="31"/>
      <c r="AB74" s="21"/>
      <c r="AC74" s="31"/>
      <c r="AD74" s="31"/>
      <c r="AE74" s="32"/>
      <c r="AF74" s="31"/>
      <c r="AG74" s="21"/>
      <c r="AH74" s="21"/>
      <c r="AI74" s="31"/>
      <c r="AJ74" s="21"/>
      <c r="AK74" s="22"/>
      <c r="AL74" s="21"/>
      <c r="AM74" s="21"/>
      <c r="AN74" s="21"/>
      <c r="AO74" s="21"/>
      <c r="AP74" s="31"/>
      <c r="AQ74" s="22"/>
      <c r="AR74" s="21"/>
      <c r="AS74" s="31"/>
      <c r="AT74" s="21"/>
      <c r="AU74" s="21"/>
      <c r="AV74" s="31"/>
      <c r="AW74" s="32"/>
    </row>
    <row r="75" spans="1:53" s="79" customFormat="1" ht="12.75">
      <c r="A75" s="118">
        <v>318</v>
      </c>
      <c r="B75" s="72" t="s">
        <v>46</v>
      </c>
      <c r="C75" s="96">
        <v>1331</v>
      </c>
      <c r="D75" s="119">
        <v>5605285</v>
      </c>
      <c r="E75" s="119">
        <f>D75/C75</f>
        <v>4211.3335837716</v>
      </c>
      <c r="F75" s="119">
        <v>0</v>
      </c>
      <c r="G75" s="119">
        <f>F75/C75</f>
        <v>0</v>
      </c>
      <c r="H75" s="119">
        <v>0</v>
      </c>
      <c r="I75" s="119">
        <f>H75/C75</f>
        <v>0</v>
      </c>
      <c r="J75" s="119">
        <v>1544865</v>
      </c>
      <c r="K75" s="119">
        <f>J75/C75</f>
        <v>1160.679939894816</v>
      </c>
      <c r="L75" s="119">
        <v>0</v>
      </c>
      <c r="M75" s="119">
        <f>L75/C75</f>
        <v>0</v>
      </c>
      <c r="N75" s="119">
        <v>0</v>
      </c>
      <c r="O75" s="141">
        <f>N75/C75</f>
        <v>0</v>
      </c>
      <c r="P75" s="52">
        <f>D75+F75+H75+J75+L75+N75</f>
        <v>7150150</v>
      </c>
      <c r="Q75" s="73">
        <f>P75/$C75</f>
        <v>5372.013523666416</v>
      </c>
      <c r="R75" s="141">
        <v>598475</v>
      </c>
      <c r="S75" s="141">
        <f>R75/C75</f>
        <v>449.64312546957177</v>
      </c>
      <c r="T75" s="141">
        <v>238913</v>
      </c>
      <c r="U75" s="141">
        <f>T75/C75</f>
        <v>179.49887302779865</v>
      </c>
      <c r="V75" s="49">
        <f>P75+R75+T75</f>
        <v>7987538</v>
      </c>
      <c r="W75" s="47">
        <f>V75/$C75</f>
        <v>6001.155522163786</v>
      </c>
      <c r="X75" s="117">
        <v>1372968</v>
      </c>
      <c r="Y75" s="45">
        <f>X75/C75</f>
        <v>1031.5311795642374</v>
      </c>
      <c r="Z75" s="117">
        <v>0</v>
      </c>
      <c r="AA75" s="45">
        <f>Z75/C75</f>
        <v>0</v>
      </c>
      <c r="AB75" s="117">
        <v>117094</v>
      </c>
      <c r="AC75" s="45">
        <f>AB75/C75</f>
        <v>87.97445529676935</v>
      </c>
      <c r="AD75" s="117">
        <v>684687</v>
      </c>
      <c r="AE75" s="45">
        <f>AD75/C75</f>
        <v>514.4154770848986</v>
      </c>
      <c r="AF75" s="117">
        <v>0</v>
      </c>
      <c r="AG75" s="45">
        <f>AF75/C75</f>
        <v>0</v>
      </c>
      <c r="AH75" s="117">
        <v>487811</v>
      </c>
      <c r="AI75" s="45">
        <f>AH75/C75</f>
        <v>366.49962434259953</v>
      </c>
      <c r="AJ75" s="117">
        <v>0</v>
      </c>
      <c r="AK75" s="45">
        <f>AJ75/C75</f>
        <v>0</v>
      </c>
      <c r="AL75" s="117">
        <v>0</v>
      </c>
      <c r="AM75" s="45">
        <f>AL75/C75</f>
        <v>0</v>
      </c>
      <c r="AN75" s="117">
        <v>106458</v>
      </c>
      <c r="AO75" s="45">
        <f>AN75/C75</f>
        <v>79.98347107438016</v>
      </c>
      <c r="AP75" s="50">
        <f>X75+Z75+AB75+AD75+AF75+AH75+AJ75+AL75+AN75</f>
        <v>2769018</v>
      </c>
      <c r="AQ75" s="50">
        <f>AP75/$C75</f>
        <v>2080.4042073628852</v>
      </c>
      <c r="AR75" s="141">
        <v>874905</v>
      </c>
      <c r="AS75" s="45">
        <f>AR75/C75</f>
        <v>657.3290758827949</v>
      </c>
      <c r="AT75" s="141">
        <v>41845</v>
      </c>
      <c r="AU75" s="45">
        <f>AT75/$C75</f>
        <v>31.43876784372652</v>
      </c>
      <c r="AV75" s="97">
        <f>V75+AP75+AR75+AT75</f>
        <v>11673306</v>
      </c>
      <c r="AW75" s="77">
        <f>AV75/$C75</f>
        <v>8770.327573253193</v>
      </c>
      <c r="AX75" s="78"/>
      <c r="AY75" s="78"/>
      <c r="AZ75" s="78"/>
      <c r="BA75" s="78"/>
    </row>
    <row r="76" spans="1:49" ht="12.75">
      <c r="A76" s="115">
        <v>319</v>
      </c>
      <c r="B76" s="75" t="s">
        <v>47</v>
      </c>
      <c r="C76" s="94">
        <v>430</v>
      </c>
      <c r="D76" s="129">
        <v>2100106</v>
      </c>
      <c r="E76" s="129">
        <f>D76/C76</f>
        <v>4883.967441860465</v>
      </c>
      <c r="F76" s="129">
        <v>0</v>
      </c>
      <c r="G76" s="129">
        <f>F76/C76</f>
        <v>0</v>
      </c>
      <c r="H76" s="129">
        <v>0</v>
      </c>
      <c r="I76" s="129">
        <f>H76/C76</f>
        <v>0</v>
      </c>
      <c r="J76" s="129">
        <v>447852</v>
      </c>
      <c r="K76" s="129">
        <f>J76/C76</f>
        <v>1041.5162790697675</v>
      </c>
      <c r="L76" s="129">
        <v>0</v>
      </c>
      <c r="M76" s="129">
        <f>L76/C76</f>
        <v>0</v>
      </c>
      <c r="N76" s="129">
        <v>76397</v>
      </c>
      <c r="O76" s="129">
        <f aca="true" t="shared" si="52" ref="O76:O116">N76/C76</f>
        <v>177.66744186046512</v>
      </c>
      <c r="P76" s="35">
        <f>D76+F76+H76+J76+L76+N76</f>
        <v>2624355</v>
      </c>
      <c r="Q76" s="57">
        <f>P76/C76</f>
        <v>6103.1511627906975</v>
      </c>
      <c r="R76" s="129">
        <v>96209</v>
      </c>
      <c r="S76" s="129">
        <f>R76/C76</f>
        <v>223.74186046511628</v>
      </c>
      <c r="T76" s="129">
        <v>73762</v>
      </c>
      <c r="U76" s="129">
        <f>T76/C76</f>
        <v>171.53953488372093</v>
      </c>
      <c r="V76" s="38">
        <f>P76+R76+T76</f>
        <v>2794326</v>
      </c>
      <c r="W76" s="61">
        <f>V76/C76</f>
        <v>6498.432558139535</v>
      </c>
      <c r="X76" s="140">
        <v>643706</v>
      </c>
      <c r="Y76" s="55">
        <f>X76/C76</f>
        <v>1496.9906976744187</v>
      </c>
      <c r="Z76" s="140">
        <v>0</v>
      </c>
      <c r="AA76" s="55">
        <f>Z76/C76</f>
        <v>0</v>
      </c>
      <c r="AB76" s="140">
        <v>0</v>
      </c>
      <c r="AC76" s="55">
        <f>AB76/C76</f>
        <v>0</v>
      </c>
      <c r="AD76" s="140">
        <v>124215</v>
      </c>
      <c r="AE76" s="55">
        <f>AD76/C76</f>
        <v>288.8720930232558</v>
      </c>
      <c r="AF76" s="140">
        <v>0</v>
      </c>
      <c r="AG76" s="55">
        <f>AF76/C76</f>
        <v>0</v>
      </c>
      <c r="AH76" s="140">
        <v>239146</v>
      </c>
      <c r="AI76" s="55">
        <f>AH76/C76</f>
        <v>556.1534883720931</v>
      </c>
      <c r="AJ76" s="140">
        <v>0</v>
      </c>
      <c r="AK76" s="55">
        <f>AJ76/C76</f>
        <v>0</v>
      </c>
      <c r="AL76" s="140">
        <v>0</v>
      </c>
      <c r="AM76" s="55">
        <f>AL76/C76</f>
        <v>0</v>
      </c>
      <c r="AN76" s="140">
        <v>0</v>
      </c>
      <c r="AO76" s="55">
        <f>AN76/C76</f>
        <v>0</v>
      </c>
      <c r="AP76" s="4">
        <f>X76+Z76+AB76+AD76+AF76+AH76+AJ76+AL76+AN76</f>
        <v>1007067</v>
      </c>
      <c r="AQ76" s="8">
        <f>AP76/$C76</f>
        <v>2342.0162790697673</v>
      </c>
      <c r="AR76" s="129">
        <v>0</v>
      </c>
      <c r="AS76" s="55">
        <f>AR76/C76</f>
        <v>0</v>
      </c>
      <c r="AT76" s="129">
        <v>0</v>
      </c>
      <c r="AU76" s="55">
        <f>AT76/C76</f>
        <v>0</v>
      </c>
      <c r="AV76" s="97">
        <f>V76+AP76+AR76+AT76</f>
        <v>3801393</v>
      </c>
      <c r="AW76" s="9">
        <f>AV76/$C76</f>
        <v>8840.448837209302</v>
      </c>
    </row>
    <row r="77" spans="1:49" ht="12.75">
      <c r="A77" s="23"/>
      <c r="B77" s="24" t="s">
        <v>48</v>
      </c>
      <c r="C77" s="63">
        <f>SUM(C75:C76)</f>
        <v>1761</v>
      </c>
      <c r="D77" s="67">
        <f>SUM(D75:D76)</f>
        <v>7705391</v>
      </c>
      <c r="E77" s="67">
        <f>D77/$C$77</f>
        <v>4375.5769449176605</v>
      </c>
      <c r="F77" s="67">
        <f>SUM(F75:F76)</f>
        <v>0</v>
      </c>
      <c r="G77" s="67">
        <f>F77/$C$77</f>
        <v>0</v>
      </c>
      <c r="H77" s="67">
        <f>SUM(H75:H76)</f>
        <v>0</v>
      </c>
      <c r="I77" s="116">
        <f>H77/$C$77</f>
        <v>0</v>
      </c>
      <c r="J77" s="67">
        <f>SUM(J75:J76)</f>
        <v>1992717</v>
      </c>
      <c r="K77" s="67">
        <f>J77/C77</f>
        <v>1131.5826235093696</v>
      </c>
      <c r="L77" s="67">
        <f>SUM(L75:L76)</f>
        <v>0</v>
      </c>
      <c r="M77" s="67">
        <f>L77/C77</f>
        <v>0</v>
      </c>
      <c r="N77" s="67">
        <f>SUM(N75:N76)</f>
        <v>76397</v>
      </c>
      <c r="O77" s="56">
        <f t="shared" si="52"/>
        <v>43.382737081203864</v>
      </c>
      <c r="P77" s="34">
        <f>SUM(P75:P76)</f>
        <v>9774505</v>
      </c>
      <c r="Q77" s="37">
        <f>P77/C77</f>
        <v>5550.542305508234</v>
      </c>
      <c r="R77" s="67">
        <f>SUM(R75:R76)</f>
        <v>694684</v>
      </c>
      <c r="S77" s="36">
        <f>R77/C77</f>
        <v>394.48268029528674</v>
      </c>
      <c r="T77" s="67">
        <f>SUM(T75:T76)</f>
        <v>312675</v>
      </c>
      <c r="U77" s="36">
        <f>T77/C77</f>
        <v>177.55536626916523</v>
      </c>
      <c r="V77" s="39">
        <f>SUM(V75:V76)</f>
        <v>10781864</v>
      </c>
      <c r="W77" s="40">
        <f>V77/C77</f>
        <v>6122.580352072686</v>
      </c>
      <c r="X77" s="67">
        <f>SUM(X75:X76)</f>
        <v>2016674</v>
      </c>
      <c r="Y77" s="43">
        <f>X77/C77</f>
        <v>1145.1868256672344</v>
      </c>
      <c r="Z77" s="67">
        <f>SUM(Z75:Z76)</f>
        <v>0</v>
      </c>
      <c r="AA77" s="43">
        <f>Z77/C77</f>
        <v>0</v>
      </c>
      <c r="AB77" s="67">
        <f>SUM(AB75:AB76)</f>
        <v>117094</v>
      </c>
      <c r="AC77" s="43">
        <f>AB77/C77</f>
        <v>66.49290176036342</v>
      </c>
      <c r="AD77" s="67">
        <f>SUM(AD75:AD76)</f>
        <v>808902</v>
      </c>
      <c r="AE77" s="43">
        <f>AD77/C77</f>
        <v>459.34241908006817</v>
      </c>
      <c r="AF77" s="67">
        <f>SUM(AF75:AF76)</f>
        <v>0</v>
      </c>
      <c r="AG77" s="43">
        <f>AF77/C77</f>
        <v>0</v>
      </c>
      <c r="AH77" s="67">
        <f>SUM(AH75:AH76)</f>
        <v>726957</v>
      </c>
      <c r="AI77" s="43">
        <f>AH77/C77</f>
        <v>412.809199318569</v>
      </c>
      <c r="AJ77" s="67">
        <f>SUM(AJ75:AJ76)</f>
        <v>0</v>
      </c>
      <c r="AK77" s="43">
        <f>AJ77/C77</f>
        <v>0</v>
      </c>
      <c r="AL77" s="67">
        <f>SUM(AL75:AL76)</f>
        <v>0</v>
      </c>
      <c r="AM77" s="43">
        <f>AL77/C77</f>
        <v>0</v>
      </c>
      <c r="AN77" s="67">
        <f>SUM(AN75:AN76)</f>
        <v>106458</v>
      </c>
      <c r="AO77" s="43">
        <f>AN77/C77</f>
        <v>60.453151618398635</v>
      </c>
      <c r="AP77" s="17">
        <f>SUM(AP75:AP76)</f>
        <v>3776085</v>
      </c>
      <c r="AQ77" s="17">
        <f>AP77/C77</f>
        <v>2144.284497444634</v>
      </c>
      <c r="AR77" s="67">
        <f>SUM(AR75:AR76)</f>
        <v>874905</v>
      </c>
      <c r="AS77" s="43">
        <f>AR77/C77</f>
        <v>496.8228279386712</v>
      </c>
      <c r="AT77" s="67">
        <f>SUM(AT75:AT76)</f>
        <v>41845</v>
      </c>
      <c r="AU77" s="14">
        <f>AT77/C77</f>
        <v>23.762067007382168</v>
      </c>
      <c r="AV77" s="18">
        <f>SUM(AV75:AV76)</f>
        <v>15474699</v>
      </c>
      <c r="AW77" s="41">
        <f>AV77/C77</f>
        <v>8787.449744463373</v>
      </c>
    </row>
    <row r="78" spans="1:49" ht="12.75">
      <c r="A78" s="20"/>
      <c r="B78" s="21"/>
      <c r="C78" s="21"/>
      <c r="D78" s="21"/>
      <c r="E78" s="21"/>
      <c r="F78" s="21"/>
      <c r="G78" s="21"/>
      <c r="H78" s="21"/>
      <c r="I78" s="22"/>
      <c r="J78" s="21"/>
      <c r="K78" s="21"/>
      <c r="L78" s="21"/>
      <c r="M78" s="21"/>
      <c r="N78" s="21"/>
      <c r="O78" s="31"/>
      <c r="P78" s="31"/>
      <c r="Q78" s="32"/>
      <c r="R78" s="21"/>
      <c r="S78" s="21"/>
      <c r="T78" s="21"/>
      <c r="U78" s="21"/>
      <c r="V78" s="21"/>
      <c r="W78" s="21"/>
      <c r="X78" s="21"/>
      <c r="Y78" s="32"/>
      <c r="Z78" s="21"/>
      <c r="AA78" s="31"/>
      <c r="AB78" s="21"/>
      <c r="AC78" s="31"/>
      <c r="AD78" s="21"/>
      <c r="AE78" s="32"/>
      <c r="AF78" s="21"/>
      <c r="AG78" s="31"/>
      <c r="AH78" s="21"/>
      <c r="AI78" s="31"/>
      <c r="AJ78" s="21"/>
      <c r="AK78" s="32"/>
      <c r="AL78" s="21"/>
      <c r="AM78" s="31"/>
      <c r="AN78" s="21"/>
      <c r="AO78" s="31"/>
      <c r="AP78" s="21"/>
      <c r="AQ78" s="22"/>
      <c r="AR78" s="21"/>
      <c r="AS78" s="31"/>
      <c r="AT78" s="21"/>
      <c r="AU78" s="31"/>
      <c r="AV78" s="31"/>
      <c r="AW78" s="22"/>
    </row>
    <row r="79" spans="1:49" ht="12.75">
      <c r="A79" s="118">
        <v>321</v>
      </c>
      <c r="B79" s="72" t="s">
        <v>49</v>
      </c>
      <c r="C79" s="96">
        <v>333</v>
      </c>
      <c r="D79" s="45">
        <v>1767236</v>
      </c>
      <c r="E79" s="45">
        <f>D79/C79</f>
        <v>5307.015015015015</v>
      </c>
      <c r="F79" s="45">
        <v>123178</v>
      </c>
      <c r="G79" s="45">
        <f>F79/C79</f>
        <v>369.9039039039039</v>
      </c>
      <c r="H79" s="45">
        <v>0</v>
      </c>
      <c r="I79" s="45">
        <f aca="true" t="shared" si="53" ref="I79:I86">H79/C79</f>
        <v>0</v>
      </c>
      <c r="J79" s="45">
        <v>0</v>
      </c>
      <c r="K79" s="45">
        <f>J79/C79</f>
        <v>0</v>
      </c>
      <c r="L79" s="45">
        <v>0</v>
      </c>
      <c r="M79" s="45">
        <f>L79/C79</f>
        <v>0</v>
      </c>
      <c r="N79" s="45">
        <v>0</v>
      </c>
      <c r="O79" s="45">
        <f t="shared" si="52"/>
        <v>0</v>
      </c>
      <c r="P79" s="52">
        <f>D79+F79+H79+J79+L79+N79</f>
        <v>1890414</v>
      </c>
      <c r="Q79" s="88">
        <f>P79/$C79</f>
        <v>5676.918918918919</v>
      </c>
      <c r="R79" s="119">
        <v>9924</v>
      </c>
      <c r="S79" s="45">
        <f>R79/$C79</f>
        <v>29.8018018018018</v>
      </c>
      <c r="T79" s="119">
        <v>36877</v>
      </c>
      <c r="U79" s="45">
        <f>T79/C79</f>
        <v>110.74174174174175</v>
      </c>
      <c r="V79" s="49">
        <f aca="true" t="shared" si="54" ref="V79:V86">P79+R79+T79</f>
        <v>1937215</v>
      </c>
      <c r="W79" s="47">
        <f>V79/$C79</f>
        <v>5817.462462462462</v>
      </c>
      <c r="X79" s="45">
        <v>273098</v>
      </c>
      <c r="Y79" s="45">
        <f>X79/C79</f>
        <v>820.1141141141142</v>
      </c>
      <c r="Z79" s="45">
        <v>62965</v>
      </c>
      <c r="AA79" s="45">
        <f>Z79/C79</f>
        <v>189.08408408408408</v>
      </c>
      <c r="AB79" s="45">
        <v>0</v>
      </c>
      <c r="AC79" s="45">
        <f>AB79/C79</f>
        <v>0</v>
      </c>
      <c r="AD79" s="45">
        <v>376495</v>
      </c>
      <c r="AE79" s="45">
        <f>AD79/C79</f>
        <v>1130.6156156156155</v>
      </c>
      <c r="AF79" s="45">
        <v>0</v>
      </c>
      <c r="AG79" s="45">
        <f>AF79/C79</f>
        <v>0</v>
      </c>
      <c r="AH79" s="45">
        <v>276449</v>
      </c>
      <c r="AI79" s="45">
        <f>AH79/C79</f>
        <v>830.1771771771772</v>
      </c>
      <c r="AJ79" s="45">
        <v>0</v>
      </c>
      <c r="AK79" s="45">
        <f>AJ79/C79</f>
        <v>0</v>
      </c>
      <c r="AL79" s="45">
        <v>0</v>
      </c>
      <c r="AM79" s="45">
        <f>AL79/C79</f>
        <v>0</v>
      </c>
      <c r="AN79" s="45">
        <v>0</v>
      </c>
      <c r="AO79" s="45">
        <f>AN79/C79</f>
        <v>0</v>
      </c>
      <c r="AP79" s="50">
        <f aca="true" t="shared" si="55" ref="AP79:AP86">X79+Z79+AB79+AD79+AF79+AH79+AJ79+AL79+AN79</f>
        <v>989007</v>
      </c>
      <c r="AQ79" s="50">
        <f>AP79/$C79</f>
        <v>2969.990990990991</v>
      </c>
      <c r="AR79" s="119">
        <v>0</v>
      </c>
      <c r="AS79" s="45">
        <f>AR79/C79</f>
        <v>0</v>
      </c>
      <c r="AT79" s="120">
        <v>0</v>
      </c>
      <c r="AU79" s="45">
        <f>AT79/$C79</f>
        <v>0</v>
      </c>
      <c r="AV79" s="97">
        <f>V79+AP79+AR79+AT79</f>
        <v>2926222</v>
      </c>
      <c r="AW79" s="121">
        <f>AV79/$C79</f>
        <v>8787.453453453454</v>
      </c>
    </row>
    <row r="80" spans="1:53" s="79" customFormat="1" ht="12.75">
      <c r="A80" s="65">
        <v>329</v>
      </c>
      <c r="B80" s="95" t="s">
        <v>50</v>
      </c>
      <c r="C80" s="96">
        <v>389</v>
      </c>
      <c r="D80" s="26">
        <v>1563422</v>
      </c>
      <c r="E80" s="26">
        <f aca="true" t="shared" si="56" ref="E80:E86">D80/C80</f>
        <v>4019.0796915167093</v>
      </c>
      <c r="F80" s="26">
        <v>217396</v>
      </c>
      <c r="G80" s="26">
        <f aca="true" t="shared" si="57" ref="G80:G86">F80/C80</f>
        <v>558.8586118251928</v>
      </c>
      <c r="H80" s="26">
        <v>0</v>
      </c>
      <c r="I80" s="26">
        <f t="shared" si="53"/>
        <v>0</v>
      </c>
      <c r="J80" s="26">
        <v>7574</v>
      </c>
      <c r="K80" s="26">
        <f aca="true" t="shared" si="58" ref="K80:K86">J80/C80</f>
        <v>19.470437017994858</v>
      </c>
      <c r="L80" s="26">
        <v>0</v>
      </c>
      <c r="M80" s="26">
        <f aca="true" t="shared" si="59" ref="M80:M86">L80/C80</f>
        <v>0</v>
      </c>
      <c r="N80" s="26">
        <v>244</v>
      </c>
      <c r="O80" s="26">
        <f t="shared" si="52"/>
        <v>0.6272493573264781</v>
      </c>
      <c r="P80" s="52">
        <f aca="true" t="shared" si="60" ref="P80:P86">D80+F80+H80+J80+L80+N80</f>
        <v>1788636</v>
      </c>
      <c r="Q80" s="88">
        <f aca="true" t="shared" si="61" ref="Q80:Q115">P80/$C80</f>
        <v>4598.035989717224</v>
      </c>
      <c r="R80" s="122">
        <v>0</v>
      </c>
      <c r="S80" s="26">
        <f aca="true" t="shared" si="62" ref="S80:S115">R80/$C80</f>
        <v>0</v>
      </c>
      <c r="T80" s="122">
        <v>36314</v>
      </c>
      <c r="U80" s="26">
        <f aca="true" t="shared" si="63" ref="U80:U116">T80/C80</f>
        <v>93.3521850899743</v>
      </c>
      <c r="V80" s="49">
        <f t="shared" si="54"/>
        <v>1824950</v>
      </c>
      <c r="W80" s="49">
        <f aca="true" t="shared" si="64" ref="W80:W116">V80/$C80</f>
        <v>4691.388174807198</v>
      </c>
      <c r="X80" s="26">
        <v>262678</v>
      </c>
      <c r="Y80" s="26">
        <f aca="true" t="shared" si="65" ref="Y80:Y116">X80/C80</f>
        <v>675.2647814910026</v>
      </c>
      <c r="Z80" s="26">
        <v>13436</v>
      </c>
      <c r="AA80" s="26">
        <f aca="true" t="shared" si="66" ref="AA80:AA115">Z80/C80</f>
        <v>34.53984575835476</v>
      </c>
      <c r="AB80" s="26">
        <v>98062</v>
      </c>
      <c r="AC80" s="26">
        <f aca="true" t="shared" si="67" ref="AC80:AC115">AB80/C80</f>
        <v>252.08740359897172</v>
      </c>
      <c r="AD80" s="26">
        <v>240711</v>
      </c>
      <c r="AE80" s="26">
        <f aca="true" t="shared" si="68" ref="AE80:AE116">AD80/C80</f>
        <v>618.7943444730078</v>
      </c>
      <c r="AF80" s="26">
        <v>175977</v>
      </c>
      <c r="AG80" s="26">
        <f aca="true" t="shared" si="69" ref="AG80:AG116">AF80/C80</f>
        <v>452.38303341902315</v>
      </c>
      <c r="AH80" s="26">
        <v>395143</v>
      </c>
      <c r="AI80" s="26">
        <f aca="true" t="shared" si="70" ref="AI80:AI116">AH80/C80</f>
        <v>1015.7917737789203</v>
      </c>
      <c r="AJ80" s="26">
        <v>0</v>
      </c>
      <c r="AK80" s="26">
        <f aca="true" t="shared" si="71" ref="AK80:AK116">AJ80/C80</f>
        <v>0</v>
      </c>
      <c r="AL80" s="26">
        <v>1621</v>
      </c>
      <c r="AM80" s="26">
        <f aca="true" t="shared" si="72" ref="AM80:AM116">AL80/C80</f>
        <v>4.167095115681234</v>
      </c>
      <c r="AN80" s="26">
        <v>92</v>
      </c>
      <c r="AO80" s="26">
        <f aca="true" t="shared" si="73" ref="AO80:AO116">AN80/C80</f>
        <v>0.2365038560411311</v>
      </c>
      <c r="AP80" s="74">
        <f t="shared" si="55"/>
        <v>1187720</v>
      </c>
      <c r="AQ80" s="74">
        <f aca="true" t="shared" si="74" ref="AQ80:AQ116">AP80/$C80</f>
        <v>3053.2647814910024</v>
      </c>
      <c r="AR80" s="122">
        <v>2797020</v>
      </c>
      <c r="AS80" s="26">
        <f aca="true" t="shared" si="75" ref="AS80:AS116">AR80/C80</f>
        <v>7190.282776349614</v>
      </c>
      <c r="AT80" s="123">
        <v>194549</v>
      </c>
      <c r="AU80" s="26">
        <f aca="true" t="shared" si="76" ref="AU80:AU115">AT80/$C80</f>
        <v>500.12596401028276</v>
      </c>
      <c r="AV80" s="97">
        <f aca="true" t="shared" si="77" ref="AV80:AV86">V80+AP80+AR80+AT80</f>
        <v>6004239</v>
      </c>
      <c r="AW80" s="124">
        <f aca="true" t="shared" si="78" ref="AW80:AW116">AV80/$C80</f>
        <v>15435.061696658098</v>
      </c>
      <c r="AX80" s="78"/>
      <c r="AY80" s="78"/>
      <c r="AZ80" s="78"/>
      <c r="BA80" s="78"/>
    </row>
    <row r="81" spans="1:53" s="79" customFormat="1" ht="12.75">
      <c r="A81" s="65">
        <v>331</v>
      </c>
      <c r="B81" s="95" t="s">
        <v>51</v>
      </c>
      <c r="C81" s="96">
        <v>452</v>
      </c>
      <c r="D81" s="26">
        <v>2322440</v>
      </c>
      <c r="E81" s="26">
        <f t="shared" si="56"/>
        <v>5138.141592920354</v>
      </c>
      <c r="F81" s="26">
        <v>0</v>
      </c>
      <c r="G81" s="26">
        <f t="shared" si="57"/>
        <v>0</v>
      </c>
      <c r="H81" s="26">
        <v>0</v>
      </c>
      <c r="I81" s="26">
        <f t="shared" si="53"/>
        <v>0</v>
      </c>
      <c r="J81" s="26">
        <v>0</v>
      </c>
      <c r="K81" s="26">
        <f t="shared" si="58"/>
        <v>0</v>
      </c>
      <c r="L81" s="26">
        <v>0</v>
      </c>
      <c r="M81" s="26">
        <f t="shared" si="59"/>
        <v>0</v>
      </c>
      <c r="N81" s="26">
        <v>0</v>
      </c>
      <c r="O81" s="26">
        <f t="shared" si="52"/>
        <v>0</v>
      </c>
      <c r="P81" s="52">
        <f t="shared" si="60"/>
        <v>2322440</v>
      </c>
      <c r="Q81" s="88">
        <f t="shared" si="61"/>
        <v>5138.141592920354</v>
      </c>
      <c r="R81" s="122">
        <v>147151</v>
      </c>
      <c r="S81" s="26">
        <f t="shared" si="62"/>
        <v>325.5553097345133</v>
      </c>
      <c r="T81" s="122">
        <v>211267</v>
      </c>
      <c r="U81" s="26">
        <f t="shared" si="63"/>
        <v>467.40486725663715</v>
      </c>
      <c r="V81" s="49">
        <f t="shared" si="54"/>
        <v>2680858</v>
      </c>
      <c r="W81" s="49">
        <f t="shared" si="64"/>
        <v>5931.101769911505</v>
      </c>
      <c r="X81" s="26">
        <v>430102</v>
      </c>
      <c r="Y81" s="26">
        <f t="shared" si="65"/>
        <v>951.5530973451328</v>
      </c>
      <c r="Z81" s="26">
        <v>216356</v>
      </c>
      <c r="AA81" s="26">
        <f t="shared" si="66"/>
        <v>478.6637168141593</v>
      </c>
      <c r="AB81" s="26">
        <v>93896</v>
      </c>
      <c r="AC81" s="26">
        <f t="shared" si="67"/>
        <v>207.73451327433628</v>
      </c>
      <c r="AD81" s="26">
        <v>499859</v>
      </c>
      <c r="AE81" s="26">
        <f t="shared" si="68"/>
        <v>1105.882743362832</v>
      </c>
      <c r="AF81" s="26">
        <v>0</v>
      </c>
      <c r="AG81" s="26">
        <f t="shared" si="69"/>
        <v>0</v>
      </c>
      <c r="AH81" s="26">
        <v>287148</v>
      </c>
      <c r="AI81" s="26">
        <f t="shared" si="70"/>
        <v>635.2831858407079</v>
      </c>
      <c r="AJ81" s="26">
        <v>0</v>
      </c>
      <c r="AK81" s="26">
        <f t="shared" si="71"/>
        <v>0</v>
      </c>
      <c r="AL81" s="26">
        <v>97923</v>
      </c>
      <c r="AM81" s="26">
        <f t="shared" si="72"/>
        <v>216.64380530973452</v>
      </c>
      <c r="AN81" s="26">
        <v>13817</v>
      </c>
      <c r="AO81" s="26">
        <f t="shared" si="73"/>
        <v>30.56858407079646</v>
      </c>
      <c r="AP81" s="74">
        <f t="shared" si="55"/>
        <v>1639101</v>
      </c>
      <c r="AQ81" s="74">
        <f t="shared" si="74"/>
        <v>3626.329646017699</v>
      </c>
      <c r="AR81" s="122">
        <v>175324</v>
      </c>
      <c r="AS81" s="26">
        <f t="shared" si="75"/>
        <v>387.88495575221236</v>
      </c>
      <c r="AT81" s="123">
        <v>356</v>
      </c>
      <c r="AU81" s="26">
        <f t="shared" si="76"/>
        <v>0.7876106194690266</v>
      </c>
      <c r="AV81" s="97">
        <f t="shared" si="77"/>
        <v>4495639</v>
      </c>
      <c r="AW81" s="124">
        <f t="shared" si="78"/>
        <v>9946.103982300885</v>
      </c>
      <c r="AX81" s="78"/>
      <c r="AY81" s="78"/>
      <c r="AZ81" s="78"/>
      <c r="BA81" s="78"/>
    </row>
    <row r="82" spans="1:53" s="79" customFormat="1" ht="12.75">
      <c r="A82" s="65">
        <v>333</v>
      </c>
      <c r="B82" s="95" t="s">
        <v>52</v>
      </c>
      <c r="C82" s="96">
        <v>687</v>
      </c>
      <c r="D82" s="26">
        <v>1950348</v>
      </c>
      <c r="E82" s="26">
        <f t="shared" si="56"/>
        <v>2838.934497816594</v>
      </c>
      <c r="F82" s="26">
        <v>154548</v>
      </c>
      <c r="G82" s="26">
        <f t="shared" si="57"/>
        <v>224.96069868995633</v>
      </c>
      <c r="H82" s="26">
        <v>0</v>
      </c>
      <c r="I82" s="26">
        <f t="shared" si="53"/>
        <v>0</v>
      </c>
      <c r="J82" s="26">
        <v>103411</v>
      </c>
      <c r="K82" s="26">
        <f t="shared" si="58"/>
        <v>150.5254730713246</v>
      </c>
      <c r="L82" s="26">
        <v>0</v>
      </c>
      <c r="M82" s="26">
        <f t="shared" si="59"/>
        <v>0</v>
      </c>
      <c r="N82" s="26">
        <v>372027</v>
      </c>
      <c r="O82" s="26">
        <f t="shared" si="52"/>
        <v>541.5240174672489</v>
      </c>
      <c r="P82" s="52">
        <f t="shared" si="60"/>
        <v>2580334</v>
      </c>
      <c r="Q82" s="88">
        <f t="shared" si="61"/>
        <v>3755.944687045124</v>
      </c>
      <c r="R82" s="122">
        <v>7704</v>
      </c>
      <c r="S82" s="26">
        <f t="shared" si="62"/>
        <v>11.213973799126638</v>
      </c>
      <c r="T82" s="122">
        <v>64347</v>
      </c>
      <c r="U82" s="26">
        <f t="shared" si="63"/>
        <v>93.66375545851528</v>
      </c>
      <c r="V82" s="49">
        <f t="shared" si="54"/>
        <v>2652385</v>
      </c>
      <c r="W82" s="49">
        <f t="shared" si="64"/>
        <v>3860.8224163027658</v>
      </c>
      <c r="X82" s="26">
        <v>245712</v>
      </c>
      <c r="Y82" s="26">
        <f t="shared" si="65"/>
        <v>357.6593886462882</v>
      </c>
      <c r="Z82" s="26">
        <v>157053</v>
      </c>
      <c r="AA82" s="26">
        <f>Z82/C82</f>
        <v>228.6069868995633</v>
      </c>
      <c r="AB82" s="26">
        <v>40857</v>
      </c>
      <c r="AC82" s="26">
        <f t="shared" si="67"/>
        <v>59.47161572052402</v>
      </c>
      <c r="AD82" s="26">
        <v>488138</v>
      </c>
      <c r="AE82" s="26">
        <f t="shared" si="68"/>
        <v>710.5356622998545</v>
      </c>
      <c r="AF82" s="26">
        <v>21461</v>
      </c>
      <c r="AG82" s="26">
        <f t="shared" si="69"/>
        <v>31.238719068413392</v>
      </c>
      <c r="AH82" s="26">
        <v>162862</v>
      </c>
      <c r="AI82" s="26">
        <f t="shared" si="70"/>
        <v>237.06259097525472</v>
      </c>
      <c r="AJ82" s="26">
        <v>0</v>
      </c>
      <c r="AK82" s="26">
        <f t="shared" si="71"/>
        <v>0</v>
      </c>
      <c r="AL82" s="26">
        <v>0</v>
      </c>
      <c r="AM82" s="26">
        <f t="shared" si="72"/>
        <v>0</v>
      </c>
      <c r="AN82" s="26">
        <v>29700</v>
      </c>
      <c r="AO82" s="26">
        <f t="shared" si="73"/>
        <v>43.23144104803494</v>
      </c>
      <c r="AP82" s="74">
        <f t="shared" si="55"/>
        <v>1145783</v>
      </c>
      <c r="AQ82" s="74">
        <f t="shared" si="74"/>
        <v>1667.806404657933</v>
      </c>
      <c r="AR82" s="122">
        <v>226669</v>
      </c>
      <c r="AS82" s="26">
        <f t="shared" si="75"/>
        <v>329.9403202328966</v>
      </c>
      <c r="AT82" s="123">
        <v>721872</v>
      </c>
      <c r="AU82" s="26">
        <f t="shared" si="76"/>
        <v>1050.759825327511</v>
      </c>
      <c r="AV82" s="97">
        <f t="shared" si="77"/>
        <v>4746709</v>
      </c>
      <c r="AW82" s="124">
        <f t="shared" si="78"/>
        <v>6909.328966521106</v>
      </c>
      <c r="AX82" s="78"/>
      <c r="AY82" s="78"/>
      <c r="AZ82" s="78"/>
      <c r="BA82" s="78"/>
    </row>
    <row r="83" spans="1:49" ht="12.75">
      <c r="A83" s="89">
        <v>336</v>
      </c>
      <c r="B83" s="75" t="s">
        <v>53</v>
      </c>
      <c r="C83" s="94">
        <v>502</v>
      </c>
      <c r="D83" s="27">
        <v>1869529</v>
      </c>
      <c r="E83" s="27">
        <f t="shared" si="56"/>
        <v>3724.161354581673</v>
      </c>
      <c r="F83" s="27">
        <v>214983</v>
      </c>
      <c r="G83" s="27">
        <f t="shared" si="57"/>
        <v>428.25298804780874</v>
      </c>
      <c r="H83" s="27">
        <v>0</v>
      </c>
      <c r="I83" s="27">
        <f t="shared" si="53"/>
        <v>0</v>
      </c>
      <c r="J83" s="27">
        <v>111966</v>
      </c>
      <c r="K83" s="27">
        <f t="shared" si="58"/>
        <v>223.0398406374502</v>
      </c>
      <c r="L83" s="27">
        <v>0</v>
      </c>
      <c r="M83" s="27">
        <f t="shared" si="59"/>
        <v>0</v>
      </c>
      <c r="N83" s="27">
        <v>0</v>
      </c>
      <c r="O83" s="27">
        <f t="shared" si="52"/>
        <v>0</v>
      </c>
      <c r="P83" s="80">
        <f t="shared" si="60"/>
        <v>2196478</v>
      </c>
      <c r="Q83" s="5">
        <f t="shared" si="61"/>
        <v>4375.454183266932</v>
      </c>
      <c r="R83" s="129">
        <v>44156</v>
      </c>
      <c r="S83" s="27">
        <f t="shared" si="62"/>
        <v>87.9601593625498</v>
      </c>
      <c r="T83" s="129">
        <v>52509</v>
      </c>
      <c r="U83" s="27">
        <f t="shared" si="63"/>
        <v>104.5996015936255</v>
      </c>
      <c r="V83" s="6">
        <f t="shared" si="54"/>
        <v>2293143</v>
      </c>
      <c r="W83" s="6">
        <f t="shared" si="64"/>
        <v>4568.0139442231075</v>
      </c>
      <c r="X83" s="27">
        <v>495224</v>
      </c>
      <c r="Y83" s="27">
        <f t="shared" si="65"/>
        <v>986.5019920318725</v>
      </c>
      <c r="Z83" s="27">
        <v>30255</v>
      </c>
      <c r="AA83" s="27">
        <f t="shared" si="66"/>
        <v>60.26892430278885</v>
      </c>
      <c r="AB83" s="27">
        <v>117343</v>
      </c>
      <c r="AC83" s="27">
        <f t="shared" si="67"/>
        <v>233.75099601593627</v>
      </c>
      <c r="AD83" s="27">
        <v>244814</v>
      </c>
      <c r="AE83" s="27">
        <f t="shared" si="68"/>
        <v>487.6772908366534</v>
      </c>
      <c r="AF83" s="27">
        <v>107007</v>
      </c>
      <c r="AG83" s="27">
        <f t="shared" si="69"/>
        <v>213.1613545816733</v>
      </c>
      <c r="AH83" s="27">
        <v>271466</v>
      </c>
      <c r="AI83" s="27">
        <f t="shared" si="70"/>
        <v>540.7689243027888</v>
      </c>
      <c r="AJ83" s="27">
        <v>0</v>
      </c>
      <c r="AK83" s="27">
        <f t="shared" si="71"/>
        <v>0</v>
      </c>
      <c r="AL83" s="27">
        <v>0</v>
      </c>
      <c r="AM83" s="27">
        <f t="shared" si="72"/>
        <v>0</v>
      </c>
      <c r="AN83" s="27">
        <v>10563</v>
      </c>
      <c r="AO83" s="27">
        <f t="shared" si="73"/>
        <v>21.04183266932271</v>
      </c>
      <c r="AP83" s="90">
        <f t="shared" si="55"/>
        <v>1276672</v>
      </c>
      <c r="AQ83" s="90">
        <f t="shared" si="74"/>
        <v>2543.171314741036</v>
      </c>
      <c r="AR83" s="129">
        <v>0</v>
      </c>
      <c r="AS83" s="27">
        <f t="shared" si="75"/>
        <v>0</v>
      </c>
      <c r="AT83" s="130">
        <v>0</v>
      </c>
      <c r="AU83" s="27">
        <f t="shared" si="76"/>
        <v>0</v>
      </c>
      <c r="AV83" s="97">
        <f t="shared" si="77"/>
        <v>3569815</v>
      </c>
      <c r="AW83" s="131">
        <f t="shared" si="78"/>
        <v>7111.185258964143</v>
      </c>
    </row>
    <row r="84" spans="1:49" ht="12.75">
      <c r="A84" s="65">
        <v>337</v>
      </c>
      <c r="B84" s="95" t="s">
        <v>54</v>
      </c>
      <c r="C84" s="96">
        <v>839</v>
      </c>
      <c r="D84" s="26">
        <v>4924345</v>
      </c>
      <c r="E84" s="26">
        <f t="shared" si="56"/>
        <v>5869.302741358761</v>
      </c>
      <c r="F84" s="26">
        <v>1411312</v>
      </c>
      <c r="G84" s="26">
        <f t="shared" si="57"/>
        <v>1682.1358760429082</v>
      </c>
      <c r="H84" s="26">
        <v>0</v>
      </c>
      <c r="I84" s="26">
        <f t="shared" si="53"/>
        <v>0</v>
      </c>
      <c r="J84" s="26">
        <v>226656</v>
      </c>
      <c r="K84" s="26">
        <f t="shared" si="58"/>
        <v>270.150178784267</v>
      </c>
      <c r="L84" s="26">
        <v>0</v>
      </c>
      <c r="M84" s="26">
        <f t="shared" si="59"/>
        <v>0</v>
      </c>
      <c r="N84" s="26">
        <v>0</v>
      </c>
      <c r="O84" s="26">
        <f t="shared" si="52"/>
        <v>0</v>
      </c>
      <c r="P84" s="52">
        <f t="shared" si="60"/>
        <v>6562313</v>
      </c>
      <c r="Q84" s="88">
        <f t="shared" si="61"/>
        <v>7821.588796185935</v>
      </c>
      <c r="R84" s="122">
        <v>393413</v>
      </c>
      <c r="S84" s="26">
        <f t="shared" si="62"/>
        <v>468.90703218116806</v>
      </c>
      <c r="T84" s="122">
        <v>366081</v>
      </c>
      <c r="U84" s="26">
        <f t="shared" si="63"/>
        <v>436.3301549463647</v>
      </c>
      <c r="V84" s="49">
        <f t="shared" si="54"/>
        <v>7321807</v>
      </c>
      <c r="W84" s="49">
        <f t="shared" si="64"/>
        <v>8726.825983313469</v>
      </c>
      <c r="X84" s="26">
        <v>716419</v>
      </c>
      <c r="Y84" s="26">
        <f t="shared" si="65"/>
        <v>853.896305125149</v>
      </c>
      <c r="Z84" s="26">
        <v>48591</v>
      </c>
      <c r="AA84" s="26">
        <f t="shared" si="66"/>
        <v>57.91537544696067</v>
      </c>
      <c r="AB84" s="26">
        <v>1615846</v>
      </c>
      <c r="AC84" s="26">
        <f t="shared" si="67"/>
        <v>1925.9189511323004</v>
      </c>
      <c r="AD84" s="26">
        <v>1006211</v>
      </c>
      <c r="AE84" s="26">
        <f t="shared" si="68"/>
        <v>1199.2979737783076</v>
      </c>
      <c r="AF84" s="26">
        <v>341342</v>
      </c>
      <c r="AG84" s="26">
        <f t="shared" si="69"/>
        <v>406.84386174016686</v>
      </c>
      <c r="AH84" s="26">
        <v>639391</v>
      </c>
      <c r="AI84" s="26">
        <f t="shared" si="70"/>
        <v>762.0870083432658</v>
      </c>
      <c r="AJ84" s="26">
        <v>0</v>
      </c>
      <c r="AK84" s="26">
        <f t="shared" si="71"/>
        <v>0</v>
      </c>
      <c r="AL84" s="26">
        <v>0</v>
      </c>
      <c r="AM84" s="26">
        <f t="shared" si="72"/>
        <v>0</v>
      </c>
      <c r="AN84" s="26">
        <v>404001</v>
      </c>
      <c r="AO84" s="26">
        <f t="shared" si="73"/>
        <v>481.5268176400477</v>
      </c>
      <c r="AP84" s="74">
        <f t="shared" si="55"/>
        <v>4771801</v>
      </c>
      <c r="AQ84" s="74">
        <f t="shared" si="74"/>
        <v>5687.486293206198</v>
      </c>
      <c r="AR84" s="122">
        <v>7254</v>
      </c>
      <c r="AS84" s="26">
        <f t="shared" si="75"/>
        <v>8.646007151370679</v>
      </c>
      <c r="AT84" s="123">
        <v>243598</v>
      </c>
      <c r="AU84" s="26">
        <f t="shared" si="76"/>
        <v>290.3432657926102</v>
      </c>
      <c r="AV84" s="97">
        <f t="shared" si="77"/>
        <v>12344460</v>
      </c>
      <c r="AW84" s="124">
        <f t="shared" si="78"/>
        <v>14713.301549463647</v>
      </c>
    </row>
    <row r="85" spans="1:53" s="79" customFormat="1" ht="12.75">
      <c r="A85" s="135">
        <v>339</v>
      </c>
      <c r="B85" s="95" t="s">
        <v>55</v>
      </c>
      <c r="C85" s="96">
        <v>330</v>
      </c>
      <c r="D85" s="26">
        <v>1778409</v>
      </c>
      <c r="E85" s="26">
        <f>D85/C85</f>
        <v>5389.118181818182</v>
      </c>
      <c r="F85" s="26">
        <v>138378</v>
      </c>
      <c r="G85" s="26">
        <f>F85/C85</f>
        <v>419.3272727272727</v>
      </c>
      <c r="H85" s="26">
        <v>0</v>
      </c>
      <c r="I85" s="26">
        <f>H85/C85</f>
        <v>0</v>
      </c>
      <c r="J85" s="26">
        <v>23012</v>
      </c>
      <c r="K85" s="26">
        <f>J85/C85</f>
        <v>69.73333333333333</v>
      </c>
      <c r="L85" s="26">
        <v>0</v>
      </c>
      <c r="M85" s="26">
        <f>L85/C85</f>
        <v>0</v>
      </c>
      <c r="N85" s="26">
        <v>0</v>
      </c>
      <c r="O85" s="26">
        <f>N85/C85</f>
        <v>0</v>
      </c>
      <c r="P85" s="88">
        <f>D85+F85+H85+J85+L85+N85</f>
        <v>1939799</v>
      </c>
      <c r="Q85" s="88">
        <f t="shared" si="61"/>
        <v>5878.178787878788</v>
      </c>
      <c r="R85" s="122">
        <v>173501</v>
      </c>
      <c r="S85" s="26">
        <f t="shared" si="62"/>
        <v>525.760606060606</v>
      </c>
      <c r="T85" s="122">
        <v>88973</v>
      </c>
      <c r="U85" s="26">
        <f>T85/C85</f>
        <v>269.6151515151515</v>
      </c>
      <c r="V85" s="49">
        <f>P85+R85+T85</f>
        <v>2202273</v>
      </c>
      <c r="W85" s="49">
        <f t="shared" si="64"/>
        <v>6673.554545454545</v>
      </c>
      <c r="X85" s="26">
        <v>310312</v>
      </c>
      <c r="Y85" s="26">
        <f>X85/C85</f>
        <v>940.339393939394</v>
      </c>
      <c r="Z85" s="26">
        <v>148179</v>
      </c>
      <c r="AA85" s="26">
        <f>Z85/C85</f>
        <v>449.0272727272727</v>
      </c>
      <c r="AB85" s="26">
        <v>321253</v>
      </c>
      <c r="AC85" s="26">
        <f>AB85/C85</f>
        <v>973.4939393939394</v>
      </c>
      <c r="AD85" s="26">
        <v>582771</v>
      </c>
      <c r="AE85" s="26">
        <f>AD85/C85</f>
        <v>1765.9727272727273</v>
      </c>
      <c r="AF85" s="26">
        <v>3636</v>
      </c>
      <c r="AG85" s="26">
        <f>AF85/C85</f>
        <v>11.018181818181818</v>
      </c>
      <c r="AH85" s="26">
        <v>187956</v>
      </c>
      <c r="AI85" s="26">
        <f>AH85/C85</f>
        <v>569.5636363636364</v>
      </c>
      <c r="AJ85" s="26">
        <v>0</v>
      </c>
      <c r="AK85" s="26">
        <f>AJ85/C85</f>
        <v>0</v>
      </c>
      <c r="AL85" s="26">
        <v>0</v>
      </c>
      <c r="AM85" s="26">
        <f>AL85/C85</f>
        <v>0</v>
      </c>
      <c r="AN85" s="26">
        <v>5866</v>
      </c>
      <c r="AO85" s="26">
        <f>AN85/C85</f>
        <v>17.775757575757577</v>
      </c>
      <c r="AP85" s="4">
        <f>X85+Z85+AB85+AD85+AF85+AH85+AJ85+AL85+AN85</f>
        <v>1559973</v>
      </c>
      <c r="AQ85" s="74">
        <f t="shared" si="74"/>
        <v>4727.190909090909</v>
      </c>
      <c r="AR85" s="122">
        <v>0</v>
      </c>
      <c r="AS85" s="26">
        <f>AR85/C85</f>
        <v>0</v>
      </c>
      <c r="AT85" s="123">
        <v>0</v>
      </c>
      <c r="AU85" s="26">
        <f t="shared" si="76"/>
        <v>0</v>
      </c>
      <c r="AV85" s="97">
        <f t="shared" si="77"/>
        <v>3762246</v>
      </c>
      <c r="AW85" s="97">
        <f t="shared" si="78"/>
        <v>11400.745454545455</v>
      </c>
      <c r="AX85" s="78"/>
      <c r="AY85" s="78"/>
      <c r="AZ85" s="78"/>
      <c r="BA85" s="78"/>
    </row>
    <row r="86" spans="1:49" ht="12.75">
      <c r="A86" s="115">
        <v>340</v>
      </c>
      <c r="B86" s="75" t="s">
        <v>157</v>
      </c>
      <c r="C86" s="94">
        <v>115</v>
      </c>
      <c r="D86" s="27">
        <v>680177</v>
      </c>
      <c r="E86" s="27">
        <f t="shared" si="56"/>
        <v>5914.582608695652</v>
      </c>
      <c r="F86" s="27">
        <v>41179</v>
      </c>
      <c r="G86" s="27">
        <f t="shared" si="57"/>
        <v>358.0782608695652</v>
      </c>
      <c r="H86" s="27">
        <v>0</v>
      </c>
      <c r="I86" s="27">
        <f t="shared" si="53"/>
        <v>0</v>
      </c>
      <c r="J86" s="27">
        <v>0</v>
      </c>
      <c r="K86" s="27">
        <f t="shared" si="58"/>
        <v>0</v>
      </c>
      <c r="L86" s="27">
        <v>0</v>
      </c>
      <c r="M86" s="27">
        <f t="shared" si="59"/>
        <v>0</v>
      </c>
      <c r="N86" s="27">
        <v>0</v>
      </c>
      <c r="O86" s="27">
        <f t="shared" si="52"/>
        <v>0</v>
      </c>
      <c r="P86" s="5">
        <f t="shared" si="60"/>
        <v>721356</v>
      </c>
      <c r="Q86" s="5">
        <f t="shared" si="61"/>
        <v>6272.660869565218</v>
      </c>
      <c r="R86" s="129">
        <v>1600</v>
      </c>
      <c r="S86" s="27">
        <f t="shared" si="62"/>
        <v>13.91304347826087</v>
      </c>
      <c r="T86" s="129">
        <v>15070</v>
      </c>
      <c r="U86" s="27">
        <f t="shared" si="63"/>
        <v>131.04347826086956</v>
      </c>
      <c r="V86" s="6">
        <f t="shared" si="54"/>
        <v>738026</v>
      </c>
      <c r="W86" s="6">
        <f t="shared" si="64"/>
        <v>6417.617391304348</v>
      </c>
      <c r="X86" s="27">
        <v>168890</v>
      </c>
      <c r="Y86" s="27">
        <f t="shared" si="65"/>
        <v>1468.608695652174</v>
      </c>
      <c r="Z86" s="27">
        <v>27828</v>
      </c>
      <c r="AA86" s="27">
        <f t="shared" si="66"/>
        <v>241.98260869565217</v>
      </c>
      <c r="AB86" s="27">
        <v>8055</v>
      </c>
      <c r="AC86" s="27">
        <f t="shared" si="67"/>
        <v>70.04347826086956</v>
      </c>
      <c r="AD86" s="27">
        <v>30271</v>
      </c>
      <c r="AE86" s="27">
        <f t="shared" si="68"/>
        <v>263.2260869565217</v>
      </c>
      <c r="AF86" s="27">
        <v>0</v>
      </c>
      <c r="AG86" s="27">
        <f t="shared" si="69"/>
        <v>0</v>
      </c>
      <c r="AH86" s="27">
        <v>0</v>
      </c>
      <c r="AI86" s="27">
        <f t="shared" si="70"/>
        <v>0</v>
      </c>
      <c r="AJ86" s="27">
        <v>9791</v>
      </c>
      <c r="AK86" s="27">
        <f t="shared" si="71"/>
        <v>85.13913043478261</v>
      </c>
      <c r="AL86" s="27">
        <v>0</v>
      </c>
      <c r="AM86" s="27">
        <f t="shared" si="72"/>
        <v>0</v>
      </c>
      <c r="AN86" s="27">
        <v>64</v>
      </c>
      <c r="AO86" s="27">
        <f t="shared" si="73"/>
        <v>0.5565217391304348</v>
      </c>
      <c r="AP86" s="7">
        <f t="shared" si="55"/>
        <v>244899</v>
      </c>
      <c r="AQ86" s="90">
        <f t="shared" si="74"/>
        <v>2129.5565217391304</v>
      </c>
      <c r="AR86" s="129">
        <v>731125</v>
      </c>
      <c r="AS86" s="27">
        <f t="shared" si="75"/>
        <v>6357.608695652174</v>
      </c>
      <c r="AT86" s="130">
        <v>0</v>
      </c>
      <c r="AU86" s="27">
        <f t="shared" si="76"/>
        <v>0</v>
      </c>
      <c r="AV86" s="76">
        <f t="shared" si="77"/>
        <v>1714050</v>
      </c>
      <c r="AW86" s="76">
        <f t="shared" si="78"/>
        <v>14904.782608695652</v>
      </c>
    </row>
    <row r="87" spans="1:49" ht="12.75">
      <c r="A87" s="23"/>
      <c r="B87" s="24" t="s">
        <v>56</v>
      </c>
      <c r="C87" s="63">
        <f>SUM(C79:C86)</f>
        <v>3647</v>
      </c>
      <c r="D87" s="114">
        <f>SUM(D79:D86)</f>
        <v>16855906</v>
      </c>
      <c r="E87" s="25">
        <f>D87/$C$87</f>
        <v>4621.855223471346</v>
      </c>
      <c r="F87" s="114">
        <f>SUM(F79:F86)</f>
        <v>2300974</v>
      </c>
      <c r="G87" s="25">
        <f>F87/$C$87</f>
        <v>630.9224019742254</v>
      </c>
      <c r="H87" s="114">
        <f>SUM(H79:H86)</f>
        <v>0</v>
      </c>
      <c r="I87" s="114">
        <f>H87/$C$87</f>
        <v>0</v>
      </c>
      <c r="J87" s="114">
        <f>SUM(J79:J86)</f>
        <v>472619</v>
      </c>
      <c r="K87" s="46">
        <f>J87/C87</f>
        <v>129.5911708253359</v>
      </c>
      <c r="L87" s="114">
        <f>SUM(L79:L86)</f>
        <v>0</v>
      </c>
      <c r="M87" s="111">
        <f>L87/C87</f>
        <v>0</v>
      </c>
      <c r="N87" s="114">
        <f>SUM(N79:N86)</f>
        <v>372271</v>
      </c>
      <c r="O87" s="59">
        <f t="shared" si="52"/>
        <v>102.075952837949</v>
      </c>
      <c r="P87" s="34">
        <f>SUM(P79:P86)</f>
        <v>20001770</v>
      </c>
      <c r="Q87" s="44">
        <f t="shared" si="61"/>
        <v>5484.444749108857</v>
      </c>
      <c r="R87" s="114">
        <f>SUM(R79:R86)</f>
        <v>777449</v>
      </c>
      <c r="S87" s="109">
        <f t="shared" si="62"/>
        <v>213.17493830545655</v>
      </c>
      <c r="T87" s="114">
        <f>SUM(T79:T86)</f>
        <v>871438</v>
      </c>
      <c r="U87" s="43">
        <f t="shared" si="63"/>
        <v>238.94653139566768</v>
      </c>
      <c r="V87" s="39">
        <f>SUM(V79:V86)</f>
        <v>21650657</v>
      </c>
      <c r="W87" s="39">
        <f>V87/$C87</f>
        <v>5936.5662188099805</v>
      </c>
      <c r="X87" s="114">
        <f>SUM(X79:X86)</f>
        <v>2902435</v>
      </c>
      <c r="Y87" s="43">
        <f t="shared" si="65"/>
        <v>795.8417877707705</v>
      </c>
      <c r="Z87" s="114">
        <f>SUM(Z79:Z86)</f>
        <v>704663</v>
      </c>
      <c r="AA87" s="43">
        <f t="shared" si="66"/>
        <v>193.21716479298053</v>
      </c>
      <c r="AB87" s="114">
        <f>SUM(AB79:AB86)</f>
        <v>2295312</v>
      </c>
      <c r="AC87" s="43">
        <f t="shared" si="67"/>
        <v>629.3698930627913</v>
      </c>
      <c r="AD87" s="114">
        <f>SUM(AD79:AD86)</f>
        <v>3469270</v>
      </c>
      <c r="AE87" s="43">
        <f t="shared" si="68"/>
        <v>951.2667946257197</v>
      </c>
      <c r="AF87" s="114">
        <f>SUM(AF79:AF86)</f>
        <v>649423</v>
      </c>
      <c r="AG87" s="43">
        <f t="shared" si="69"/>
        <v>178.0704688785303</v>
      </c>
      <c r="AH87" s="114">
        <f>SUM(AH79:AH86)</f>
        <v>2220415</v>
      </c>
      <c r="AI87" s="43">
        <f t="shared" si="70"/>
        <v>608.8332876336715</v>
      </c>
      <c r="AJ87" s="114">
        <f>SUM(AJ79:AJ86)</f>
        <v>9791</v>
      </c>
      <c r="AK87" s="43">
        <f t="shared" si="71"/>
        <v>2.6846723334247327</v>
      </c>
      <c r="AL87" s="114">
        <f>SUM(AL79:AL86)</f>
        <v>99544</v>
      </c>
      <c r="AM87" s="43">
        <f t="shared" si="72"/>
        <v>27.294762818755142</v>
      </c>
      <c r="AN87" s="114">
        <f>SUM(AN79:AN86)</f>
        <v>464103</v>
      </c>
      <c r="AO87" s="43">
        <f t="shared" si="73"/>
        <v>127.2561009048533</v>
      </c>
      <c r="AP87" s="110">
        <f>SUM(AP79:AP86)</f>
        <v>12814956</v>
      </c>
      <c r="AQ87" s="112">
        <f t="shared" si="74"/>
        <v>3513.834932821497</v>
      </c>
      <c r="AR87" s="114">
        <f>SUM(AR79:AR86)</f>
        <v>3937392</v>
      </c>
      <c r="AS87" s="43">
        <f t="shared" si="75"/>
        <v>1079.624897175761</v>
      </c>
      <c r="AT87" s="114">
        <f>SUM(AT79:AT86)</f>
        <v>1160375</v>
      </c>
      <c r="AU87" s="43">
        <f t="shared" si="76"/>
        <v>318.1724705237181</v>
      </c>
      <c r="AV87" s="113">
        <f>SUM(AV79:AV86)</f>
        <v>39563380</v>
      </c>
      <c r="AW87" s="68">
        <f t="shared" si="78"/>
        <v>10848.198519330957</v>
      </c>
    </row>
    <row r="88" spans="1:49" ht="12.75">
      <c r="A88" s="20"/>
      <c r="B88" s="21"/>
      <c r="C88" s="21"/>
      <c r="D88" s="21"/>
      <c r="E88" s="31"/>
      <c r="F88" s="21"/>
      <c r="G88" s="31"/>
      <c r="H88" s="21"/>
      <c r="I88" s="32"/>
      <c r="J88" s="21"/>
      <c r="K88" s="31"/>
      <c r="L88" s="21"/>
      <c r="M88" s="31"/>
      <c r="N88" s="21"/>
      <c r="O88" s="31"/>
      <c r="P88" s="31"/>
      <c r="Q88" s="22"/>
      <c r="R88" s="21"/>
      <c r="S88" s="21"/>
      <c r="T88" s="21"/>
      <c r="U88" s="31"/>
      <c r="V88" s="21"/>
      <c r="W88" s="21"/>
      <c r="X88" s="21"/>
      <c r="Y88" s="32"/>
      <c r="Z88" s="21"/>
      <c r="AA88" s="31"/>
      <c r="AB88" s="21"/>
      <c r="AC88" s="31"/>
      <c r="AD88" s="21"/>
      <c r="AE88" s="32"/>
      <c r="AF88" s="21"/>
      <c r="AG88" s="31"/>
      <c r="AH88" s="21"/>
      <c r="AI88" s="31"/>
      <c r="AJ88" s="21"/>
      <c r="AK88" s="32"/>
      <c r="AL88" s="21"/>
      <c r="AM88" s="31"/>
      <c r="AN88" s="21"/>
      <c r="AO88" s="31"/>
      <c r="AP88" s="21"/>
      <c r="AQ88" s="22"/>
      <c r="AR88" s="21"/>
      <c r="AS88" s="31"/>
      <c r="AT88" s="21"/>
      <c r="AU88" s="31"/>
      <c r="AV88" s="21"/>
      <c r="AW88" s="22"/>
    </row>
    <row r="89" spans="1:49" ht="12.75">
      <c r="A89" s="81">
        <v>300</v>
      </c>
      <c r="B89" s="125" t="s">
        <v>57</v>
      </c>
      <c r="C89" s="96">
        <v>538</v>
      </c>
      <c r="D89" s="45">
        <v>2739816</v>
      </c>
      <c r="E89" s="45">
        <f>D89/$C$89</f>
        <v>5092.594795539034</v>
      </c>
      <c r="F89" s="45">
        <v>573602</v>
      </c>
      <c r="G89" s="45">
        <f aca="true" t="shared" si="79" ref="G89:G115">F89/C89</f>
        <v>1066.174721189591</v>
      </c>
      <c r="H89" s="45">
        <v>0</v>
      </c>
      <c r="I89" s="45">
        <f>H89/C89</f>
        <v>0</v>
      </c>
      <c r="J89" s="45">
        <v>122992</v>
      </c>
      <c r="K89" s="45">
        <f>J89/C89</f>
        <v>228.6096654275093</v>
      </c>
      <c r="L89" s="45">
        <v>0</v>
      </c>
      <c r="M89" s="45">
        <f aca="true" t="shared" si="80" ref="M89:M116">L89/C89</f>
        <v>0</v>
      </c>
      <c r="N89" s="45">
        <v>0</v>
      </c>
      <c r="O89" s="45">
        <f t="shared" si="52"/>
        <v>0</v>
      </c>
      <c r="P89" s="52">
        <f aca="true" t="shared" si="81" ref="P89:P115">D89+F89+H89+J89+L89+N89</f>
        <v>3436410</v>
      </c>
      <c r="Q89" s="73">
        <f t="shared" si="61"/>
        <v>6387.3791821561335</v>
      </c>
      <c r="R89" s="119">
        <v>303490</v>
      </c>
      <c r="S89" s="45">
        <f t="shared" si="62"/>
        <v>564.1078066914498</v>
      </c>
      <c r="T89" s="119">
        <v>75173</v>
      </c>
      <c r="U89" s="45">
        <f t="shared" si="63"/>
        <v>139.7267657992565</v>
      </c>
      <c r="V89" s="49">
        <f aca="true" t="shared" si="82" ref="V89:V115">P89+R89+T89</f>
        <v>3815073</v>
      </c>
      <c r="W89" s="47">
        <f t="shared" si="64"/>
        <v>7091.21375464684</v>
      </c>
      <c r="X89" s="45">
        <v>753525</v>
      </c>
      <c r="Y89" s="45">
        <f t="shared" si="65"/>
        <v>1400.604089219331</v>
      </c>
      <c r="Z89" s="45">
        <v>100568</v>
      </c>
      <c r="AA89" s="45">
        <f t="shared" si="66"/>
        <v>186.92936802973978</v>
      </c>
      <c r="AB89" s="45">
        <v>393920</v>
      </c>
      <c r="AC89" s="45">
        <f t="shared" si="67"/>
        <v>732.1933085501859</v>
      </c>
      <c r="AD89" s="45">
        <v>525557</v>
      </c>
      <c r="AE89" s="45">
        <f t="shared" si="68"/>
        <v>976.8717472118959</v>
      </c>
      <c r="AF89" s="45">
        <v>64062</v>
      </c>
      <c r="AG89" s="45">
        <f t="shared" si="69"/>
        <v>119.07434944237919</v>
      </c>
      <c r="AH89" s="45">
        <v>147040</v>
      </c>
      <c r="AI89" s="45">
        <f t="shared" si="70"/>
        <v>273.3085501858736</v>
      </c>
      <c r="AJ89" s="45">
        <v>0</v>
      </c>
      <c r="AK89" s="45">
        <f t="shared" si="71"/>
        <v>0</v>
      </c>
      <c r="AL89" s="45">
        <v>0</v>
      </c>
      <c r="AM89" s="45">
        <f t="shared" si="72"/>
        <v>0</v>
      </c>
      <c r="AN89" s="45">
        <v>42649</v>
      </c>
      <c r="AO89" s="45">
        <f t="shared" si="73"/>
        <v>79.27323420074349</v>
      </c>
      <c r="AP89" s="50">
        <f>X89+Z89+AB89+AD89+AF89+AH89+AJ89+AL89+AN89</f>
        <v>2027321</v>
      </c>
      <c r="AQ89" s="50">
        <f t="shared" si="74"/>
        <v>3768.254646840149</v>
      </c>
      <c r="AR89" s="119">
        <v>0</v>
      </c>
      <c r="AS89" s="45">
        <f t="shared" si="75"/>
        <v>0</v>
      </c>
      <c r="AT89" s="119">
        <v>0</v>
      </c>
      <c r="AU89" s="45">
        <f t="shared" si="76"/>
        <v>0</v>
      </c>
      <c r="AV89" s="97">
        <f aca="true" t="shared" si="83" ref="AV89:AV115">V89+AP89+AR89+AT89</f>
        <v>5842394</v>
      </c>
      <c r="AW89" s="77">
        <f t="shared" si="78"/>
        <v>10859.468401486989</v>
      </c>
    </row>
    <row r="90" spans="1:53" s="79" customFormat="1" ht="12.75">
      <c r="A90" s="84">
        <v>300</v>
      </c>
      <c r="B90" s="136" t="s">
        <v>58</v>
      </c>
      <c r="C90" s="96">
        <v>348</v>
      </c>
      <c r="D90" s="26">
        <v>1873208</v>
      </c>
      <c r="E90" s="26">
        <f>D90/$C$90</f>
        <v>5382.781609195402</v>
      </c>
      <c r="F90" s="26">
        <v>173819</v>
      </c>
      <c r="G90" s="26">
        <f t="shared" si="79"/>
        <v>499.4798850574713</v>
      </c>
      <c r="H90" s="26">
        <v>0</v>
      </c>
      <c r="I90" s="26">
        <f aca="true" t="shared" si="84" ref="I90:I115">H90/C90</f>
        <v>0</v>
      </c>
      <c r="J90" s="26">
        <v>163906</v>
      </c>
      <c r="K90" s="26">
        <f aca="true" t="shared" si="85" ref="K90:K114">J90/C90</f>
        <v>470.9942528735632</v>
      </c>
      <c r="L90" s="26">
        <v>0</v>
      </c>
      <c r="M90" s="26">
        <f t="shared" si="80"/>
        <v>0</v>
      </c>
      <c r="N90" s="26">
        <v>138240</v>
      </c>
      <c r="O90" s="26">
        <f t="shared" si="52"/>
        <v>397.2413793103448</v>
      </c>
      <c r="P90" s="52">
        <f t="shared" si="81"/>
        <v>2349173</v>
      </c>
      <c r="Q90" s="88">
        <f t="shared" si="61"/>
        <v>6750.497126436781</v>
      </c>
      <c r="R90" s="122">
        <v>195990</v>
      </c>
      <c r="S90" s="26">
        <f t="shared" si="62"/>
        <v>563.1896551724138</v>
      </c>
      <c r="T90" s="122">
        <v>25587</v>
      </c>
      <c r="U90" s="26">
        <f t="shared" si="63"/>
        <v>73.52586206896552</v>
      </c>
      <c r="V90" s="49">
        <f t="shared" si="82"/>
        <v>2570750</v>
      </c>
      <c r="W90" s="49">
        <f t="shared" si="64"/>
        <v>7387.212643678161</v>
      </c>
      <c r="X90" s="26">
        <v>295843</v>
      </c>
      <c r="Y90" s="26">
        <f t="shared" si="65"/>
        <v>850.1235632183908</v>
      </c>
      <c r="Z90" s="26">
        <v>34551</v>
      </c>
      <c r="AA90" s="26">
        <f t="shared" si="66"/>
        <v>99.28448275862068</v>
      </c>
      <c r="AB90" s="26">
        <v>294138</v>
      </c>
      <c r="AC90" s="26">
        <f t="shared" si="67"/>
        <v>845.2241379310345</v>
      </c>
      <c r="AD90" s="26">
        <v>315056</v>
      </c>
      <c r="AE90" s="26">
        <f t="shared" si="68"/>
        <v>905.3333333333334</v>
      </c>
      <c r="AF90" s="26">
        <v>0</v>
      </c>
      <c r="AG90" s="26">
        <f t="shared" si="69"/>
        <v>0</v>
      </c>
      <c r="AH90" s="26">
        <v>22947</v>
      </c>
      <c r="AI90" s="26">
        <f t="shared" si="70"/>
        <v>65.9396551724138</v>
      </c>
      <c r="AJ90" s="26">
        <v>0</v>
      </c>
      <c r="AK90" s="26">
        <f t="shared" si="71"/>
        <v>0</v>
      </c>
      <c r="AL90" s="26">
        <v>0</v>
      </c>
      <c r="AM90" s="26">
        <f t="shared" si="72"/>
        <v>0</v>
      </c>
      <c r="AN90" s="26">
        <v>13806</v>
      </c>
      <c r="AO90" s="26">
        <f t="shared" si="73"/>
        <v>39.672413793103445</v>
      </c>
      <c r="AP90" s="74">
        <f aca="true" t="shared" si="86" ref="AP90:AP115">X90+Z90+AB90+AD90+AF90+AH90+AJ90+AL90+AN90</f>
        <v>976341</v>
      </c>
      <c r="AQ90" s="74">
        <f t="shared" si="74"/>
        <v>2805.5775862068967</v>
      </c>
      <c r="AR90" s="122">
        <v>0</v>
      </c>
      <c r="AS90" s="26">
        <f t="shared" si="75"/>
        <v>0</v>
      </c>
      <c r="AT90" s="122">
        <v>0</v>
      </c>
      <c r="AU90" s="26">
        <f t="shared" si="76"/>
        <v>0</v>
      </c>
      <c r="AV90" s="97">
        <f t="shared" si="83"/>
        <v>3547091</v>
      </c>
      <c r="AW90" s="97">
        <f t="shared" si="78"/>
        <v>10192.790229885057</v>
      </c>
      <c r="AX90" s="78"/>
      <c r="AY90" s="78"/>
      <c r="AZ90" s="78"/>
      <c r="BA90" s="78"/>
    </row>
    <row r="91" spans="1:53" s="79" customFormat="1" ht="12.75">
      <c r="A91" s="84">
        <v>385</v>
      </c>
      <c r="B91" s="136" t="s">
        <v>148</v>
      </c>
      <c r="C91" s="96">
        <v>120</v>
      </c>
      <c r="D91" s="26">
        <v>439600</v>
      </c>
      <c r="E91" s="26">
        <f>D91/$C$91</f>
        <v>3663.3333333333335</v>
      </c>
      <c r="F91" s="26">
        <v>61308</v>
      </c>
      <c r="G91" s="26">
        <f t="shared" si="79"/>
        <v>510.9</v>
      </c>
      <c r="H91" s="26">
        <v>0</v>
      </c>
      <c r="I91" s="26">
        <f t="shared" si="84"/>
        <v>0</v>
      </c>
      <c r="J91" s="26">
        <v>38300</v>
      </c>
      <c r="K91" s="26">
        <f t="shared" si="85"/>
        <v>319.1666666666667</v>
      </c>
      <c r="L91" s="26">
        <v>0</v>
      </c>
      <c r="M91" s="26">
        <f t="shared" si="80"/>
        <v>0</v>
      </c>
      <c r="N91" s="26">
        <v>0</v>
      </c>
      <c r="O91" s="26">
        <f t="shared" si="52"/>
        <v>0</v>
      </c>
      <c r="P91" s="52">
        <f t="shared" si="81"/>
        <v>539208</v>
      </c>
      <c r="Q91" s="88">
        <f t="shared" si="61"/>
        <v>4493.4</v>
      </c>
      <c r="R91" s="122">
        <v>35733</v>
      </c>
      <c r="S91" s="26">
        <f t="shared" si="62"/>
        <v>297.775</v>
      </c>
      <c r="T91" s="122">
        <v>50140</v>
      </c>
      <c r="U91" s="26">
        <f t="shared" si="63"/>
        <v>417.8333333333333</v>
      </c>
      <c r="V91" s="49">
        <f t="shared" si="82"/>
        <v>625081</v>
      </c>
      <c r="W91" s="49">
        <f t="shared" si="64"/>
        <v>5209.008333333333</v>
      </c>
      <c r="X91" s="26">
        <v>337753</v>
      </c>
      <c r="Y91" s="26">
        <f t="shared" si="65"/>
        <v>2814.608333333333</v>
      </c>
      <c r="Z91" s="26">
        <v>8001</v>
      </c>
      <c r="AA91" s="26">
        <f t="shared" si="66"/>
        <v>66.675</v>
      </c>
      <c r="AB91" s="26">
        <v>77380</v>
      </c>
      <c r="AC91" s="26">
        <f t="shared" si="67"/>
        <v>644.8333333333334</v>
      </c>
      <c r="AD91" s="26">
        <v>80722</v>
      </c>
      <c r="AE91" s="26">
        <f t="shared" si="68"/>
        <v>672.6833333333333</v>
      </c>
      <c r="AF91" s="26">
        <v>182603</v>
      </c>
      <c r="AG91" s="26">
        <f t="shared" si="69"/>
        <v>1521.6916666666666</v>
      </c>
      <c r="AH91" s="26">
        <v>19750</v>
      </c>
      <c r="AI91" s="26">
        <f t="shared" si="70"/>
        <v>164.58333333333334</v>
      </c>
      <c r="AJ91" s="26">
        <v>0</v>
      </c>
      <c r="AK91" s="26">
        <f t="shared" si="71"/>
        <v>0</v>
      </c>
      <c r="AL91" s="26">
        <v>0</v>
      </c>
      <c r="AM91" s="26">
        <f t="shared" si="72"/>
        <v>0</v>
      </c>
      <c r="AN91" s="26">
        <v>44627</v>
      </c>
      <c r="AO91" s="26">
        <f t="shared" si="73"/>
        <v>371.89166666666665</v>
      </c>
      <c r="AP91" s="74">
        <f t="shared" si="86"/>
        <v>750836</v>
      </c>
      <c r="AQ91" s="74">
        <f t="shared" si="74"/>
        <v>6256.966666666666</v>
      </c>
      <c r="AR91" s="122">
        <v>5000</v>
      </c>
      <c r="AS91" s="26">
        <f t="shared" si="75"/>
        <v>41.666666666666664</v>
      </c>
      <c r="AT91" s="122">
        <v>0</v>
      </c>
      <c r="AU91" s="26">
        <f t="shared" si="76"/>
        <v>0</v>
      </c>
      <c r="AV91" s="97">
        <f t="shared" si="83"/>
        <v>1380917</v>
      </c>
      <c r="AW91" s="97">
        <f t="shared" si="78"/>
        <v>11507.641666666666</v>
      </c>
      <c r="AX91" s="78"/>
      <c r="AY91" s="78"/>
      <c r="AZ91" s="78"/>
      <c r="BA91" s="78"/>
    </row>
    <row r="92" spans="1:53" s="79" customFormat="1" ht="12.75">
      <c r="A92" s="84">
        <v>386</v>
      </c>
      <c r="B92" s="136" t="s">
        <v>149</v>
      </c>
      <c r="C92" s="96">
        <v>322</v>
      </c>
      <c r="D92" s="26">
        <v>1172301</v>
      </c>
      <c r="E92" s="26">
        <f>D92/$C$92</f>
        <v>3640.686335403727</v>
      </c>
      <c r="F92" s="26">
        <v>154391</v>
      </c>
      <c r="G92" s="26">
        <f t="shared" si="79"/>
        <v>479.4751552795031</v>
      </c>
      <c r="H92" s="26">
        <v>0</v>
      </c>
      <c r="I92" s="26">
        <f t="shared" si="84"/>
        <v>0</v>
      </c>
      <c r="J92" s="26">
        <v>0</v>
      </c>
      <c r="K92" s="26">
        <f t="shared" si="85"/>
        <v>0</v>
      </c>
      <c r="L92" s="26">
        <v>0</v>
      </c>
      <c r="M92" s="26">
        <f t="shared" si="80"/>
        <v>0</v>
      </c>
      <c r="N92" s="26">
        <v>292068</v>
      </c>
      <c r="O92" s="26">
        <f t="shared" si="52"/>
        <v>907.0434782608696</v>
      </c>
      <c r="P92" s="52">
        <f t="shared" si="81"/>
        <v>1618760</v>
      </c>
      <c r="Q92" s="88">
        <f t="shared" si="61"/>
        <v>5027.204968944099</v>
      </c>
      <c r="R92" s="122">
        <v>49383</v>
      </c>
      <c r="S92" s="26">
        <f t="shared" si="62"/>
        <v>153.36335403726707</v>
      </c>
      <c r="T92" s="122">
        <v>5377</v>
      </c>
      <c r="U92" s="26">
        <f t="shared" si="63"/>
        <v>16.698757763975156</v>
      </c>
      <c r="V92" s="49">
        <f t="shared" si="82"/>
        <v>1673520</v>
      </c>
      <c r="W92" s="49">
        <f t="shared" si="64"/>
        <v>5197.267080745341</v>
      </c>
      <c r="X92" s="26">
        <v>322984</v>
      </c>
      <c r="Y92" s="26">
        <f t="shared" si="65"/>
        <v>1003.055900621118</v>
      </c>
      <c r="Z92" s="26">
        <v>0</v>
      </c>
      <c r="AA92" s="26">
        <f t="shared" si="66"/>
        <v>0</v>
      </c>
      <c r="AB92" s="26">
        <v>13773</v>
      </c>
      <c r="AC92" s="26">
        <f t="shared" si="67"/>
        <v>42.77329192546584</v>
      </c>
      <c r="AD92" s="26">
        <v>279507</v>
      </c>
      <c r="AE92" s="26">
        <f t="shared" si="68"/>
        <v>868.0341614906832</v>
      </c>
      <c r="AF92" s="26">
        <v>388784</v>
      </c>
      <c r="AG92" s="26">
        <f t="shared" si="69"/>
        <v>1207.4037267080746</v>
      </c>
      <c r="AH92" s="26">
        <v>29633</v>
      </c>
      <c r="AI92" s="26">
        <f t="shared" si="70"/>
        <v>92.027950310559</v>
      </c>
      <c r="AJ92" s="26">
        <v>0</v>
      </c>
      <c r="AK92" s="26">
        <f t="shared" si="71"/>
        <v>0</v>
      </c>
      <c r="AL92" s="26">
        <v>84180</v>
      </c>
      <c r="AM92" s="26">
        <f t="shared" si="72"/>
        <v>261.42857142857144</v>
      </c>
      <c r="AN92" s="26">
        <v>381189</v>
      </c>
      <c r="AO92" s="26">
        <f t="shared" si="73"/>
        <v>1183.8167701863354</v>
      </c>
      <c r="AP92" s="74">
        <f t="shared" si="86"/>
        <v>1500050</v>
      </c>
      <c r="AQ92" s="74">
        <f t="shared" si="74"/>
        <v>4658.540372670807</v>
      </c>
      <c r="AR92" s="122">
        <v>0</v>
      </c>
      <c r="AS92" s="26">
        <f t="shared" si="75"/>
        <v>0</v>
      </c>
      <c r="AT92" s="122">
        <v>0</v>
      </c>
      <c r="AU92" s="26">
        <f t="shared" si="76"/>
        <v>0</v>
      </c>
      <c r="AV92" s="97">
        <f t="shared" si="83"/>
        <v>3173570</v>
      </c>
      <c r="AW92" s="97">
        <f t="shared" si="78"/>
        <v>9855.80745341615</v>
      </c>
      <c r="AX92" s="78"/>
      <c r="AY92" s="78"/>
      <c r="AZ92" s="78"/>
      <c r="BA92" s="78"/>
    </row>
    <row r="93" spans="1:49" ht="12.75">
      <c r="A93" s="85">
        <v>387</v>
      </c>
      <c r="B93" s="132" t="s">
        <v>150</v>
      </c>
      <c r="C93" s="94">
        <v>119</v>
      </c>
      <c r="D93" s="27">
        <v>451575</v>
      </c>
      <c r="E93" s="27">
        <f>D93/$C$93</f>
        <v>3794.747899159664</v>
      </c>
      <c r="F93" s="27">
        <v>90570</v>
      </c>
      <c r="G93" s="27">
        <f t="shared" si="79"/>
        <v>761.09243697479</v>
      </c>
      <c r="H93" s="27">
        <v>0</v>
      </c>
      <c r="I93" s="27">
        <f t="shared" si="84"/>
        <v>0</v>
      </c>
      <c r="J93" s="27">
        <v>34623</v>
      </c>
      <c r="K93" s="27">
        <f t="shared" si="85"/>
        <v>290.9495798319328</v>
      </c>
      <c r="L93" s="27">
        <v>0</v>
      </c>
      <c r="M93" s="27">
        <f t="shared" si="80"/>
        <v>0</v>
      </c>
      <c r="N93" s="27">
        <v>0</v>
      </c>
      <c r="O93" s="27">
        <f t="shared" si="52"/>
        <v>0</v>
      </c>
      <c r="P93" s="80">
        <f t="shared" si="81"/>
        <v>576768</v>
      </c>
      <c r="Q93" s="5">
        <f t="shared" si="61"/>
        <v>4846.789915966387</v>
      </c>
      <c r="R93" s="129">
        <v>57192</v>
      </c>
      <c r="S93" s="27">
        <f t="shared" si="62"/>
        <v>480.60504201680675</v>
      </c>
      <c r="T93" s="129">
        <v>87148</v>
      </c>
      <c r="U93" s="27">
        <f t="shared" si="63"/>
        <v>732.3361344537815</v>
      </c>
      <c r="V93" s="6">
        <f t="shared" si="82"/>
        <v>721108</v>
      </c>
      <c r="W93" s="6">
        <f t="shared" si="64"/>
        <v>6059.731092436975</v>
      </c>
      <c r="X93" s="27">
        <v>225025</v>
      </c>
      <c r="Y93" s="27">
        <f t="shared" si="65"/>
        <v>1890.9663865546217</v>
      </c>
      <c r="Z93" s="27">
        <v>4809</v>
      </c>
      <c r="AA93" s="27">
        <f t="shared" si="66"/>
        <v>40.411764705882355</v>
      </c>
      <c r="AB93" s="27">
        <v>69454</v>
      </c>
      <c r="AC93" s="27">
        <f t="shared" si="67"/>
        <v>583.6470588235294</v>
      </c>
      <c r="AD93" s="27">
        <v>176350</v>
      </c>
      <c r="AE93" s="27">
        <f t="shared" si="68"/>
        <v>1481.9327731092437</v>
      </c>
      <c r="AF93" s="27">
        <v>194337</v>
      </c>
      <c r="AG93" s="27">
        <f t="shared" si="69"/>
        <v>1633.0840336134454</v>
      </c>
      <c r="AH93" s="27">
        <v>63254</v>
      </c>
      <c r="AI93" s="27">
        <f t="shared" si="70"/>
        <v>531.546218487395</v>
      </c>
      <c r="AJ93" s="27">
        <v>0</v>
      </c>
      <c r="AK93" s="27">
        <f t="shared" si="71"/>
        <v>0</v>
      </c>
      <c r="AL93" s="27">
        <v>0</v>
      </c>
      <c r="AM93" s="27">
        <f t="shared" si="72"/>
        <v>0</v>
      </c>
      <c r="AN93" s="27">
        <v>24851</v>
      </c>
      <c r="AO93" s="27">
        <f t="shared" si="73"/>
        <v>208.83193277310923</v>
      </c>
      <c r="AP93" s="7">
        <f t="shared" si="86"/>
        <v>758080</v>
      </c>
      <c r="AQ93" s="90">
        <f t="shared" si="74"/>
        <v>6370.420168067227</v>
      </c>
      <c r="AR93" s="129">
        <v>0</v>
      </c>
      <c r="AS93" s="27">
        <f t="shared" si="75"/>
        <v>0</v>
      </c>
      <c r="AT93" s="129">
        <v>26209</v>
      </c>
      <c r="AU93" s="27">
        <f t="shared" si="76"/>
        <v>220.2436974789916</v>
      </c>
      <c r="AV93" s="97">
        <f t="shared" si="83"/>
        <v>1505397</v>
      </c>
      <c r="AW93" s="76">
        <f t="shared" si="78"/>
        <v>12650.394957983193</v>
      </c>
    </row>
    <row r="94" spans="1:49" ht="12.75">
      <c r="A94" s="81">
        <v>388</v>
      </c>
      <c r="B94" s="126" t="s">
        <v>151</v>
      </c>
      <c r="C94" s="93">
        <v>341</v>
      </c>
      <c r="D94" s="26">
        <v>1624608</v>
      </c>
      <c r="E94" s="45">
        <f>D94/$C$109</f>
        <v>140.12489218561325</v>
      </c>
      <c r="F94" s="26">
        <v>226208</v>
      </c>
      <c r="G94" s="45">
        <f t="shared" si="79"/>
        <v>663.366568914956</v>
      </c>
      <c r="H94" s="26">
        <v>0</v>
      </c>
      <c r="I94" s="45">
        <f>H94/C94</f>
        <v>0</v>
      </c>
      <c r="J94" s="26">
        <v>0</v>
      </c>
      <c r="K94" s="45">
        <f>J94/C94</f>
        <v>0</v>
      </c>
      <c r="L94" s="26">
        <v>0</v>
      </c>
      <c r="M94" s="45">
        <f>L94/C94</f>
        <v>0</v>
      </c>
      <c r="N94" s="26">
        <v>0</v>
      </c>
      <c r="O94" s="45">
        <f>N94/C94</f>
        <v>0</v>
      </c>
      <c r="P94" s="52">
        <f>D94+F94+H94+J94+L94+N94</f>
        <v>1850816</v>
      </c>
      <c r="Q94" s="88">
        <f t="shared" si="61"/>
        <v>5427.612903225807</v>
      </c>
      <c r="R94" s="127">
        <v>190563</v>
      </c>
      <c r="S94" s="45">
        <f t="shared" si="62"/>
        <v>558.8357771260997</v>
      </c>
      <c r="T94" s="127">
        <v>147265</v>
      </c>
      <c r="U94" s="45">
        <f>T94/C94</f>
        <v>431.86217008797655</v>
      </c>
      <c r="V94" s="49">
        <f t="shared" si="82"/>
        <v>2188644</v>
      </c>
      <c r="W94" s="49">
        <f t="shared" si="64"/>
        <v>6418.310850439882</v>
      </c>
      <c r="X94" s="26">
        <v>200869</v>
      </c>
      <c r="Y94" s="45">
        <f>X94/C94</f>
        <v>589.0586510263929</v>
      </c>
      <c r="Z94" s="26">
        <v>45553</v>
      </c>
      <c r="AA94" s="45">
        <f>Z94/C94</f>
        <v>133.58651026392963</v>
      </c>
      <c r="AB94" s="26">
        <v>81380</v>
      </c>
      <c r="AC94" s="45">
        <f>AB94/C94</f>
        <v>238.65102639296188</v>
      </c>
      <c r="AD94" s="26">
        <v>239237</v>
      </c>
      <c r="AE94" s="45">
        <f>AD94/C94</f>
        <v>701.5747800586511</v>
      </c>
      <c r="AF94" s="26">
        <v>199450</v>
      </c>
      <c r="AG94" s="45">
        <f>AF94/C94</f>
        <v>584.8973607038123</v>
      </c>
      <c r="AH94" s="26">
        <v>236728</v>
      </c>
      <c r="AI94" s="45">
        <f>AH94/C94</f>
        <v>694.217008797654</v>
      </c>
      <c r="AJ94" s="26">
        <v>0</v>
      </c>
      <c r="AK94" s="45">
        <f>AJ94/C94</f>
        <v>0</v>
      </c>
      <c r="AL94" s="26">
        <v>0</v>
      </c>
      <c r="AM94" s="45">
        <f>AL94/C94</f>
        <v>0</v>
      </c>
      <c r="AN94" s="26">
        <v>312693</v>
      </c>
      <c r="AO94" s="45">
        <f>AN94/C94</f>
        <v>916.9882697947214</v>
      </c>
      <c r="AP94" s="50">
        <f>X94+Z94+AB94+AD94+AF94+AH94+AJ94+AL94+AN94</f>
        <v>1315910</v>
      </c>
      <c r="AQ94" s="74">
        <f t="shared" si="74"/>
        <v>3858.973607038123</v>
      </c>
      <c r="AR94" s="127">
        <v>0</v>
      </c>
      <c r="AS94" s="45">
        <f>AR94/C94</f>
        <v>0</v>
      </c>
      <c r="AT94" s="127">
        <v>0</v>
      </c>
      <c r="AU94" s="45">
        <f t="shared" si="76"/>
        <v>0</v>
      </c>
      <c r="AV94" s="97">
        <f t="shared" si="83"/>
        <v>3504554</v>
      </c>
      <c r="AW94" s="97">
        <f t="shared" si="78"/>
        <v>10277.284457478007</v>
      </c>
    </row>
    <row r="95" spans="1:53" s="79" customFormat="1" ht="12.75">
      <c r="A95" s="84">
        <v>389</v>
      </c>
      <c r="B95" s="136" t="s">
        <v>152</v>
      </c>
      <c r="C95" s="96">
        <v>445</v>
      </c>
      <c r="D95" s="26">
        <v>1607664</v>
      </c>
      <c r="E95" s="26">
        <f>D95/$C$110</f>
        <v>5023.95</v>
      </c>
      <c r="F95" s="26">
        <v>86631</v>
      </c>
      <c r="G95" s="26">
        <f t="shared" si="79"/>
        <v>194.676404494382</v>
      </c>
      <c r="H95" s="26">
        <v>0</v>
      </c>
      <c r="I95" s="26">
        <f>H95/C95</f>
        <v>0</v>
      </c>
      <c r="J95" s="26">
        <v>0</v>
      </c>
      <c r="K95" s="26">
        <f>J95/C95</f>
        <v>0</v>
      </c>
      <c r="L95" s="26">
        <v>0</v>
      </c>
      <c r="M95" s="26">
        <f>L95/C95</f>
        <v>0</v>
      </c>
      <c r="N95" s="26">
        <v>497937</v>
      </c>
      <c r="O95" s="26">
        <f>N95/C95</f>
        <v>1118.9595505617976</v>
      </c>
      <c r="P95" s="52">
        <f>D95+F95+H95+J95+L95+N95</f>
        <v>2192232</v>
      </c>
      <c r="Q95" s="88">
        <f t="shared" si="61"/>
        <v>4926.36404494382</v>
      </c>
      <c r="R95" s="122">
        <v>115036</v>
      </c>
      <c r="S95" s="26">
        <f t="shared" si="62"/>
        <v>258.50786516853935</v>
      </c>
      <c r="T95" s="122">
        <v>151385</v>
      </c>
      <c r="U95" s="26">
        <f>T95/C95</f>
        <v>340.19101123595505</v>
      </c>
      <c r="V95" s="49">
        <f t="shared" si="82"/>
        <v>2458653</v>
      </c>
      <c r="W95" s="49">
        <f t="shared" si="64"/>
        <v>5525.062921348314</v>
      </c>
      <c r="X95" s="26">
        <v>451781</v>
      </c>
      <c r="Y95" s="26">
        <f>X95/C95</f>
        <v>1015.238202247191</v>
      </c>
      <c r="Z95" s="26">
        <v>26534</v>
      </c>
      <c r="AA95" s="26">
        <f>Z95/C95</f>
        <v>59.62696629213483</v>
      </c>
      <c r="AB95" s="26">
        <v>108066</v>
      </c>
      <c r="AC95" s="26">
        <f>AB95/C95</f>
        <v>242.84494382022473</v>
      </c>
      <c r="AD95" s="26">
        <v>178480</v>
      </c>
      <c r="AE95" s="26">
        <f>AD95/C95</f>
        <v>401.07865168539325</v>
      </c>
      <c r="AF95" s="26">
        <v>398882</v>
      </c>
      <c r="AG95" s="26">
        <f>AF95/C95</f>
        <v>896.3640449438202</v>
      </c>
      <c r="AH95" s="26">
        <v>47723</v>
      </c>
      <c r="AI95" s="26">
        <f>AH95/C95</f>
        <v>107.24269662921348</v>
      </c>
      <c r="AJ95" s="26">
        <v>0</v>
      </c>
      <c r="AK95" s="26">
        <f>AJ95/C95</f>
        <v>0</v>
      </c>
      <c r="AL95" s="26">
        <v>0</v>
      </c>
      <c r="AM95" s="26">
        <f>AL95/C95</f>
        <v>0</v>
      </c>
      <c r="AN95" s="26">
        <v>180758</v>
      </c>
      <c r="AO95" s="26">
        <f>AN95/C95</f>
        <v>406.19775280898875</v>
      </c>
      <c r="AP95" s="74">
        <f>X95+Z95+AB95+AD95+AF95+AH95+AJ95+AL95+AN95</f>
        <v>1392224</v>
      </c>
      <c r="AQ95" s="74">
        <f t="shared" si="74"/>
        <v>3128.5932584269663</v>
      </c>
      <c r="AR95" s="122">
        <v>9970</v>
      </c>
      <c r="AS95" s="26">
        <f>AR95/C95</f>
        <v>22.40449438202247</v>
      </c>
      <c r="AT95" s="122">
        <v>0</v>
      </c>
      <c r="AU95" s="26">
        <f t="shared" si="76"/>
        <v>0</v>
      </c>
      <c r="AV95" s="97">
        <f t="shared" si="83"/>
        <v>3860847</v>
      </c>
      <c r="AW95" s="97">
        <f t="shared" si="78"/>
        <v>8676.060674157303</v>
      </c>
      <c r="AX95" s="78"/>
      <c r="AY95" s="78"/>
      <c r="AZ95" s="78"/>
      <c r="BA95" s="78"/>
    </row>
    <row r="96" spans="1:53" s="79" customFormat="1" ht="12.75">
      <c r="A96" s="84">
        <v>390</v>
      </c>
      <c r="B96" s="136" t="s">
        <v>59</v>
      </c>
      <c r="C96" s="96">
        <v>701</v>
      </c>
      <c r="D96" s="26">
        <v>3264347</v>
      </c>
      <c r="E96" s="26">
        <f>D96/$C$111</f>
        <v>19089.748538011696</v>
      </c>
      <c r="F96" s="26">
        <v>182268</v>
      </c>
      <c r="G96" s="26">
        <f t="shared" si="79"/>
        <v>260.0114122681883</v>
      </c>
      <c r="H96" s="26">
        <v>0</v>
      </c>
      <c r="I96" s="26">
        <f>H96/C96</f>
        <v>0</v>
      </c>
      <c r="J96" s="26">
        <v>0</v>
      </c>
      <c r="K96" s="26">
        <f>J96/C96</f>
        <v>0</v>
      </c>
      <c r="L96" s="26">
        <v>0</v>
      </c>
      <c r="M96" s="26">
        <f>L96/C96</f>
        <v>0</v>
      </c>
      <c r="N96" s="26">
        <v>0</v>
      </c>
      <c r="O96" s="26">
        <f>N96/C96</f>
        <v>0</v>
      </c>
      <c r="P96" s="52">
        <f>D96+F96+H96+J96+L96+N96</f>
        <v>3446615</v>
      </c>
      <c r="Q96" s="88">
        <f t="shared" si="61"/>
        <v>4916.711840228245</v>
      </c>
      <c r="R96" s="122">
        <v>320579</v>
      </c>
      <c r="S96" s="26">
        <f t="shared" si="62"/>
        <v>457.31669044222537</v>
      </c>
      <c r="T96" s="122">
        <v>62061</v>
      </c>
      <c r="U96" s="26">
        <f>T96/C96</f>
        <v>88.5320970042796</v>
      </c>
      <c r="V96" s="49">
        <f t="shared" si="82"/>
        <v>3829255</v>
      </c>
      <c r="W96" s="49">
        <f t="shared" si="64"/>
        <v>5462.56062767475</v>
      </c>
      <c r="X96" s="26">
        <v>698463</v>
      </c>
      <c r="Y96" s="26">
        <f>X96/C96</f>
        <v>996.3808844507846</v>
      </c>
      <c r="Z96" s="26">
        <v>513349</v>
      </c>
      <c r="AA96" s="26">
        <f>Z96/C96</f>
        <v>732.3095577746077</v>
      </c>
      <c r="AB96" s="26">
        <v>125883</v>
      </c>
      <c r="AC96" s="26">
        <f>AB96/C96</f>
        <v>179.57631954350927</v>
      </c>
      <c r="AD96" s="26">
        <v>1516198</v>
      </c>
      <c r="AE96" s="26">
        <f>AD96/C96</f>
        <v>2162.9072753209703</v>
      </c>
      <c r="AF96" s="26">
        <v>298455</v>
      </c>
      <c r="AG96" s="26">
        <f>AF96/C96</f>
        <v>425.75606276747504</v>
      </c>
      <c r="AH96" s="26">
        <v>25496</v>
      </c>
      <c r="AI96" s="26">
        <f>AH96/C96</f>
        <v>36.37089871611983</v>
      </c>
      <c r="AJ96" s="26">
        <v>0</v>
      </c>
      <c r="AK96" s="26">
        <f>AJ96/C96</f>
        <v>0</v>
      </c>
      <c r="AL96" s="26">
        <v>0</v>
      </c>
      <c r="AM96" s="26">
        <f>AL96/C96</f>
        <v>0</v>
      </c>
      <c r="AN96" s="26">
        <v>0</v>
      </c>
      <c r="AO96" s="26">
        <f>AN96/C96</f>
        <v>0</v>
      </c>
      <c r="AP96" s="74">
        <f>X96+Z96+AB96+AD96+AF96+AH96+AJ96+AL96+AN96</f>
        <v>3177844</v>
      </c>
      <c r="AQ96" s="74">
        <f t="shared" si="74"/>
        <v>4533.300998573466</v>
      </c>
      <c r="AR96" s="122">
        <v>0</v>
      </c>
      <c r="AS96" s="26">
        <f>AR96/C96</f>
        <v>0</v>
      </c>
      <c r="AT96" s="122">
        <v>0</v>
      </c>
      <c r="AU96" s="26">
        <f t="shared" si="76"/>
        <v>0</v>
      </c>
      <c r="AV96" s="97">
        <f t="shared" si="83"/>
        <v>7007099</v>
      </c>
      <c r="AW96" s="97">
        <f t="shared" si="78"/>
        <v>9995.861626248217</v>
      </c>
      <c r="AX96" s="78"/>
      <c r="AY96" s="78"/>
      <c r="AZ96" s="78"/>
      <c r="BA96" s="78"/>
    </row>
    <row r="97" spans="1:53" s="79" customFormat="1" ht="12.75">
      <c r="A97" s="84">
        <v>391</v>
      </c>
      <c r="B97" s="136" t="s">
        <v>60</v>
      </c>
      <c r="C97" s="96">
        <v>554</v>
      </c>
      <c r="D97" s="26">
        <v>2392009</v>
      </c>
      <c r="E97" s="26">
        <f>D97/$C$112</f>
        <v>5268.742290748899</v>
      </c>
      <c r="F97" s="26">
        <v>548561</v>
      </c>
      <c r="G97" s="26">
        <f t="shared" si="79"/>
        <v>990.1823104693141</v>
      </c>
      <c r="H97" s="26">
        <v>0</v>
      </c>
      <c r="I97" s="26">
        <f>H97/C97</f>
        <v>0</v>
      </c>
      <c r="J97" s="26">
        <v>214</v>
      </c>
      <c r="K97" s="26">
        <f>J97/C97</f>
        <v>0.3862815884476534</v>
      </c>
      <c r="L97" s="26">
        <v>0</v>
      </c>
      <c r="M97" s="26">
        <f>L97/C97</f>
        <v>0</v>
      </c>
      <c r="N97" s="26">
        <v>0</v>
      </c>
      <c r="O97" s="26">
        <f>N97/C97</f>
        <v>0</v>
      </c>
      <c r="P97" s="52">
        <f>D97+F97+H97+J97+L97+N97</f>
        <v>2940784</v>
      </c>
      <c r="Q97" s="88">
        <f t="shared" si="61"/>
        <v>5308.2743682310465</v>
      </c>
      <c r="R97" s="122">
        <v>300380</v>
      </c>
      <c r="S97" s="26">
        <f t="shared" si="62"/>
        <v>542.202166064982</v>
      </c>
      <c r="T97" s="122">
        <v>54663</v>
      </c>
      <c r="U97" s="26">
        <f>T97/C97</f>
        <v>98.66967509025271</v>
      </c>
      <c r="V97" s="49">
        <f t="shared" si="82"/>
        <v>3295827</v>
      </c>
      <c r="W97" s="49">
        <f t="shared" si="64"/>
        <v>5949.146209386282</v>
      </c>
      <c r="X97" s="26">
        <v>301168</v>
      </c>
      <c r="Y97" s="26">
        <f>X97/C97</f>
        <v>543.6245487364621</v>
      </c>
      <c r="Z97" s="26">
        <v>85701</v>
      </c>
      <c r="AA97" s="26">
        <f>Z97/C97</f>
        <v>154.69494584837545</v>
      </c>
      <c r="AB97" s="26">
        <v>109121</v>
      </c>
      <c r="AC97" s="26">
        <f>AB97/C97</f>
        <v>196.9693140794224</v>
      </c>
      <c r="AD97" s="26">
        <v>359746</v>
      </c>
      <c r="AE97" s="26">
        <f>AD97/C97</f>
        <v>649.3610108303249</v>
      </c>
      <c r="AF97" s="26">
        <v>0</v>
      </c>
      <c r="AG97" s="26">
        <f>AF97/C97</f>
        <v>0</v>
      </c>
      <c r="AH97" s="26">
        <v>388556</v>
      </c>
      <c r="AI97" s="26">
        <f>AH97/C97</f>
        <v>701.3646209386281</v>
      </c>
      <c r="AJ97" s="26">
        <v>0</v>
      </c>
      <c r="AK97" s="26">
        <f>AJ97/C97</f>
        <v>0</v>
      </c>
      <c r="AL97" s="26">
        <v>0</v>
      </c>
      <c r="AM97" s="26">
        <f>AL97/C97</f>
        <v>0</v>
      </c>
      <c r="AN97" s="26">
        <v>0</v>
      </c>
      <c r="AO97" s="26">
        <f>AN97/C97</f>
        <v>0</v>
      </c>
      <c r="AP97" s="74">
        <f>X97+Z97+AB97+AD97+AF97+AH97+AJ97+AL97+AN97</f>
        <v>1244292</v>
      </c>
      <c r="AQ97" s="74">
        <f t="shared" si="74"/>
        <v>2246.014440433213</v>
      </c>
      <c r="AR97" s="122">
        <v>0</v>
      </c>
      <c r="AS97" s="26">
        <f>AR97/C97</f>
        <v>0</v>
      </c>
      <c r="AT97" s="122">
        <v>0</v>
      </c>
      <c r="AU97" s="26">
        <f t="shared" si="76"/>
        <v>0</v>
      </c>
      <c r="AV97" s="97">
        <f t="shared" si="83"/>
        <v>4540119</v>
      </c>
      <c r="AW97" s="97">
        <f t="shared" si="78"/>
        <v>8195.160649819494</v>
      </c>
      <c r="AX97" s="78"/>
      <c r="AY97" s="78"/>
      <c r="AZ97" s="78"/>
      <c r="BA97" s="78"/>
    </row>
    <row r="98" spans="1:49" ht="12.75">
      <c r="A98" s="85">
        <v>392</v>
      </c>
      <c r="B98" s="132" t="s">
        <v>61</v>
      </c>
      <c r="C98" s="94">
        <v>404</v>
      </c>
      <c r="D98" s="27">
        <v>1652045</v>
      </c>
      <c r="E98" s="27">
        <f>D98/$C$113</f>
        <v>18989.02298850575</v>
      </c>
      <c r="F98" s="27">
        <v>130462</v>
      </c>
      <c r="G98" s="27">
        <f t="shared" si="79"/>
        <v>322.9257425742574</v>
      </c>
      <c r="H98" s="27">
        <v>0</v>
      </c>
      <c r="I98" s="27">
        <f>H98/C98</f>
        <v>0</v>
      </c>
      <c r="J98" s="27">
        <v>3136</v>
      </c>
      <c r="K98" s="27">
        <f>J98/C98</f>
        <v>7.762376237623762</v>
      </c>
      <c r="L98" s="27">
        <v>0</v>
      </c>
      <c r="M98" s="27">
        <f>L98/C98</f>
        <v>0</v>
      </c>
      <c r="N98" s="27">
        <v>152</v>
      </c>
      <c r="O98" s="27">
        <f>N98/C98</f>
        <v>0.37623762376237624</v>
      </c>
      <c r="P98" s="80">
        <f>D98+F98+H98+J98+L98+N98</f>
        <v>1785795</v>
      </c>
      <c r="Q98" s="5">
        <f t="shared" si="61"/>
        <v>4420.284653465346</v>
      </c>
      <c r="R98" s="129">
        <v>41471</v>
      </c>
      <c r="S98" s="27">
        <f t="shared" si="62"/>
        <v>102.6509900990099</v>
      </c>
      <c r="T98" s="129">
        <v>201819</v>
      </c>
      <c r="U98" s="27">
        <f>T98/C98</f>
        <v>499.5519801980198</v>
      </c>
      <c r="V98" s="6">
        <f t="shared" si="82"/>
        <v>2029085</v>
      </c>
      <c r="W98" s="6">
        <f t="shared" si="64"/>
        <v>5022.487623762377</v>
      </c>
      <c r="X98" s="27">
        <v>427251</v>
      </c>
      <c r="Y98" s="27">
        <f>X98/C98</f>
        <v>1057.5519801980197</v>
      </c>
      <c r="Z98" s="27">
        <v>20492</v>
      </c>
      <c r="AA98" s="27">
        <f>Z98/C98</f>
        <v>50.722772277227726</v>
      </c>
      <c r="AB98" s="27">
        <v>392596</v>
      </c>
      <c r="AC98" s="27">
        <f>AB98/C98</f>
        <v>971.7722772277227</v>
      </c>
      <c r="AD98" s="27">
        <v>492004</v>
      </c>
      <c r="AE98" s="27">
        <f>AD98/C98</f>
        <v>1217.8316831683169</v>
      </c>
      <c r="AF98" s="27">
        <v>384687</v>
      </c>
      <c r="AG98" s="27">
        <f>AF98/C98</f>
        <v>952.1955445544554</v>
      </c>
      <c r="AH98" s="27">
        <v>237843</v>
      </c>
      <c r="AI98" s="27">
        <f>AH98/C98</f>
        <v>588.7202970297029</v>
      </c>
      <c r="AJ98" s="27">
        <v>0</v>
      </c>
      <c r="AK98" s="27">
        <f>AJ98/C98</f>
        <v>0</v>
      </c>
      <c r="AL98" s="27">
        <v>0</v>
      </c>
      <c r="AM98" s="27">
        <f>AL98/C98</f>
        <v>0</v>
      </c>
      <c r="AN98" s="27">
        <v>40860</v>
      </c>
      <c r="AO98" s="27">
        <f>AN98/C98</f>
        <v>101.13861386138613</v>
      </c>
      <c r="AP98" s="7">
        <f>X98+Z98+AB98+AD98+AF98+AH98+AJ98+AL98+AN98</f>
        <v>1995733</v>
      </c>
      <c r="AQ98" s="90">
        <f t="shared" si="74"/>
        <v>4939.933168316832</v>
      </c>
      <c r="AR98" s="129">
        <v>0</v>
      </c>
      <c r="AS98" s="27">
        <f>AR98/C98</f>
        <v>0</v>
      </c>
      <c r="AT98" s="129">
        <v>0</v>
      </c>
      <c r="AU98" s="27">
        <f t="shared" si="76"/>
        <v>0</v>
      </c>
      <c r="AV98" s="97">
        <f t="shared" si="83"/>
        <v>4024818</v>
      </c>
      <c r="AW98" s="76">
        <f t="shared" si="78"/>
        <v>9962.420792079209</v>
      </c>
    </row>
    <row r="99" spans="1:49" ht="12.75">
      <c r="A99" s="82">
        <v>392</v>
      </c>
      <c r="B99" s="83" t="s">
        <v>62</v>
      </c>
      <c r="C99" s="93">
        <v>191</v>
      </c>
      <c r="D99" s="26">
        <v>908480</v>
      </c>
      <c r="E99" s="45">
        <f>D99/$C$109</f>
        <v>78.35777126099707</v>
      </c>
      <c r="F99" s="26">
        <v>126182</v>
      </c>
      <c r="G99" s="45">
        <f t="shared" si="79"/>
        <v>660.6387434554974</v>
      </c>
      <c r="H99" s="26">
        <v>0</v>
      </c>
      <c r="I99" s="45">
        <f t="shared" si="84"/>
        <v>0</v>
      </c>
      <c r="J99" s="26">
        <v>11583</v>
      </c>
      <c r="K99" s="45">
        <f t="shared" si="85"/>
        <v>60.64397905759162</v>
      </c>
      <c r="L99" s="26">
        <v>0</v>
      </c>
      <c r="M99" s="45">
        <f t="shared" si="80"/>
        <v>0</v>
      </c>
      <c r="N99" s="26">
        <v>0</v>
      </c>
      <c r="O99" s="45">
        <f t="shared" si="52"/>
        <v>0</v>
      </c>
      <c r="P99" s="52">
        <f t="shared" si="81"/>
        <v>1046245</v>
      </c>
      <c r="Q99" s="88">
        <f t="shared" si="61"/>
        <v>5477.722513089006</v>
      </c>
      <c r="R99" s="127">
        <v>37107</v>
      </c>
      <c r="S99" s="45">
        <f t="shared" si="62"/>
        <v>194.27748691099475</v>
      </c>
      <c r="T99" s="127">
        <v>109129</v>
      </c>
      <c r="U99" s="45">
        <f t="shared" si="63"/>
        <v>571.3560209424083</v>
      </c>
      <c r="V99" s="49">
        <f t="shared" si="82"/>
        <v>1192481</v>
      </c>
      <c r="W99" s="49">
        <f t="shared" si="64"/>
        <v>6243.356020942409</v>
      </c>
      <c r="X99" s="26">
        <v>287386</v>
      </c>
      <c r="Y99" s="45">
        <f t="shared" si="65"/>
        <v>1504.6387434554974</v>
      </c>
      <c r="Z99" s="26">
        <v>31449</v>
      </c>
      <c r="AA99" s="45">
        <f t="shared" si="66"/>
        <v>164.6544502617801</v>
      </c>
      <c r="AB99" s="26">
        <v>232857</v>
      </c>
      <c r="AC99" s="45">
        <f t="shared" si="67"/>
        <v>1219.1465968586388</v>
      </c>
      <c r="AD99" s="26">
        <v>253975</v>
      </c>
      <c r="AE99" s="45">
        <f t="shared" si="68"/>
        <v>1329.7120418848167</v>
      </c>
      <c r="AF99" s="26">
        <v>265301</v>
      </c>
      <c r="AG99" s="45">
        <f t="shared" si="69"/>
        <v>1389.0104712041884</v>
      </c>
      <c r="AH99" s="26">
        <v>157751</v>
      </c>
      <c r="AI99" s="45">
        <f t="shared" si="70"/>
        <v>825.9214659685864</v>
      </c>
      <c r="AJ99" s="26">
        <v>0</v>
      </c>
      <c r="AK99" s="45">
        <f t="shared" si="71"/>
        <v>0</v>
      </c>
      <c r="AL99" s="26">
        <v>0</v>
      </c>
      <c r="AM99" s="45">
        <f t="shared" si="72"/>
        <v>0</v>
      </c>
      <c r="AN99" s="26">
        <v>37943</v>
      </c>
      <c r="AO99" s="45">
        <f t="shared" si="73"/>
        <v>198.6544502617801</v>
      </c>
      <c r="AP99" s="50">
        <f t="shared" si="86"/>
        <v>1266662</v>
      </c>
      <c r="AQ99" s="74">
        <f t="shared" si="74"/>
        <v>6631.738219895288</v>
      </c>
      <c r="AR99" s="127">
        <v>5567</v>
      </c>
      <c r="AS99" s="45">
        <f t="shared" si="75"/>
        <v>29.146596858638745</v>
      </c>
      <c r="AT99" s="127">
        <v>0</v>
      </c>
      <c r="AU99" s="45">
        <f t="shared" si="76"/>
        <v>0</v>
      </c>
      <c r="AV99" s="97">
        <f t="shared" si="83"/>
        <v>2464710</v>
      </c>
      <c r="AW99" s="97">
        <f t="shared" si="78"/>
        <v>12904.240837696336</v>
      </c>
    </row>
    <row r="100" spans="1:53" s="79" customFormat="1" ht="12.75">
      <c r="A100" s="84">
        <v>393</v>
      </c>
      <c r="B100" s="136" t="s">
        <v>63</v>
      </c>
      <c r="C100" s="96">
        <v>612</v>
      </c>
      <c r="D100" s="26">
        <v>3235644</v>
      </c>
      <c r="E100" s="26">
        <f>D100/$C$110</f>
        <v>10111.3875</v>
      </c>
      <c r="F100" s="26">
        <v>278859</v>
      </c>
      <c r="G100" s="26">
        <f t="shared" si="79"/>
        <v>455.6519607843137</v>
      </c>
      <c r="H100" s="26">
        <v>0</v>
      </c>
      <c r="I100" s="26">
        <f t="shared" si="84"/>
        <v>0</v>
      </c>
      <c r="J100" s="26">
        <v>0</v>
      </c>
      <c r="K100" s="26">
        <f t="shared" si="85"/>
        <v>0</v>
      </c>
      <c r="L100" s="26">
        <v>0</v>
      </c>
      <c r="M100" s="26">
        <f t="shared" si="80"/>
        <v>0</v>
      </c>
      <c r="N100" s="26">
        <v>0</v>
      </c>
      <c r="O100" s="26">
        <f t="shared" si="52"/>
        <v>0</v>
      </c>
      <c r="P100" s="52">
        <f t="shared" si="81"/>
        <v>3514503</v>
      </c>
      <c r="Q100" s="88">
        <f t="shared" si="61"/>
        <v>5742.651960784314</v>
      </c>
      <c r="R100" s="122">
        <v>164078</v>
      </c>
      <c r="S100" s="26">
        <f t="shared" si="62"/>
        <v>268.10130718954247</v>
      </c>
      <c r="T100" s="122">
        <v>485565</v>
      </c>
      <c r="U100" s="26">
        <f t="shared" si="63"/>
        <v>793.406862745098</v>
      </c>
      <c r="V100" s="49">
        <f t="shared" si="82"/>
        <v>4164146</v>
      </c>
      <c r="W100" s="49">
        <f t="shared" si="64"/>
        <v>6804.160130718954</v>
      </c>
      <c r="X100" s="26">
        <v>429782</v>
      </c>
      <c r="Y100" s="26">
        <f t="shared" si="65"/>
        <v>702.2581699346405</v>
      </c>
      <c r="Z100" s="26">
        <v>114359</v>
      </c>
      <c r="AA100" s="26">
        <f t="shared" si="66"/>
        <v>186.86111111111111</v>
      </c>
      <c r="AB100" s="26">
        <v>424092</v>
      </c>
      <c r="AC100" s="26">
        <f t="shared" si="67"/>
        <v>692.9607843137255</v>
      </c>
      <c r="AD100" s="26">
        <v>834964</v>
      </c>
      <c r="AE100" s="26">
        <f t="shared" si="68"/>
        <v>1364.3202614379086</v>
      </c>
      <c r="AF100" s="26">
        <v>276098</v>
      </c>
      <c r="AG100" s="26">
        <f t="shared" si="69"/>
        <v>451.140522875817</v>
      </c>
      <c r="AH100" s="26">
        <v>317548</v>
      </c>
      <c r="AI100" s="26">
        <f t="shared" si="70"/>
        <v>518.8692810457517</v>
      </c>
      <c r="AJ100" s="26">
        <v>0</v>
      </c>
      <c r="AK100" s="26">
        <f t="shared" si="71"/>
        <v>0</v>
      </c>
      <c r="AL100" s="26">
        <v>0</v>
      </c>
      <c r="AM100" s="26">
        <f t="shared" si="72"/>
        <v>0</v>
      </c>
      <c r="AN100" s="26">
        <v>0</v>
      </c>
      <c r="AO100" s="26">
        <f t="shared" si="73"/>
        <v>0</v>
      </c>
      <c r="AP100" s="74">
        <f t="shared" si="86"/>
        <v>2396843</v>
      </c>
      <c r="AQ100" s="74">
        <f t="shared" si="74"/>
        <v>3916.4101307189544</v>
      </c>
      <c r="AR100" s="122">
        <v>0</v>
      </c>
      <c r="AS100" s="26">
        <f t="shared" si="75"/>
        <v>0</v>
      </c>
      <c r="AT100" s="122">
        <v>0</v>
      </c>
      <c r="AU100" s="26">
        <f t="shared" si="76"/>
        <v>0</v>
      </c>
      <c r="AV100" s="97">
        <f t="shared" si="83"/>
        <v>6560989</v>
      </c>
      <c r="AW100" s="97">
        <f t="shared" si="78"/>
        <v>10720.570261437908</v>
      </c>
      <c r="AX100" s="78"/>
      <c r="AY100" s="78"/>
      <c r="AZ100" s="78"/>
      <c r="BA100" s="78"/>
    </row>
    <row r="101" spans="1:53" s="79" customFormat="1" ht="12.75">
      <c r="A101" s="84">
        <v>394</v>
      </c>
      <c r="B101" s="136" t="s">
        <v>153</v>
      </c>
      <c r="C101" s="96">
        <v>473</v>
      </c>
      <c r="D101" s="26">
        <v>2095647</v>
      </c>
      <c r="E101" s="26">
        <f>D101/$C$111</f>
        <v>12255.245614035088</v>
      </c>
      <c r="F101" s="26">
        <v>117016</v>
      </c>
      <c r="G101" s="26">
        <f t="shared" si="79"/>
        <v>247.39112050739956</v>
      </c>
      <c r="H101" s="26">
        <v>0</v>
      </c>
      <c r="I101" s="26">
        <f t="shared" si="84"/>
        <v>0</v>
      </c>
      <c r="J101" s="26">
        <v>0</v>
      </c>
      <c r="K101" s="26">
        <f t="shared" si="85"/>
        <v>0</v>
      </c>
      <c r="L101" s="26">
        <v>0</v>
      </c>
      <c r="M101" s="26">
        <f t="shared" si="80"/>
        <v>0</v>
      </c>
      <c r="N101" s="26">
        <v>0</v>
      </c>
      <c r="O101" s="26">
        <f t="shared" si="52"/>
        <v>0</v>
      </c>
      <c r="P101" s="52">
        <f t="shared" si="81"/>
        <v>2212663</v>
      </c>
      <c r="Q101" s="88">
        <f t="shared" si="61"/>
        <v>4677.934460887949</v>
      </c>
      <c r="R101" s="122">
        <v>90611</v>
      </c>
      <c r="S101" s="26">
        <f t="shared" si="62"/>
        <v>191.56659619450318</v>
      </c>
      <c r="T101" s="122">
        <v>78315</v>
      </c>
      <c r="U101" s="26">
        <f t="shared" si="63"/>
        <v>165.57082452431288</v>
      </c>
      <c r="V101" s="49">
        <f t="shared" si="82"/>
        <v>2381589</v>
      </c>
      <c r="W101" s="49">
        <f t="shared" si="64"/>
        <v>5035.071881606766</v>
      </c>
      <c r="X101" s="26">
        <v>170383</v>
      </c>
      <c r="Y101" s="26">
        <f t="shared" si="65"/>
        <v>360.2177589852009</v>
      </c>
      <c r="Z101" s="26">
        <v>310</v>
      </c>
      <c r="AA101" s="26">
        <f t="shared" si="66"/>
        <v>0.6553911205073996</v>
      </c>
      <c r="AB101" s="26">
        <v>95826</v>
      </c>
      <c r="AC101" s="26">
        <f t="shared" si="67"/>
        <v>202.59196617336153</v>
      </c>
      <c r="AD101" s="26">
        <v>404641</v>
      </c>
      <c r="AE101" s="26">
        <f t="shared" si="68"/>
        <v>855.477801268499</v>
      </c>
      <c r="AF101" s="26">
        <v>180775</v>
      </c>
      <c r="AG101" s="26">
        <f t="shared" si="69"/>
        <v>382.1881606765328</v>
      </c>
      <c r="AH101" s="26">
        <v>0</v>
      </c>
      <c r="AI101" s="26">
        <f t="shared" si="70"/>
        <v>0</v>
      </c>
      <c r="AJ101" s="26">
        <v>0</v>
      </c>
      <c r="AK101" s="26">
        <f t="shared" si="71"/>
        <v>0</v>
      </c>
      <c r="AL101" s="26">
        <v>0</v>
      </c>
      <c r="AM101" s="26">
        <f t="shared" si="72"/>
        <v>0</v>
      </c>
      <c r="AN101" s="26">
        <v>3950</v>
      </c>
      <c r="AO101" s="26">
        <f t="shared" si="73"/>
        <v>8.350951374207188</v>
      </c>
      <c r="AP101" s="74">
        <f t="shared" si="86"/>
        <v>855885</v>
      </c>
      <c r="AQ101" s="74">
        <f t="shared" si="74"/>
        <v>1809.4820295983086</v>
      </c>
      <c r="AR101" s="122">
        <v>0</v>
      </c>
      <c r="AS101" s="26">
        <f t="shared" si="75"/>
        <v>0</v>
      </c>
      <c r="AT101" s="122">
        <v>0</v>
      </c>
      <c r="AU101" s="26">
        <f t="shared" si="76"/>
        <v>0</v>
      </c>
      <c r="AV101" s="97">
        <f t="shared" si="83"/>
        <v>3237474</v>
      </c>
      <c r="AW101" s="97">
        <f t="shared" si="78"/>
        <v>6844.553911205074</v>
      </c>
      <c r="AX101" s="78"/>
      <c r="AY101" s="78"/>
      <c r="AZ101" s="78"/>
      <c r="BA101" s="78"/>
    </row>
    <row r="102" spans="1:53" s="79" customFormat="1" ht="12.75">
      <c r="A102" s="84">
        <v>395</v>
      </c>
      <c r="B102" s="136" t="s">
        <v>64</v>
      </c>
      <c r="C102" s="96">
        <v>523</v>
      </c>
      <c r="D102" s="26">
        <v>2592854</v>
      </c>
      <c r="E102" s="26">
        <f>D102/$C$112</f>
        <v>5711.132158590309</v>
      </c>
      <c r="F102" s="26">
        <v>459889</v>
      </c>
      <c r="G102" s="26">
        <f t="shared" si="79"/>
        <v>879.3288718929255</v>
      </c>
      <c r="H102" s="26">
        <v>0</v>
      </c>
      <c r="I102" s="26">
        <f aca="true" t="shared" si="87" ref="I102:I108">H102/C102</f>
        <v>0</v>
      </c>
      <c r="J102" s="26">
        <v>25685</v>
      </c>
      <c r="K102" s="26">
        <f t="shared" si="85"/>
        <v>49.11089866156788</v>
      </c>
      <c r="L102" s="26">
        <v>0</v>
      </c>
      <c r="M102" s="26">
        <f t="shared" si="80"/>
        <v>0</v>
      </c>
      <c r="N102" s="26">
        <v>590700</v>
      </c>
      <c r="O102" s="26">
        <f t="shared" si="52"/>
        <v>1129.4455066921605</v>
      </c>
      <c r="P102" s="52">
        <f t="shared" si="81"/>
        <v>3669128</v>
      </c>
      <c r="Q102" s="88">
        <f t="shared" si="61"/>
        <v>7015.541108986616</v>
      </c>
      <c r="R102" s="122">
        <v>191244</v>
      </c>
      <c r="S102" s="26">
        <f t="shared" si="62"/>
        <v>365.6673040152964</v>
      </c>
      <c r="T102" s="122">
        <v>797939</v>
      </c>
      <c r="U102" s="26">
        <f t="shared" si="63"/>
        <v>1525.6959847036328</v>
      </c>
      <c r="V102" s="49">
        <f t="shared" si="82"/>
        <v>4658311</v>
      </c>
      <c r="W102" s="49">
        <f t="shared" si="64"/>
        <v>8906.904397705544</v>
      </c>
      <c r="X102" s="26">
        <v>340440</v>
      </c>
      <c r="Y102" s="26">
        <f t="shared" si="65"/>
        <v>650.9369024856596</v>
      </c>
      <c r="Z102" s="26">
        <v>69916</v>
      </c>
      <c r="AA102" s="26">
        <f t="shared" si="66"/>
        <v>133.6826003824092</v>
      </c>
      <c r="AB102" s="26">
        <v>109592</v>
      </c>
      <c r="AC102" s="26">
        <f t="shared" si="67"/>
        <v>209.54493307839388</v>
      </c>
      <c r="AD102" s="26">
        <v>711237</v>
      </c>
      <c r="AE102" s="26">
        <f t="shared" si="68"/>
        <v>1359.9177820267687</v>
      </c>
      <c r="AF102" s="26">
        <v>314921</v>
      </c>
      <c r="AG102" s="26">
        <f t="shared" si="69"/>
        <v>602.1434034416826</v>
      </c>
      <c r="AH102" s="26">
        <v>244160</v>
      </c>
      <c r="AI102" s="26">
        <f t="shared" si="70"/>
        <v>466.8451242829828</v>
      </c>
      <c r="AJ102" s="26">
        <v>0</v>
      </c>
      <c r="AK102" s="26">
        <f t="shared" si="71"/>
        <v>0</v>
      </c>
      <c r="AL102" s="26">
        <v>0</v>
      </c>
      <c r="AM102" s="26">
        <f t="shared" si="72"/>
        <v>0</v>
      </c>
      <c r="AN102" s="26">
        <v>209198</v>
      </c>
      <c r="AO102" s="26">
        <f t="shared" si="73"/>
        <v>399.9961759082218</v>
      </c>
      <c r="AP102" s="74">
        <f t="shared" si="86"/>
        <v>1999464</v>
      </c>
      <c r="AQ102" s="74">
        <f t="shared" si="74"/>
        <v>3823.0669216061187</v>
      </c>
      <c r="AR102" s="122">
        <v>0</v>
      </c>
      <c r="AS102" s="26">
        <f t="shared" si="75"/>
        <v>0</v>
      </c>
      <c r="AT102" s="122">
        <v>0</v>
      </c>
      <c r="AU102" s="26">
        <f t="shared" si="76"/>
        <v>0</v>
      </c>
      <c r="AV102" s="97">
        <f t="shared" si="83"/>
        <v>6657775</v>
      </c>
      <c r="AW102" s="97">
        <f t="shared" si="78"/>
        <v>12729.971319311664</v>
      </c>
      <c r="AX102" s="78"/>
      <c r="AY102" s="78"/>
      <c r="AZ102" s="78"/>
      <c r="BA102" s="78"/>
    </row>
    <row r="103" spans="1:49" ht="12.75">
      <c r="A103" s="85">
        <v>395</v>
      </c>
      <c r="B103" s="132" t="s">
        <v>65</v>
      </c>
      <c r="C103" s="94">
        <v>526</v>
      </c>
      <c r="D103" s="27">
        <v>2542703</v>
      </c>
      <c r="E103" s="27">
        <f>D103/$C$113</f>
        <v>29226.471264367818</v>
      </c>
      <c r="F103" s="27">
        <v>678580</v>
      </c>
      <c r="G103" s="27">
        <f t="shared" si="79"/>
        <v>1290.0760456273765</v>
      </c>
      <c r="H103" s="27">
        <v>0</v>
      </c>
      <c r="I103" s="27">
        <f t="shared" si="87"/>
        <v>0</v>
      </c>
      <c r="J103" s="27">
        <v>22837</v>
      </c>
      <c r="K103" s="27">
        <f t="shared" si="85"/>
        <v>43.41634980988593</v>
      </c>
      <c r="L103" s="27">
        <v>0</v>
      </c>
      <c r="M103" s="27">
        <f t="shared" si="80"/>
        <v>0</v>
      </c>
      <c r="N103" s="27">
        <v>252772</v>
      </c>
      <c r="O103" s="27">
        <f t="shared" si="52"/>
        <v>480.5551330798479</v>
      </c>
      <c r="P103" s="80">
        <f t="shared" si="81"/>
        <v>3496892</v>
      </c>
      <c r="Q103" s="5">
        <f t="shared" si="61"/>
        <v>6648.083650190114</v>
      </c>
      <c r="R103" s="129">
        <v>269295</v>
      </c>
      <c r="S103" s="27">
        <f t="shared" si="62"/>
        <v>511.967680608365</v>
      </c>
      <c r="T103" s="129">
        <v>632602</v>
      </c>
      <c r="U103" s="27">
        <f t="shared" si="63"/>
        <v>1202.6653992395438</v>
      </c>
      <c r="V103" s="6">
        <f t="shared" si="82"/>
        <v>4398789</v>
      </c>
      <c r="W103" s="6">
        <f t="shared" si="64"/>
        <v>8362.716730038022</v>
      </c>
      <c r="X103" s="27">
        <v>336250</v>
      </c>
      <c r="Y103" s="27">
        <f t="shared" si="65"/>
        <v>639.2585551330799</v>
      </c>
      <c r="Z103" s="27">
        <v>71835</v>
      </c>
      <c r="AA103" s="27">
        <f t="shared" si="66"/>
        <v>136.5684410646388</v>
      </c>
      <c r="AB103" s="27">
        <v>119555</v>
      </c>
      <c r="AC103" s="27">
        <f t="shared" si="67"/>
        <v>227.29087452471484</v>
      </c>
      <c r="AD103" s="27">
        <v>636541</v>
      </c>
      <c r="AE103" s="27">
        <f t="shared" si="68"/>
        <v>1210.1539923954372</v>
      </c>
      <c r="AF103" s="27">
        <v>383428</v>
      </c>
      <c r="AG103" s="27">
        <f t="shared" si="69"/>
        <v>728.9505703422053</v>
      </c>
      <c r="AH103" s="27">
        <v>235370</v>
      </c>
      <c r="AI103" s="27">
        <f t="shared" si="70"/>
        <v>447.47148288973386</v>
      </c>
      <c r="AJ103" s="27">
        <v>0</v>
      </c>
      <c r="AK103" s="27">
        <f t="shared" si="71"/>
        <v>0</v>
      </c>
      <c r="AL103" s="27">
        <v>0</v>
      </c>
      <c r="AM103" s="27">
        <f t="shared" si="72"/>
        <v>0</v>
      </c>
      <c r="AN103" s="27">
        <v>217585</v>
      </c>
      <c r="AO103" s="27">
        <f t="shared" si="73"/>
        <v>413.6596958174905</v>
      </c>
      <c r="AP103" s="7">
        <f t="shared" si="86"/>
        <v>2000564</v>
      </c>
      <c r="AQ103" s="90">
        <f t="shared" si="74"/>
        <v>3803.3536121673005</v>
      </c>
      <c r="AR103" s="129">
        <v>0</v>
      </c>
      <c r="AS103" s="27">
        <f t="shared" si="75"/>
        <v>0</v>
      </c>
      <c r="AT103" s="129">
        <v>0</v>
      </c>
      <c r="AU103" s="27">
        <f t="shared" si="76"/>
        <v>0</v>
      </c>
      <c r="AV103" s="97">
        <f t="shared" si="83"/>
        <v>6399353</v>
      </c>
      <c r="AW103" s="76">
        <f t="shared" si="78"/>
        <v>12166.070342205323</v>
      </c>
    </row>
    <row r="104" spans="1:49" ht="12.75">
      <c r="A104" s="81">
        <v>395</v>
      </c>
      <c r="B104" s="126" t="s">
        <v>66</v>
      </c>
      <c r="C104" s="93">
        <v>433</v>
      </c>
      <c r="D104" s="26">
        <v>1898232</v>
      </c>
      <c r="E104" s="45">
        <f>D104/$C$109</f>
        <v>163.7253751940659</v>
      </c>
      <c r="F104" s="26">
        <v>429208</v>
      </c>
      <c r="G104" s="45">
        <f t="shared" si="79"/>
        <v>991.242494226328</v>
      </c>
      <c r="H104" s="26">
        <v>0</v>
      </c>
      <c r="I104" s="45">
        <f t="shared" si="87"/>
        <v>0</v>
      </c>
      <c r="J104" s="26">
        <v>15081</v>
      </c>
      <c r="K104" s="45">
        <f>J104/C104</f>
        <v>34.82909930715935</v>
      </c>
      <c r="L104" s="26">
        <v>0</v>
      </c>
      <c r="M104" s="45">
        <f>L104/C104</f>
        <v>0</v>
      </c>
      <c r="N104" s="26">
        <v>477521</v>
      </c>
      <c r="O104" s="45">
        <f>N104/C104</f>
        <v>1102.8198614318708</v>
      </c>
      <c r="P104" s="52">
        <f>D104+F104+H104+J104+L104+N104</f>
        <v>2820042</v>
      </c>
      <c r="Q104" s="88">
        <f t="shared" si="61"/>
        <v>6512.799076212471</v>
      </c>
      <c r="R104" s="127">
        <v>262980</v>
      </c>
      <c r="S104" s="45">
        <f t="shared" si="62"/>
        <v>607.3441108545035</v>
      </c>
      <c r="T104" s="127">
        <v>537115</v>
      </c>
      <c r="U104" s="45">
        <f>T104/C104</f>
        <v>1240.4503464203233</v>
      </c>
      <c r="V104" s="49">
        <f t="shared" si="82"/>
        <v>3620137</v>
      </c>
      <c r="W104" s="49">
        <f t="shared" si="64"/>
        <v>8360.593533487297</v>
      </c>
      <c r="X104" s="26">
        <v>264472</v>
      </c>
      <c r="Y104" s="45">
        <f>X104/C104</f>
        <v>610.7898383371825</v>
      </c>
      <c r="Z104" s="26">
        <v>59543</v>
      </c>
      <c r="AA104" s="45">
        <f>Z104/C104</f>
        <v>137.51270207852193</v>
      </c>
      <c r="AB104" s="26">
        <v>86609</v>
      </c>
      <c r="AC104" s="45">
        <f>AB104/C104</f>
        <v>200.02078521939953</v>
      </c>
      <c r="AD104" s="26">
        <v>498259</v>
      </c>
      <c r="AE104" s="45">
        <f>AD104/C104</f>
        <v>1150.7136258660507</v>
      </c>
      <c r="AF104" s="26">
        <v>249888</v>
      </c>
      <c r="AG104" s="45">
        <f>AF104/C104</f>
        <v>577.108545034642</v>
      </c>
      <c r="AH104" s="26">
        <v>199981</v>
      </c>
      <c r="AI104" s="45">
        <f>AH104/C104</f>
        <v>461.84988452655887</v>
      </c>
      <c r="AJ104" s="26">
        <v>0</v>
      </c>
      <c r="AK104" s="45">
        <f>AJ104/C104</f>
        <v>0</v>
      </c>
      <c r="AL104" s="26">
        <v>0</v>
      </c>
      <c r="AM104" s="45">
        <f>AL104/C104</f>
        <v>0</v>
      </c>
      <c r="AN104" s="26">
        <v>190379</v>
      </c>
      <c r="AO104" s="45">
        <f>AN104/C104</f>
        <v>439.6743648960739</v>
      </c>
      <c r="AP104" s="50">
        <f>X104+Z104+AB104+AD104+AF104+AH104+AJ104+AL104+AN104</f>
        <v>1549131</v>
      </c>
      <c r="AQ104" s="74">
        <f t="shared" si="74"/>
        <v>3577.6697459584298</v>
      </c>
      <c r="AR104" s="127">
        <v>0</v>
      </c>
      <c r="AS104" s="45">
        <f>AR104/C104</f>
        <v>0</v>
      </c>
      <c r="AT104" s="127">
        <v>0</v>
      </c>
      <c r="AU104" s="45">
        <f t="shared" si="76"/>
        <v>0</v>
      </c>
      <c r="AV104" s="97">
        <f t="shared" si="83"/>
        <v>5169268</v>
      </c>
      <c r="AW104" s="97">
        <f t="shared" si="78"/>
        <v>11938.263279445728</v>
      </c>
    </row>
    <row r="105" spans="1:53" s="79" customFormat="1" ht="12.75">
      <c r="A105" s="84">
        <v>395</v>
      </c>
      <c r="B105" s="136" t="s">
        <v>67</v>
      </c>
      <c r="C105" s="96">
        <v>419</v>
      </c>
      <c r="D105" s="26">
        <v>1746907</v>
      </c>
      <c r="E105" s="26">
        <f>D105/$C$110</f>
        <v>5459.084375</v>
      </c>
      <c r="F105" s="26">
        <v>371010</v>
      </c>
      <c r="G105" s="26">
        <f t="shared" si="79"/>
        <v>885.4653937947494</v>
      </c>
      <c r="H105" s="26">
        <v>0</v>
      </c>
      <c r="I105" s="26">
        <f t="shared" si="87"/>
        <v>0</v>
      </c>
      <c r="J105" s="26">
        <v>23044</v>
      </c>
      <c r="K105" s="26">
        <f>J105/C105</f>
        <v>54.99761336515513</v>
      </c>
      <c r="L105" s="26">
        <v>0</v>
      </c>
      <c r="M105" s="26">
        <f>L105/C105</f>
        <v>0</v>
      </c>
      <c r="N105" s="26">
        <v>474217</v>
      </c>
      <c r="O105" s="26">
        <f>N105/C105</f>
        <v>1131.7828162291169</v>
      </c>
      <c r="P105" s="52">
        <f>D105+F105+H105+J105+L105+N105</f>
        <v>2615178</v>
      </c>
      <c r="Q105" s="88">
        <f t="shared" si="61"/>
        <v>6241.474940334129</v>
      </c>
      <c r="R105" s="122">
        <v>294705</v>
      </c>
      <c r="S105" s="26">
        <f t="shared" si="62"/>
        <v>703.3532219570405</v>
      </c>
      <c r="T105" s="122">
        <v>505781</v>
      </c>
      <c r="U105" s="26">
        <f>T105/C105</f>
        <v>1207.1145584725537</v>
      </c>
      <c r="V105" s="49">
        <f t="shared" si="82"/>
        <v>3415664</v>
      </c>
      <c r="W105" s="49">
        <f t="shared" si="64"/>
        <v>8151.942720763723</v>
      </c>
      <c r="X105" s="26">
        <v>318532</v>
      </c>
      <c r="Y105" s="26">
        <f>X105/C105</f>
        <v>760.219570405728</v>
      </c>
      <c r="Z105" s="26">
        <v>56702</v>
      </c>
      <c r="AA105" s="26">
        <f>Z105/C105</f>
        <v>135.32696897374703</v>
      </c>
      <c r="AB105" s="26">
        <v>87531</v>
      </c>
      <c r="AC105" s="26">
        <f>AB105/C105</f>
        <v>208.90453460620526</v>
      </c>
      <c r="AD105" s="26">
        <v>403223</v>
      </c>
      <c r="AE105" s="26">
        <f>AD105/C105</f>
        <v>962.346062052506</v>
      </c>
      <c r="AF105" s="26">
        <v>219776</v>
      </c>
      <c r="AG105" s="26">
        <f>AF105/C105</f>
        <v>524.5250596658711</v>
      </c>
      <c r="AH105" s="26">
        <v>201768</v>
      </c>
      <c r="AI105" s="26">
        <f>AH105/C105</f>
        <v>481.54653937947495</v>
      </c>
      <c r="AJ105" s="26">
        <v>0</v>
      </c>
      <c r="AK105" s="26">
        <f>AJ105/C105</f>
        <v>0</v>
      </c>
      <c r="AL105" s="26">
        <v>0</v>
      </c>
      <c r="AM105" s="26">
        <f>AL105/C105</f>
        <v>0</v>
      </c>
      <c r="AN105" s="26">
        <v>175539</v>
      </c>
      <c r="AO105" s="26">
        <f>AN105/C105</f>
        <v>418.9474940334129</v>
      </c>
      <c r="AP105" s="74">
        <f>X105+Z105+AB105+AD105+AF105+AH105+AJ105+AL105+AN105</f>
        <v>1463071</v>
      </c>
      <c r="AQ105" s="74">
        <f t="shared" si="74"/>
        <v>3491.816229116945</v>
      </c>
      <c r="AR105" s="122">
        <v>0</v>
      </c>
      <c r="AS105" s="26">
        <f>AR105/C105</f>
        <v>0</v>
      </c>
      <c r="AT105" s="122">
        <v>0</v>
      </c>
      <c r="AU105" s="26">
        <f t="shared" si="76"/>
        <v>0</v>
      </c>
      <c r="AV105" s="97">
        <f t="shared" si="83"/>
        <v>4878735</v>
      </c>
      <c r="AW105" s="97">
        <f t="shared" si="78"/>
        <v>11643.758949880668</v>
      </c>
      <c r="AX105" s="78"/>
      <c r="AY105" s="78"/>
      <c r="AZ105" s="78"/>
      <c r="BA105" s="78"/>
    </row>
    <row r="106" spans="1:53" s="79" customFormat="1" ht="12.75">
      <c r="A106" s="137">
        <v>395</v>
      </c>
      <c r="B106" s="138" t="s">
        <v>68</v>
      </c>
      <c r="C106" s="96">
        <v>871</v>
      </c>
      <c r="D106" s="26">
        <v>3817249</v>
      </c>
      <c r="E106" s="26">
        <f>D106/$C$111</f>
        <v>22323.09356725146</v>
      </c>
      <c r="F106" s="26">
        <v>681780</v>
      </c>
      <c r="G106" s="26">
        <f t="shared" si="79"/>
        <v>782.7554535017222</v>
      </c>
      <c r="H106" s="26">
        <v>0</v>
      </c>
      <c r="I106" s="26">
        <f t="shared" si="87"/>
        <v>0</v>
      </c>
      <c r="J106" s="26">
        <v>111857</v>
      </c>
      <c r="K106" s="26">
        <f>J106/C106</f>
        <v>128.42365097588979</v>
      </c>
      <c r="L106" s="26">
        <v>0</v>
      </c>
      <c r="M106" s="26">
        <f>L106/C106</f>
        <v>0</v>
      </c>
      <c r="N106" s="26">
        <v>554227</v>
      </c>
      <c r="O106" s="26">
        <f>N106/C106</f>
        <v>636.3111366245695</v>
      </c>
      <c r="P106" s="52">
        <f>D106+F106+H106+J106+L106+N106</f>
        <v>5165113</v>
      </c>
      <c r="Q106" s="88">
        <f t="shared" si="61"/>
        <v>5930.095292766934</v>
      </c>
      <c r="R106" s="122">
        <v>463415</v>
      </c>
      <c r="S106" s="26">
        <f t="shared" si="62"/>
        <v>532.0493685419059</v>
      </c>
      <c r="T106" s="122">
        <v>625624</v>
      </c>
      <c r="U106" s="26">
        <f>T106/C106</f>
        <v>718.2824339839265</v>
      </c>
      <c r="V106" s="49">
        <f t="shared" si="82"/>
        <v>6254152</v>
      </c>
      <c r="W106" s="49">
        <f t="shared" si="64"/>
        <v>7180.427095292767</v>
      </c>
      <c r="X106" s="26">
        <v>592861</v>
      </c>
      <c r="Y106" s="26">
        <f>X106/C106</f>
        <v>680.6670493685419</v>
      </c>
      <c r="Z106" s="26">
        <v>110936</v>
      </c>
      <c r="AA106" s="26">
        <f>Z106/C106</f>
        <v>127.3662456946039</v>
      </c>
      <c r="AB106" s="26">
        <v>175439</v>
      </c>
      <c r="AC106" s="26">
        <f>AB106/C106</f>
        <v>201.42250287026405</v>
      </c>
      <c r="AD106" s="26">
        <v>829429</v>
      </c>
      <c r="AE106" s="26">
        <f>AD106/C106</f>
        <v>952.272101033295</v>
      </c>
      <c r="AF106" s="26">
        <v>418897</v>
      </c>
      <c r="AG106" s="26">
        <f>AF106/C106</f>
        <v>480.93800229621127</v>
      </c>
      <c r="AH106" s="26">
        <v>183190</v>
      </c>
      <c r="AI106" s="26">
        <f>AH106/C106</f>
        <v>210.32146957520092</v>
      </c>
      <c r="AJ106" s="26">
        <v>0</v>
      </c>
      <c r="AK106" s="26">
        <f>AJ106/C106</f>
        <v>0</v>
      </c>
      <c r="AL106" s="26">
        <v>0</v>
      </c>
      <c r="AM106" s="26">
        <f>AL106/C106</f>
        <v>0</v>
      </c>
      <c r="AN106" s="26">
        <v>308492</v>
      </c>
      <c r="AO106" s="26">
        <f>AN106/C106</f>
        <v>354.1814006888634</v>
      </c>
      <c r="AP106" s="74">
        <f>X106+Z106+AB106+AD106+AF106+AH106+AJ106+AL106+AN106</f>
        <v>2619244</v>
      </c>
      <c r="AQ106" s="74">
        <f t="shared" si="74"/>
        <v>3007.1687715269804</v>
      </c>
      <c r="AR106" s="122">
        <v>0</v>
      </c>
      <c r="AS106" s="26">
        <f>AR106/C106</f>
        <v>0</v>
      </c>
      <c r="AT106" s="122">
        <v>0</v>
      </c>
      <c r="AU106" s="26">
        <f t="shared" si="76"/>
        <v>0</v>
      </c>
      <c r="AV106" s="97">
        <f t="shared" si="83"/>
        <v>8873396</v>
      </c>
      <c r="AW106" s="97">
        <f t="shared" si="78"/>
        <v>10187.595866819747</v>
      </c>
      <c r="AX106" s="78"/>
      <c r="AY106" s="78"/>
      <c r="AZ106" s="78"/>
      <c r="BA106" s="78"/>
    </row>
    <row r="107" spans="1:53" s="79" customFormat="1" ht="12.75">
      <c r="A107" s="84">
        <v>395</v>
      </c>
      <c r="B107" s="136" t="s">
        <v>69</v>
      </c>
      <c r="C107" s="96">
        <v>486</v>
      </c>
      <c r="D107" s="26">
        <v>1797508</v>
      </c>
      <c r="E107" s="26">
        <f>D107/$C$112</f>
        <v>3959.2687224669603</v>
      </c>
      <c r="F107" s="26">
        <v>370240</v>
      </c>
      <c r="G107" s="26">
        <f t="shared" si="79"/>
        <v>761.8106995884774</v>
      </c>
      <c r="H107" s="26">
        <v>0</v>
      </c>
      <c r="I107" s="26">
        <f t="shared" si="87"/>
        <v>0</v>
      </c>
      <c r="J107" s="26">
        <v>16674</v>
      </c>
      <c r="K107" s="26">
        <f>J107/C107</f>
        <v>34.30864197530864</v>
      </c>
      <c r="L107" s="26">
        <v>0</v>
      </c>
      <c r="M107" s="26">
        <f>L107/C107</f>
        <v>0</v>
      </c>
      <c r="N107" s="26">
        <v>534502</v>
      </c>
      <c r="O107" s="26">
        <f>N107/C107</f>
        <v>1099.798353909465</v>
      </c>
      <c r="P107" s="52">
        <f>D107+F107+H107+J107+L107+N107</f>
        <v>2718924</v>
      </c>
      <c r="Q107" s="88">
        <f t="shared" si="61"/>
        <v>5594.493827160494</v>
      </c>
      <c r="R107" s="122">
        <v>151893</v>
      </c>
      <c r="S107" s="26">
        <f t="shared" si="62"/>
        <v>312.537037037037</v>
      </c>
      <c r="T107" s="122">
        <v>568073</v>
      </c>
      <c r="U107" s="26">
        <f>T107/C107</f>
        <v>1168.874485596708</v>
      </c>
      <c r="V107" s="49">
        <f t="shared" si="82"/>
        <v>3438890</v>
      </c>
      <c r="W107" s="49">
        <f t="shared" si="64"/>
        <v>7075.905349794239</v>
      </c>
      <c r="X107" s="26">
        <v>292851</v>
      </c>
      <c r="Y107" s="26">
        <f>X107/C107</f>
        <v>602.574074074074</v>
      </c>
      <c r="Z107" s="26">
        <v>62420</v>
      </c>
      <c r="AA107" s="26">
        <f>Z107/C107</f>
        <v>128.43621399176953</v>
      </c>
      <c r="AB107" s="26">
        <v>93609</v>
      </c>
      <c r="AC107" s="26">
        <f>AB107/C107</f>
        <v>192.61111111111111</v>
      </c>
      <c r="AD107" s="26">
        <v>509468</v>
      </c>
      <c r="AE107" s="26">
        <f>AD107/C107</f>
        <v>1048.2880658436213</v>
      </c>
      <c r="AF107" s="26">
        <v>268814</v>
      </c>
      <c r="AG107" s="26">
        <f>AF107/C107</f>
        <v>553.1152263374486</v>
      </c>
      <c r="AH107" s="26">
        <v>209413</v>
      </c>
      <c r="AI107" s="26">
        <f>AH107/C107</f>
        <v>430.8909465020576</v>
      </c>
      <c r="AJ107" s="26">
        <v>0</v>
      </c>
      <c r="AK107" s="26">
        <f>AJ107/C107</f>
        <v>0</v>
      </c>
      <c r="AL107" s="26">
        <v>0</v>
      </c>
      <c r="AM107" s="26">
        <f>AL107/C107</f>
        <v>0</v>
      </c>
      <c r="AN107" s="26">
        <v>206985</v>
      </c>
      <c r="AO107" s="26">
        <f>AN107/C107</f>
        <v>425.89506172839504</v>
      </c>
      <c r="AP107" s="74">
        <f>X107+Z107+AB107+AD107+AF107+AH107+AJ107+AL107+AN107</f>
        <v>1643560</v>
      </c>
      <c r="AQ107" s="74">
        <f t="shared" si="74"/>
        <v>3381.8106995884773</v>
      </c>
      <c r="AR107" s="122">
        <v>0</v>
      </c>
      <c r="AS107" s="26">
        <f>AR107/C107</f>
        <v>0</v>
      </c>
      <c r="AT107" s="122">
        <v>0</v>
      </c>
      <c r="AU107" s="26">
        <f t="shared" si="76"/>
        <v>0</v>
      </c>
      <c r="AV107" s="97">
        <f t="shared" si="83"/>
        <v>5082450</v>
      </c>
      <c r="AW107" s="97">
        <f t="shared" si="78"/>
        <v>10457.716049382716</v>
      </c>
      <c r="AX107" s="78"/>
      <c r="AY107" s="78"/>
      <c r="AZ107" s="78"/>
      <c r="BA107" s="78"/>
    </row>
    <row r="108" spans="1:49" ht="12.75">
      <c r="A108" s="85">
        <v>395</v>
      </c>
      <c r="B108" s="132" t="s">
        <v>154</v>
      </c>
      <c r="C108" s="94">
        <v>204</v>
      </c>
      <c r="D108" s="27">
        <v>1040726</v>
      </c>
      <c r="E108" s="27">
        <f>D108/$C$113</f>
        <v>11962.367816091954</v>
      </c>
      <c r="F108" s="27">
        <v>139171</v>
      </c>
      <c r="G108" s="27">
        <f t="shared" si="79"/>
        <v>682.2107843137255</v>
      </c>
      <c r="H108" s="27">
        <v>0</v>
      </c>
      <c r="I108" s="27">
        <f t="shared" si="87"/>
        <v>0</v>
      </c>
      <c r="J108" s="27">
        <v>2491</v>
      </c>
      <c r="K108" s="27">
        <f>J108/C108</f>
        <v>12.21078431372549</v>
      </c>
      <c r="L108" s="27">
        <v>0</v>
      </c>
      <c r="M108" s="27">
        <f>L108/C108</f>
        <v>0</v>
      </c>
      <c r="N108" s="27">
        <v>110719</v>
      </c>
      <c r="O108" s="27">
        <f>N108/C108</f>
        <v>542.7401960784314</v>
      </c>
      <c r="P108" s="80">
        <f>D108+F108+H108+J108+L108+N108</f>
        <v>1293107</v>
      </c>
      <c r="Q108" s="5">
        <f t="shared" si="61"/>
        <v>6338.759803921569</v>
      </c>
      <c r="R108" s="129">
        <v>92073</v>
      </c>
      <c r="S108" s="27">
        <f t="shared" si="62"/>
        <v>451.3382352941176</v>
      </c>
      <c r="T108" s="129">
        <v>176944</v>
      </c>
      <c r="U108" s="27">
        <f>T108/C108</f>
        <v>867.3725490196078</v>
      </c>
      <c r="V108" s="6">
        <f t="shared" si="82"/>
        <v>1562124</v>
      </c>
      <c r="W108" s="6">
        <f t="shared" si="64"/>
        <v>7657.470588235294</v>
      </c>
      <c r="X108" s="27">
        <v>376128</v>
      </c>
      <c r="Y108" s="27">
        <f>X108/C108</f>
        <v>1843.764705882353</v>
      </c>
      <c r="Z108" s="27">
        <v>42608</v>
      </c>
      <c r="AA108" s="27">
        <f>Z108/C108</f>
        <v>208.86274509803923</v>
      </c>
      <c r="AB108" s="27">
        <v>57275</v>
      </c>
      <c r="AC108" s="27">
        <f>AB108/C108</f>
        <v>280.7598039215686</v>
      </c>
      <c r="AD108" s="27">
        <v>208198</v>
      </c>
      <c r="AE108" s="27">
        <f>AD108/C108</f>
        <v>1020.5784313725491</v>
      </c>
      <c r="AF108" s="27">
        <v>230712</v>
      </c>
      <c r="AG108" s="27">
        <f>AF108/C108</f>
        <v>1130.9411764705883</v>
      </c>
      <c r="AH108" s="27">
        <v>58719</v>
      </c>
      <c r="AI108" s="27">
        <f>AH108/C108</f>
        <v>287.8382352941176</v>
      </c>
      <c r="AJ108" s="27">
        <v>0</v>
      </c>
      <c r="AK108" s="27">
        <f>AJ108/C108</f>
        <v>0</v>
      </c>
      <c r="AL108" s="27">
        <v>0</v>
      </c>
      <c r="AM108" s="27">
        <f>AL108/C108</f>
        <v>0</v>
      </c>
      <c r="AN108" s="27">
        <v>126706</v>
      </c>
      <c r="AO108" s="27">
        <f>AN108/C108</f>
        <v>621.1078431372549</v>
      </c>
      <c r="AP108" s="7">
        <f>X108+Z108+AB108+AD108+AF108+AH108+AJ108+AL108+AN108</f>
        <v>1100346</v>
      </c>
      <c r="AQ108" s="90">
        <f t="shared" si="74"/>
        <v>5393.85294117647</v>
      </c>
      <c r="AR108" s="129">
        <v>0</v>
      </c>
      <c r="AS108" s="27">
        <f>AR108/C108</f>
        <v>0</v>
      </c>
      <c r="AT108" s="129">
        <v>0</v>
      </c>
      <c r="AU108" s="27">
        <f t="shared" si="76"/>
        <v>0</v>
      </c>
      <c r="AV108" s="97">
        <f t="shared" si="83"/>
        <v>2662470</v>
      </c>
      <c r="AW108" s="76">
        <f t="shared" si="78"/>
        <v>13051.323529411764</v>
      </c>
    </row>
    <row r="109" spans="1:49" ht="12.75">
      <c r="A109" s="81">
        <v>396</v>
      </c>
      <c r="B109" s="126" t="s">
        <v>70</v>
      </c>
      <c r="C109" s="93">
        <v>11594</v>
      </c>
      <c r="D109" s="26">
        <v>79879838</v>
      </c>
      <c r="E109" s="45">
        <f>D109/$C$109</f>
        <v>6889.756598240469</v>
      </c>
      <c r="F109" s="26">
        <v>29387441</v>
      </c>
      <c r="G109" s="45">
        <f t="shared" si="79"/>
        <v>2534.7111436950145</v>
      </c>
      <c r="H109" s="26">
        <v>2357331</v>
      </c>
      <c r="I109" s="45">
        <f t="shared" si="84"/>
        <v>203.3233569087459</v>
      </c>
      <c r="J109" s="26">
        <v>5018778</v>
      </c>
      <c r="K109" s="45">
        <f t="shared" si="85"/>
        <v>432.8771778506124</v>
      </c>
      <c r="L109" s="26">
        <v>0</v>
      </c>
      <c r="M109" s="45">
        <f t="shared" si="80"/>
        <v>0</v>
      </c>
      <c r="N109" s="26">
        <v>4046631</v>
      </c>
      <c r="O109" s="45">
        <f t="shared" si="52"/>
        <v>349.02803174055543</v>
      </c>
      <c r="P109" s="52">
        <f t="shared" si="81"/>
        <v>120690019</v>
      </c>
      <c r="Q109" s="88">
        <f t="shared" si="61"/>
        <v>10409.696308435397</v>
      </c>
      <c r="R109" s="127">
        <v>5753014</v>
      </c>
      <c r="S109" s="45">
        <f t="shared" si="62"/>
        <v>496.20614110746936</v>
      </c>
      <c r="T109" s="127">
        <v>13828061</v>
      </c>
      <c r="U109" s="45">
        <f t="shared" si="63"/>
        <v>1192.6911333448336</v>
      </c>
      <c r="V109" s="49">
        <f t="shared" si="82"/>
        <v>140271094</v>
      </c>
      <c r="W109" s="49">
        <f t="shared" si="64"/>
        <v>12098.5935828877</v>
      </c>
      <c r="X109" s="26">
        <v>6294194</v>
      </c>
      <c r="Y109" s="45">
        <f t="shared" si="65"/>
        <v>542.8837329653269</v>
      </c>
      <c r="Z109" s="26">
        <v>9906394</v>
      </c>
      <c r="AA109" s="45">
        <f t="shared" si="66"/>
        <v>854.4414352251165</v>
      </c>
      <c r="AB109" s="26">
        <v>3259640</v>
      </c>
      <c r="AC109" s="45">
        <f t="shared" si="67"/>
        <v>281.1488701052268</v>
      </c>
      <c r="AD109" s="26">
        <v>60733783</v>
      </c>
      <c r="AE109" s="45">
        <f t="shared" si="68"/>
        <v>5238.38045540797</v>
      </c>
      <c r="AF109" s="26">
        <v>15022945</v>
      </c>
      <c r="AG109" s="45">
        <f t="shared" si="69"/>
        <v>1295.7516819044333</v>
      </c>
      <c r="AH109" s="26">
        <v>4528411</v>
      </c>
      <c r="AI109" s="45">
        <f t="shared" si="70"/>
        <v>390.58228393996893</v>
      </c>
      <c r="AJ109" s="26">
        <v>0</v>
      </c>
      <c r="AK109" s="45">
        <f t="shared" si="71"/>
        <v>0</v>
      </c>
      <c r="AL109" s="26">
        <v>2292702</v>
      </c>
      <c r="AM109" s="45">
        <f t="shared" si="72"/>
        <v>197.74900810764188</v>
      </c>
      <c r="AN109" s="26">
        <v>20744229</v>
      </c>
      <c r="AO109" s="45">
        <f t="shared" si="73"/>
        <v>1789.2210626185959</v>
      </c>
      <c r="AP109" s="50">
        <f t="shared" si="86"/>
        <v>122782298</v>
      </c>
      <c r="AQ109" s="74">
        <f t="shared" si="74"/>
        <v>10590.15853027428</v>
      </c>
      <c r="AR109" s="127">
        <v>136955535</v>
      </c>
      <c r="AS109" s="45">
        <f t="shared" si="75"/>
        <v>11812.621614628257</v>
      </c>
      <c r="AT109" s="127">
        <v>0</v>
      </c>
      <c r="AU109" s="45">
        <f t="shared" si="76"/>
        <v>0</v>
      </c>
      <c r="AV109" s="97">
        <f t="shared" si="83"/>
        <v>400008927</v>
      </c>
      <c r="AW109" s="97">
        <f t="shared" si="78"/>
        <v>34501.37372779023</v>
      </c>
    </row>
    <row r="110" spans="1:53" s="79" customFormat="1" ht="12.75">
      <c r="A110" s="84">
        <v>397</v>
      </c>
      <c r="B110" s="136" t="s">
        <v>71</v>
      </c>
      <c r="C110" s="96">
        <v>320</v>
      </c>
      <c r="D110" s="26">
        <v>1754338</v>
      </c>
      <c r="E110" s="26">
        <f>D110/$C$110</f>
        <v>5482.30625</v>
      </c>
      <c r="F110" s="26">
        <v>162719</v>
      </c>
      <c r="G110" s="26">
        <f t="shared" si="79"/>
        <v>508.496875</v>
      </c>
      <c r="H110" s="26">
        <v>0</v>
      </c>
      <c r="I110" s="26">
        <f t="shared" si="84"/>
        <v>0</v>
      </c>
      <c r="J110" s="26">
        <v>173570</v>
      </c>
      <c r="K110" s="26">
        <f t="shared" si="85"/>
        <v>542.40625</v>
      </c>
      <c r="L110" s="26">
        <v>0</v>
      </c>
      <c r="M110" s="26">
        <f t="shared" si="80"/>
        <v>0</v>
      </c>
      <c r="N110" s="26">
        <v>135914</v>
      </c>
      <c r="O110" s="26">
        <f t="shared" si="52"/>
        <v>424.73125</v>
      </c>
      <c r="P110" s="52">
        <f t="shared" si="81"/>
        <v>2226541</v>
      </c>
      <c r="Q110" s="88">
        <f t="shared" si="61"/>
        <v>6957.940625</v>
      </c>
      <c r="R110" s="122">
        <v>43098</v>
      </c>
      <c r="S110" s="26">
        <f t="shared" si="62"/>
        <v>134.68125</v>
      </c>
      <c r="T110" s="122">
        <v>120077</v>
      </c>
      <c r="U110" s="26">
        <f t="shared" si="63"/>
        <v>375.240625</v>
      </c>
      <c r="V110" s="49">
        <f t="shared" si="82"/>
        <v>2389716</v>
      </c>
      <c r="W110" s="49">
        <f t="shared" si="64"/>
        <v>7467.8625</v>
      </c>
      <c r="X110" s="26">
        <v>620747</v>
      </c>
      <c r="Y110" s="26">
        <f t="shared" si="65"/>
        <v>1939.834375</v>
      </c>
      <c r="Z110" s="26">
        <v>48911</v>
      </c>
      <c r="AA110" s="26">
        <f t="shared" si="66"/>
        <v>152.846875</v>
      </c>
      <c r="AB110" s="26">
        <v>42790</v>
      </c>
      <c r="AC110" s="26">
        <f t="shared" si="67"/>
        <v>133.71875</v>
      </c>
      <c r="AD110" s="26">
        <v>527921</v>
      </c>
      <c r="AE110" s="26">
        <f t="shared" si="68"/>
        <v>1649.753125</v>
      </c>
      <c r="AF110" s="26">
        <v>144081</v>
      </c>
      <c r="AG110" s="26">
        <f t="shared" si="69"/>
        <v>450.253125</v>
      </c>
      <c r="AH110" s="26">
        <v>224463</v>
      </c>
      <c r="AI110" s="26">
        <f t="shared" si="70"/>
        <v>701.446875</v>
      </c>
      <c r="AJ110" s="26">
        <v>0</v>
      </c>
      <c r="AK110" s="26">
        <f t="shared" si="71"/>
        <v>0</v>
      </c>
      <c r="AL110" s="26">
        <v>0</v>
      </c>
      <c r="AM110" s="26">
        <f t="shared" si="72"/>
        <v>0</v>
      </c>
      <c r="AN110" s="26">
        <v>0</v>
      </c>
      <c r="AO110" s="26">
        <f t="shared" si="73"/>
        <v>0</v>
      </c>
      <c r="AP110" s="74">
        <f t="shared" si="86"/>
        <v>1608913</v>
      </c>
      <c r="AQ110" s="74">
        <f t="shared" si="74"/>
        <v>5027.853125</v>
      </c>
      <c r="AR110" s="122">
        <v>0</v>
      </c>
      <c r="AS110" s="26">
        <f t="shared" si="75"/>
        <v>0</v>
      </c>
      <c r="AT110" s="122">
        <v>0</v>
      </c>
      <c r="AU110" s="26">
        <f t="shared" si="76"/>
        <v>0</v>
      </c>
      <c r="AV110" s="97">
        <f t="shared" si="83"/>
        <v>3998629</v>
      </c>
      <c r="AW110" s="97">
        <f t="shared" si="78"/>
        <v>12495.715625</v>
      </c>
      <c r="AX110" s="78"/>
      <c r="AY110" s="78"/>
      <c r="AZ110" s="78"/>
      <c r="BA110" s="78"/>
    </row>
    <row r="111" spans="1:53" s="79" customFormat="1" ht="12.75">
      <c r="A111" s="84">
        <v>398</v>
      </c>
      <c r="B111" s="136" t="s">
        <v>72</v>
      </c>
      <c r="C111" s="96">
        <v>171</v>
      </c>
      <c r="D111" s="26">
        <v>876372</v>
      </c>
      <c r="E111" s="26">
        <f>D111/$C$111</f>
        <v>5124.982456140351</v>
      </c>
      <c r="F111" s="26">
        <v>98424</v>
      </c>
      <c r="G111" s="26">
        <f t="shared" si="79"/>
        <v>575.578947368421</v>
      </c>
      <c r="H111" s="26">
        <v>0</v>
      </c>
      <c r="I111" s="26">
        <f t="shared" si="84"/>
        <v>0</v>
      </c>
      <c r="J111" s="26">
        <v>5802</v>
      </c>
      <c r="K111" s="26">
        <f t="shared" si="85"/>
        <v>33.92982456140351</v>
      </c>
      <c r="L111" s="26">
        <v>0</v>
      </c>
      <c r="M111" s="26">
        <f t="shared" si="80"/>
        <v>0</v>
      </c>
      <c r="N111" s="26">
        <v>0</v>
      </c>
      <c r="O111" s="26">
        <f t="shared" si="52"/>
        <v>0</v>
      </c>
      <c r="P111" s="52">
        <f t="shared" si="81"/>
        <v>980598</v>
      </c>
      <c r="Q111" s="88">
        <f t="shared" si="61"/>
        <v>5734.491228070176</v>
      </c>
      <c r="R111" s="122">
        <v>83412</v>
      </c>
      <c r="S111" s="26">
        <f t="shared" si="62"/>
        <v>487.7894736842105</v>
      </c>
      <c r="T111" s="122">
        <v>50182</v>
      </c>
      <c r="U111" s="26">
        <f t="shared" si="63"/>
        <v>293.46198830409355</v>
      </c>
      <c r="V111" s="49">
        <f t="shared" si="82"/>
        <v>1114192</v>
      </c>
      <c r="W111" s="49">
        <f t="shared" si="64"/>
        <v>6515.74269005848</v>
      </c>
      <c r="X111" s="26">
        <v>167387</v>
      </c>
      <c r="Y111" s="26">
        <f t="shared" si="65"/>
        <v>978.8713450292398</v>
      </c>
      <c r="Z111" s="26">
        <v>18696</v>
      </c>
      <c r="AA111" s="26">
        <f t="shared" si="66"/>
        <v>109.33333333333333</v>
      </c>
      <c r="AB111" s="26">
        <v>80968</v>
      </c>
      <c r="AC111" s="26">
        <f t="shared" si="67"/>
        <v>473.4970760233918</v>
      </c>
      <c r="AD111" s="26">
        <v>170723</v>
      </c>
      <c r="AE111" s="26">
        <f t="shared" si="68"/>
        <v>998.3801169590644</v>
      </c>
      <c r="AF111" s="26">
        <v>204915</v>
      </c>
      <c r="AG111" s="26">
        <f t="shared" si="69"/>
        <v>1198.3333333333333</v>
      </c>
      <c r="AH111" s="26">
        <v>138980</v>
      </c>
      <c r="AI111" s="26">
        <f t="shared" si="70"/>
        <v>812.7485380116959</v>
      </c>
      <c r="AJ111" s="26">
        <v>0</v>
      </c>
      <c r="AK111" s="26">
        <f t="shared" si="71"/>
        <v>0</v>
      </c>
      <c r="AL111" s="26">
        <v>0</v>
      </c>
      <c r="AM111" s="26">
        <f t="shared" si="72"/>
        <v>0</v>
      </c>
      <c r="AN111" s="26">
        <v>146426</v>
      </c>
      <c r="AO111" s="26">
        <f t="shared" si="73"/>
        <v>856.2923976608187</v>
      </c>
      <c r="AP111" s="74">
        <f t="shared" si="86"/>
        <v>928095</v>
      </c>
      <c r="AQ111" s="74">
        <f t="shared" si="74"/>
        <v>5427.456140350877</v>
      </c>
      <c r="AR111" s="122">
        <v>32129</v>
      </c>
      <c r="AS111" s="26">
        <f t="shared" si="75"/>
        <v>187.88888888888889</v>
      </c>
      <c r="AT111" s="122">
        <v>0</v>
      </c>
      <c r="AU111" s="26">
        <f t="shared" si="76"/>
        <v>0</v>
      </c>
      <c r="AV111" s="97">
        <f t="shared" si="83"/>
        <v>2074416</v>
      </c>
      <c r="AW111" s="97">
        <f t="shared" si="78"/>
        <v>12131.087719298246</v>
      </c>
      <c r="AX111" s="78"/>
      <c r="AY111" s="78"/>
      <c r="AZ111" s="78"/>
      <c r="BA111" s="78"/>
    </row>
    <row r="112" spans="1:53" s="79" customFormat="1" ht="12.75">
      <c r="A112" s="84">
        <v>398</v>
      </c>
      <c r="B112" s="136" t="s">
        <v>73</v>
      </c>
      <c r="C112" s="96">
        <v>454</v>
      </c>
      <c r="D112" s="26">
        <v>1881682</v>
      </c>
      <c r="E112" s="26">
        <f>D112/$C$112</f>
        <v>4144.674008810573</v>
      </c>
      <c r="F112" s="26">
        <v>303667</v>
      </c>
      <c r="G112" s="26">
        <f t="shared" si="79"/>
        <v>668.8700440528635</v>
      </c>
      <c r="H112" s="26">
        <v>0</v>
      </c>
      <c r="I112" s="26">
        <f>H112/C112</f>
        <v>0</v>
      </c>
      <c r="J112" s="26">
        <v>57348</v>
      </c>
      <c r="K112" s="26">
        <f t="shared" si="85"/>
        <v>126.31718061674009</v>
      </c>
      <c r="L112" s="26">
        <v>0</v>
      </c>
      <c r="M112" s="26">
        <f t="shared" si="80"/>
        <v>0</v>
      </c>
      <c r="N112" s="26">
        <v>196139</v>
      </c>
      <c r="O112" s="26">
        <f t="shared" si="52"/>
        <v>432.0242290748899</v>
      </c>
      <c r="P112" s="52">
        <f t="shared" si="81"/>
        <v>2438836</v>
      </c>
      <c r="Q112" s="88">
        <f t="shared" si="61"/>
        <v>5371.885462555066</v>
      </c>
      <c r="R112" s="122">
        <v>162705</v>
      </c>
      <c r="S112" s="26">
        <f t="shared" si="62"/>
        <v>358.3810572687225</v>
      </c>
      <c r="T112" s="122">
        <v>182763</v>
      </c>
      <c r="U112" s="26">
        <f t="shared" si="63"/>
        <v>402.5616740088106</v>
      </c>
      <c r="V112" s="49">
        <f t="shared" si="82"/>
        <v>2784304</v>
      </c>
      <c r="W112" s="49">
        <f t="shared" si="64"/>
        <v>6132.828193832599</v>
      </c>
      <c r="X112" s="26">
        <v>558289</v>
      </c>
      <c r="Y112" s="26">
        <f t="shared" si="65"/>
        <v>1229.7114537444934</v>
      </c>
      <c r="Z112" s="26">
        <v>35919</v>
      </c>
      <c r="AA112" s="26">
        <f t="shared" si="66"/>
        <v>79.11674008810573</v>
      </c>
      <c r="AB112" s="26">
        <v>133719</v>
      </c>
      <c r="AC112" s="26">
        <f t="shared" si="67"/>
        <v>294.5352422907489</v>
      </c>
      <c r="AD112" s="26">
        <v>335065</v>
      </c>
      <c r="AE112" s="26">
        <f t="shared" si="68"/>
        <v>738.0286343612335</v>
      </c>
      <c r="AF112" s="26">
        <v>94706</v>
      </c>
      <c r="AG112" s="26">
        <f t="shared" si="69"/>
        <v>208.60352422907488</v>
      </c>
      <c r="AH112" s="26">
        <v>283511</v>
      </c>
      <c r="AI112" s="26">
        <f t="shared" si="70"/>
        <v>624.4735682819384</v>
      </c>
      <c r="AJ112" s="26">
        <v>0</v>
      </c>
      <c r="AK112" s="26">
        <f t="shared" si="71"/>
        <v>0</v>
      </c>
      <c r="AL112" s="26">
        <v>61993</v>
      </c>
      <c r="AM112" s="26">
        <f t="shared" si="72"/>
        <v>136.54845814977975</v>
      </c>
      <c r="AN112" s="26">
        <v>423681</v>
      </c>
      <c r="AO112" s="26">
        <f t="shared" si="73"/>
        <v>933.2180616740088</v>
      </c>
      <c r="AP112" s="74">
        <f t="shared" si="86"/>
        <v>1926883</v>
      </c>
      <c r="AQ112" s="74">
        <f t="shared" si="74"/>
        <v>4244.235682819383</v>
      </c>
      <c r="AR112" s="122">
        <v>115198</v>
      </c>
      <c r="AS112" s="26">
        <f t="shared" si="75"/>
        <v>253.74008810572687</v>
      </c>
      <c r="AT112" s="122">
        <v>0</v>
      </c>
      <c r="AU112" s="26">
        <f t="shared" si="76"/>
        <v>0</v>
      </c>
      <c r="AV112" s="97">
        <f t="shared" si="83"/>
        <v>4826385</v>
      </c>
      <c r="AW112" s="97">
        <f t="shared" si="78"/>
        <v>10630.80396475771</v>
      </c>
      <c r="AX112" s="78"/>
      <c r="AY112" s="78"/>
      <c r="AZ112" s="78"/>
      <c r="BA112" s="78"/>
    </row>
    <row r="113" spans="1:49" ht="12.75">
      <c r="A113" s="85">
        <v>398</v>
      </c>
      <c r="B113" s="132" t="s">
        <v>155</v>
      </c>
      <c r="C113" s="94">
        <v>87</v>
      </c>
      <c r="D113" s="27">
        <v>435168</v>
      </c>
      <c r="E113" s="27">
        <f>D113/$C$113</f>
        <v>5001.931034482759</v>
      </c>
      <c r="F113" s="27">
        <v>79470</v>
      </c>
      <c r="G113" s="27">
        <f t="shared" si="79"/>
        <v>913.448275862069</v>
      </c>
      <c r="H113" s="27">
        <v>0</v>
      </c>
      <c r="I113" s="27">
        <f t="shared" si="84"/>
        <v>0</v>
      </c>
      <c r="J113" s="27">
        <v>109</v>
      </c>
      <c r="K113" s="27">
        <f t="shared" si="85"/>
        <v>1.2528735632183907</v>
      </c>
      <c r="L113" s="27">
        <v>0</v>
      </c>
      <c r="M113" s="27">
        <f t="shared" si="80"/>
        <v>0</v>
      </c>
      <c r="N113" s="27">
        <v>0</v>
      </c>
      <c r="O113" s="27">
        <f t="shared" si="52"/>
        <v>0</v>
      </c>
      <c r="P113" s="80">
        <f t="shared" si="81"/>
        <v>514747</v>
      </c>
      <c r="Q113" s="5">
        <f t="shared" si="61"/>
        <v>5916.632183908046</v>
      </c>
      <c r="R113" s="129">
        <v>360</v>
      </c>
      <c r="S113" s="27">
        <f t="shared" si="62"/>
        <v>4.137931034482759</v>
      </c>
      <c r="T113" s="129">
        <v>25922</v>
      </c>
      <c r="U113" s="27">
        <f t="shared" si="63"/>
        <v>297.95402298850576</v>
      </c>
      <c r="V113" s="6">
        <f t="shared" si="82"/>
        <v>541029</v>
      </c>
      <c r="W113" s="6">
        <f t="shared" si="64"/>
        <v>6218.724137931034</v>
      </c>
      <c r="X113" s="27">
        <v>130450</v>
      </c>
      <c r="Y113" s="27">
        <f t="shared" si="65"/>
        <v>1499.4252873563219</v>
      </c>
      <c r="Z113" s="27">
        <v>3513</v>
      </c>
      <c r="AA113" s="27">
        <f t="shared" si="66"/>
        <v>40.37931034482759</v>
      </c>
      <c r="AB113" s="27">
        <v>122579</v>
      </c>
      <c r="AC113" s="27">
        <f t="shared" si="67"/>
        <v>1408.9540229885058</v>
      </c>
      <c r="AD113" s="27">
        <v>38158</v>
      </c>
      <c r="AE113" s="27">
        <f t="shared" si="68"/>
        <v>438.5977011494253</v>
      </c>
      <c r="AF113" s="27">
        <v>105802</v>
      </c>
      <c r="AG113" s="27">
        <f t="shared" si="69"/>
        <v>1216.1149425287356</v>
      </c>
      <c r="AH113" s="27">
        <v>49624</v>
      </c>
      <c r="AI113" s="27">
        <f t="shared" si="70"/>
        <v>570.3908045977012</v>
      </c>
      <c r="AJ113" s="27">
        <v>0</v>
      </c>
      <c r="AK113" s="27">
        <f t="shared" si="71"/>
        <v>0</v>
      </c>
      <c r="AL113" s="27">
        <v>0</v>
      </c>
      <c r="AM113" s="27">
        <f t="shared" si="72"/>
        <v>0</v>
      </c>
      <c r="AN113" s="27">
        <v>100813</v>
      </c>
      <c r="AO113" s="27">
        <f t="shared" si="73"/>
        <v>1158.7701149425288</v>
      </c>
      <c r="AP113" s="7">
        <f t="shared" si="86"/>
        <v>550939</v>
      </c>
      <c r="AQ113" s="90">
        <f t="shared" si="74"/>
        <v>6332.632183908046</v>
      </c>
      <c r="AR113" s="129">
        <v>0</v>
      </c>
      <c r="AS113" s="27">
        <f t="shared" si="75"/>
        <v>0</v>
      </c>
      <c r="AT113" s="129">
        <v>0</v>
      </c>
      <c r="AU113" s="27">
        <f t="shared" si="76"/>
        <v>0</v>
      </c>
      <c r="AV113" s="97">
        <f t="shared" si="83"/>
        <v>1091968</v>
      </c>
      <c r="AW113" s="76">
        <f t="shared" si="78"/>
        <v>12551.356321839081</v>
      </c>
    </row>
    <row r="114" spans="1:53" s="79" customFormat="1" ht="12.75">
      <c r="A114" s="82">
        <v>399</v>
      </c>
      <c r="B114" s="83" t="s">
        <v>74</v>
      </c>
      <c r="C114" s="93">
        <v>323</v>
      </c>
      <c r="D114" s="26">
        <v>2179066</v>
      </c>
      <c r="E114" s="45">
        <f>D114/$C$114</f>
        <v>6746.334365325078</v>
      </c>
      <c r="F114" s="26">
        <v>66364</v>
      </c>
      <c r="G114" s="45">
        <f t="shared" si="79"/>
        <v>205.46130030959753</v>
      </c>
      <c r="H114" s="26">
        <v>0</v>
      </c>
      <c r="I114" s="45">
        <f t="shared" si="84"/>
        <v>0</v>
      </c>
      <c r="J114" s="26">
        <v>152125</v>
      </c>
      <c r="K114" s="45">
        <f t="shared" si="85"/>
        <v>470.9752321981424</v>
      </c>
      <c r="L114" s="26">
        <v>0</v>
      </c>
      <c r="M114" s="45">
        <f t="shared" si="80"/>
        <v>0</v>
      </c>
      <c r="N114" s="26">
        <v>0</v>
      </c>
      <c r="O114" s="45">
        <f t="shared" si="52"/>
        <v>0</v>
      </c>
      <c r="P114" s="52">
        <f t="shared" si="81"/>
        <v>2397555</v>
      </c>
      <c r="Q114" s="88">
        <f t="shared" si="61"/>
        <v>7422.770897832817</v>
      </c>
      <c r="R114" s="141">
        <v>158451</v>
      </c>
      <c r="S114" s="45">
        <f t="shared" si="62"/>
        <v>490.5603715170279</v>
      </c>
      <c r="T114" s="141">
        <v>141193</v>
      </c>
      <c r="U114" s="45">
        <f t="shared" si="63"/>
        <v>437.13003095975233</v>
      </c>
      <c r="V114" s="49">
        <f t="shared" si="82"/>
        <v>2697199</v>
      </c>
      <c r="W114" s="49">
        <f t="shared" si="64"/>
        <v>8350.461300309598</v>
      </c>
      <c r="X114" s="26">
        <v>471824</v>
      </c>
      <c r="Y114" s="45">
        <f t="shared" si="65"/>
        <v>1460.7554179566564</v>
      </c>
      <c r="Z114" s="26">
        <v>3457</v>
      </c>
      <c r="AA114" s="45">
        <f t="shared" si="66"/>
        <v>10.702786377708978</v>
      </c>
      <c r="AB114" s="26">
        <v>24702</v>
      </c>
      <c r="AC114" s="45">
        <f t="shared" si="67"/>
        <v>76.47678018575851</v>
      </c>
      <c r="AD114" s="26">
        <v>461435</v>
      </c>
      <c r="AE114" s="45">
        <f t="shared" si="68"/>
        <v>1428.59133126935</v>
      </c>
      <c r="AF114" s="26">
        <v>267351</v>
      </c>
      <c r="AG114" s="45">
        <f t="shared" si="69"/>
        <v>827.7120743034055</v>
      </c>
      <c r="AH114" s="26">
        <v>160392</v>
      </c>
      <c r="AI114" s="45">
        <f t="shared" si="70"/>
        <v>496.56965944272446</v>
      </c>
      <c r="AJ114" s="26">
        <v>0</v>
      </c>
      <c r="AK114" s="45">
        <f t="shared" si="71"/>
        <v>0</v>
      </c>
      <c r="AL114" s="26">
        <v>0</v>
      </c>
      <c r="AM114" s="45">
        <f t="shared" si="72"/>
        <v>0</v>
      </c>
      <c r="AN114" s="26">
        <v>326452</v>
      </c>
      <c r="AO114" s="45">
        <f t="shared" si="73"/>
        <v>1010.6873065015479</v>
      </c>
      <c r="AP114" s="50">
        <f t="shared" si="86"/>
        <v>1715613</v>
      </c>
      <c r="AQ114" s="74">
        <f t="shared" si="74"/>
        <v>5311.495356037151</v>
      </c>
      <c r="AR114" s="141">
        <v>0</v>
      </c>
      <c r="AS114" s="45">
        <f t="shared" si="75"/>
        <v>0</v>
      </c>
      <c r="AT114" s="141">
        <v>0</v>
      </c>
      <c r="AU114" s="45">
        <f>AT114/$C114</f>
        <v>0</v>
      </c>
      <c r="AV114" s="97">
        <f t="shared" si="83"/>
        <v>4412812</v>
      </c>
      <c r="AW114" s="97">
        <f t="shared" si="78"/>
        <v>13661.956656346749</v>
      </c>
      <c r="AX114" s="78"/>
      <c r="AY114" s="78"/>
      <c r="AZ114" s="78"/>
      <c r="BA114" s="78"/>
    </row>
    <row r="115" spans="1:49" ht="12.75">
      <c r="A115" s="86">
        <v>399</v>
      </c>
      <c r="B115" s="87" t="s">
        <v>156</v>
      </c>
      <c r="C115" s="94">
        <v>44</v>
      </c>
      <c r="D115" s="139">
        <v>291188</v>
      </c>
      <c r="E115" s="27">
        <f>D115/$C$115</f>
        <v>6617.909090909091</v>
      </c>
      <c r="F115" s="139">
        <v>34306</v>
      </c>
      <c r="G115" s="27">
        <f t="shared" si="79"/>
        <v>779.6818181818181</v>
      </c>
      <c r="H115" s="139">
        <v>0</v>
      </c>
      <c r="I115" s="27">
        <f t="shared" si="84"/>
        <v>0</v>
      </c>
      <c r="J115" s="139">
        <v>25451</v>
      </c>
      <c r="K115" s="27">
        <f>J115/C115</f>
        <v>578.4318181818181</v>
      </c>
      <c r="L115" s="139">
        <v>0</v>
      </c>
      <c r="M115" s="27">
        <f t="shared" si="80"/>
        <v>0</v>
      </c>
      <c r="N115" s="139">
        <v>0</v>
      </c>
      <c r="O115" s="27">
        <f t="shared" si="52"/>
        <v>0</v>
      </c>
      <c r="P115" s="52">
        <f t="shared" si="81"/>
        <v>350945</v>
      </c>
      <c r="Q115" s="5">
        <f t="shared" si="61"/>
        <v>7976.022727272727</v>
      </c>
      <c r="R115" s="129">
        <v>19333</v>
      </c>
      <c r="S115" s="27">
        <f t="shared" si="62"/>
        <v>439.3863636363636</v>
      </c>
      <c r="T115" s="129">
        <v>0</v>
      </c>
      <c r="U115" s="27">
        <f t="shared" si="63"/>
        <v>0</v>
      </c>
      <c r="V115" s="49">
        <f t="shared" si="82"/>
        <v>370278</v>
      </c>
      <c r="W115" s="49">
        <f t="shared" si="64"/>
        <v>8415.40909090909</v>
      </c>
      <c r="X115" s="139">
        <v>276000</v>
      </c>
      <c r="Y115" s="27">
        <f t="shared" si="65"/>
        <v>6272.727272727273</v>
      </c>
      <c r="Z115" s="139">
        <v>0</v>
      </c>
      <c r="AA115" s="27">
        <f t="shared" si="66"/>
        <v>0</v>
      </c>
      <c r="AB115" s="139">
        <v>9500</v>
      </c>
      <c r="AC115" s="27">
        <f t="shared" si="67"/>
        <v>215.9090909090909</v>
      </c>
      <c r="AD115" s="139">
        <v>164004</v>
      </c>
      <c r="AE115" s="27">
        <f t="shared" si="68"/>
        <v>3727.3636363636365</v>
      </c>
      <c r="AF115" s="139">
        <v>49305</v>
      </c>
      <c r="AG115" s="27">
        <f t="shared" si="69"/>
        <v>1120.5681818181818</v>
      </c>
      <c r="AH115" s="139">
        <v>24696</v>
      </c>
      <c r="AI115" s="27">
        <f t="shared" si="70"/>
        <v>561.2727272727273</v>
      </c>
      <c r="AJ115" s="139">
        <v>0</v>
      </c>
      <c r="AK115" s="27">
        <f t="shared" si="71"/>
        <v>0</v>
      </c>
      <c r="AL115" s="139">
        <v>0</v>
      </c>
      <c r="AM115" s="27">
        <f t="shared" si="72"/>
        <v>0</v>
      </c>
      <c r="AN115" s="139">
        <v>160127</v>
      </c>
      <c r="AO115" s="27">
        <f t="shared" si="73"/>
        <v>3639.25</v>
      </c>
      <c r="AP115" s="4">
        <f t="shared" si="86"/>
        <v>683632</v>
      </c>
      <c r="AQ115" s="74">
        <f t="shared" si="74"/>
        <v>15537.09090909091</v>
      </c>
      <c r="AR115" s="129">
        <v>0</v>
      </c>
      <c r="AS115" s="27">
        <f t="shared" si="75"/>
        <v>0</v>
      </c>
      <c r="AT115" s="129">
        <v>0</v>
      </c>
      <c r="AU115" s="27">
        <f t="shared" si="76"/>
        <v>0</v>
      </c>
      <c r="AV115" s="76">
        <f t="shared" si="83"/>
        <v>1053910</v>
      </c>
      <c r="AW115" s="76">
        <f t="shared" si="78"/>
        <v>23952.5</v>
      </c>
    </row>
    <row r="116" spans="1:49" ht="12.75">
      <c r="A116" s="23"/>
      <c r="B116" s="24" t="s">
        <v>75</v>
      </c>
      <c r="C116" s="63">
        <f>SUM(C89:C115)</f>
        <v>21623</v>
      </c>
      <c r="D116" s="25">
        <f>SUM(D89:D115)</f>
        <v>126190775</v>
      </c>
      <c r="E116" s="33">
        <f>D116/$C$116</f>
        <v>5835.951301854507</v>
      </c>
      <c r="F116" s="25">
        <f>SUM(F89:F115)</f>
        <v>36012146</v>
      </c>
      <c r="G116" s="33">
        <f>F116/$C$116</f>
        <v>1665.4555797067937</v>
      </c>
      <c r="H116" s="25">
        <f>SUM(H89:H115)</f>
        <v>2357331</v>
      </c>
      <c r="I116" s="64">
        <f>H116/$C$116</f>
        <v>109.0196087499422</v>
      </c>
      <c r="J116" s="25">
        <f>SUM(J89:J115)</f>
        <v>6025606</v>
      </c>
      <c r="K116" s="42">
        <f>J116/C116</f>
        <v>278.6665125098275</v>
      </c>
      <c r="L116" s="25">
        <f>SUM(L89:L115)</f>
        <v>0</v>
      </c>
      <c r="M116" s="46">
        <f t="shared" si="80"/>
        <v>0</v>
      </c>
      <c r="N116" s="25">
        <f>SUM(N89:N115)</f>
        <v>8301739</v>
      </c>
      <c r="O116" s="60">
        <f t="shared" si="52"/>
        <v>383.93095315173656</v>
      </c>
      <c r="P116" s="53">
        <f>D116+F116+H116+J116+L116+N116</f>
        <v>178887597</v>
      </c>
      <c r="Q116" s="44">
        <f>P116/$C116</f>
        <v>8273.023955972807</v>
      </c>
      <c r="R116" s="25">
        <f>SUM(R89:R115)</f>
        <v>9847591</v>
      </c>
      <c r="S116" s="58">
        <f>R116/$C116</f>
        <v>455.4220505942746</v>
      </c>
      <c r="T116" s="25">
        <f>SUM(T89:T115)</f>
        <v>19725903</v>
      </c>
      <c r="U116" s="46">
        <f t="shared" si="63"/>
        <v>912.2648568653748</v>
      </c>
      <c r="V116" s="16">
        <f>SUM(V89:V115)</f>
        <v>208461091</v>
      </c>
      <c r="W116" s="48">
        <f t="shared" si="64"/>
        <v>9640.710863432456</v>
      </c>
      <c r="X116" s="25">
        <f>SUM(X89:X115)</f>
        <v>15942638</v>
      </c>
      <c r="Y116" s="46">
        <f t="shared" si="65"/>
        <v>737.3000046247051</v>
      </c>
      <c r="Z116" s="25">
        <f>SUM(Z89:Z115)</f>
        <v>11476526</v>
      </c>
      <c r="AA116" s="46">
        <f>Z116/C116</f>
        <v>530.7554918373953</v>
      </c>
      <c r="AB116" s="25">
        <f>SUM(AB89:AB115)</f>
        <v>6821994</v>
      </c>
      <c r="AC116" s="46">
        <f>AB116/C116</f>
        <v>315.4971095592656</v>
      </c>
      <c r="AD116" s="25">
        <f>SUM(AD89:AD115)</f>
        <v>71883881</v>
      </c>
      <c r="AE116" s="43">
        <f t="shared" si="68"/>
        <v>3324.4175646302547</v>
      </c>
      <c r="AF116" s="25">
        <f>SUM(AF89:AF115)</f>
        <v>20808975</v>
      </c>
      <c r="AG116" s="43">
        <f t="shared" si="69"/>
        <v>962.3537436988393</v>
      </c>
      <c r="AH116" s="25">
        <f>SUM(AH89:AH115)</f>
        <v>8436947</v>
      </c>
      <c r="AI116" s="43">
        <f t="shared" si="70"/>
        <v>390.1839245248115</v>
      </c>
      <c r="AJ116" s="25">
        <f>SUM(AJ89:AJ115)</f>
        <v>0</v>
      </c>
      <c r="AK116" s="43">
        <f t="shared" si="71"/>
        <v>0</v>
      </c>
      <c r="AL116" s="25">
        <f>SUM(AL89:AL115)</f>
        <v>2438875</v>
      </c>
      <c r="AM116" s="43">
        <f t="shared" si="72"/>
        <v>112.79077833788097</v>
      </c>
      <c r="AN116" s="25">
        <f>SUM(AN89:AN115)</f>
        <v>24419938</v>
      </c>
      <c r="AO116" s="14">
        <f t="shared" si="73"/>
        <v>1129.3501364288027</v>
      </c>
      <c r="AP116" s="17">
        <f>SUM(AP89:AP115)</f>
        <v>162229774</v>
      </c>
      <c r="AQ116" s="51">
        <f t="shared" si="74"/>
        <v>7502.648753641955</v>
      </c>
      <c r="AR116" s="25">
        <f>SUM(AR89:AR115)</f>
        <v>137123399</v>
      </c>
      <c r="AS116" s="43">
        <f t="shared" si="75"/>
        <v>6341.552929750728</v>
      </c>
      <c r="AT116" s="25">
        <f>SUM(AT89:AT115)</f>
        <v>26209</v>
      </c>
      <c r="AU116" s="43">
        <f>AT116/$C116</f>
        <v>1.2120889793275678</v>
      </c>
      <c r="AV116" s="62">
        <f>SUM(AV89:AV115)</f>
        <v>507840473</v>
      </c>
      <c r="AW116" s="68">
        <f t="shared" si="78"/>
        <v>23486.124635804466</v>
      </c>
    </row>
    <row r="117" spans="1:49" ht="12.75">
      <c r="A117" s="28"/>
      <c r="B117" s="29"/>
      <c r="C117" s="29"/>
      <c r="D117" s="29"/>
      <c r="E117" s="29"/>
      <c r="F117" s="29"/>
      <c r="G117" s="29"/>
      <c r="H117" s="29"/>
      <c r="I117" s="32"/>
      <c r="J117" s="31"/>
      <c r="K117" s="31"/>
      <c r="L117" s="29"/>
      <c r="M117" s="31"/>
      <c r="N117" s="31"/>
      <c r="O117" s="54"/>
      <c r="P117" s="31"/>
      <c r="Q117" s="32"/>
      <c r="R117" s="31"/>
      <c r="S117" s="31"/>
      <c r="T117" s="31"/>
      <c r="U117" s="31"/>
      <c r="V117" s="31"/>
      <c r="W117" s="31"/>
      <c r="X117" s="31"/>
      <c r="Y117" s="32"/>
      <c r="Z117" s="31"/>
      <c r="AA117" s="31"/>
      <c r="AB117" s="31"/>
      <c r="AC117" s="31"/>
      <c r="AD117" s="31"/>
      <c r="AE117" s="32"/>
      <c r="AF117" s="29"/>
      <c r="AG117" s="31"/>
      <c r="AH117" s="31"/>
      <c r="AI117" s="31"/>
      <c r="AJ117" s="29"/>
      <c r="AK117" s="32"/>
      <c r="AL117" s="31"/>
      <c r="AM117" s="31"/>
      <c r="AN117" s="31"/>
      <c r="AO117" s="31"/>
      <c r="AP117" s="31"/>
      <c r="AQ117" s="32"/>
      <c r="AR117" s="29"/>
      <c r="AS117" s="31"/>
      <c r="AT117" s="31"/>
      <c r="AU117" s="54"/>
      <c r="AV117" s="31"/>
      <c r="AW117" s="32"/>
    </row>
    <row r="118" spans="1:53" s="157" customFormat="1" ht="17.25" thickBot="1">
      <c r="A118" s="142"/>
      <c r="B118" s="143" t="s">
        <v>76</v>
      </c>
      <c r="C118" s="144">
        <f>C116+C87+C77+C73</f>
        <v>679472</v>
      </c>
      <c r="D118" s="145">
        <f>D116+D87+D77+D73</f>
        <v>2504617257</v>
      </c>
      <c r="E118" s="146">
        <f>D118/$C$118</f>
        <v>3686.122838027174</v>
      </c>
      <c r="F118" s="145">
        <f>F116+F87+F77+F73</f>
        <v>890178864</v>
      </c>
      <c r="G118" s="145">
        <f>F118/C118</f>
        <v>1310.1038217910377</v>
      </c>
      <c r="H118" s="145">
        <f>H116+H87+H77+H73</f>
        <v>117712522</v>
      </c>
      <c r="I118" s="147">
        <f>H118/C118</f>
        <v>173.24116667059127</v>
      </c>
      <c r="J118" s="148">
        <f>J116+J87+J77+J73</f>
        <v>162992854</v>
      </c>
      <c r="K118" s="145">
        <f>J118/C118</f>
        <v>239.88163456330798</v>
      </c>
      <c r="L118" s="145">
        <f>L116+L87+L77+L73</f>
        <v>14791646</v>
      </c>
      <c r="M118" s="145">
        <f>L118/C118</f>
        <v>21.76932382791344</v>
      </c>
      <c r="N118" s="145">
        <f>N116+N87+N77+N73</f>
        <v>361776297</v>
      </c>
      <c r="O118" s="145">
        <f>N118/C118</f>
        <v>532.4373881484447</v>
      </c>
      <c r="P118" s="149">
        <f>SUM(P73+P77+P87+P116)</f>
        <v>4052069440</v>
      </c>
      <c r="Q118" s="150">
        <f>P118/C118</f>
        <v>5963.556173028469</v>
      </c>
      <c r="R118" s="145">
        <f>R116+R87+R77+R73</f>
        <v>295075245</v>
      </c>
      <c r="S118" s="145">
        <f>R118/C118</f>
        <v>434.27138277957005</v>
      </c>
      <c r="T118" s="145">
        <f>T116+T87+T77+T73</f>
        <v>357369214</v>
      </c>
      <c r="U118" s="145">
        <f>T118/C118</f>
        <v>525.9513475168955</v>
      </c>
      <c r="V118" s="151">
        <f>SUM(V73+V77+V87+V116)</f>
        <v>4704513899</v>
      </c>
      <c r="W118" s="151">
        <f>V118/C118</f>
        <v>6923.778903324935</v>
      </c>
      <c r="X118" s="145">
        <f>X116+X87+X77+X73</f>
        <v>364816041</v>
      </c>
      <c r="Y118" s="145">
        <f>X118/C118</f>
        <v>536.9110735983234</v>
      </c>
      <c r="Z118" s="145">
        <f>Z116+Z87+Z77+Z73</f>
        <v>166165033</v>
      </c>
      <c r="AA118" s="145">
        <f>Z118/C118</f>
        <v>244.55022870699602</v>
      </c>
      <c r="AB118" s="145">
        <f>AB116+AB87+AB77+AB73</f>
        <v>90325455</v>
      </c>
      <c r="AC118" s="145">
        <f>AB118/C118</f>
        <v>132.93477141074246</v>
      </c>
      <c r="AD118" s="145">
        <f>AD116+AD87+AD77+AD73</f>
        <v>678827011</v>
      </c>
      <c r="AE118" s="145">
        <f>AD118/C118</f>
        <v>999.0507496997669</v>
      </c>
      <c r="AF118" s="145">
        <f>AF116+AF87+AF77+AF73</f>
        <v>408661509</v>
      </c>
      <c r="AG118" s="145">
        <f>AF118/C118</f>
        <v>601.4398076741941</v>
      </c>
      <c r="AH118" s="145">
        <f>AH116+AH87+AH77+AH73</f>
        <v>377385485</v>
      </c>
      <c r="AI118" s="145">
        <f>AH118/C118</f>
        <v>555.4099138743024</v>
      </c>
      <c r="AJ118" s="145">
        <f>AJ116+AJ87+AJ77+AJ73</f>
        <v>7901095</v>
      </c>
      <c r="AK118" s="145">
        <f>AJ118/C118</f>
        <v>11.628286375303176</v>
      </c>
      <c r="AL118" s="145">
        <f>AL116+AL87+AL77+AL73</f>
        <v>8945558</v>
      </c>
      <c r="AM118" s="145">
        <f>AL118/C118</f>
        <v>13.165454941483976</v>
      </c>
      <c r="AN118" s="145">
        <f>AN116+AN87+AN77+AN73</f>
        <v>119095830</v>
      </c>
      <c r="AO118" s="145">
        <f>AN118/C118</f>
        <v>175.277023924459</v>
      </c>
      <c r="AP118" s="152">
        <f>SUM(AP73+AP77+AP87+AP116)</f>
        <v>2222123017</v>
      </c>
      <c r="AQ118" s="153">
        <f>AP118/C118</f>
        <v>3270.3673102055714</v>
      </c>
      <c r="AR118" s="145">
        <f>AR116+AR87+AR77+AR73</f>
        <v>644703757</v>
      </c>
      <c r="AS118" s="145">
        <f>AR118/C118</f>
        <v>948.8304992700214</v>
      </c>
      <c r="AT118" s="145">
        <f>AT116+AT87+AT77+AT73</f>
        <v>377093288</v>
      </c>
      <c r="AU118" s="145">
        <f>AT118/C118</f>
        <v>554.9798784938894</v>
      </c>
      <c r="AV118" s="154">
        <f>SUM(AV73+AV77+AV87+AV116)</f>
        <v>7948433961</v>
      </c>
      <c r="AW118" s="155">
        <f>AV118/C118</f>
        <v>11697.956591294416</v>
      </c>
      <c r="AX118" s="156"/>
      <c r="AY118" s="156"/>
      <c r="AZ118" s="156"/>
      <c r="BA118" s="156"/>
    </row>
    <row r="119" ht="13.5" thickTop="1"/>
  </sheetData>
  <sheetProtection/>
  <mergeCells count="12">
    <mergeCell ref="AH1:AM1"/>
    <mergeCell ref="AN1:AS1"/>
    <mergeCell ref="C2:C3"/>
    <mergeCell ref="D1:I1"/>
    <mergeCell ref="P2:P3"/>
    <mergeCell ref="J1:O1"/>
    <mergeCell ref="P1:U1"/>
    <mergeCell ref="AV2:AV3"/>
    <mergeCell ref="V2:V3"/>
    <mergeCell ref="AP2:AP3"/>
    <mergeCell ref="V1:AA1"/>
    <mergeCell ref="AB1:AG1"/>
  </mergeCells>
  <conditionalFormatting sqref="A4:AW71">
    <cfRule type="expression" priority="6" dxfId="6" stopIfTrue="1">
      <formula>MOD(ROW(),5)=3</formula>
    </cfRule>
  </conditionalFormatting>
  <conditionalFormatting sqref="AV75">
    <cfRule type="expression" priority="5" dxfId="6" stopIfTrue="1">
      <formula>MOD(ROW(),5)=3</formula>
    </cfRule>
  </conditionalFormatting>
  <conditionalFormatting sqref="AV76">
    <cfRule type="expression" priority="4" dxfId="6" stopIfTrue="1">
      <formula>MOD(ROW(),5)=3</formula>
    </cfRule>
  </conditionalFormatting>
  <conditionalFormatting sqref="AV79">
    <cfRule type="expression" priority="3" dxfId="6" stopIfTrue="1">
      <formula>MOD(ROW(),5)=3</formula>
    </cfRule>
  </conditionalFormatting>
  <conditionalFormatting sqref="AV80:AV86">
    <cfRule type="expression" priority="2" dxfId="6" stopIfTrue="1">
      <formula>MOD(ROW(),5)=3</formula>
    </cfRule>
  </conditionalFormatting>
  <conditionalFormatting sqref="AV89:AV115">
    <cfRule type="expression" priority="1" dxfId="6" stopIfTrue="1">
      <formula>MOD(ROW(),5)=3</formula>
    </cfRule>
  </conditionalFormatting>
  <printOptions horizontalCentered="1"/>
  <pageMargins left="0.36" right="0.33" top="0.74" bottom="0.53" header="0.34" footer="0.5"/>
  <pageSetup horizontalDpi="600" verticalDpi="600" orientation="portrait" paperSize="5" scale="80" r:id="rId1"/>
  <headerFooter alignWithMargins="0">
    <oddHeader>&amp;C
</oddHeader>
  </headerFooter>
  <rowBreaks count="1" manualBreakCount="1">
    <brk id="74" max="255" man="1"/>
  </rowBreaks>
  <colBreaks count="7" manualBreakCount="7">
    <brk id="9" max="65535" man="1"/>
    <brk id="15" max="117" man="1"/>
    <brk id="21" max="65535" man="1"/>
    <brk id="27" max="65535" man="1"/>
    <brk id="33" max="65535" man="1"/>
    <brk id="39" max="65535" man="1"/>
    <brk id="4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2009-07-21T20:09:55Z</cp:lastPrinted>
  <dcterms:created xsi:type="dcterms:W3CDTF">2003-04-30T19:33:38Z</dcterms:created>
  <dcterms:modified xsi:type="dcterms:W3CDTF">2009-07-21T20:09:58Z</dcterms:modified>
  <cp:category/>
  <cp:version/>
  <cp:contentType/>
  <cp:contentStatus/>
</cp:coreProperties>
</file>