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Expenditures by Fund" sheetId="1" r:id="rId1"/>
  </sheets>
  <definedNames>
    <definedName name="_xlnm.Print_Area" localSheetId="0">'Expenditures by Fund'!$A$1:$O$146</definedName>
    <definedName name="_xlnm.Print_Titles" localSheetId="0">'Expenditures by Fund'!$A:$B,'Expenditures by Fund'!$1:$2</definedName>
  </definedNames>
  <calcPr fullCalcOnLoad="1"/>
</workbook>
</file>

<file path=xl/sharedStrings.xml><?xml version="1.0" encoding="utf-8"?>
<sst xmlns="http://schemas.openxmlformats.org/spreadsheetml/2006/main" count="150" uniqueCount="146">
  <si>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</si>
  <si>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</si>
  <si>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</si>
  <si>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</si>
  <si>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</si>
  <si>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</si>
  <si>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Total Funds</t>
  </si>
  <si>
    <t>DISTRICT</t>
  </si>
  <si>
    <t>NCLB Federal Funds</t>
  </si>
  <si>
    <t>Percent            General Funds</t>
  </si>
  <si>
    <t xml:space="preserve">Percent            Special Fund Federal </t>
  </si>
  <si>
    <t>Percent              NCLB Federal Funds</t>
  </si>
  <si>
    <t>Percent             Other Special Funds</t>
  </si>
  <si>
    <t>Percent           Debt Service Funds</t>
  </si>
  <si>
    <t>Percent              Capital Project Funds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</si>
  <si>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</si>
  <si>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</si>
  <si>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</si>
  <si>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</si>
  <si>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</si>
  <si>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</si>
  <si>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</si>
  <si>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</si>
  <si>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</si>
  <si>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</si>
  <si>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</si>
  <si>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</si>
  <si>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</si>
  <si>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</si>
  <si>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</si>
  <si>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</si>
  <si>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</si>
  <si>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</si>
  <si>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</si>
  <si>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</si>
  <si>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</si>
  <si>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</si>
  <si>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</si>
  <si>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</si>
  <si>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</si>
  <si>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</si>
  <si>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</si>
  <si>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</si>
  <si>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</si>
  <si>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</si>
  <si>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</si>
  <si>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</si>
  <si>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</si>
  <si>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</si>
  <si>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</si>
  <si>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</si>
  <si>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</si>
  <si>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</si>
  <si>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</si>
  <si>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</si>
  <si>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</si>
  <si>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</si>
  <si>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</si>
  <si>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</si>
  <si>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</si>
  <si>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</si>
  <si>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</si>
  <si>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</si>
  <si>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</si>
  <si>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</si>
  <si>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</si>
  <si>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</si>
  <si>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</si>
  <si>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</si>
  <si>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</si>
  <si>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</si>
  <si>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</si>
  <si>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</si>
  <si>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</si>
  <si>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</si>
  <si>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</si>
  <si>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</si>
  <si>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</si>
  <si>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</si>
  <si>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</si>
  <si>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</si>
  <si>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</si>
  <si>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</si>
  <si>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</si>
  <si>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</si>
  <si>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</si>
  <si>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</si>
  <si>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</si>
  <si>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</si>
  <si>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</si>
  <si>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</si>
  <si>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</si>
  <si>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</si>
  <si>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</si>
  <si>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</si>
  <si>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</si>
  <si>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</si>
  <si>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</si>
  <si>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</si>
  <si>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</si>
  <si>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</si>
  <si>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</si>
  <si>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</si>
  <si>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</si>
  <si>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</si>
  <si>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</si>
  <si>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</si>
  <si>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</si>
  <si>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</si>
  <si>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2008-2009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</si>
  <si>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</si>
  <si>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</si>
  <si>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</si>
  <si>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</si>
  <si>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</si>
  <si>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</si>
  <si>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</si>
  <si>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</si>
  <si>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</si>
  <si>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</si>
  <si>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</si>
  <si>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</si>
  <si>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</si>
  <si>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</si>
  <si>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Allen Parish School Board**</t>
  </si>
  <si>
    <t>Calcasieu Parish School Board**</t>
  </si>
  <si>
    <t>Cameron Parish School Board**</t>
  </si>
  <si>
    <t>East Baton Rouge Parish School Board*</t>
  </si>
  <si>
    <t>Jefferson Parish School Board**</t>
  </si>
  <si>
    <t>Jefferson Davis Parish School Board**</t>
  </si>
  <si>
    <t>Orleans Parish School Board*, **</t>
  </si>
  <si>
    <t>Plaquemines Parish School Board**</t>
  </si>
  <si>
    <t>Pointe Coupee Parish School Board*</t>
  </si>
  <si>
    <t>St. Bernard Parish School Board**</t>
  </si>
  <si>
    <t>St. Charles Parish School Board**</t>
  </si>
  <si>
    <t>St. Tammany Parish School Board**</t>
  </si>
  <si>
    <t>Terrebonne Parish School Board**</t>
  </si>
  <si>
    <t>Vermilion Parish School Board**</t>
  </si>
  <si>
    <t>City of Bogalusa School Board**</t>
  </si>
  <si>
    <t>Recovery School District (RSD OPERATED)***</t>
  </si>
  <si>
    <t>Includes KPC 51115, 51120, 51130 under Other Uses of Funds.</t>
  </si>
  <si>
    <t xml:space="preserve">*  The district of prior jurisdiction transferred local revenue to the Recovery School District (RSD) and each RSD school reported it as miscellaneous local revenue. $6,855,629 is subtracted from East Baton Rouge Parish School Board; $97,742,218 is subtracted from Orleans Parish School Board; $1,668,261 is subtracted from Point Coupee Parish School Board.   </t>
  </si>
  <si>
    <t>**  Includes one-time Hurricane Related revenue</t>
  </si>
  <si>
    <t>*** Excludes one-time Hurricane Related revenue</t>
  </si>
  <si>
    <t xml:space="preserve">* The district of prior jurisdiction transferred local revenue to the Recovery School District (RSD) and each RSD school reported it as miscellaneous local revenue. $6,855,629 is subtracted from East Baton Rouge Parish School Board; $97,742,218 is subtracted from Orleans Parish School Board; $1,668,261 is subtracted from Point Coupee Parish School Board.   </t>
  </si>
  <si>
    <t>Total Expenditures by Fund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</si>
</sst>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2"/>
      <name val="Arial Narrow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 style="double"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22"/>
      </top>
      <bottom/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11" xfId="65" applyFont="1" applyFill="1" applyBorder="1" applyAlignment="1">
      <alignment horizontal="right" wrapText="1"/>
      <protection/>
    </xf>
    <xf numFmtId="0" fontId="2" fillId="0" borderId="12" xfId="65" applyFont="1" applyFill="1" applyBorder="1" applyAlignment="1">
      <alignment horizontal="left" wrapText="1"/>
      <protection/>
    </xf>
    <xf numFmtId="10" fontId="5" fillId="0" borderId="13" xfId="0" applyNumberFormat="1" applyFont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" fillId="0" borderId="19" xfId="65" applyFont="1" applyFill="1" applyBorder="1" applyAlignment="1">
      <alignment horizontal="right" wrapText="1"/>
      <protection/>
    </xf>
    <xf numFmtId="0" fontId="2" fillId="0" borderId="10" xfId="65" applyFont="1" applyFill="1" applyBorder="1" applyAlignment="1">
      <alignment horizontal="right" wrapText="1"/>
      <protection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164" fontId="5" fillId="0" borderId="22" xfId="0" applyNumberFormat="1" applyFont="1" applyBorder="1" applyAlignment="1">
      <alignment/>
    </xf>
    <xf numFmtId="164" fontId="5" fillId="33" borderId="22" xfId="0" applyNumberFormat="1" applyFont="1" applyFill="1" applyBorder="1" applyAlignment="1">
      <alignment/>
    </xf>
    <xf numFmtId="164" fontId="5" fillId="33" borderId="23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23" xfId="0" applyNumberFormat="1" applyFont="1" applyFill="1" applyBorder="1" applyAlignment="1">
      <alignment/>
    </xf>
    <xf numFmtId="10" fontId="5" fillId="0" borderId="23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10" fontId="4" fillId="34" borderId="16" xfId="0" applyNumberFormat="1" applyFont="1" applyFill="1" applyBorder="1" applyAlignment="1">
      <alignment/>
    </xf>
    <xf numFmtId="164" fontId="2" fillId="33" borderId="10" xfId="65" applyNumberFormat="1" applyFont="1" applyFill="1" applyBorder="1" applyAlignment="1">
      <alignment horizontal="right" wrapText="1"/>
      <protection/>
    </xf>
    <xf numFmtId="10" fontId="2" fillId="0" borderId="10" xfId="65" applyNumberFormat="1" applyFont="1" applyFill="1" applyBorder="1" applyAlignment="1">
      <alignment horizontal="right" wrapText="1"/>
      <protection/>
    </xf>
    <xf numFmtId="164" fontId="5" fillId="0" borderId="11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10" fontId="5" fillId="0" borderId="11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64" fontId="2" fillId="33" borderId="19" xfId="65" applyNumberFormat="1" applyFont="1" applyFill="1" applyBorder="1" applyAlignment="1">
      <alignment horizontal="right" wrapText="1"/>
      <protection/>
    </xf>
    <xf numFmtId="10" fontId="2" fillId="0" borderId="19" xfId="65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2" fillId="0" borderId="19" xfId="65" applyFont="1" applyFill="1" applyBorder="1" applyAlignment="1">
      <alignment wrapText="1"/>
      <protection/>
    </xf>
    <xf numFmtId="164" fontId="2" fillId="0" borderId="19" xfId="65" applyNumberFormat="1" applyFont="1" applyFill="1" applyBorder="1" applyAlignment="1">
      <alignment horizontal="right" wrapText="1"/>
      <protection/>
    </xf>
    <xf numFmtId="164" fontId="4" fillId="0" borderId="10" xfId="0" applyNumberFormat="1" applyFont="1" applyFill="1" applyBorder="1" applyAlignment="1">
      <alignment/>
    </xf>
    <xf numFmtId="164" fontId="2" fillId="0" borderId="10" xfId="65" applyNumberFormat="1" applyFont="1" applyFill="1" applyBorder="1" applyAlignment="1">
      <alignment horizontal="right" wrapText="1"/>
      <protection/>
    </xf>
    <xf numFmtId="164" fontId="2" fillId="0" borderId="25" xfId="65" applyNumberFormat="1" applyFont="1" applyFill="1" applyBorder="1" applyAlignment="1">
      <alignment horizontal="right" wrapText="1"/>
      <protection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2" fillId="0" borderId="26" xfId="65" applyFont="1" applyFill="1" applyBorder="1" applyAlignment="1">
      <alignment horizontal="right" wrapText="1"/>
      <protection/>
    </xf>
    <xf numFmtId="0" fontId="2" fillId="0" borderId="26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wrapText="1"/>
      <protection/>
    </xf>
    <xf numFmtId="164" fontId="4" fillId="34" borderId="17" xfId="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10" fontId="4" fillId="34" borderId="17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164" fontId="4" fillId="35" borderId="17" xfId="0" applyNumberFormat="1" applyFont="1" applyFill="1" applyBorder="1" applyAlignment="1">
      <alignment/>
    </xf>
    <xf numFmtId="0" fontId="2" fillId="0" borderId="25" xfId="65" applyFont="1" applyFill="1" applyBorder="1" applyAlignment="1">
      <alignment wrapText="1"/>
      <protection/>
    </xf>
    <xf numFmtId="164" fontId="2" fillId="33" borderId="25" xfId="65" applyNumberFormat="1" applyFont="1" applyFill="1" applyBorder="1" applyAlignment="1">
      <alignment horizontal="right" wrapText="1"/>
      <protection/>
    </xf>
    <xf numFmtId="10" fontId="2" fillId="0" borderId="25" xfId="65" applyNumberFormat="1" applyFont="1" applyFill="1" applyBorder="1" applyAlignment="1">
      <alignment horizontal="right" wrapText="1"/>
      <protection/>
    </xf>
    <xf numFmtId="0" fontId="2" fillId="0" borderId="25" xfId="65" applyFont="1" applyFill="1" applyBorder="1" applyAlignment="1">
      <alignment horizontal="right" wrapText="1"/>
      <protection/>
    </xf>
    <xf numFmtId="164" fontId="5" fillId="0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0" fontId="5" fillId="0" borderId="28" xfId="0" applyNumberFormat="1" applyFont="1" applyBorder="1" applyAlignment="1">
      <alignment/>
    </xf>
    <xf numFmtId="10" fontId="5" fillId="0" borderId="29" xfId="0" applyNumberFormat="1" applyFont="1" applyBorder="1" applyAlignment="1">
      <alignment/>
    </xf>
    <xf numFmtId="10" fontId="5" fillId="0" borderId="3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38" fontId="4" fillId="0" borderId="0" xfId="64" applyNumberFormat="1" applyFont="1" applyFill="1" applyAlignment="1">
      <alignment horizontal="left" vertical="top" wrapText="1"/>
      <protection/>
    </xf>
    <xf numFmtId="38" fontId="4" fillId="0" borderId="0" xfId="63" applyNumberFormat="1" applyFont="1" applyFill="1" applyAlignment="1">
      <alignment horizontal="left" vertical="top" wrapText="1"/>
      <protection/>
    </xf>
    <xf numFmtId="0" fontId="2" fillId="0" borderId="19" xfId="65" applyFont="1" applyFill="1" applyBorder="1" applyAlignment="1">
      <alignment wrapText="1"/>
      <protection/>
    </xf>
    <xf numFmtId="0" fontId="2" fillId="0" borderId="25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left" wrapText="1"/>
      <protection/>
    </xf>
    <xf numFmtId="38" fontId="4" fillId="0" borderId="0" xfId="55" applyNumberFormat="1" applyFont="1" applyFill="1" applyAlignment="1">
      <alignment horizontal="left" vertical="top" wrapText="1"/>
      <protection/>
    </xf>
    <xf numFmtId="38" fontId="4" fillId="0" borderId="0" xfId="55" applyNumberFormat="1" applyFont="1" applyFill="1" applyAlignment="1">
      <alignment horizontal="left" vertical="center" wrapText="1"/>
      <protection/>
    </xf>
    <xf numFmtId="164" fontId="2" fillId="0" borderId="19" xfId="65" applyNumberFormat="1" applyFont="1" applyFill="1" applyBorder="1" applyAlignment="1">
      <alignment horizontal="right" wrapText="1"/>
      <protection/>
    </xf>
    <xf numFmtId="38" fontId="4" fillId="0" borderId="0" xfId="64" applyNumberFormat="1" applyFont="1" applyFill="1" applyAlignment="1">
      <alignment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6" xfId="55"/>
    <cellStyle name="Normal 2" xfId="56"/>
    <cellStyle name="Normal 4" xfId="57"/>
    <cellStyle name="Normal 4 2" xfId="58"/>
    <cellStyle name="Normal 4 3" xfId="59"/>
    <cellStyle name="Normal 4 4" xfId="60"/>
    <cellStyle name="Normal 4 5" xfId="61"/>
    <cellStyle name="Normal 4 6" xfId="62"/>
    <cellStyle name="Normal 7" xfId="63"/>
    <cellStyle name="Normal 8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1" width="5.8515625" style="1" customWidth="1"/>
    <col min="2" max="2" width="41.57421875" style="1" customWidth="1"/>
    <col min="3" max="3" width="12.28125" style="1" customWidth="1"/>
    <col min="4" max="5" width="11.57421875" style="1" customWidth="1"/>
    <col min="6" max="6" width="12.7109375" style="1" customWidth="1"/>
    <col min="7" max="7" width="13.421875" style="1" customWidth="1"/>
    <col min="8" max="8" width="11.7109375" style="1" customWidth="1"/>
    <col min="9" max="9" width="12.8515625" style="1" customWidth="1"/>
    <col min="10" max="15" width="12.7109375" style="1" customWidth="1"/>
    <col min="16" max="16384" width="9.140625" style="1" customWidth="1"/>
  </cols>
  <sheetData>
    <row r="1" spans="2:15" s="31" customFormat="1" ht="42.75" customHeight="1">
      <c r="B1" s="31" t="s">
        <v>109</v>
      </c>
      <c r="C1" s="61" t="s">
        <v>145</v>
      </c>
      <c r="D1" s="61"/>
      <c r="E1" s="61"/>
      <c r="F1" s="61"/>
      <c r="G1" s="61"/>
      <c r="H1" s="61"/>
      <c r="I1" s="61"/>
      <c r="J1" s="61" t="s">
        <v>145</v>
      </c>
      <c r="K1" s="61"/>
      <c r="L1" s="61"/>
      <c r="M1" s="61"/>
      <c r="N1" s="61"/>
      <c r="O1" s="61"/>
    </row>
    <row r="2" spans="1:15" ht="38.25">
      <c r="A2" s="40" t="s">
        <v>0</v>
      </c>
      <c r="B2" s="40" t="s">
        <v>7</v>
      </c>
      <c r="C2" s="41" t="s">
        <v>1</v>
      </c>
      <c r="D2" s="41" t="s">
        <v>2</v>
      </c>
      <c r="E2" s="41" t="s">
        <v>8</v>
      </c>
      <c r="F2" s="41" t="s">
        <v>3</v>
      </c>
      <c r="G2" s="41" t="s">
        <v>4</v>
      </c>
      <c r="H2" s="41" t="s">
        <v>5</v>
      </c>
      <c r="I2" s="42" t="s">
        <v>6</v>
      </c>
      <c r="J2" s="41" t="s">
        <v>9</v>
      </c>
      <c r="K2" s="41" t="s">
        <v>10</v>
      </c>
      <c r="L2" s="41" t="s">
        <v>11</v>
      </c>
      <c r="M2" s="41" t="s">
        <v>12</v>
      </c>
      <c r="N2" s="41" t="s">
        <v>13</v>
      </c>
      <c r="O2" s="41" t="s">
        <v>14</v>
      </c>
    </row>
    <row r="3" spans="1:15" ht="12.75">
      <c r="A3" s="51">
        <v>1</v>
      </c>
      <c r="B3" s="64" t="s">
        <v>16</v>
      </c>
      <c r="C3" s="39">
        <v>74221967</v>
      </c>
      <c r="D3" s="39">
        <v>5626647</v>
      </c>
      <c r="E3" s="39">
        <v>4748302</v>
      </c>
      <c r="F3" s="39">
        <v>7463186</v>
      </c>
      <c r="G3" s="39">
        <v>839305</v>
      </c>
      <c r="H3" s="39">
        <v>0</v>
      </c>
      <c r="I3" s="52">
        <f aca="true" t="shared" si="0" ref="I3:I34">SUM(C3:H3)</f>
        <v>92899407</v>
      </c>
      <c r="J3" s="53">
        <f aca="true" t="shared" si="1" ref="J3:J34">C3/$I3</f>
        <v>0.7989498469026826</v>
      </c>
      <c r="K3" s="53">
        <f aca="true" t="shared" si="2" ref="K3:K34">D3/$I3</f>
        <v>0.06056709274796555</v>
      </c>
      <c r="L3" s="53">
        <f aca="true" t="shared" si="3" ref="L3:L34">E3/$I3</f>
        <v>0.05111229612046932</v>
      </c>
      <c r="M3" s="53">
        <f aca="true" t="shared" si="4" ref="M3:M34">F3/$I3</f>
        <v>0.08033620709764057</v>
      </c>
      <c r="N3" s="53">
        <f aca="true" t="shared" si="5" ref="N3:N34">G3/$I3</f>
        <v>0.009034557131241967</v>
      </c>
      <c r="O3" s="53">
        <f aca="true" t="shared" si="6" ref="O3:O34">H3/$I3</f>
        <v>0</v>
      </c>
    </row>
    <row r="4" spans="1:15" s="34" customFormat="1" ht="12.75">
      <c r="A4" s="12">
        <v>2</v>
      </c>
      <c r="B4" s="64" t="s">
        <v>124</v>
      </c>
      <c r="C4" s="36">
        <v>40327072</v>
      </c>
      <c r="D4" s="36">
        <v>970433</v>
      </c>
      <c r="E4" s="36">
        <v>1705235</v>
      </c>
      <c r="F4" s="36">
        <v>6081157</v>
      </c>
      <c r="G4" s="36">
        <v>1497721</v>
      </c>
      <c r="H4" s="36">
        <v>4505820</v>
      </c>
      <c r="I4" s="32">
        <f t="shared" si="0"/>
        <v>55087438</v>
      </c>
      <c r="J4" s="33">
        <f t="shared" si="1"/>
        <v>0.7320556820957983</v>
      </c>
      <c r="K4" s="33">
        <f t="shared" si="2"/>
        <v>0.017616230400840205</v>
      </c>
      <c r="L4" s="33">
        <f t="shared" si="3"/>
        <v>0.030955060934218796</v>
      </c>
      <c r="M4" s="33">
        <f t="shared" si="4"/>
        <v>0.11039099331502765</v>
      </c>
      <c r="N4" s="33">
        <f t="shared" si="5"/>
        <v>0.027188067813209975</v>
      </c>
      <c r="O4" s="33">
        <f t="shared" si="6"/>
        <v>0.08179396544090506</v>
      </c>
    </row>
    <row r="5" spans="1:15" s="34" customFormat="1" ht="12.75">
      <c r="A5" s="12">
        <v>3</v>
      </c>
      <c r="B5" s="64" t="s">
        <v>17</v>
      </c>
      <c r="C5" s="36">
        <v>186185108</v>
      </c>
      <c r="D5" s="36">
        <v>6148750</v>
      </c>
      <c r="E5" s="36">
        <v>4810939</v>
      </c>
      <c r="F5" s="36">
        <v>10195282</v>
      </c>
      <c r="G5" s="36">
        <v>17644661</v>
      </c>
      <c r="H5" s="36">
        <v>34302051</v>
      </c>
      <c r="I5" s="32">
        <f t="shared" si="0"/>
        <v>259286791</v>
      </c>
      <c r="J5" s="33">
        <f t="shared" si="1"/>
        <v>0.7180663051979381</v>
      </c>
      <c r="K5" s="33">
        <f t="shared" si="2"/>
        <v>0.02371408885229329</v>
      </c>
      <c r="L5" s="33">
        <f t="shared" si="3"/>
        <v>0.018554508625161704</v>
      </c>
      <c r="M5" s="33">
        <f t="shared" si="4"/>
        <v>0.03932048354904435</v>
      </c>
      <c r="N5" s="33">
        <f t="shared" si="5"/>
        <v>0.06805075157106634</v>
      </c>
      <c r="O5" s="33">
        <f t="shared" si="6"/>
        <v>0.13229386220449618</v>
      </c>
    </row>
    <row r="6" spans="1:15" s="34" customFormat="1" ht="12.75">
      <c r="A6" s="12">
        <v>4</v>
      </c>
      <c r="B6" s="64" t="s">
        <v>18</v>
      </c>
      <c r="C6" s="36">
        <v>42508509</v>
      </c>
      <c r="D6" s="36">
        <v>2837855</v>
      </c>
      <c r="E6" s="36">
        <v>2101276</v>
      </c>
      <c r="F6" s="36">
        <v>2905921</v>
      </c>
      <c r="G6" s="36">
        <v>1489705</v>
      </c>
      <c r="H6" s="36">
        <v>0</v>
      </c>
      <c r="I6" s="32">
        <f t="shared" si="0"/>
        <v>51843266</v>
      </c>
      <c r="J6" s="33">
        <f t="shared" si="1"/>
        <v>0.8199427289168086</v>
      </c>
      <c r="K6" s="33">
        <f t="shared" si="2"/>
        <v>0.05473912465314203</v>
      </c>
      <c r="L6" s="33">
        <f t="shared" si="3"/>
        <v>0.04053131992108676</v>
      </c>
      <c r="M6" s="33">
        <f t="shared" si="4"/>
        <v>0.05605204348043968</v>
      </c>
      <c r="N6" s="33">
        <f t="shared" si="5"/>
        <v>0.028734783028522934</v>
      </c>
      <c r="O6" s="33">
        <f t="shared" si="6"/>
        <v>0</v>
      </c>
    </row>
    <row r="7" spans="1:15" ht="12.75">
      <c r="A7" s="13">
        <v>5</v>
      </c>
      <c r="B7" s="66" t="s">
        <v>19</v>
      </c>
      <c r="C7" s="37">
        <v>51649191</v>
      </c>
      <c r="D7" s="37">
        <v>3633447</v>
      </c>
      <c r="E7" s="37">
        <v>3797325</v>
      </c>
      <c r="F7" s="37">
        <v>9245546</v>
      </c>
      <c r="G7" s="37">
        <v>281426</v>
      </c>
      <c r="H7" s="37">
        <v>0</v>
      </c>
      <c r="I7" s="2">
        <f t="shared" si="0"/>
        <v>68606935</v>
      </c>
      <c r="J7" s="19">
        <f t="shared" si="1"/>
        <v>0.7528275530746272</v>
      </c>
      <c r="K7" s="19">
        <f t="shared" si="2"/>
        <v>0.05296034577262488</v>
      </c>
      <c r="L7" s="19">
        <f t="shared" si="3"/>
        <v>0.05534899642434107</v>
      </c>
      <c r="M7" s="19">
        <f t="shared" si="4"/>
        <v>0.13476109958854743</v>
      </c>
      <c r="N7" s="19">
        <f t="shared" si="5"/>
        <v>0.004102005139859403</v>
      </c>
      <c r="O7" s="19">
        <f t="shared" si="6"/>
        <v>0</v>
      </c>
    </row>
    <row r="8" spans="1:15" ht="12.75">
      <c r="A8" s="51">
        <v>6</v>
      </c>
      <c r="B8" s="65" t="s">
        <v>20</v>
      </c>
      <c r="C8" s="39">
        <v>48813927</v>
      </c>
      <c r="D8" s="39">
        <v>1739522</v>
      </c>
      <c r="E8" s="39">
        <v>2224944</v>
      </c>
      <c r="F8" s="39">
        <v>2994319</v>
      </c>
      <c r="G8" s="39">
        <v>1611410</v>
      </c>
      <c r="H8" s="39">
        <v>420205</v>
      </c>
      <c r="I8" s="52">
        <f t="shared" si="0"/>
        <v>57804327</v>
      </c>
      <c r="J8" s="53">
        <f t="shared" si="1"/>
        <v>0.8444683907486719</v>
      </c>
      <c r="K8" s="53">
        <f t="shared" si="2"/>
        <v>0.030093283501077695</v>
      </c>
      <c r="L8" s="53">
        <f t="shared" si="3"/>
        <v>0.03849095933596805</v>
      </c>
      <c r="M8" s="53">
        <f t="shared" si="4"/>
        <v>0.0518009490881193</v>
      </c>
      <c r="N8" s="53">
        <f t="shared" si="5"/>
        <v>0.027876978828937842</v>
      </c>
      <c r="O8" s="53">
        <f t="shared" si="6"/>
        <v>0.007269438497225303</v>
      </c>
    </row>
    <row r="9" spans="1:15" s="34" customFormat="1" ht="12.75">
      <c r="A9" s="12">
        <v>7</v>
      </c>
      <c r="B9" s="64" t="s">
        <v>21</v>
      </c>
      <c r="C9" s="36">
        <v>23889075</v>
      </c>
      <c r="D9" s="36">
        <v>1012749</v>
      </c>
      <c r="E9" s="36">
        <v>1436780</v>
      </c>
      <c r="F9" s="36">
        <v>4942840</v>
      </c>
      <c r="G9" s="36">
        <v>1066468</v>
      </c>
      <c r="H9" s="36">
        <v>15713</v>
      </c>
      <c r="I9" s="32">
        <f t="shared" si="0"/>
        <v>32363625</v>
      </c>
      <c r="J9" s="33">
        <f t="shared" si="1"/>
        <v>0.7381458350231163</v>
      </c>
      <c r="K9" s="33">
        <f t="shared" si="2"/>
        <v>0.03129281716742176</v>
      </c>
      <c r="L9" s="33">
        <f t="shared" si="3"/>
        <v>0.04439490322854748</v>
      </c>
      <c r="M9" s="33">
        <f t="shared" si="4"/>
        <v>0.15272825587368535</v>
      </c>
      <c r="N9" s="33">
        <f t="shared" si="5"/>
        <v>0.032952674491809865</v>
      </c>
      <c r="O9" s="33">
        <f t="shared" si="6"/>
        <v>0.0004855142154193172</v>
      </c>
    </row>
    <row r="10" spans="1:15" s="34" customFormat="1" ht="12.75">
      <c r="A10" s="12">
        <v>8</v>
      </c>
      <c r="B10" s="64" t="s">
        <v>22</v>
      </c>
      <c r="C10" s="36">
        <v>169942853</v>
      </c>
      <c r="D10" s="36">
        <v>5101914</v>
      </c>
      <c r="E10" s="36">
        <v>6415704</v>
      </c>
      <c r="F10" s="36">
        <v>84524513</v>
      </c>
      <c r="G10" s="36">
        <v>9989647</v>
      </c>
      <c r="H10" s="36">
        <v>27689312</v>
      </c>
      <c r="I10" s="32">
        <f t="shared" si="0"/>
        <v>303663943</v>
      </c>
      <c r="J10" s="33">
        <f t="shared" si="1"/>
        <v>0.5596411984942183</v>
      </c>
      <c r="K10" s="33">
        <f t="shared" si="2"/>
        <v>0.016801184722810506</v>
      </c>
      <c r="L10" s="33">
        <f t="shared" si="3"/>
        <v>0.021127645042796538</v>
      </c>
      <c r="M10" s="33">
        <f t="shared" si="4"/>
        <v>0.27834886211696197</v>
      </c>
      <c r="N10" s="33">
        <f t="shared" si="5"/>
        <v>0.03289704698328309</v>
      </c>
      <c r="O10" s="33">
        <f t="shared" si="6"/>
        <v>0.09118406263992956</v>
      </c>
    </row>
    <row r="11" spans="1:15" s="34" customFormat="1" ht="12.75">
      <c r="A11" s="12">
        <v>9</v>
      </c>
      <c r="B11" s="64" t="s">
        <v>23</v>
      </c>
      <c r="C11" s="36">
        <v>386897009</v>
      </c>
      <c r="D11" s="36">
        <v>14408486</v>
      </c>
      <c r="E11" s="36">
        <v>31669777</v>
      </c>
      <c r="F11" s="36">
        <v>31284050</v>
      </c>
      <c r="G11" s="36">
        <v>9547406</v>
      </c>
      <c r="H11" s="36">
        <v>35201788</v>
      </c>
      <c r="I11" s="32">
        <f t="shared" si="0"/>
        <v>509008516</v>
      </c>
      <c r="J11" s="33">
        <f t="shared" si="1"/>
        <v>0.7600992848614737</v>
      </c>
      <c r="K11" s="33">
        <f t="shared" si="2"/>
        <v>0.028306964514519046</v>
      </c>
      <c r="L11" s="33">
        <f t="shared" si="3"/>
        <v>0.06221856020970777</v>
      </c>
      <c r="M11" s="33">
        <f t="shared" si="4"/>
        <v>0.061460759528824856</v>
      </c>
      <c r="N11" s="33">
        <f t="shared" si="5"/>
        <v>0.018756868892936165</v>
      </c>
      <c r="O11" s="33">
        <f t="shared" si="6"/>
        <v>0.06915756199253845</v>
      </c>
    </row>
    <row r="12" spans="1:15" ht="12.75">
      <c r="A12" s="13">
        <v>10</v>
      </c>
      <c r="B12" s="66" t="s">
        <v>125</v>
      </c>
      <c r="C12" s="37">
        <v>288869891</v>
      </c>
      <c r="D12" s="37">
        <v>14286562</v>
      </c>
      <c r="E12" s="37">
        <v>11704735</v>
      </c>
      <c r="F12" s="37">
        <v>16717121</v>
      </c>
      <c r="G12" s="37">
        <v>53487021</v>
      </c>
      <c r="H12" s="37">
        <v>33168409</v>
      </c>
      <c r="I12" s="2">
        <f t="shared" si="0"/>
        <v>418233739</v>
      </c>
      <c r="J12" s="19">
        <f t="shared" si="1"/>
        <v>0.6906900712761483</v>
      </c>
      <c r="K12" s="19">
        <f t="shared" si="2"/>
        <v>0.034159276662278075</v>
      </c>
      <c r="L12" s="19">
        <f t="shared" si="3"/>
        <v>0.02798610898294841</v>
      </c>
      <c r="M12" s="19">
        <f t="shared" si="4"/>
        <v>0.039970761421521755</v>
      </c>
      <c r="N12" s="19">
        <f t="shared" si="5"/>
        <v>0.12788786750654757</v>
      </c>
      <c r="O12" s="19">
        <f t="shared" si="6"/>
        <v>0.07930591415055589</v>
      </c>
    </row>
    <row r="13" spans="1:15" ht="12.75">
      <c r="A13" s="51">
        <v>11</v>
      </c>
      <c r="B13" s="64" t="s">
        <v>24</v>
      </c>
      <c r="C13" s="39">
        <v>11838696</v>
      </c>
      <c r="D13" s="39">
        <v>972202</v>
      </c>
      <c r="E13" s="39">
        <v>698419</v>
      </c>
      <c r="F13" s="39">
        <v>4321233</v>
      </c>
      <c r="G13" s="39">
        <v>480560</v>
      </c>
      <c r="H13" s="39">
        <v>3424760</v>
      </c>
      <c r="I13" s="52">
        <f t="shared" si="0"/>
        <v>21735870</v>
      </c>
      <c r="J13" s="53">
        <f t="shared" si="1"/>
        <v>0.5446617043624202</v>
      </c>
      <c r="K13" s="53">
        <f t="shared" si="2"/>
        <v>0.044728000305485814</v>
      </c>
      <c r="L13" s="53">
        <f t="shared" si="3"/>
        <v>0.032132093171333836</v>
      </c>
      <c r="M13" s="53">
        <f t="shared" si="4"/>
        <v>0.1988065350041199</v>
      </c>
      <c r="N13" s="53">
        <f t="shared" si="5"/>
        <v>0.022109075919206363</v>
      </c>
      <c r="O13" s="53">
        <f t="shared" si="6"/>
        <v>0.1575625912374338</v>
      </c>
    </row>
    <row r="14" spans="1:15" s="34" customFormat="1" ht="12.75">
      <c r="A14" s="12">
        <v>12</v>
      </c>
      <c r="B14" s="64" t="s">
        <v>126</v>
      </c>
      <c r="C14" s="36">
        <v>52418133</v>
      </c>
      <c r="D14" s="36">
        <v>26216069</v>
      </c>
      <c r="E14" s="36">
        <v>543098</v>
      </c>
      <c r="F14" s="36">
        <v>988690</v>
      </c>
      <c r="G14" s="36">
        <v>1483987</v>
      </c>
      <c r="H14" s="36">
        <v>18</v>
      </c>
      <c r="I14" s="32">
        <f t="shared" si="0"/>
        <v>81649995</v>
      </c>
      <c r="J14" s="33">
        <f t="shared" si="1"/>
        <v>0.6419857466004744</v>
      </c>
      <c r="K14" s="33">
        <f t="shared" si="2"/>
        <v>0.32107863570597894</v>
      </c>
      <c r="L14" s="33">
        <f t="shared" si="3"/>
        <v>0.006651537455697333</v>
      </c>
      <c r="M14" s="33">
        <f t="shared" si="4"/>
        <v>0.012108880104646669</v>
      </c>
      <c r="N14" s="33">
        <f t="shared" si="5"/>
        <v>0.018174979680035497</v>
      </c>
      <c r="O14" s="33">
        <f t="shared" si="6"/>
        <v>2.204531672047255E-07</v>
      </c>
    </row>
    <row r="15" spans="1:15" s="34" customFormat="1" ht="12.75">
      <c r="A15" s="12">
        <v>13</v>
      </c>
      <c r="B15" s="64" t="s">
        <v>25</v>
      </c>
      <c r="C15" s="36">
        <v>13328326</v>
      </c>
      <c r="D15" s="36">
        <v>794723</v>
      </c>
      <c r="E15" s="36">
        <v>1167700</v>
      </c>
      <c r="F15" s="36">
        <v>2278146</v>
      </c>
      <c r="G15" s="36">
        <v>127229</v>
      </c>
      <c r="H15" s="36">
        <v>0</v>
      </c>
      <c r="I15" s="32">
        <f t="shared" si="0"/>
        <v>17696124</v>
      </c>
      <c r="J15" s="33">
        <f t="shared" si="1"/>
        <v>0.7531777015124894</v>
      </c>
      <c r="K15" s="33">
        <f t="shared" si="2"/>
        <v>0.044909438925721815</v>
      </c>
      <c r="L15" s="33">
        <f t="shared" si="3"/>
        <v>0.06598620127209778</v>
      </c>
      <c r="M15" s="33">
        <f t="shared" si="4"/>
        <v>0.12873700478138603</v>
      </c>
      <c r="N15" s="33">
        <f t="shared" si="5"/>
        <v>0.007189653508304982</v>
      </c>
      <c r="O15" s="33">
        <f t="shared" si="6"/>
        <v>0</v>
      </c>
    </row>
    <row r="16" spans="1:15" s="34" customFormat="1" ht="12.75">
      <c r="A16" s="12">
        <v>14</v>
      </c>
      <c r="B16" s="64" t="s">
        <v>26</v>
      </c>
      <c r="C16" s="36">
        <v>22804619</v>
      </c>
      <c r="D16" s="36">
        <v>821795</v>
      </c>
      <c r="E16" s="36">
        <v>1499329</v>
      </c>
      <c r="F16" s="36">
        <v>2458933</v>
      </c>
      <c r="G16" s="36">
        <v>1357753</v>
      </c>
      <c r="H16" s="36">
        <v>0</v>
      </c>
      <c r="I16" s="32">
        <f t="shared" si="0"/>
        <v>28942429</v>
      </c>
      <c r="J16" s="33">
        <f t="shared" si="1"/>
        <v>0.787930377232678</v>
      </c>
      <c r="K16" s="33">
        <f t="shared" si="2"/>
        <v>0.028394126837108246</v>
      </c>
      <c r="L16" s="33">
        <f t="shared" si="3"/>
        <v>0.051803841343102196</v>
      </c>
      <c r="M16" s="33">
        <f t="shared" si="4"/>
        <v>0.08495945519983827</v>
      </c>
      <c r="N16" s="33">
        <f t="shared" si="5"/>
        <v>0.046912199387273264</v>
      </c>
      <c r="O16" s="33">
        <f t="shared" si="6"/>
        <v>0</v>
      </c>
    </row>
    <row r="17" spans="1:15" ht="12.75">
      <c r="A17" s="13">
        <v>15</v>
      </c>
      <c r="B17" s="66" t="s">
        <v>27</v>
      </c>
      <c r="C17" s="37">
        <v>30020526</v>
      </c>
      <c r="D17" s="37">
        <v>1336036</v>
      </c>
      <c r="E17" s="37">
        <v>3250481</v>
      </c>
      <c r="F17" s="37">
        <v>11024130</v>
      </c>
      <c r="G17" s="37">
        <v>535887</v>
      </c>
      <c r="H17" s="37">
        <v>1832427</v>
      </c>
      <c r="I17" s="2">
        <f t="shared" si="0"/>
        <v>47999487</v>
      </c>
      <c r="J17" s="19">
        <f t="shared" si="1"/>
        <v>0.625434309329181</v>
      </c>
      <c r="K17" s="19">
        <f t="shared" si="2"/>
        <v>0.027834380813278277</v>
      </c>
      <c r="L17" s="19">
        <f t="shared" si="3"/>
        <v>0.06771907791431188</v>
      </c>
      <c r="M17" s="19">
        <f t="shared" si="4"/>
        <v>0.22967182961767904</v>
      </c>
      <c r="N17" s="19">
        <f t="shared" si="5"/>
        <v>0.011164431819865074</v>
      </c>
      <c r="O17" s="19">
        <f t="shared" si="6"/>
        <v>0.03817597050568478</v>
      </c>
    </row>
    <row r="18" spans="1:15" ht="12.75">
      <c r="A18" s="51">
        <v>16</v>
      </c>
      <c r="B18" s="65" t="s">
        <v>28</v>
      </c>
      <c r="C18" s="39">
        <v>61563507</v>
      </c>
      <c r="D18" s="39">
        <v>2813546</v>
      </c>
      <c r="E18" s="39">
        <v>2583031</v>
      </c>
      <c r="F18" s="39">
        <v>5915238</v>
      </c>
      <c r="G18" s="39">
        <v>5218884</v>
      </c>
      <c r="H18" s="39">
        <v>15743032</v>
      </c>
      <c r="I18" s="52">
        <f t="shared" si="0"/>
        <v>93837238</v>
      </c>
      <c r="J18" s="53">
        <f t="shared" si="1"/>
        <v>0.6560669123701189</v>
      </c>
      <c r="K18" s="53">
        <f t="shared" si="2"/>
        <v>0.029983256753571542</v>
      </c>
      <c r="L18" s="53">
        <f t="shared" si="3"/>
        <v>0.027526715993068763</v>
      </c>
      <c r="M18" s="53">
        <f t="shared" si="4"/>
        <v>0.06303721343545939</v>
      </c>
      <c r="N18" s="53">
        <f t="shared" si="5"/>
        <v>0.055616342842486476</v>
      </c>
      <c r="O18" s="53">
        <f t="shared" si="6"/>
        <v>0.16776955860529483</v>
      </c>
    </row>
    <row r="19" spans="1:15" s="34" customFormat="1" ht="12.75">
      <c r="A19" s="12">
        <v>17</v>
      </c>
      <c r="B19" s="64" t="s">
        <v>127</v>
      </c>
      <c r="C19" s="36">
        <f>428810878-6855629</f>
        <v>421955249</v>
      </c>
      <c r="D19" s="36">
        <v>27812826</v>
      </c>
      <c r="E19" s="36">
        <v>32581057</v>
      </c>
      <c r="F19" s="36">
        <v>71483325</v>
      </c>
      <c r="G19" s="36">
        <v>0</v>
      </c>
      <c r="H19" s="36">
        <v>49626711</v>
      </c>
      <c r="I19" s="32">
        <f t="shared" si="0"/>
        <v>603459168</v>
      </c>
      <c r="J19" s="33">
        <f t="shared" si="1"/>
        <v>0.6992275059776704</v>
      </c>
      <c r="K19" s="33">
        <f t="shared" si="2"/>
        <v>0.04608899404441561</v>
      </c>
      <c r="L19" s="33">
        <f t="shared" si="3"/>
        <v>0.05399049136660063</v>
      </c>
      <c r="M19" s="33">
        <f t="shared" si="4"/>
        <v>0.11845594331910125</v>
      </c>
      <c r="N19" s="33">
        <f t="shared" si="5"/>
        <v>0</v>
      </c>
      <c r="O19" s="33">
        <f t="shared" si="6"/>
        <v>0.08223706529221211</v>
      </c>
    </row>
    <row r="20" spans="1:15" s="34" customFormat="1" ht="12.75">
      <c r="A20" s="12">
        <v>18</v>
      </c>
      <c r="B20" s="64" t="s">
        <v>29</v>
      </c>
      <c r="C20" s="36">
        <v>15923228</v>
      </c>
      <c r="D20" s="36">
        <v>854956</v>
      </c>
      <c r="E20" s="36">
        <v>2361633</v>
      </c>
      <c r="F20" s="36">
        <v>1131598</v>
      </c>
      <c r="G20" s="36">
        <v>0</v>
      </c>
      <c r="H20" s="36">
        <v>224814</v>
      </c>
      <c r="I20" s="32">
        <f t="shared" si="0"/>
        <v>20496229</v>
      </c>
      <c r="J20" s="33">
        <f t="shared" si="1"/>
        <v>0.7768857383472833</v>
      </c>
      <c r="K20" s="33">
        <f t="shared" si="2"/>
        <v>0.041712843860204726</v>
      </c>
      <c r="L20" s="33">
        <f t="shared" si="3"/>
        <v>0.11522280513161713</v>
      </c>
      <c r="M20" s="33">
        <f t="shared" si="4"/>
        <v>0.05521005839659578</v>
      </c>
      <c r="N20" s="33">
        <f t="shared" si="5"/>
        <v>0</v>
      </c>
      <c r="O20" s="33">
        <f t="shared" si="6"/>
        <v>0.010968554264299057</v>
      </c>
    </row>
    <row r="21" spans="1:15" s="34" customFormat="1" ht="12.75">
      <c r="A21" s="12">
        <v>19</v>
      </c>
      <c r="B21" s="64" t="s">
        <v>30</v>
      </c>
      <c r="C21" s="36">
        <v>21182685</v>
      </c>
      <c r="D21" s="36">
        <v>692653</v>
      </c>
      <c r="E21" s="36">
        <v>1947056</v>
      </c>
      <c r="F21" s="36">
        <v>3604774</v>
      </c>
      <c r="G21" s="36">
        <v>146619</v>
      </c>
      <c r="H21" s="36">
        <v>10381</v>
      </c>
      <c r="I21" s="32">
        <f t="shared" si="0"/>
        <v>27584168</v>
      </c>
      <c r="J21" s="33">
        <f t="shared" si="1"/>
        <v>0.7679290888889598</v>
      </c>
      <c r="K21" s="33">
        <f t="shared" si="2"/>
        <v>0.025110527169063066</v>
      </c>
      <c r="L21" s="33">
        <f t="shared" si="3"/>
        <v>0.07058599701103908</v>
      </c>
      <c r="M21" s="33">
        <f t="shared" si="4"/>
        <v>0.13068271625955874</v>
      </c>
      <c r="N21" s="33">
        <f t="shared" si="5"/>
        <v>0.005315331606159011</v>
      </c>
      <c r="O21" s="33">
        <f t="shared" si="6"/>
        <v>0.00037633906522031044</v>
      </c>
    </row>
    <row r="22" spans="1:15" ht="12.75">
      <c r="A22" s="13">
        <v>20</v>
      </c>
      <c r="B22" s="66" t="s">
        <v>31</v>
      </c>
      <c r="C22" s="37">
        <v>49366860</v>
      </c>
      <c r="D22" s="37">
        <v>2000419</v>
      </c>
      <c r="E22" s="37">
        <v>3650698</v>
      </c>
      <c r="F22" s="37">
        <v>5015433</v>
      </c>
      <c r="G22" s="37">
        <v>1383274</v>
      </c>
      <c r="H22" s="37">
        <v>2396</v>
      </c>
      <c r="I22" s="2">
        <f t="shared" si="0"/>
        <v>61419080</v>
      </c>
      <c r="J22" s="19">
        <f t="shared" si="1"/>
        <v>0.8037707500665917</v>
      </c>
      <c r="K22" s="19">
        <f t="shared" si="2"/>
        <v>0.032569992907741374</v>
      </c>
      <c r="L22" s="19">
        <f t="shared" si="3"/>
        <v>0.05943915148191735</v>
      </c>
      <c r="M22" s="19">
        <f t="shared" si="4"/>
        <v>0.08165920101701296</v>
      </c>
      <c r="N22" s="19">
        <f t="shared" si="5"/>
        <v>0.02252189384797037</v>
      </c>
      <c r="O22" s="19">
        <f t="shared" si="6"/>
        <v>3.9010678766272634E-05</v>
      </c>
    </row>
    <row r="23" spans="1:15" ht="12.75">
      <c r="A23" s="51">
        <v>21</v>
      </c>
      <c r="B23" s="64" t="s">
        <v>32</v>
      </c>
      <c r="C23" s="39">
        <v>24485144</v>
      </c>
      <c r="D23" s="39">
        <v>2913659</v>
      </c>
      <c r="E23" s="39">
        <v>2972491</v>
      </c>
      <c r="F23" s="39">
        <v>1778321</v>
      </c>
      <c r="G23" s="39">
        <v>0</v>
      </c>
      <c r="H23" s="39">
        <v>9883784</v>
      </c>
      <c r="I23" s="52">
        <f t="shared" si="0"/>
        <v>42033399</v>
      </c>
      <c r="J23" s="53">
        <f t="shared" si="1"/>
        <v>0.5825163936896942</v>
      </c>
      <c r="K23" s="53">
        <f t="shared" si="2"/>
        <v>0.06931771089937314</v>
      </c>
      <c r="L23" s="53">
        <f t="shared" si="3"/>
        <v>0.07071735978334752</v>
      </c>
      <c r="M23" s="53">
        <f t="shared" si="4"/>
        <v>0.0423073327950471</v>
      </c>
      <c r="N23" s="53">
        <f t="shared" si="5"/>
        <v>0</v>
      </c>
      <c r="O23" s="53">
        <f t="shared" si="6"/>
        <v>0.235141202832538</v>
      </c>
    </row>
    <row r="24" spans="1:15" s="34" customFormat="1" ht="12.75">
      <c r="A24" s="12">
        <v>22</v>
      </c>
      <c r="B24" s="64" t="s">
        <v>33</v>
      </c>
      <c r="C24" s="36">
        <v>24581948</v>
      </c>
      <c r="D24" s="36">
        <v>930486</v>
      </c>
      <c r="E24" s="36">
        <v>1658004</v>
      </c>
      <c r="F24" s="36">
        <v>3475350</v>
      </c>
      <c r="G24" s="36">
        <v>780116</v>
      </c>
      <c r="H24" s="36">
        <v>1312670</v>
      </c>
      <c r="I24" s="32">
        <f t="shared" si="0"/>
        <v>32738574</v>
      </c>
      <c r="J24" s="33">
        <f t="shared" si="1"/>
        <v>0.7508557947575847</v>
      </c>
      <c r="K24" s="33">
        <f t="shared" si="2"/>
        <v>0.02842170217920915</v>
      </c>
      <c r="L24" s="33">
        <f t="shared" si="3"/>
        <v>0.05064374520405195</v>
      </c>
      <c r="M24" s="33">
        <f t="shared" si="4"/>
        <v>0.10615459304977669</v>
      </c>
      <c r="N24" s="33">
        <f t="shared" si="5"/>
        <v>0.023828649348013754</v>
      </c>
      <c r="O24" s="33">
        <f t="shared" si="6"/>
        <v>0.04009551546136371</v>
      </c>
    </row>
    <row r="25" spans="1:15" s="34" customFormat="1" ht="12.75">
      <c r="A25" s="12">
        <v>23</v>
      </c>
      <c r="B25" s="64" t="s">
        <v>34</v>
      </c>
      <c r="C25" s="36">
        <v>115200478</v>
      </c>
      <c r="D25" s="36">
        <v>4074109</v>
      </c>
      <c r="E25" s="36">
        <v>7398303</v>
      </c>
      <c r="F25" s="36">
        <v>12630638</v>
      </c>
      <c r="G25" s="36">
        <v>7151130</v>
      </c>
      <c r="H25" s="36">
        <v>17919569</v>
      </c>
      <c r="I25" s="32">
        <f t="shared" si="0"/>
        <v>164374227</v>
      </c>
      <c r="J25" s="33">
        <f t="shared" si="1"/>
        <v>0.7008427057120092</v>
      </c>
      <c r="K25" s="33">
        <f t="shared" si="2"/>
        <v>0.024785570550546223</v>
      </c>
      <c r="L25" s="33">
        <f t="shared" si="3"/>
        <v>0.045008899114092865</v>
      </c>
      <c r="M25" s="33">
        <f t="shared" si="4"/>
        <v>0.07684074462598081</v>
      </c>
      <c r="N25" s="33">
        <f t="shared" si="5"/>
        <v>0.04350517797416015</v>
      </c>
      <c r="O25" s="33">
        <f t="shared" si="6"/>
        <v>0.10901690202321074</v>
      </c>
    </row>
    <row r="26" spans="1:15" s="34" customFormat="1" ht="12.75">
      <c r="A26" s="12">
        <v>24</v>
      </c>
      <c r="B26" s="64" t="s">
        <v>35</v>
      </c>
      <c r="C26" s="36">
        <v>45962702</v>
      </c>
      <c r="D26" s="36">
        <v>2987547</v>
      </c>
      <c r="E26" s="36">
        <v>3087010</v>
      </c>
      <c r="F26" s="36">
        <v>28365453</v>
      </c>
      <c r="G26" s="36">
        <v>5947079</v>
      </c>
      <c r="H26" s="36">
        <v>3408775</v>
      </c>
      <c r="I26" s="32">
        <f t="shared" si="0"/>
        <v>89758566</v>
      </c>
      <c r="J26" s="33">
        <f t="shared" si="1"/>
        <v>0.5120703688603938</v>
      </c>
      <c r="K26" s="33">
        <f t="shared" si="2"/>
        <v>0.033284255009154225</v>
      </c>
      <c r="L26" s="33">
        <f t="shared" si="3"/>
        <v>0.034392372088475655</v>
      </c>
      <c r="M26" s="33">
        <f t="shared" si="4"/>
        <v>0.3160194537867283</v>
      </c>
      <c r="N26" s="33">
        <f t="shared" si="5"/>
        <v>0.06625639496067706</v>
      </c>
      <c r="O26" s="33">
        <f t="shared" si="6"/>
        <v>0.03797715529457099</v>
      </c>
    </row>
    <row r="27" spans="1:15" ht="12.75">
      <c r="A27" s="13">
        <v>25</v>
      </c>
      <c r="B27" s="66" t="s">
        <v>36</v>
      </c>
      <c r="C27" s="37">
        <v>22207756</v>
      </c>
      <c r="D27" s="37">
        <v>558644</v>
      </c>
      <c r="E27" s="37">
        <v>959064</v>
      </c>
      <c r="F27" s="37">
        <v>1271606</v>
      </c>
      <c r="G27" s="37">
        <v>601755</v>
      </c>
      <c r="H27" s="37">
        <v>0</v>
      </c>
      <c r="I27" s="2">
        <f t="shared" si="0"/>
        <v>25598825</v>
      </c>
      <c r="J27" s="19">
        <f t="shared" si="1"/>
        <v>0.8675302870346588</v>
      </c>
      <c r="K27" s="19">
        <f t="shared" si="2"/>
        <v>0.021823032893111306</v>
      </c>
      <c r="L27" s="19">
        <f t="shared" si="3"/>
        <v>0.03746515709217122</v>
      </c>
      <c r="M27" s="19">
        <f t="shared" si="4"/>
        <v>0.04967438935185502</v>
      </c>
      <c r="N27" s="19">
        <f t="shared" si="5"/>
        <v>0.023507133628203638</v>
      </c>
      <c r="O27" s="19">
        <f t="shared" si="6"/>
        <v>0</v>
      </c>
    </row>
    <row r="28" spans="1:15" ht="12.75">
      <c r="A28" s="51">
        <v>26</v>
      </c>
      <c r="B28" s="65" t="s">
        <v>128</v>
      </c>
      <c r="C28" s="39">
        <v>427783769</v>
      </c>
      <c r="D28" s="39">
        <v>63177805</v>
      </c>
      <c r="E28" s="39">
        <v>41051766</v>
      </c>
      <c r="F28" s="39">
        <v>49633032</v>
      </c>
      <c r="G28" s="39">
        <v>32759454</v>
      </c>
      <c r="H28" s="39">
        <v>71638256</v>
      </c>
      <c r="I28" s="52">
        <f t="shared" si="0"/>
        <v>686044082</v>
      </c>
      <c r="J28" s="53">
        <f t="shared" si="1"/>
        <v>0.6235514309122777</v>
      </c>
      <c r="K28" s="53">
        <f t="shared" si="2"/>
        <v>0.09209000800038969</v>
      </c>
      <c r="L28" s="53">
        <f t="shared" si="3"/>
        <v>0.05983837930694372</v>
      </c>
      <c r="M28" s="53">
        <f t="shared" si="4"/>
        <v>0.07234670963898789</v>
      </c>
      <c r="N28" s="53">
        <f t="shared" si="5"/>
        <v>0.047751237652976355</v>
      </c>
      <c r="O28" s="53">
        <f t="shared" si="6"/>
        <v>0.10442223448842461</v>
      </c>
    </row>
    <row r="29" spans="1:15" s="34" customFormat="1" ht="12.75">
      <c r="A29" s="12">
        <v>27</v>
      </c>
      <c r="B29" s="64" t="s">
        <v>129</v>
      </c>
      <c r="C29" s="36">
        <v>50959145</v>
      </c>
      <c r="D29" s="36">
        <v>1734024</v>
      </c>
      <c r="E29" s="36">
        <v>2570400</v>
      </c>
      <c r="F29" s="36">
        <v>5511980</v>
      </c>
      <c r="G29" s="36">
        <v>3020430</v>
      </c>
      <c r="H29" s="36">
        <v>0</v>
      </c>
      <c r="I29" s="32">
        <f t="shared" si="0"/>
        <v>63795979</v>
      </c>
      <c r="J29" s="33">
        <f t="shared" si="1"/>
        <v>0.7987830236134474</v>
      </c>
      <c r="K29" s="33">
        <f t="shared" si="2"/>
        <v>0.027180772631453777</v>
      </c>
      <c r="L29" s="33">
        <f t="shared" si="3"/>
        <v>0.040290940593607</v>
      </c>
      <c r="M29" s="33">
        <f t="shared" si="4"/>
        <v>0.08640011622049094</v>
      </c>
      <c r="N29" s="33">
        <f t="shared" si="5"/>
        <v>0.04734514694100078</v>
      </c>
      <c r="O29" s="33">
        <f t="shared" si="6"/>
        <v>0</v>
      </c>
    </row>
    <row r="30" spans="1:15" s="34" customFormat="1" ht="12.75">
      <c r="A30" s="12">
        <v>28</v>
      </c>
      <c r="B30" s="64" t="s">
        <v>37</v>
      </c>
      <c r="C30" s="36">
        <v>219771609</v>
      </c>
      <c r="D30" s="36">
        <v>17218052</v>
      </c>
      <c r="E30" s="36">
        <v>13477533</v>
      </c>
      <c r="F30" s="36">
        <v>43170096</v>
      </c>
      <c r="G30" s="36">
        <v>11019754</v>
      </c>
      <c r="H30" s="36">
        <v>13127252</v>
      </c>
      <c r="I30" s="32">
        <f t="shared" si="0"/>
        <v>317784296</v>
      </c>
      <c r="J30" s="33">
        <f t="shared" si="1"/>
        <v>0.6915747938658366</v>
      </c>
      <c r="K30" s="33">
        <f t="shared" si="2"/>
        <v>0.054181569752584625</v>
      </c>
      <c r="L30" s="33">
        <f t="shared" si="3"/>
        <v>0.04241094720426336</v>
      </c>
      <c r="M30" s="33">
        <f t="shared" si="4"/>
        <v>0.13584716596568383</v>
      </c>
      <c r="N30" s="33">
        <f t="shared" si="5"/>
        <v>0.03467683626506201</v>
      </c>
      <c r="O30" s="33">
        <f t="shared" si="6"/>
        <v>0.04130868694656957</v>
      </c>
    </row>
    <row r="31" spans="1:15" s="34" customFormat="1" ht="12.75">
      <c r="A31" s="12">
        <v>29</v>
      </c>
      <c r="B31" s="64" t="s">
        <v>38</v>
      </c>
      <c r="C31" s="36">
        <v>116742820</v>
      </c>
      <c r="D31" s="36">
        <v>4982720</v>
      </c>
      <c r="E31" s="36">
        <v>5834110</v>
      </c>
      <c r="F31" s="36">
        <v>23447780</v>
      </c>
      <c r="G31" s="36">
        <v>9784477</v>
      </c>
      <c r="H31" s="36">
        <v>9687543</v>
      </c>
      <c r="I31" s="32">
        <f t="shared" si="0"/>
        <v>170479450</v>
      </c>
      <c r="J31" s="33">
        <f t="shared" si="1"/>
        <v>0.6847911581131919</v>
      </c>
      <c r="K31" s="33">
        <f t="shared" si="2"/>
        <v>0.02922768697341527</v>
      </c>
      <c r="L31" s="33">
        <f t="shared" si="3"/>
        <v>0.03422177863666266</v>
      </c>
      <c r="M31" s="33">
        <f t="shared" si="4"/>
        <v>0.13754021379116368</v>
      </c>
      <c r="N31" s="33">
        <f t="shared" si="5"/>
        <v>0.05739387943825487</v>
      </c>
      <c r="O31" s="33">
        <f t="shared" si="6"/>
        <v>0.05682528304731157</v>
      </c>
    </row>
    <row r="32" spans="1:15" ht="12.75">
      <c r="A32" s="13">
        <v>30</v>
      </c>
      <c r="B32" s="66" t="s">
        <v>39</v>
      </c>
      <c r="C32" s="37">
        <v>21924528</v>
      </c>
      <c r="D32" s="37">
        <v>737739</v>
      </c>
      <c r="E32" s="37">
        <v>939334</v>
      </c>
      <c r="F32" s="37">
        <v>3452782</v>
      </c>
      <c r="G32" s="37">
        <v>1144227</v>
      </c>
      <c r="H32" s="37">
        <v>7825003</v>
      </c>
      <c r="I32" s="2">
        <f t="shared" si="0"/>
        <v>36023613</v>
      </c>
      <c r="J32" s="19">
        <f t="shared" si="1"/>
        <v>0.6086154656391628</v>
      </c>
      <c r="K32" s="19">
        <f t="shared" si="2"/>
        <v>0.020479317274477715</v>
      </c>
      <c r="L32" s="19">
        <f t="shared" si="3"/>
        <v>0.026075507750985445</v>
      </c>
      <c r="M32" s="19">
        <f t="shared" si="4"/>
        <v>0.09584774297902879</v>
      </c>
      <c r="N32" s="19">
        <f t="shared" si="5"/>
        <v>0.03176324928873736</v>
      </c>
      <c r="O32" s="19">
        <f t="shared" si="6"/>
        <v>0.21721871706760784</v>
      </c>
    </row>
    <row r="33" spans="1:15" ht="12.75">
      <c r="A33" s="51">
        <v>31</v>
      </c>
      <c r="B33" s="64" t="s">
        <v>40</v>
      </c>
      <c r="C33" s="39">
        <v>52711112</v>
      </c>
      <c r="D33" s="39">
        <v>1602303</v>
      </c>
      <c r="E33" s="39">
        <v>2950815</v>
      </c>
      <c r="F33" s="39">
        <v>19558835</v>
      </c>
      <c r="G33" s="39">
        <v>2964650</v>
      </c>
      <c r="H33" s="39">
        <v>3456900</v>
      </c>
      <c r="I33" s="52">
        <f t="shared" si="0"/>
        <v>83244615</v>
      </c>
      <c r="J33" s="53">
        <f t="shared" si="1"/>
        <v>0.6332074693360045</v>
      </c>
      <c r="K33" s="53">
        <f t="shared" si="2"/>
        <v>0.01924812794196958</v>
      </c>
      <c r="L33" s="53">
        <f t="shared" si="3"/>
        <v>0.035447518136758754</v>
      </c>
      <c r="M33" s="53">
        <f t="shared" si="4"/>
        <v>0.2349561590260223</v>
      </c>
      <c r="N33" s="53">
        <f t="shared" si="5"/>
        <v>0.03561371507334138</v>
      </c>
      <c r="O33" s="53">
        <f t="shared" si="6"/>
        <v>0.0415270104859035</v>
      </c>
    </row>
    <row r="34" spans="1:15" s="34" customFormat="1" ht="12.75">
      <c r="A34" s="12">
        <v>32</v>
      </c>
      <c r="B34" s="64" t="s">
        <v>41</v>
      </c>
      <c r="C34" s="36">
        <v>188608752</v>
      </c>
      <c r="D34" s="36">
        <v>5198821</v>
      </c>
      <c r="E34" s="36">
        <v>5631088</v>
      </c>
      <c r="F34" s="36">
        <v>18644945</v>
      </c>
      <c r="G34" s="36">
        <v>6220746</v>
      </c>
      <c r="H34" s="36">
        <v>18358060</v>
      </c>
      <c r="I34" s="32">
        <f t="shared" si="0"/>
        <v>242662412</v>
      </c>
      <c r="J34" s="33">
        <f t="shared" si="1"/>
        <v>0.7772474955865847</v>
      </c>
      <c r="K34" s="33">
        <f t="shared" si="2"/>
        <v>0.021424088539925994</v>
      </c>
      <c r="L34" s="33">
        <f t="shared" si="3"/>
        <v>0.023205439827244444</v>
      </c>
      <c r="M34" s="33">
        <f t="shared" si="4"/>
        <v>0.07683491170441345</v>
      </c>
      <c r="N34" s="33">
        <f t="shared" si="5"/>
        <v>0.025635391772171126</v>
      </c>
      <c r="O34" s="33">
        <f t="shared" si="6"/>
        <v>0.07565267256966027</v>
      </c>
    </row>
    <row r="35" spans="1:15" s="34" customFormat="1" ht="12.75">
      <c r="A35" s="12">
        <v>33</v>
      </c>
      <c r="B35" s="64" t="s">
        <v>42</v>
      </c>
      <c r="C35" s="36">
        <v>15780976</v>
      </c>
      <c r="D35" s="36">
        <v>2207192</v>
      </c>
      <c r="E35" s="36">
        <v>2819694</v>
      </c>
      <c r="F35" s="36">
        <v>1388712</v>
      </c>
      <c r="G35" s="36">
        <v>2045464</v>
      </c>
      <c r="H35" s="36">
        <v>19450331</v>
      </c>
      <c r="I35" s="32">
        <f aca="true" t="shared" si="7" ref="I35:I66">SUM(C35:H35)</f>
        <v>43692369</v>
      </c>
      <c r="J35" s="33">
        <f aca="true" t="shared" si="8" ref="J35:J71">C35/$I35</f>
        <v>0.3611838030572341</v>
      </c>
      <c r="K35" s="33">
        <f aca="true" t="shared" si="9" ref="K35:K71">D35/$I35</f>
        <v>0.05051664742646479</v>
      </c>
      <c r="L35" s="33">
        <f aca="true" t="shared" si="10" ref="L35:L71">E35/$I35</f>
        <v>0.06453515944626395</v>
      </c>
      <c r="M35" s="33">
        <f aca="true" t="shared" si="11" ref="M35:M71">F35/$I35</f>
        <v>0.03178385681032768</v>
      </c>
      <c r="N35" s="33">
        <f aca="true" t="shared" si="12" ref="N35:N71">G35/$I35</f>
        <v>0.04681513149355669</v>
      </c>
      <c r="O35" s="33">
        <f aca="true" t="shared" si="13" ref="O35:O71">H35/$I35</f>
        <v>0.4451654017661528</v>
      </c>
    </row>
    <row r="36" spans="1:15" s="34" customFormat="1" ht="12.75">
      <c r="A36" s="12">
        <v>34</v>
      </c>
      <c r="B36" s="64" t="s">
        <v>43</v>
      </c>
      <c r="C36" s="36">
        <v>39010389</v>
      </c>
      <c r="D36" s="36">
        <v>2411111</v>
      </c>
      <c r="E36" s="36">
        <v>3725141</v>
      </c>
      <c r="F36" s="36">
        <v>4333773</v>
      </c>
      <c r="G36" s="36">
        <v>1384999</v>
      </c>
      <c r="H36" s="36">
        <v>3196282</v>
      </c>
      <c r="I36" s="32">
        <f t="shared" si="7"/>
        <v>54061695</v>
      </c>
      <c r="J36" s="33">
        <f t="shared" si="8"/>
        <v>0.7215901943141072</v>
      </c>
      <c r="K36" s="33">
        <f t="shared" si="9"/>
        <v>0.04459924906165077</v>
      </c>
      <c r="L36" s="33">
        <f t="shared" si="10"/>
        <v>0.06890536820941334</v>
      </c>
      <c r="M36" s="33">
        <f t="shared" si="11"/>
        <v>0.08016346879246017</v>
      </c>
      <c r="N36" s="33">
        <f t="shared" si="12"/>
        <v>0.02561886008198596</v>
      </c>
      <c r="O36" s="33">
        <f t="shared" si="13"/>
        <v>0.05912285954038252</v>
      </c>
    </row>
    <row r="37" spans="1:15" ht="12.75">
      <c r="A37" s="13">
        <v>35</v>
      </c>
      <c r="B37" s="66" t="s">
        <v>44</v>
      </c>
      <c r="C37" s="37">
        <v>51231245</v>
      </c>
      <c r="D37" s="37">
        <v>2099446</v>
      </c>
      <c r="E37" s="37">
        <v>4729689</v>
      </c>
      <c r="F37" s="37">
        <v>9954321</v>
      </c>
      <c r="G37" s="37">
        <v>7182513</v>
      </c>
      <c r="H37" s="37">
        <v>145247</v>
      </c>
      <c r="I37" s="2">
        <f t="shared" si="7"/>
        <v>75342461</v>
      </c>
      <c r="J37" s="19">
        <f t="shared" si="8"/>
        <v>0.6799783856277273</v>
      </c>
      <c r="K37" s="19">
        <f t="shared" si="9"/>
        <v>0.027865375939870082</v>
      </c>
      <c r="L37" s="19">
        <f t="shared" si="10"/>
        <v>0.06277587614240528</v>
      </c>
      <c r="M37" s="19">
        <f t="shared" si="11"/>
        <v>0.13212099615381556</v>
      </c>
      <c r="N37" s="19">
        <f t="shared" si="12"/>
        <v>0.09533154219637184</v>
      </c>
      <c r="O37" s="19">
        <f t="shared" si="13"/>
        <v>0.001927823939809983</v>
      </c>
    </row>
    <row r="38" spans="1:15" ht="12.75">
      <c r="A38" s="51">
        <v>36</v>
      </c>
      <c r="B38" s="65" t="s">
        <v>130</v>
      </c>
      <c r="C38" s="39">
        <f>238005872-97742218</f>
        <v>140263654</v>
      </c>
      <c r="D38" s="39">
        <v>15218099</v>
      </c>
      <c r="E38" s="39">
        <v>40770847</v>
      </c>
      <c r="F38" s="39">
        <v>6676432</v>
      </c>
      <c r="G38" s="39">
        <v>51841530</v>
      </c>
      <c r="H38" s="39">
        <v>15620737</v>
      </c>
      <c r="I38" s="52">
        <f>SUM(C38:H38)</f>
        <v>270391299</v>
      </c>
      <c r="J38" s="53">
        <f t="shared" si="8"/>
        <v>0.5187432233165166</v>
      </c>
      <c r="K38" s="53">
        <f t="shared" si="9"/>
        <v>0.05628176297196605</v>
      </c>
      <c r="L38" s="53">
        <f t="shared" si="10"/>
        <v>0.15078461160098203</v>
      </c>
      <c r="M38" s="53">
        <f t="shared" si="11"/>
        <v>0.024691741282695637</v>
      </c>
      <c r="N38" s="53">
        <f t="shared" si="12"/>
        <v>0.19172780408144716</v>
      </c>
      <c r="O38" s="53">
        <f t="shared" si="13"/>
        <v>0.05777085674639257</v>
      </c>
    </row>
    <row r="39" spans="1:15" s="34" customFormat="1" ht="12.75">
      <c r="A39" s="12">
        <v>37</v>
      </c>
      <c r="B39" s="64" t="s">
        <v>45</v>
      </c>
      <c r="C39" s="36">
        <v>170806771</v>
      </c>
      <c r="D39" s="36">
        <v>4537436</v>
      </c>
      <c r="E39" s="36">
        <v>7466334</v>
      </c>
      <c r="F39" s="36">
        <v>15029665</v>
      </c>
      <c r="G39" s="36">
        <v>42363218</v>
      </c>
      <c r="H39" s="36">
        <v>15916979</v>
      </c>
      <c r="I39" s="32">
        <f t="shared" si="7"/>
        <v>256120403</v>
      </c>
      <c r="J39" s="33">
        <f t="shared" si="8"/>
        <v>0.666900289860937</v>
      </c>
      <c r="K39" s="33">
        <f t="shared" si="9"/>
        <v>0.017716027098395593</v>
      </c>
      <c r="L39" s="33">
        <f t="shared" si="10"/>
        <v>0.02915165645745138</v>
      </c>
      <c r="M39" s="33">
        <f t="shared" si="11"/>
        <v>0.05868202932665228</v>
      </c>
      <c r="N39" s="33">
        <f t="shared" si="12"/>
        <v>0.16540352702787212</v>
      </c>
      <c r="O39" s="33">
        <f t="shared" si="13"/>
        <v>0.06214647022869162</v>
      </c>
    </row>
    <row r="40" spans="1:15" s="34" customFormat="1" ht="12.75">
      <c r="A40" s="12">
        <v>38</v>
      </c>
      <c r="B40" s="64" t="s">
        <v>131</v>
      </c>
      <c r="C40" s="36">
        <v>53701249</v>
      </c>
      <c r="D40" s="36">
        <v>4868242</v>
      </c>
      <c r="E40" s="36">
        <v>1776603</v>
      </c>
      <c r="F40" s="36">
        <v>1678887</v>
      </c>
      <c r="G40" s="36">
        <v>1546515</v>
      </c>
      <c r="H40" s="36">
        <v>0</v>
      </c>
      <c r="I40" s="32">
        <f t="shared" si="7"/>
        <v>63571496</v>
      </c>
      <c r="J40" s="33">
        <f t="shared" si="8"/>
        <v>0.8447378523229971</v>
      </c>
      <c r="K40" s="33">
        <f t="shared" si="9"/>
        <v>0.07657900641507634</v>
      </c>
      <c r="L40" s="33">
        <f t="shared" si="10"/>
        <v>0.027946534402776994</v>
      </c>
      <c r="M40" s="33">
        <f t="shared" si="11"/>
        <v>0.02640943041516594</v>
      </c>
      <c r="N40" s="33">
        <f t="shared" si="12"/>
        <v>0.024327176443983637</v>
      </c>
      <c r="O40" s="33">
        <f t="shared" si="13"/>
        <v>0</v>
      </c>
    </row>
    <row r="41" spans="1:15" s="34" customFormat="1" ht="12.75">
      <c r="A41" s="12">
        <v>39</v>
      </c>
      <c r="B41" s="64" t="s">
        <v>132</v>
      </c>
      <c r="C41" s="36">
        <f>26153154-1668261</f>
        <v>24484893</v>
      </c>
      <c r="D41" s="36">
        <v>1268989</v>
      </c>
      <c r="E41" s="36">
        <v>2474831</v>
      </c>
      <c r="F41" s="36">
        <v>3261248</v>
      </c>
      <c r="G41" s="36">
        <v>227989</v>
      </c>
      <c r="H41" s="36">
        <v>0</v>
      </c>
      <c r="I41" s="32">
        <f t="shared" si="7"/>
        <v>31717950</v>
      </c>
      <c r="J41" s="33">
        <f t="shared" si="8"/>
        <v>0.7719569833485456</v>
      </c>
      <c r="K41" s="33">
        <f t="shared" si="9"/>
        <v>0.04000854405785998</v>
      </c>
      <c r="L41" s="33">
        <f t="shared" si="10"/>
        <v>0.07802619652278915</v>
      </c>
      <c r="M41" s="33">
        <f t="shared" si="11"/>
        <v>0.10282026423523588</v>
      </c>
      <c r="N41" s="33">
        <f t="shared" si="12"/>
        <v>0.007188011835569449</v>
      </c>
      <c r="O41" s="33">
        <f t="shared" si="13"/>
        <v>0</v>
      </c>
    </row>
    <row r="42" spans="1:15" ht="12.75">
      <c r="A42" s="13">
        <v>40</v>
      </c>
      <c r="B42" s="66" t="s">
        <v>46</v>
      </c>
      <c r="C42" s="37">
        <v>175274171</v>
      </c>
      <c r="D42" s="37">
        <v>7389006</v>
      </c>
      <c r="E42" s="37">
        <v>11075901</v>
      </c>
      <c r="F42" s="37">
        <v>58969097</v>
      </c>
      <c r="G42" s="37">
        <v>28396591</v>
      </c>
      <c r="H42" s="37">
        <v>197333</v>
      </c>
      <c r="I42" s="2">
        <f t="shared" si="7"/>
        <v>281302099</v>
      </c>
      <c r="J42" s="19">
        <f t="shared" si="8"/>
        <v>0.6230816322490363</v>
      </c>
      <c r="K42" s="19">
        <f t="shared" si="9"/>
        <v>0.026267155582084725</v>
      </c>
      <c r="L42" s="19">
        <f t="shared" si="10"/>
        <v>0.03937368771642191</v>
      </c>
      <c r="M42" s="19">
        <f t="shared" si="11"/>
        <v>0.2096290685694457</v>
      </c>
      <c r="N42" s="19">
        <f t="shared" si="12"/>
        <v>0.1009469573847723</v>
      </c>
      <c r="O42" s="19">
        <f t="shared" si="13"/>
        <v>0.0007014984982390765</v>
      </c>
    </row>
    <row r="43" spans="1:15" ht="12.75">
      <c r="A43" s="51">
        <v>41</v>
      </c>
      <c r="B43" s="64" t="s">
        <v>47</v>
      </c>
      <c r="C43" s="39">
        <v>13586962</v>
      </c>
      <c r="D43" s="39">
        <v>982637</v>
      </c>
      <c r="E43" s="39">
        <v>1416938</v>
      </c>
      <c r="F43" s="39">
        <v>5638643</v>
      </c>
      <c r="G43" s="39">
        <v>985182</v>
      </c>
      <c r="H43" s="39">
        <v>0</v>
      </c>
      <c r="I43" s="52">
        <f t="shared" si="7"/>
        <v>22610362</v>
      </c>
      <c r="J43" s="53">
        <f t="shared" si="8"/>
        <v>0.6009174908389349</v>
      </c>
      <c r="K43" s="53">
        <f t="shared" si="9"/>
        <v>0.043459587245883106</v>
      </c>
      <c r="L43" s="53">
        <f t="shared" si="10"/>
        <v>0.06266763884629534</v>
      </c>
      <c r="M43" s="53">
        <f t="shared" si="11"/>
        <v>0.24938313681134341</v>
      </c>
      <c r="N43" s="53">
        <f t="shared" si="12"/>
        <v>0.04357214625754333</v>
      </c>
      <c r="O43" s="53">
        <f t="shared" si="13"/>
        <v>0</v>
      </c>
    </row>
    <row r="44" spans="1:15" s="34" customFormat="1" ht="12.75">
      <c r="A44" s="12">
        <v>42</v>
      </c>
      <c r="B44" s="64" t="s">
        <v>48</v>
      </c>
      <c r="C44" s="36">
        <v>34500880</v>
      </c>
      <c r="D44" s="36">
        <v>1197934</v>
      </c>
      <c r="E44" s="36">
        <v>2960447</v>
      </c>
      <c r="F44" s="36">
        <v>3902392</v>
      </c>
      <c r="G44" s="36">
        <v>1697176</v>
      </c>
      <c r="H44" s="36">
        <v>709301</v>
      </c>
      <c r="I44" s="32">
        <f t="shared" si="7"/>
        <v>44968130</v>
      </c>
      <c r="J44" s="33">
        <f t="shared" si="8"/>
        <v>0.7672295912683049</v>
      </c>
      <c r="K44" s="33">
        <f t="shared" si="9"/>
        <v>0.02663962232807991</v>
      </c>
      <c r="L44" s="33">
        <f t="shared" si="10"/>
        <v>0.06583433645117108</v>
      </c>
      <c r="M44" s="33">
        <f t="shared" si="11"/>
        <v>0.0867812826550715</v>
      </c>
      <c r="N44" s="33">
        <f t="shared" si="12"/>
        <v>0.037741751769531</v>
      </c>
      <c r="O44" s="33">
        <f t="shared" si="13"/>
        <v>0.015773415527841606</v>
      </c>
    </row>
    <row r="45" spans="1:15" s="34" customFormat="1" ht="12.75">
      <c r="A45" s="12">
        <v>43</v>
      </c>
      <c r="B45" s="64" t="s">
        <v>49</v>
      </c>
      <c r="C45" s="36">
        <v>40766454</v>
      </c>
      <c r="D45" s="36">
        <v>2472541</v>
      </c>
      <c r="E45" s="36">
        <v>2253908</v>
      </c>
      <c r="F45" s="36">
        <v>4681466</v>
      </c>
      <c r="G45" s="36">
        <v>2499169</v>
      </c>
      <c r="H45" s="36">
        <v>558752</v>
      </c>
      <c r="I45" s="32">
        <f t="shared" si="7"/>
        <v>53232290</v>
      </c>
      <c r="J45" s="33">
        <f t="shared" si="8"/>
        <v>0.7658219099723119</v>
      </c>
      <c r="K45" s="33">
        <f t="shared" si="9"/>
        <v>0.046448142659276916</v>
      </c>
      <c r="L45" s="33">
        <f t="shared" si="10"/>
        <v>0.04234099265690054</v>
      </c>
      <c r="M45" s="33">
        <f t="shared" si="11"/>
        <v>0.08794410309982907</v>
      </c>
      <c r="N45" s="33">
        <f t="shared" si="12"/>
        <v>0.046948365362452</v>
      </c>
      <c r="O45" s="33">
        <f t="shared" si="13"/>
        <v>0.010496486249229556</v>
      </c>
    </row>
    <row r="46" spans="1:15" s="34" customFormat="1" ht="12.75">
      <c r="A46" s="12">
        <v>44</v>
      </c>
      <c r="B46" s="64" t="s">
        <v>133</v>
      </c>
      <c r="C46" s="36">
        <v>54364119</v>
      </c>
      <c r="D46" s="36">
        <v>75516563</v>
      </c>
      <c r="E46" s="36">
        <v>4017768</v>
      </c>
      <c r="F46" s="36">
        <v>3249849</v>
      </c>
      <c r="G46" s="36">
        <v>3276666</v>
      </c>
      <c r="H46" s="36">
        <v>18795863</v>
      </c>
      <c r="I46" s="32">
        <f t="shared" si="7"/>
        <v>159220828</v>
      </c>
      <c r="J46" s="33">
        <f t="shared" si="8"/>
        <v>0.3414384894418461</v>
      </c>
      <c r="K46" s="33">
        <f t="shared" si="9"/>
        <v>0.47428821937793214</v>
      </c>
      <c r="L46" s="33">
        <f t="shared" si="10"/>
        <v>0.025233934846765147</v>
      </c>
      <c r="M46" s="33">
        <f t="shared" si="11"/>
        <v>0.020410954024180805</v>
      </c>
      <c r="N46" s="33">
        <f t="shared" si="12"/>
        <v>0.020579380481553583</v>
      </c>
      <c r="O46" s="33">
        <f t="shared" si="13"/>
        <v>0.11804902182772219</v>
      </c>
    </row>
    <row r="47" spans="1:15" ht="12.75">
      <c r="A47" s="13">
        <v>45</v>
      </c>
      <c r="B47" s="66" t="s">
        <v>134</v>
      </c>
      <c r="C47" s="37">
        <v>137506800</v>
      </c>
      <c r="D47" s="37">
        <v>4325430</v>
      </c>
      <c r="E47" s="37">
        <v>2418804</v>
      </c>
      <c r="F47" s="37">
        <v>9014209</v>
      </c>
      <c r="G47" s="37">
        <v>7076712</v>
      </c>
      <c r="H47" s="37">
        <v>18773589</v>
      </c>
      <c r="I47" s="2">
        <f t="shared" si="7"/>
        <v>179115544</v>
      </c>
      <c r="J47" s="19">
        <f t="shared" si="8"/>
        <v>0.767698865934271</v>
      </c>
      <c r="K47" s="19">
        <f t="shared" si="9"/>
        <v>0.024148825408474878</v>
      </c>
      <c r="L47" s="19">
        <f t="shared" si="10"/>
        <v>0.013504154614297461</v>
      </c>
      <c r="M47" s="19">
        <f t="shared" si="11"/>
        <v>0.05032622406015192</v>
      </c>
      <c r="N47" s="19">
        <f t="shared" si="12"/>
        <v>0.03950920083183847</v>
      </c>
      <c r="O47" s="19">
        <f t="shared" si="13"/>
        <v>0.10481272915096637</v>
      </c>
    </row>
    <row r="48" spans="1:15" ht="12.75">
      <c r="A48" s="51">
        <v>46</v>
      </c>
      <c r="B48" s="65" t="s">
        <v>50</v>
      </c>
      <c r="C48" s="39">
        <v>8405559</v>
      </c>
      <c r="D48" s="39">
        <v>823739</v>
      </c>
      <c r="E48" s="39">
        <v>1504483</v>
      </c>
      <c r="F48" s="39">
        <v>2410597</v>
      </c>
      <c r="G48" s="39">
        <v>59606</v>
      </c>
      <c r="H48" s="39">
        <v>662881</v>
      </c>
      <c r="I48" s="52">
        <f t="shared" si="7"/>
        <v>13866865</v>
      </c>
      <c r="J48" s="53">
        <f t="shared" si="8"/>
        <v>0.6061614503350252</v>
      </c>
      <c r="K48" s="53">
        <f t="shared" si="9"/>
        <v>0.059403405167642434</v>
      </c>
      <c r="L48" s="53">
        <f t="shared" si="10"/>
        <v>0.1084948184034387</v>
      </c>
      <c r="M48" s="53">
        <f t="shared" si="11"/>
        <v>0.17383864341363386</v>
      </c>
      <c r="N48" s="53">
        <f t="shared" si="12"/>
        <v>0.004298448135176913</v>
      </c>
      <c r="O48" s="53">
        <f t="shared" si="13"/>
        <v>0.047803234545082826</v>
      </c>
    </row>
    <row r="49" spans="1:15" s="34" customFormat="1" ht="12.75">
      <c r="A49" s="12">
        <v>47</v>
      </c>
      <c r="B49" s="64" t="s">
        <v>51</v>
      </c>
      <c r="C49" s="36">
        <v>41318141</v>
      </c>
      <c r="D49" s="36">
        <v>1792815</v>
      </c>
      <c r="E49" s="36">
        <v>2791043</v>
      </c>
      <c r="F49" s="36">
        <v>10603945</v>
      </c>
      <c r="G49" s="36">
        <v>3737719</v>
      </c>
      <c r="H49" s="36">
        <v>4983835</v>
      </c>
      <c r="I49" s="32">
        <f t="shared" si="7"/>
        <v>65227498</v>
      </c>
      <c r="J49" s="33">
        <f t="shared" si="8"/>
        <v>0.6334466638594661</v>
      </c>
      <c r="K49" s="33">
        <f t="shared" si="9"/>
        <v>0.027485570579451016</v>
      </c>
      <c r="L49" s="33">
        <f t="shared" si="10"/>
        <v>0.042789361627821446</v>
      </c>
      <c r="M49" s="33">
        <f t="shared" si="11"/>
        <v>0.16256863018109324</v>
      </c>
      <c r="N49" s="33">
        <f t="shared" si="12"/>
        <v>0.05730281115489053</v>
      </c>
      <c r="O49" s="33">
        <f t="shared" si="13"/>
        <v>0.07640696259727761</v>
      </c>
    </row>
    <row r="50" spans="1:15" s="34" customFormat="1" ht="12.75">
      <c r="A50" s="12">
        <v>48</v>
      </c>
      <c r="B50" s="64" t="s">
        <v>52</v>
      </c>
      <c r="C50" s="36">
        <v>72893866</v>
      </c>
      <c r="D50" s="36">
        <v>4853311</v>
      </c>
      <c r="E50" s="36">
        <v>3819866</v>
      </c>
      <c r="F50" s="36">
        <v>3300236</v>
      </c>
      <c r="G50" s="36">
        <v>5505242</v>
      </c>
      <c r="H50" s="36">
        <v>8419469</v>
      </c>
      <c r="I50" s="32">
        <f t="shared" si="7"/>
        <v>98791990</v>
      </c>
      <c r="J50" s="33">
        <f t="shared" si="8"/>
        <v>0.7378519857733405</v>
      </c>
      <c r="K50" s="33">
        <f t="shared" si="9"/>
        <v>0.04912656380340147</v>
      </c>
      <c r="L50" s="33">
        <f t="shared" si="10"/>
        <v>0.038665746079211485</v>
      </c>
      <c r="M50" s="33">
        <f t="shared" si="11"/>
        <v>0.033405906693447514</v>
      </c>
      <c r="N50" s="33">
        <f t="shared" si="12"/>
        <v>0.05572559070831552</v>
      </c>
      <c r="O50" s="33">
        <f t="shared" si="13"/>
        <v>0.08522420694228348</v>
      </c>
    </row>
    <row r="51" spans="1:15" s="34" customFormat="1" ht="12.75">
      <c r="A51" s="12">
        <v>49</v>
      </c>
      <c r="B51" s="64" t="s">
        <v>53</v>
      </c>
      <c r="C51" s="36">
        <v>131245767</v>
      </c>
      <c r="D51" s="36">
        <v>5192899</v>
      </c>
      <c r="E51" s="36">
        <v>8965070</v>
      </c>
      <c r="F51" s="36">
        <v>9305078</v>
      </c>
      <c r="G51" s="36">
        <v>523623</v>
      </c>
      <c r="H51" s="36">
        <v>2713435</v>
      </c>
      <c r="I51" s="32">
        <f t="shared" si="7"/>
        <v>157945872</v>
      </c>
      <c r="J51" s="33">
        <f t="shared" si="8"/>
        <v>0.8309540815349704</v>
      </c>
      <c r="K51" s="33">
        <f t="shared" si="9"/>
        <v>0.03287771268881279</v>
      </c>
      <c r="L51" s="33">
        <f t="shared" si="10"/>
        <v>0.056760394472354425</v>
      </c>
      <c r="M51" s="33">
        <f t="shared" si="11"/>
        <v>0.05891308131180535</v>
      </c>
      <c r="N51" s="33">
        <f t="shared" si="12"/>
        <v>0.0033152053508558933</v>
      </c>
      <c r="O51" s="33">
        <f t="shared" si="13"/>
        <v>0.017179524641201132</v>
      </c>
    </row>
    <row r="52" spans="1:15" ht="12.75">
      <c r="A52" s="13">
        <v>50</v>
      </c>
      <c r="B52" s="66" t="s">
        <v>54</v>
      </c>
      <c r="C52" s="37">
        <v>63475109</v>
      </c>
      <c r="D52" s="37">
        <v>2442928</v>
      </c>
      <c r="E52" s="37">
        <v>3640490</v>
      </c>
      <c r="F52" s="37">
        <v>21685144</v>
      </c>
      <c r="G52" s="37">
        <v>3065981</v>
      </c>
      <c r="H52" s="37">
        <v>1794505</v>
      </c>
      <c r="I52" s="2">
        <f t="shared" si="7"/>
        <v>96104157</v>
      </c>
      <c r="J52" s="19">
        <f t="shared" si="8"/>
        <v>0.6604824492659563</v>
      </c>
      <c r="K52" s="19">
        <f t="shared" si="9"/>
        <v>0.025419587208907104</v>
      </c>
      <c r="L52" s="19">
        <f t="shared" si="10"/>
        <v>0.037880671488539255</v>
      </c>
      <c r="M52" s="19">
        <f t="shared" si="11"/>
        <v>0.22564210203727192</v>
      </c>
      <c r="N52" s="19">
        <f t="shared" si="12"/>
        <v>0.0319026886630929</v>
      </c>
      <c r="O52" s="19">
        <f t="shared" si="13"/>
        <v>0.018672501336232522</v>
      </c>
    </row>
    <row r="53" spans="1:15" ht="12.75">
      <c r="A53" s="51">
        <v>51</v>
      </c>
      <c r="B53" s="64" t="s">
        <v>55</v>
      </c>
      <c r="C53" s="39">
        <v>91104799</v>
      </c>
      <c r="D53" s="39">
        <v>3006023</v>
      </c>
      <c r="E53" s="39">
        <v>5016957</v>
      </c>
      <c r="F53" s="39">
        <v>6059924</v>
      </c>
      <c r="G53" s="39">
        <v>2228231</v>
      </c>
      <c r="H53" s="39">
        <v>14820529</v>
      </c>
      <c r="I53" s="52">
        <f t="shared" si="7"/>
        <v>122236463</v>
      </c>
      <c r="J53" s="53">
        <f t="shared" si="8"/>
        <v>0.7453160600695719</v>
      </c>
      <c r="K53" s="53">
        <f t="shared" si="9"/>
        <v>0.024591868303650115</v>
      </c>
      <c r="L53" s="53">
        <f t="shared" si="10"/>
        <v>0.04104304785062375</v>
      </c>
      <c r="M53" s="53">
        <f t="shared" si="11"/>
        <v>0.04957542006103367</v>
      </c>
      <c r="N53" s="53">
        <f t="shared" si="12"/>
        <v>0.018228856965535726</v>
      </c>
      <c r="O53" s="53">
        <f t="shared" si="13"/>
        <v>0.12124474674958487</v>
      </c>
    </row>
    <row r="54" spans="1:15" s="34" customFormat="1" ht="12.75">
      <c r="A54" s="12">
        <v>52</v>
      </c>
      <c r="B54" s="64" t="s">
        <v>135</v>
      </c>
      <c r="C54" s="36">
        <v>349026378</v>
      </c>
      <c r="D54" s="36">
        <v>43310981</v>
      </c>
      <c r="E54" s="36">
        <v>8281973</v>
      </c>
      <c r="F54" s="36">
        <v>31751257</v>
      </c>
      <c r="G54" s="36">
        <v>22538747</v>
      </c>
      <c r="H54" s="36">
        <v>65060878</v>
      </c>
      <c r="I54" s="32">
        <f t="shared" si="7"/>
        <v>519970214</v>
      </c>
      <c r="J54" s="33">
        <f t="shared" si="8"/>
        <v>0.6712430223935866</v>
      </c>
      <c r="K54" s="33">
        <f t="shared" si="9"/>
        <v>0.08329511928542892</v>
      </c>
      <c r="L54" s="33">
        <f t="shared" si="10"/>
        <v>0.015927783509537722</v>
      </c>
      <c r="M54" s="33">
        <f t="shared" si="11"/>
        <v>0.06106360738578768</v>
      </c>
      <c r="N54" s="33">
        <f t="shared" si="12"/>
        <v>0.043346227136002835</v>
      </c>
      <c r="O54" s="33">
        <f t="shared" si="13"/>
        <v>0.1251242402896563</v>
      </c>
    </row>
    <row r="55" spans="1:15" s="34" customFormat="1" ht="12.75">
      <c r="A55" s="12">
        <v>53</v>
      </c>
      <c r="B55" s="64" t="s">
        <v>56</v>
      </c>
      <c r="C55" s="36">
        <v>128443421</v>
      </c>
      <c r="D55" s="36">
        <v>5462993</v>
      </c>
      <c r="E55" s="36">
        <v>13049510</v>
      </c>
      <c r="F55" s="36">
        <v>26216936</v>
      </c>
      <c r="G55" s="36">
        <v>6656100</v>
      </c>
      <c r="H55" s="36">
        <v>3574102</v>
      </c>
      <c r="I55" s="32">
        <f t="shared" si="7"/>
        <v>183403062</v>
      </c>
      <c r="J55" s="33">
        <f t="shared" si="8"/>
        <v>0.7003341143780903</v>
      </c>
      <c r="K55" s="33">
        <f t="shared" si="9"/>
        <v>0.02978681457346661</v>
      </c>
      <c r="L55" s="33">
        <f t="shared" si="10"/>
        <v>0.07115208360043629</v>
      </c>
      <c r="M55" s="33">
        <f t="shared" si="11"/>
        <v>0.14294710085047543</v>
      </c>
      <c r="N55" s="33">
        <f t="shared" si="12"/>
        <v>0.03629219669189602</v>
      </c>
      <c r="O55" s="33">
        <f t="shared" si="13"/>
        <v>0.01948768990563527</v>
      </c>
    </row>
    <row r="56" spans="1:15" s="34" customFormat="1" ht="12.75">
      <c r="A56" s="12">
        <v>54</v>
      </c>
      <c r="B56" s="64" t="s">
        <v>57</v>
      </c>
      <c r="C56" s="36">
        <v>8184217</v>
      </c>
      <c r="D56" s="36">
        <v>743483</v>
      </c>
      <c r="E56" s="36">
        <v>1006074</v>
      </c>
      <c r="F56" s="36">
        <v>576814</v>
      </c>
      <c r="G56" s="36">
        <v>73473</v>
      </c>
      <c r="H56" s="36">
        <v>595976</v>
      </c>
      <c r="I56" s="32">
        <f t="shared" si="7"/>
        <v>11180037</v>
      </c>
      <c r="J56" s="33">
        <f t="shared" si="8"/>
        <v>0.7320384538977822</v>
      </c>
      <c r="K56" s="33">
        <f t="shared" si="9"/>
        <v>0.0665009427070769</v>
      </c>
      <c r="L56" s="33">
        <f t="shared" si="10"/>
        <v>0.08998843205975078</v>
      </c>
      <c r="M56" s="33">
        <f t="shared" si="11"/>
        <v>0.05159321029080673</v>
      </c>
      <c r="N56" s="33">
        <f t="shared" si="12"/>
        <v>0.006571802937682585</v>
      </c>
      <c r="O56" s="33">
        <f t="shared" si="13"/>
        <v>0.05330715810690072</v>
      </c>
    </row>
    <row r="57" spans="1:15" ht="12.75">
      <c r="A57" s="13">
        <v>55</v>
      </c>
      <c r="B57" s="66" t="s">
        <v>136</v>
      </c>
      <c r="C57" s="37">
        <v>184733594</v>
      </c>
      <c r="D57" s="37">
        <v>5409276</v>
      </c>
      <c r="E57" s="37">
        <v>9173916</v>
      </c>
      <c r="F57" s="37">
        <v>8876541</v>
      </c>
      <c r="G57" s="37">
        <v>0</v>
      </c>
      <c r="H57" s="37">
        <v>9099295</v>
      </c>
      <c r="I57" s="2">
        <f t="shared" si="7"/>
        <v>217292622</v>
      </c>
      <c r="J57" s="19">
        <f t="shared" si="8"/>
        <v>0.8501604532159402</v>
      </c>
      <c r="K57" s="19">
        <f t="shared" si="9"/>
        <v>0.024893969938841274</v>
      </c>
      <c r="L57" s="19">
        <f t="shared" si="10"/>
        <v>0.042219178523235826</v>
      </c>
      <c r="M57" s="19">
        <f t="shared" si="11"/>
        <v>0.0408506322869996</v>
      </c>
      <c r="N57" s="19">
        <f t="shared" si="12"/>
        <v>0</v>
      </c>
      <c r="O57" s="19">
        <f t="shared" si="13"/>
        <v>0.041875766034983004</v>
      </c>
    </row>
    <row r="58" spans="1:15" ht="12.75">
      <c r="A58" s="51">
        <v>56</v>
      </c>
      <c r="B58" s="65" t="s">
        <v>58</v>
      </c>
      <c r="C58" s="39">
        <v>23806676</v>
      </c>
      <c r="D58" s="39">
        <v>1448029</v>
      </c>
      <c r="E58" s="39">
        <v>1482293</v>
      </c>
      <c r="F58" s="39">
        <v>3984400</v>
      </c>
      <c r="G58" s="39">
        <v>0</v>
      </c>
      <c r="H58" s="39">
        <v>0</v>
      </c>
      <c r="I58" s="52">
        <f t="shared" si="7"/>
        <v>30721398</v>
      </c>
      <c r="J58" s="53">
        <f t="shared" si="8"/>
        <v>0.774921636053151</v>
      </c>
      <c r="K58" s="53">
        <f t="shared" si="9"/>
        <v>0.04713421570203283</v>
      </c>
      <c r="L58" s="53">
        <f t="shared" si="10"/>
        <v>0.04824952952987361</v>
      </c>
      <c r="M58" s="53">
        <f t="shared" si="11"/>
        <v>0.1296946187149426</v>
      </c>
      <c r="N58" s="53">
        <f t="shared" si="12"/>
        <v>0</v>
      </c>
      <c r="O58" s="53">
        <f t="shared" si="13"/>
        <v>0</v>
      </c>
    </row>
    <row r="59" spans="1:15" s="34" customFormat="1" ht="12.75">
      <c r="A59" s="12">
        <v>57</v>
      </c>
      <c r="B59" s="64" t="s">
        <v>137</v>
      </c>
      <c r="C59" s="36">
        <v>75276436</v>
      </c>
      <c r="D59" s="36">
        <v>9588478</v>
      </c>
      <c r="E59" s="36">
        <v>4127810</v>
      </c>
      <c r="F59" s="36">
        <v>15448326</v>
      </c>
      <c r="G59" s="36">
        <v>349255</v>
      </c>
      <c r="H59" s="36">
        <v>2088790</v>
      </c>
      <c r="I59" s="32">
        <f t="shared" si="7"/>
        <v>106879095</v>
      </c>
      <c r="J59" s="33">
        <f t="shared" si="8"/>
        <v>0.7043139352929588</v>
      </c>
      <c r="K59" s="33">
        <f t="shared" si="9"/>
        <v>0.08971331577985386</v>
      </c>
      <c r="L59" s="33">
        <f t="shared" si="10"/>
        <v>0.03862130381998463</v>
      </c>
      <c r="M59" s="33">
        <f t="shared" si="11"/>
        <v>0.14454020217892002</v>
      </c>
      <c r="N59" s="33">
        <f t="shared" si="12"/>
        <v>0.003267757834214446</v>
      </c>
      <c r="O59" s="33">
        <f t="shared" si="13"/>
        <v>0.019543485094068207</v>
      </c>
    </row>
    <row r="60" spans="1:15" s="34" customFormat="1" ht="12.75">
      <c r="A60" s="12">
        <v>58</v>
      </c>
      <c r="B60" s="64" t="s">
        <v>59</v>
      </c>
      <c r="C60" s="36">
        <v>81351031</v>
      </c>
      <c r="D60" s="36">
        <v>4253528</v>
      </c>
      <c r="E60" s="36">
        <v>2676523</v>
      </c>
      <c r="F60" s="36">
        <v>10949643</v>
      </c>
      <c r="G60" s="36">
        <v>2108733</v>
      </c>
      <c r="H60" s="36">
        <v>1154725</v>
      </c>
      <c r="I60" s="32">
        <f t="shared" si="7"/>
        <v>102494183</v>
      </c>
      <c r="J60" s="33">
        <f t="shared" si="8"/>
        <v>0.7937136393389271</v>
      </c>
      <c r="K60" s="33">
        <f t="shared" si="9"/>
        <v>0.04150018933269608</v>
      </c>
      <c r="L60" s="33">
        <f t="shared" si="10"/>
        <v>0.02611390150795192</v>
      </c>
      <c r="M60" s="33">
        <f t="shared" si="11"/>
        <v>0.10683184820352196</v>
      </c>
      <c r="N60" s="33">
        <f t="shared" si="12"/>
        <v>0.020574172487427895</v>
      </c>
      <c r="O60" s="33">
        <f t="shared" si="13"/>
        <v>0.011266249129474987</v>
      </c>
    </row>
    <row r="61" spans="1:15" s="34" customFormat="1" ht="12.75">
      <c r="A61" s="12">
        <v>59</v>
      </c>
      <c r="B61" s="64" t="s">
        <v>60</v>
      </c>
      <c r="C61" s="36">
        <v>43815941</v>
      </c>
      <c r="D61" s="36">
        <v>1883526</v>
      </c>
      <c r="E61" s="36">
        <v>3968351</v>
      </c>
      <c r="F61" s="36">
        <v>4083436</v>
      </c>
      <c r="G61" s="36">
        <v>2169953</v>
      </c>
      <c r="H61" s="36">
        <v>170188</v>
      </c>
      <c r="I61" s="32">
        <f t="shared" si="7"/>
        <v>56091395</v>
      </c>
      <c r="J61" s="33">
        <f t="shared" si="8"/>
        <v>0.7811526349095079</v>
      </c>
      <c r="K61" s="33">
        <f t="shared" si="9"/>
        <v>0.03357958916871295</v>
      </c>
      <c r="L61" s="33">
        <f t="shared" si="10"/>
        <v>0.07074794627589491</v>
      </c>
      <c r="M61" s="33">
        <f t="shared" si="11"/>
        <v>0.07279968701081511</v>
      </c>
      <c r="N61" s="33">
        <f t="shared" si="12"/>
        <v>0.038686023052199</v>
      </c>
      <c r="O61" s="33">
        <f t="shared" si="13"/>
        <v>0.0030341195828700643</v>
      </c>
    </row>
    <row r="62" spans="1:15" ht="12.75">
      <c r="A62" s="13">
        <v>60</v>
      </c>
      <c r="B62" s="66" t="s">
        <v>61</v>
      </c>
      <c r="C62" s="37">
        <v>52955790</v>
      </c>
      <c r="D62" s="37">
        <v>3220592</v>
      </c>
      <c r="E62" s="37">
        <v>3178832</v>
      </c>
      <c r="F62" s="37">
        <v>15691205</v>
      </c>
      <c r="G62" s="37">
        <v>6238997</v>
      </c>
      <c r="H62" s="37">
        <v>7873004</v>
      </c>
      <c r="I62" s="2">
        <f t="shared" si="7"/>
        <v>89158420</v>
      </c>
      <c r="J62" s="19">
        <f t="shared" si="8"/>
        <v>0.5939516424808784</v>
      </c>
      <c r="K62" s="19">
        <f t="shared" si="9"/>
        <v>0.036122129575647484</v>
      </c>
      <c r="L62" s="19">
        <f t="shared" si="10"/>
        <v>0.03565374980848696</v>
      </c>
      <c r="M62" s="19">
        <f t="shared" si="11"/>
        <v>0.17599240767164784</v>
      </c>
      <c r="N62" s="19">
        <f t="shared" si="12"/>
        <v>0.06997653166128337</v>
      </c>
      <c r="O62" s="19">
        <f t="shared" si="13"/>
        <v>0.08830353880205594</v>
      </c>
    </row>
    <row r="63" spans="1:15" ht="12.75">
      <c r="A63" s="51">
        <v>61</v>
      </c>
      <c r="B63" s="64" t="s">
        <v>62</v>
      </c>
      <c r="C63" s="39">
        <v>40837902</v>
      </c>
      <c r="D63" s="39">
        <v>2365350</v>
      </c>
      <c r="E63" s="39">
        <v>1567890</v>
      </c>
      <c r="F63" s="39">
        <v>4297335</v>
      </c>
      <c r="G63" s="39">
        <v>1952496</v>
      </c>
      <c r="H63" s="39">
        <v>0</v>
      </c>
      <c r="I63" s="52">
        <f t="shared" si="7"/>
        <v>51020973</v>
      </c>
      <c r="J63" s="53">
        <f t="shared" si="8"/>
        <v>0.8004140179764898</v>
      </c>
      <c r="K63" s="53">
        <f t="shared" si="9"/>
        <v>0.046360346753873155</v>
      </c>
      <c r="L63" s="53">
        <f t="shared" si="10"/>
        <v>0.03073030379095279</v>
      </c>
      <c r="M63" s="53">
        <f t="shared" si="11"/>
        <v>0.08422683354157123</v>
      </c>
      <c r="N63" s="53">
        <f t="shared" si="12"/>
        <v>0.03826849793711304</v>
      </c>
      <c r="O63" s="53">
        <f t="shared" si="13"/>
        <v>0</v>
      </c>
    </row>
    <row r="64" spans="1:15" s="34" customFormat="1" ht="12.75">
      <c r="A64" s="12">
        <v>62</v>
      </c>
      <c r="B64" s="64" t="s">
        <v>63</v>
      </c>
      <c r="C64" s="36">
        <v>16791220</v>
      </c>
      <c r="D64" s="36">
        <v>606801</v>
      </c>
      <c r="E64" s="36">
        <v>1054712</v>
      </c>
      <c r="F64" s="36">
        <v>2463843</v>
      </c>
      <c r="G64" s="36">
        <v>0</v>
      </c>
      <c r="H64" s="36">
        <v>0</v>
      </c>
      <c r="I64" s="32">
        <f t="shared" si="7"/>
        <v>20916576</v>
      </c>
      <c r="J64" s="33">
        <f t="shared" si="8"/>
        <v>0.80277096978014</v>
      </c>
      <c r="K64" s="33">
        <f t="shared" si="9"/>
        <v>0.02901053212533447</v>
      </c>
      <c r="L64" s="33">
        <f t="shared" si="10"/>
        <v>0.050424696661633336</v>
      </c>
      <c r="M64" s="33">
        <f t="shared" si="11"/>
        <v>0.11779380143289227</v>
      </c>
      <c r="N64" s="33">
        <f>G64/$I64</f>
        <v>0</v>
      </c>
      <c r="O64" s="33">
        <f t="shared" si="13"/>
        <v>0</v>
      </c>
    </row>
    <row r="65" spans="1:15" s="34" customFormat="1" ht="12.75">
      <c r="A65" s="12">
        <v>63</v>
      </c>
      <c r="B65" s="64" t="s">
        <v>64</v>
      </c>
      <c r="C65" s="36">
        <v>25866967</v>
      </c>
      <c r="D65" s="36">
        <v>1671355</v>
      </c>
      <c r="E65" s="36">
        <v>587730</v>
      </c>
      <c r="F65" s="36">
        <v>1414033</v>
      </c>
      <c r="G65" s="36">
        <v>1498397</v>
      </c>
      <c r="H65" s="36">
        <v>0</v>
      </c>
      <c r="I65" s="32">
        <f>SUM(C65:H65)</f>
        <v>31038482</v>
      </c>
      <c r="J65" s="33">
        <f t="shared" si="8"/>
        <v>0.8333837653529577</v>
      </c>
      <c r="K65" s="33">
        <f t="shared" si="9"/>
        <v>0.053847833151118664</v>
      </c>
      <c r="L65" s="33">
        <f t="shared" si="10"/>
        <v>0.018935526550557465</v>
      </c>
      <c r="M65" s="33">
        <f t="shared" si="11"/>
        <v>0.045557414824603855</v>
      </c>
      <c r="N65" s="33">
        <f t="shared" si="12"/>
        <v>0.04827546012076235</v>
      </c>
      <c r="O65" s="33">
        <f t="shared" si="13"/>
        <v>0</v>
      </c>
    </row>
    <row r="66" spans="1:15" s="34" customFormat="1" ht="12.75">
      <c r="A66" s="12">
        <v>64</v>
      </c>
      <c r="B66" s="64" t="s">
        <v>65</v>
      </c>
      <c r="C66" s="36">
        <v>20844777</v>
      </c>
      <c r="D66" s="36">
        <v>923041</v>
      </c>
      <c r="E66" s="36">
        <v>1251284</v>
      </c>
      <c r="F66" s="36">
        <v>3346727</v>
      </c>
      <c r="G66" s="36">
        <v>1419229</v>
      </c>
      <c r="H66" s="36">
        <v>517694</v>
      </c>
      <c r="I66" s="32">
        <f t="shared" si="7"/>
        <v>28302752</v>
      </c>
      <c r="J66" s="33">
        <f>C66/$I66</f>
        <v>0.7364929389198619</v>
      </c>
      <c r="K66" s="33">
        <f t="shared" si="9"/>
        <v>0.03261311832856395</v>
      </c>
      <c r="L66" s="33">
        <f t="shared" si="10"/>
        <v>0.04421068311661</v>
      </c>
      <c r="M66" s="33">
        <f t="shared" si="11"/>
        <v>0.11824740576464084</v>
      </c>
      <c r="N66" s="33">
        <f t="shared" si="12"/>
        <v>0.05014455838075393</v>
      </c>
      <c r="O66" s="33">
        <f t="shared" si="13"/>
        <v>0.018291295489569353</v>
      </c>
    </row>
    <row r="67" spans="1:15" ht="12.75">
      <c r="A67" s="13">
        <v>65</v>
      </c>
      <c r="B67" s="66" t="s">
        <v>66</v>
      </c>
      <c r="C67" s="37">
        <v>56990991</v>
      </c>
      <c r="D67" s="37">
        <v>4387529</v>
      </c>
      <c r="E67" s="37">
        <v>9768077</v>
      </c>
      <c r="F67" s="37">
        <v>28211472</v>
      </c>
      <c r="G67" s="37">
        <v>6648714</v>
      </c>
      <c r="H67" s="37">
        <v>1157117</v>
      </c>
      <c r="I67" s="2">
        <f aca="true" t="shared" si="14" ref="I67:I72">SUM(C67:H67)</f>
        <v>107163900</v>
      </c>
      <c r="J67" s="19">
        <f t="shared" si="8"/>
        <v>0.5318114682276401</v>
      </c>
      <c r="K67" s="19">
        <f t="shared" si="9"/>
        <v>0.04094222961277072</v>
      </c>
      <c r="L67" s="19">
        <f t="shared" si="10"/>
        <v>0.09115081664627733</v>
      </c>
      <c r="M67" s="19">
        <f t="shared" si="11"/>
        <v>0.263255368645598</v>
      </c>
      <c r="N67" s="19">
        <f t="shared" si="12"/>
        <v>0.06204247885715246</v>
      </c>
      <c r="O67" s="19">
        <f t="shared" si="13"/>
        <v>0.010797638010561392</v>
      </c>
    </row>
    <row r="68" spans="1:15" ht="12.75">
      <c r="A68" s="51">
        <v>66</v>
      </c>
      <c r="B68" s="65" t="s">
        <v>138</v>
      </c>
      <c r="C68" s="39">
        <v>21639204</v>
      </c>
      <c r="D68" s="39">
        <v>747173</v>
      </c>
      <c r="E68" s="39">
        <v>2818775</v>
      </c>
      <c r="F68" s="39">
        <v>2819351</v>
      </c>
      <c r="G68" s="39">
        <v>0</v>
      </c>
      <c r="H68" s="39">
        <v>0</v>
      </c>
      <c r="I68" s="52">
        <f t="shared" si="14"/>
        <v>28024503</v>
      </c>
      <c r="J68" s="53">
        <f t="shared" si="8"/>
        <v>0.7721529976820641</v>
      </c>
      <c r="K68" s="53">
        <f t="shared" si="9"/>
        <v>0.02666141840231743</v>
      </c>
      <c r="L68" s="53">
        <f t="shared" si="10"/>
        <v>0.10058251523675549</v>
      </c>
      <c r="M68" s="53">
        <f t="shared" si="11"/>
        <v>0.10060306867886293</v>
      </c>
      <c r="N68" s="53">
        <f t="shared" si="12"/>
        <v>0</v>
      </c>
      <c r="O68" s="53">
        <f t="shared" si="13"/>
        <v>0</v>
      </c>
    </row>
    <row r="69" spans="1:15" s="34" customFormat="1" ht="12.75">
      <c r="A69" s="12">
        <v>67</v>
      </c>
      <c r="B69" s="64" t="s">
        <v>67</v>
      </c>
      <c r="C69" s="36">
        <v>42982234</v>
      </c>
      <c r="D69" s="36">
        <v>769313</v>
      </c>
      <c r="E69" s="36">
        <v>1006221</v>
      </c>
      <c r="F69" s="36">
        <v>2387089</v>
      </c>
      <c r="G69" s="36">
        <v>4967988</v>
      </c>
      <c r="H69" s="36">
        <v>9193171</v>
      </c>
      <c r="I69" s="32">
        <f t="shared" si="14"/>
        <v>61306016</v>
      </c>
      <c r="J69" s="33">
        <f t="shared" si="8"/>
        <v>0.7011095615803838</v>
      </c>
      <c r="K69" s="33">
        <f t="shared" si="9"/>
        <v>0.012548735836952771</v>
      </c>
      <c r="L69" s="33">
        <f t="shared" si="10"/>
        <v>0.016413087420327557</v>
      </c>
      <c r="M69" s="33">
        <f t="shared" si="11"/>
        <v>0.038937271670042954</v>
      </c>
      <c r="N69" s="33">
        <f t="shared" si="12"/>
        <v>0.08103589703170404</v>
      </c>
      <c r="O69" s="33">
        <f t="shared" si="13"/>
        <v>0.14995544646058878</v>
      </c>
    </row>
    <row r="70" spans="1:15" s="34" customFormat="1" ht="12.75">
      <c r="A70" s="12">
        <v>68</v>
      </c>
      <c r="B70" s="64" t="s">
        <v>68</v>
      </c>
      <c r="C70" s="36">
        <v>16481308</v>
      </c>
      <c r="D70" s="36">
        <v>588081</v>
      </c>
      <c r="E70" s="36">
        <v>1045467</v>
      </c>
      <c r="F70" s="36">
        <v>2056074</v>
      </c>
      <c r="G70" s="36">
        <v>0</v>
      </c>
      <c r="H70" s="36">
        <v>0</v>
      </c>
      <c r="I70" s="32">
        <f t="shared" si="14"/>
        <v>20170930</v>
      </c>
      <c r="J70" s="33">
        <f aca="true" t="shared" si="15" ref="J70:O70">C70/$I70</f>
        <v>0.8170822069185705</v>
      </c>
      <c r="K70" s="33">
        <f t="shared" si="15"/>
        <v>0.029154877836569757</v>
      </c>
      <c r="L70" s="33">
        <f t="shared" si="15"/>
        <v>0.051830381643285656</v>
      </c>
      <c r="M70" s="33">
        <f t="shared" si="15"/>
        <v>0.10193253360157414</v>
      </c>
      <c r="N70" s="33">
        <f t="shared" si="15"/>
        <v>0</v>
      </c>
      <c r="O70" s="33">
        <f t="shared" si="15"/>
        <v>0</v>
      </c>
    </row>
    <row r="71" spans="1:15" s="34" customFormat="1" ht="12.75">
      <c r="A71" s="12">
        <v>69</v>
      </c>
      <c r="B71" s="64" t="s">
        <v>108</v>
      </c>
      <c r="C71" s="36">
        <v>30632686</v>
      </c>
      <c r="D71" s="36">
        <v>995909</v>
      </c>
      <c r="E71" s="36">
        <v>978868</v>
      </c>
      <c r="F71" s="36">
        <v>1902897</v>
      </c>
      <c r="G71" s="36">
        <v>0</v>
      </c>
      <c r="H71" s="36">
        <v>0</v>
      </c>
      <c r="I71" s="32">
        <f t="shared" si="14"/>
        <v>34510360</v>
      </c>
      <c r="J71" s="33">
        <f t="shared" si="8"/>
        <v>0.887637393524727</v>
      </c>
      <c r="K71" s="33">
        <f t="shared" si="9"/>
        <v>0.028858261693010447</v>
      </c>
      <c r="L71" s="33">
        <f t="shared" si="10"/>
        <v>0.02836446794527788</v>
      </c>
      <c r="M71" s="33">
        <f t="shared" si="11"/>
        <v>0.055139876836984604</v>
      </c>
      <c r="N71" s="33">
        <f t="shared" si="12"/>
        <v>0</v>
      </c>
      <c r="O71" s="33">
        <f t="shared" si="13"/>
        <v>0</v>
      </c>
    </row>
    <row r="72" spans="1:15" ht="12.75" customHeight="1">
      <c r="A72" s="13">
        <v>396</v>
      </c>
      <c r="B72" s="64" t="s">
        <v>139</v>
      </c>
      <c r="C72" s="69">
        <v>100982669.61000006</v>
      </c>
      <c r="D72" s="69">
        <v>4849949.79</v>
      </c>
      <c r="E72" s="69">
        <v>19853566.160000004</v>
      </c>
      <c r="F72" s="69">
        <v>31365884.990000032</v>
      </c>
      <c r="G72" s="69">
        <v>0</v>
      </c>
      <c r="H72" s="69">
        <v>0</v>
      </c>
      <c r="I72" s="2">
        <f t="shared" si="14"/>
        <v>157052070.5500001</v>
      </c>
      <c r="J72" s="19">
        <f aca="true" t="shared" si="16" ref="J72:O72">C72/$I72</f>
        <v>0.642988463993861</v>
      </c>
      <c r="K72" s="19">
        <f t="shared" si="16"/>
        <v>0.03088115790524353</v>
      </c>
      <c r="L72" s="19">
        <f t="shared" si="16"/>
        <v>0.12641390903330557</v>
      </c>
      <c r="M72" s="19">
        <f t="shared" si="16"/>
        <v>0.19971646906758983</v>
      </c>
      <c r="N72" s="19">
        <f t="shared" si="16"/>
        <v>0</v>
      </c>
      <c r="O72" s="19">
        <f t="shared" si="16"/>
        <v>0</v>
      </c>
    </row>
    <row r="73" spans="1:15" ht="12.75">
      <c r="A73" s="20"/>
      <c r="B73" s="21" t="s">
        <v>15</v>
      </c>
      <c r="C73" s="22">
        <f aca="true" t="shared" si="17" ref="C73:I73">SUM(C3:C72)</f>
        <v>6006011440.61</v>
      </c>
      <c r="D73" s="22">
        <f t="shared" si="17"/>
        <v>462029227.79</v>
      </c>
      <c r="E73" s="22">
        <f t="shared" si="17"/>
        <v>409950123.16</v>
      </c>
      <c r="F73" s="22">
        <f t="shared" si="17"/>
        <v>874503134.99</v>
      </c>
      <c r="G73" s="22">
        <f t="shared" si="17"/>
        <v>411848989</v>
      </c>
      <c r="H73" s="22">
        <f t="shared" si="17"/>
        <v>590029657</v>
      </c>
      <c r="I73" s="18">
        <f t="shared" si="17"/>
        <v>8754372572.55</v>
      </c>
      <c r="J73" s="23">
        <f aca="true" t="shared" si="18" ref="J73:O73">C73/$I73</f>
        <v>0.6860584685922901</v>
      </c>
      <c r="K73" s="23">
        <f t="shared" si="18"/>
        <v>0.05277696647715541</v>
      </c>
      <c r="L73" s="23">
        <f t="shared" si="18"/>
        <v>0.04682804161721764</v>
      </c>
      <c r="M73" s="23">
        <f t="shared" si="18"/>
        <v>0.09989329649186637</v>
      </c>
      <c r="N73" s="23">
        <f t="shared" si="18"/>
        <v>0.047044946463825836</v>
      </c>
      <c r="O73" s="23">
        <f t="shared" si="18"/>
        <v>0.06739828035764468</v>
      </c>
    </row>
    <row r="74" spans="1:15" ht="12.75">
      <c r="A74" s="24"/>
      <c r="B74" s="8"/>
      <c r="C74" s="50"/>
      <c r="D74" s="50"/>
      <c r="E74" s="50"/>
      <c r="F74" s="50"/>
      <c r="G74" s="50"/>
      <c r="H74" s="50"/>
      <c r="I74" s="46"/>
      <c r="J74" s="25"/>
      <c r="K74" s="25"/>
      <c r="L74" s="25"/>
      <c r="M74" s="25"/>
      <c r="N74" s="25"/>
      <c r="O74" s="48"/>
    </row>
    <row r="75" spans="1:15" s="34" customFormat="1" ht="12.75">
      <c r="A75" s="12">
        <v>318</v>
      </c>
      <c r="B75" s="35" t="s">
        <v>69</v>
      </c>
      <c r="C75" s="36">
        <v>10538858</v>
      </c>
      <c r="D75" s="36">
        <v>0</v>
      </c>
      <c r="E75" s="36">
        <v>0</v>
      </c>
      <c r="F75" s="36">
        <v>705897</v>
      </c>
      <c r="G75" s="36">
        <v>32636</v>
      </c>
      <c r="H75" s="36">
        <v>1089133</v>
      </c>
      <c r="I75" s="32">
        <f>SUM(C75:H75)</f>
        <v>12366524</v>
      </c>
      <c r="J75" s="33">
        <f aca="true" t="shared" si="19" ref="J75:L76">C75/$I75</f>
        <v>0.8522085915169049</v>
      </c>
      <c r="K75" s="33">
        <f t="shared" si="19"/>
        <v>0</v>
      </c>
      <c r="L75" s="33">
        <f t="shared" si="19"/>
        <v>0</v>
      </c>
      <c r="M75" s="33">
        <f aca="true" t="shared" si="20" ref="M75:O76">F75/$I75</f>
        <v>0.05708127845787547</v>
      </c>
      <c r="N75" s="33">
        <f t="shared" si="20"/>
        <v>0.0026390600948172664</v>
      </c>
      <c r="O75" s="33">
        <f t="shared" si="20"/>
        <v>0.08807106993040244</v>
      </c>
    </row>
    <row r="76" spans="1:15" ht="12.75">
      <c r="A76" s="3">
        <v>319</v>
      </c>
      <c r="B76" s="4" t="s">
        <v>70</v>
      </c>
      <c r="C76" s="38">
        <v>3112659</v>
      </c>
      <c r="D76" s="38">
        <v>40570</v>
      </c>
      <c r="E76" s="38">
        <v>0</v>
      </c>
      <c r="F76" s="38">
        <v>582356</v>
      </c>
      <c r="G76" s="38">
        <v>0</v>
      </c>
      <c r="H76" s="38">
        <v>0</v>
      </c>
      <c r="I76" s="26">
        <f>SUM(C76:H76)</f>
        <v>3735585</v>
      </c>
      <c r="J76" s="27">
        <f t="shared" si="19"/>
        <v>0.8332453952995313</v>
      </c>
      <c r="K76" s="27">
        <f t="shared" si="19"/>
        <v>0.010860414098461151</v>
      </c>
      <c r="L76" s="27">
        <f t="shared" si="19"/>
        <v>0</v>
      </c>
      <c r="M76" s="27">
        <f t="shared" si="20"/>
        <v>0.15589419060200746</v>
      </c>
      <c r="N76" s="27">
        <f t="shared" si="20"/>
        <v>0</v>
      </c>
      <c r="O76" s="27">
        <f t="shared" si="20"/>
        <v>0</v>
      </c>
    </row>
    <row r="77" spans="1:15" ht="12.75">
      <c r="A77" s="10"/>
      <c r="B77" s="11" t="s">
        <v>71</v>
      </c>
      <c r="C77" s="28">
        <f>SUM(C75:C76)</f>
        <v>13651517</v>
      </c>
      <c r="D77" s="28">
        <f aca="true" t="shared" si="21" ref="D77:I77">SUM(D75:D76)</f>
        <v>40570</v>
      </c>
      <c r="E77" s="28">
        <f t="shared" si="21"/>
        <v>0</v>
      </c>
      <c r="F77" s="28">
        <f t="shared" si="21"/>
        <v>1288253</v>
      </c>
      <c r="G77" s="28">
        <f t="shared" si="21"/>
        <v>32636</v>
      </c>
      <c r="H77" s="28">
        <f t="shared" si="21"/>
        <v>1089133</v>
      </c>
      <c r="I77" s="29">
        <f t="shared" si="21"/>
        <v>16102109</v>
      </c>
      <c r="J77" s="30">
        <f aca="true" t="shared" si="22" ref="J77:O77">C77/$I77</f>
        <v>0.8478092528127837</v>
      </c>
      <c r="K77" s="30">
        <f t="shared" si="22"/>
        <v>0.0025195457315560343</v>
      </c>
      <c r="L77" s="30">
        <f t="shared" si="22"/>
        <v>0</v>
      </c>
      <c r="M77" s="30">
        <f t="shared" si="22"/>
        <v>0.0800052340969745</v>
      </c>
      <c r="N77" s="30">
        <f t="shared" si="22"/>
        <v>0.002026815245133417</v>
      </c>
      <c r="O77" s="30">
        <f t="shared" si="22"/>
        <v>0.06763915211355233</v>
      </c>
    </row>
    <row r="78" spans="1:15" ht="12.75">
      <c r="A78" s="6"/>
      <c r="B78" s="7"/>
      <c r="C78" s="50"/>
      <c r="D78" s="50"/>
      <c r="E78" s="50"/>
      <c r="F78" s="50"/>
      <c r="G78" s="50"/>
      <c r="H78" s="50"/>
      <c r="I78" s="46"/>
      <c r="J78" s="25"/>
      <c r="K78" s="25"/>
      <c r="L78" s="25"/>
      <c r="M78" s="25"/>
      <c r="N78" s="25"/>
      <c r="O78" s="48"/>
    </row>
    <row r="79" spans="1:15" ht="12.75">
      <c r="A79" s="43">
        <v>321001</v>
      </c>
      <c r="B79" s="44" t="s">
        <v>72</v>
      </c>
      <c r="C79" s="36">
        <v>2464735</v>
      </c>
      <c r="D79" s="36">
        <v>104632</v>
      </c>
      <c r="E79" s="36">
        <v>267632</v>
      </c>
      <c r="F79" s="36">
        <v>223444</v>
      </c>
      <c r="G79" s="36">
        <v>0</v>
      </c>
      <c r="H79" s="36">
        <v>0</v>
      </c>
      <c r="I79" s="32">
        <f aca="true" t="shared" si="23" ref="I79:I87">SUM(C79:H79)</f>
        <v>3060443</v>
      </c>
      <c r="J79" s="33">
        <f>C79/$I79</f>
        <v>0.8053523623867525</v>
      </c>
      <c r="K79" s="33">
        <f aca="true" t="shared" si="24" ref="K79:O87">D79/$I79</f>
        <v>0.03418851453858151</v>
      </c>
      <c r="L79" s="33">
        <f t="shared" si="24"/>
        <v>0.08744877784033227</v>
      </c>
      <c r="M79" s="33">
        <f t="shared" si="24"/>
        <v>0.07301034523433372</v>
      </c>
      <c r="N79" s="33">
        <f t="shared" si="24"/>
        <v>0</v>
      </c>
      <c r="O79" s="33">
        <f t="shared" si="24"/>
        <v>0</v>
      </c>
    </row>
    <row r="80" spans="1:15" s="34" customFormat="1" ht="12.75">
      <c r="A80" s="12">
        <v>329001</v>
      </c>
      <c r="B80" s="35" t="s">
        <v>73</v>
      </c>
      <c r="C80" s="36">
        <v>5093940</v>
      </c>
      <c r="D80" s="36">
        <v>14770</v>
      </c>
      <c r="E80" s="36">
        <v>263398</v>
      </c>
      <c r="F80" s="36">
        <v>416317</v>
      </c>
      <c r="G80" s="36">
        <v>0</v>
      </c>
      <c r="H80" s="36">
        <v>0</v>
      </c>
      <c r="I80" s="32">
        <f t="shared" si="23"/>
        <v>5788425</v>
      </c>
      <c r="J80" s="33">
        <f aca="true" t="shared" si="25" ref="J80:J87">C80/$I80</f>
        <v>0.8800217675792638</v>
      </c>
      <c r="K80" s="33">
        <f t="shared" si="24"/>
        <v>0.002551644013699754</v>
      </c>
      <c r="L80" s="33">
        <f t="shared" si="24"/>
        <v>0.045504260658123755</v>
      </c>
      <c r="M80" s="33">
        <f t="shared" si="24"/>
        <v>0.0719223277489127</v>
      </c>
      <c r="N80" s="33">
        <f t="shared" si="24"/>
        <v>0</v>
      </c>
      <c r="O80" s="33">
        <f t="shared" si="24"/>
        <v>0</v>
      </c>
    </row>
    <row r="81" spans="1:15" s="34" customFormat="1" ht="12.75">
      <c r="A81" s="12">
        <v>331001</v>
      </c>
      <c r="B81" s="35" t="s">
        <v>74</v>
      </c>
      <c r="C81" s="36">
        <v>4363555</v>
      </c>
      <c r="D81" s="36">
        <v>0</v>
      </c>
      <c r="E81" s="36">
        <v>186228</v>
      </c>
      <c r="F81" s="36">
        <v>325189</v>
      </c>
      <c r="G81" s="36">
        <v>0</v>
      </c>
      <c r="H81" s="36">
        <v>0</v>
      </c>
      <c r="I81" s="32">
        <f t="shared" si="23"/>
        <v>4874972</v>
      </c>
      <c r="J81" s="33">
        <f t="shared" si="25"/>
        <v>0.8950933461771677</v>
      </c>
      <c r="K81" s="33">
        <f t="shared" si="24"/>
        <v>0</v>
      </c>
      <c r="L81" s="33">
        <f t="shared" si="24"/>
        <v>0.038200834794538306</v>
      </c>
      <c r="M81" s="33">
        <f t="shared" si="24"/>
        <v>0.06670581902829391</v>
      </c>
      <c r="N81" s="33">
        <f t="shared" si="24"/>
        <v>0</v>
      </c>
      <c r="O81" s="33">
        <f t="shared" si="24"/>
        <v>0</v>
      </c>
    </row>
    <row r="82" spans="1:15" s="34" customFormat="1" ht="12.75">
      <c r="A82" s="12">
        <v>333001</v>
      </c>
      <c r="B82" s="35" t="s">
        <v>75</v>
      </c>
      <c r="C82" s="36">
        <v>4301444</v>
      </c>
      <c r="D82" s="36">
        <v>104512</v>
      </c>
      <c r="E82" s="36">
        <v>257351</v>
      </c>
      <c r="F82" s="36">
        <v>318238</v>
      </c>
      <c r="G82" s="36">
        <v>0</v>
      </c>
      <c r="H82" s="36">
        <v>0</v>
      </c>
      <c r="I82" s="32">
        <f t="shared" si="23"/>
        <v>4981545</v>
      </c>
      <c r="J82" s="33">
        <f t="shared" si="25"/>
        <v>0.8634758895081747</v>
      </c>
      <c r="K82" s="33">
        <f t="shared" si="24"/>
        <v>0.020979836576804987</v>
      </c>
      <c r="L82" s="33">
        <f t="shared" si="24"/>
        <v>0.051660880309221335</v>
      </c>
      <c r="M82" s="33">
        <f t="shared" si="24"/>
        <v>0.063883393605799</v>
      </c>
      <c r="N82" s="33">
        <f t="shared" si="24"/>
        <v>0</v>
      </c>
      <c r="O82" s="33">
        <f t="shared" si="24"/>
        <v>0</v>
      </c>
    </row>
    <row r="83" spans="1:15" ht="12.75">
      <c r="A83" s="13">
        <v>336001</v>
      </c>
      <c r="B83" s="45" t="s">
        <v>76</v>
      </c>
      <c r="C83" s="38">
        <v>5085174</v>
      </c>
      <c r="D83" s="38">
        <v>103651</v>
      </c>
      <c r="E83" s="38">
        <v>214460</v>
      </c>
      <c r="F83" s="38">
        <v>68680</v>
      </c>
      <c r="G83" s="38">
        <v>0</v>
      </c>
      <c r="H83" s="38">
        <v>0</v>
      </c>
      <c r="I83" s="26">
        <f t="shared" si="23"/>
        <v>5471965</v>
      </c>
      <c r="J83" s="27">
        <f t="shared" si="25"/>
        <v>0.9293140581125793</v>
      </c>
      <c r="K83" s="27">
        <f t="shared" si="24"/>
        <v>0.018942189871462994</v>
      </c>
      <c r="L83" s="27">
        <f t="shared" si="24"/>
        <v>0.039192502145024684</v>
      </c>
      <c r="M83" s="27">
        <f t="shared" si="24"/>
        <v>0.012551249870933019</v>
      </c>
      <c r="N83" s="27">
        <f t="shared" si="24"/>
        <v>0</v>
      </c>
      <c r="O83" s="27">
        <f t="shared" si="24"/>
        <v>0</v>
      </c>
    </row>
    <row r="84" spans="1:15" ht="12.75">
      <c r="A84" s="54">
        <v>337001</v>
      </c>
      <c r="B84" s="51" t="s">
        <v>77</v>
      </c>
      <c r="C84" s="39">
        <v>12251158</v>
      </c>
      <c r="D84" s="39">
        <v>124938</v>
      </c>
      <c r="E84" s="39">
        <v>737981</v>
      </c>
      <c r="F84" s="39">
        <v>1043701</v>
      </c>
      <c r="G84" s="39">
        <v>0</v>
      </c>
      <c r="H84" s="39">
        <v>0</v>
      </c>
      <c r="I84" s="52">
        <f t="shared" si="23"/>
        <v>14157778</v>
      </c>
      <c r="J84" s="53">
        <f t="shared" si="25"/>
        <v>0.8653305624653812</v>
      </c>
      <c r="K84" s="53">
        <f t="shared" si="24"/>
        <v>0.008824689863056194</v>
      </c>
      <c r="L84" s="53">
        <f t="shared" si="24"/>
        <v>0.05212548183761605</v>
      </c>
      <c r="M84" s="53">
        <f t="shared" si="24"/>
        <v>0.07371926583394654</v>
      </c>
      <c r="N84" s="53">
        <f t="shared" si="24"/>
        <v>0</v>
      </c>
      <c r="O84" s="53">
        <f t="shared" si="24"/>
        <v>0</v>
      </c>
    </row>
    <row r="85" spans="1:15" s="34" customFormat="1" ht="12.75">
      <c r="A85" s="12">
        <v>339001</v>
      </c>
      <c r="B85" s="35" t="s">
        <v>78</v>
      </c>
      <c r="C85" s="36">
        <v>3094722</v>
      </c>
      <c r="D85" s="36">
        <v>277541</v>
      </c>
      <c r="E85" s="36">
        <v>511203</v>
      </c>
      <c r="F85" s="36">
        <v>221346</v>
      </c>
      <c r="G85" s="36">
        <v>0</v>
      </c>
      <c r="H85" s="36">
        <v>0</v>
      </c>
      <c r="I85" s="32">
        <f>SUM(C85:H85)</f>
        <v>4104812</v>
      </c>
      <c r="J85" s="33">
        <f aca="true" t="shared" si="26" ref="J85:O86">C85/$I85</f>
        <v>0.7539253929290793</v>
      </c>
      <c r="K85" s="33">
        <f t="shared" si="26"/>
        <v>0.06761357158378996</v>
      </c>
      <c r="L85" s="33">
        <f t="shared" si="26"/>
        <v>0.12453749404357617</v>
      </c>
      <c r="M85" s="33">
        <f t="shared" si="26"/>
        <v>0.05392354144355454</v>
      </c>
      <c r="N85" s="33">
        <f t="shared" si="26"/>
        <v>0</v>
      </c>
      <c r="O85" s="33">
        <f t="shared" si="26"/>
        <v>0</v>
      </c>
    </row>
    <row r="86" spans="1:15" ht="12.75">
      <c r="A86" s="12">
        <v>340001</v>
      </c>
      <c r="B86" s="35" t="s">
        <v>98</v>
      </c>
      <c r="C86" s="36">
        <v>922640</v>
      </c>
      <c r="D86" s="36">
        <v>166154</v>
      </c>
      <c r="E86" s="36">
        <v>10802</v>
      </c>
      <c r="F86" s="36">
        <v>6653</v>
      </c>
      <c r="G86" s="36">
        <v>0</v>
      </c>
      <c r="H86" s="36">
        <v>0</v>
      </c>
      <c r="I86" s="32">
        <f>SUM(C86:H86)</f>
        <v>1106249</v>
      </c>
      <c r="J86" s="33">
        <f t="shared" si="26"/>
        <v>0.8340256126785199</v>
      </c>
      <c r="K86" s="33">
        <f t="shared" si="26"/>
        <v>0.1501958419849419</v>
      </c>
      <c r="L86" s="33">
        <f t="shared" si="26"/>
        <v>0.00976452860070382</v>
      </c>
      <c r="M86" s="33">
        <f t="shared" si="26"/>
        <v>0.0060140167358343375</v>
      </c>
      <c r="N86" s="33">
        <f t="shared" si="26"/>
        <v>0</v>
      </c>
      <c r="O86" s="33">
        <f t="shared" si="26"/>
        <v>0</v>
      </c>
    </row>
    <row r="87" spans="1:15" ht="12.75">
      <c r="A87" s="13">
        <v>342001</v>
      </c>
      <c r="B87" s="45" t="s">
        <v>110</v>
      </c>
      <c r="C87" s="38">
        <v>120383</v>
      </c>
      <c r="D87" s="38">
        <v>112847</v>
      </c>
      <c r="E87" s="38">
        <v>0</v>
      </c>
      <c r="F87" s="38">
        <v>0</v>
      </c>
      <c r="G87" s="38">
        <v>0</v>
      </c>
      <c r="H87" s="38">
        <v>0</v>
      </c>
      <c r="I87" s="26">
        <f t="shared" si="23"/>
        <v>233230</v>
      </c>
      <c r="J87" s="27">
        <f t="shared" si="25"/>
        <v>0.5161557261072761</v>
      </c>
      <c r="K87" s="27">
        <f t="shared" si="24"/>
        <v>0.48384427389272394</v>
      </c>
      <c r="L87" s="27">
        <f t="shared" si="24"/>
        <v>0</v>
      </c>
      <c r="M87" s="27">
        <f t="shared" si="24"/>
        <v>0</v>
      </c>
      <c r="N87" s="27">
        <f t="shared" si="24"/>
        <v>0</v>
      </c>
      <c r="O87" s="27">
        <f t="shared" si="24"/>
        <v>0</v>
      </c>
    </row>
    <row r="88" spans="1:15" ht="12.75">
      <c r="A88" s="10"/>
      <c r="B88" s="11" t="s">
        <v>79</v>
      </c>
      <c r="C88" s="28">
        <f>SUM(C79:C87)</f>
        <v>37697751</v>
      </c>
      <c r="D88" s="28">
        <f aca="true" t="shared" si="27" ref="D88:I88">SUM(D79:D87)</f>
        <v>1009045</v>
      </c>
      <c r="E88" s="28">
        <f t="shared" si="27"/>
        <v>2449055</v>
      </c>
      <c r="F88" s="28">
        <f t="shared" si="27"/>
        <v>2623568</v>
      </c>
      <c r="G88" s="28">
        <f t="shared" si="27"/>
        <v>0</v>
      </c>
      <c r="H88" s="28">
        <f t="shared" si="27"/>
        <v>0</v>
      </c>
      <c r="I88" s="29">
        <f t="shared" si="27"/>
        <v>43779419</v>
      </c>
      <c r="J88" s="30">
        <f aca="true" t="shared" si="28" ref="J88:O88">C88/$I88</f>
        <v>0.8610838576912133</v>
      </c>
      <c r="K88" s="30">
        <f>D88/$I88</f>
        <v>0.023048387188509743</v>
      </c>
      <c r="L88" s="30">
        <f t="shared" si="28"/>
        <v>0.055940783499205414</v>
      </c>
      <c r="M88" s="30">
        <f t="shared" si="28"/>
        <v>0.05992697162107154</v>
      </c>
      <c r="N88" s="30">
        <f t="shared" si="28"/>
        <v>0</v>
      </c>
      <c r="O88" s="30">
        <f t="shared" si="28"/>
        <v>0</v>
      </c>
    </row>
    <row r="89" spans="1:15" ht="12.75">
      <c r="A89" s="24"/>
      <c r="B89" s="7"/>
      <c r="C89" s="50"/>
      <c r="D89" s="50"/>
      <c r="E89" s="50"/>
      <c r="F89" s="50"/>
      <c r="G89" s="50"/>
      <c r="H89" s="50"/>
      <c r="I89" s="46"/>
      <c r="J89" s="25"/>
      <c r="K89" s="25"/>
      <c r="L89" s="25"/>
      <c r="M89" s="25"/>
      <c r="N89" s="25"/>
      <c r="O89" s="48"/>
    </row>
    <row r="90" spans="1:15" ht="12.75">
      <c r="A90" s="43">
        <v>300001</v>
      </c>
      <c r="B90" s="44" t="s">
        <v>80</v>
      </c>
      <c r="C90" s="36">
        <v>5882547</v>
      </c>
      <c r="D90" s="36">
        <v>462240</v>
      </c>
      <c r="E90" s="36">
        <v>1382212</v>
      </c>
      <c r="F90" s="36">
        <v>403746</v>
      </c>
      <c r="G90" s="36">
        <v>0</v>
      </c>
      <c r="H90" s="36">
        <v>0</v>
      </c>
      <c r="I90" s="32">
        <f>SUM(C90:H90)</f>
        <v>8130745</v>
      </c>
      <c r="J90" s="33">
        <f aca="true" t="shared" si="29" ref="J90:O91">C90/$I90</f>
        <v>0.7234942185494687</v>
      </c>
      <c r="K90" s="33">
        <f t="shared" si="29"/>
        <v>0.05685087897849459</v>
      </c>
      <c r="L90" s="33">
        <f t="shared" si="29"/>
        <v>0.16999819819709017</v>
      </c>
      <c r="M90" s="33">
        <f t="shared" si="29"/>
        <v>0.04965670427494651</v>
      </c>
      <c r="N90" s="33">
        <f t="shared" si="29"/>
        <v>0</v>
      </c>
      <c r="O90" s="33">
        <f t="shared" si="29"/>
        <v>0</v>
      </c>
    </row>
    <row r="91" spans="1:15" s="34" customFormat="1" ht="12.75">
      <c r="A91" s="12">
        <v>300002</v>
      </c>
      <c r="B91" s="35" t="s">
        <v>81</v>
      </c>
      <c r="C91" s="36">
        <v>2780912</v>
      </c>
      <c r="D91" s="36">
        <v>515168</v>
      </c>
      <c r="E91" s="36">
        <v>878722</v>
      </c>
      <c r="F91" s="36">
        <v>367609</v>
      </c>
      <c r="G91" s="36">
        <v>0</v>
      </c>
      <c r="H91" s="36">
        <v>0</v>
      </c>
      <c r="I91" s="32">
        <f>SUM(C91:H91)</f>
        <v>4542411</v>
      </c>
      <c r="J91" s="33">
        <f t="shared" si="29"/>
        <v>0.6122105639494092</v>
      </c>
      <c r="K91" s="33">
        <f t="shared" si="29"/>
        <v>0.11341289900891839</v>
      </c>
      <c r="L91" s="33">
        <f t="shared" si="29"/>
        <v>0.1934483691590215</v>
      </c>
      <c r="M91" s="33">
        <f t="shared" si="29"/>
        <v>0.08092816788265086</v>
      </c>
      <c r="N91" s="33">
        <f t="shared" si="29"/>
        <v>0</v>
      </c>
      <c r="O91" s="33">
        <f t="shared" si="29"/>
        <v>0</v>
      </c>
    </row>
    <row r="92" spans="1:15" s="34" customFormat="1" ht="12.75">
      <c r="A92" s="12">
        <v>377001</v>
      </c>
      <c r="B92" s="35" t="s">
        <v>112</v>
      </c>
      <c r="C92" s="36">
        <v>4407210</v>
      </c>
      <c r="D92" s="36">
        <v>120030</v>
      </c>
      <c r="E92" s="36">
        <v>683925</v>
      </c>
      <c r="F92" s="36">
        <v>1747</v>
      </c>
      <c r="G92" s="36">
        <v>0</v>
      </c>
      <c r="H92" s="36">
        <v>0</v>
      </c>
      <c r="I92" s="32">
        <f aca="true" t="shared" si="30" ref="I92:I102">SUM(C92:H92)</f>
        <v>5212912</v>
      </c>
      <c r="J92" s="33">
        <f aca="true" t="shared" si="31" ref="J92:J102">C92/$I92</f>
        <v>0.8454410893565822</v>
      </c>
      <c r="K92" s="33">
        <f aca="true" t="shared" si="32" ref="K92:K102">D92/$I92</f>
        <v>0.023025518174870398</v>
      </c>
      <c r="L92" s="33">
        <f aca="true" t="shared" si="33" ref="L92:L102">E92/$I92</f>
        <v>0.13119826308213145</v>
      </c>
      <c r="M92" s="33">
        <f aca="true" t="shared" si="34" ref="M92:M102">F92/$I92</f>
        <v>0.00033512938641588424</v>
      </c>
      <c r="N92" s="33">
        <f aca="true" t="shared" si="35" ref="N92:N102">G92/$I92</f>
        <v>0</v>
      </c>
      <c r="O92" s="33">
        <f aca="true" t="shared" si="36" ref="O92:O102">H92/$I92</f>
        <v>0</v>
      </c>
    </row>
    <row r="93" spans="1:15" s="34" customFormat="1" ht="12.75">
      <c r="A93" s="12">
        <v>377002</v>
      </c>
      <c r="B93" s="35" t="s">
        <v>113</v>
      </c>
      <c r="C93" s="36">
        <v>4119328</v>
      </c>
      <c r="D93" s="36">
        <v>110885</v>
      </c>
      <c r="E93" s="36">
        <v>679476</v>
      </c>
      <c r="F93" s="36">
        <v>2255</v>
      </c>
      <c r="G93" s="36">
        <v>0</v>
      </c>
      <c r="H93" s="36">
        <v>0</v>
      </c>
      <c r="I93" s="32">
        <f t="shared" si="30"/>
        <v>4911944</v>
      </c>
      <c r="J93" s="33">
        <f t="shared" si="31"/>
        <v>0.8386349681511027</v>
      </c>
      <c r="K93" s="33">
        <f t="shared" si="32"/>
        <v>0.02257456518233921</v>
      </c>
      <c r="L93" s="33">
        <f t="shared" si="33"/>
        <v>0.1383313816281293</v>
      </c>
      <c r="M93" s="33">
        <f t="shared" si="34"/>
        <v>0.0004590850384287769</v>
      </c>
      <c r="N93" s="33">
        <f t="shared" si="35"/>
        <v>0</v>
      </c>
      <c r="O93" s="33">
        <f t="shared" si="36"/>
        <v>0</v>
      </c>
    </row>
    <row r="94" spans="1:15" s="34" customFormat="1" ht="12.75">
      <c r="A94" s="13">
        <v>377003</v>
      </c>
      <c r="B94" s="45" t="s">
        <v>114</v>
      </c>
      <c r="C94" s="38">
        <v>3479788</v>
      </c>
      <c r="D94" s="38">
        <v>110520</v>
      </c>
      <c r="E94" s="38">
        <v>599439</v>
      </c>
      <c r="F94" s="38">
        <v>0</v>
      </c>
      <c r="G94" s="38">
        <v>0</v>
      </c>
      <c r="H94" s="38">
        <v>0</v>
      </c>
      <c r="I94" s="26">
        <f t="shared" si="30"/>
        <v>4189747</v>
      </c>
      <c r="J94" s="27">
        <f t="shared" si="31"/>
        <v>0.8305484794189243</v>
      </c>
      <c r="K94" s="27">
        <f t="shared" si="32"/>
        <v>0.026378681099359938</v>
      </c>
      <c r="L94" s="27">
        <f t="shared" si="33"/>
        <v>0.14307283948171573</v>
      </c>
      <c r="M94" s="27">
        <f t="shared" si="34"/>
        <v>0</v>
      </c>
      <c r="N94" s="27">
        <f t="shared" si="35"/>
        <v>0</v>
      </c>
      <c r="O94" s="27">
        <f t="shared" si="36"/>
        <v>0</v>
      </c>
    </row>
    <row r="95" spans="1:15" s="34" customFormat="1" ht="12.75">
      <c r="A95" s="43">
        <v>378001</v>
      </c>
      <c r="B95" s="44" t="s">
        <v>115</v>
      </c>
      <c r="C95" s="36">
        <v>2089006</v>
      </c>
      <c r="D95" s="36">
        <v>38523</v>
      </c>
      <c r="E95" s="36">
        <v>59046</v>
      </c>
      <c r="F95" s="36">
        <v>0</v>
      </c>
      <c r="G95" s="36">
        <v>0</v>
      </c>
      <c r="H95" s="36">
        <v>0</v>
      </c>
      <c r="I95" s="32">
        <f t="shared" si="30"/>
        <v>2186575</v>
      </c>
      <c r="J95" s="33">
        <f t="shared" si="31"/>
        <v>0.9553781599076181</v>
      </c>
      <c r="K95" s="33">
        <f t="shared" si="32"/>
        <v>0.0176179641677052</v>
      </c>
      <c r="L95" s="33">
        <f t="shared" si="33"/>
        <v>0.02700387592467672</v>
      </c>
      <c r="M95" s="33">
        <f t="shared" si="34"/>
        <v>0</v>
      </c>
      <c r="N95" s="33">
        <f t="shared" si="35"/>
        <v>0</v>
      </c>
      <c r="O95" s="33">
        <f t="shared" si="36"/>
        <v>0</v>
      </c>
    </row>
    <row r="96" spans="1:15" s="34" customFormat="1" ht="12.75">
      <c r="A96" s="12">
        <v>378002</v>
      </c>
      <c r="B96" s="35" t="s">
        <v>116</v>
      </c>
      <c r="C96" s="36">
        <v>2273075</v>
      </c>
      <c r="D96" s="36">
        <v>33626</v>
      </c>
      <c r="E96" s="36">
        <v>55648</v>
      </c>
      <c r="F96" s="36">
        <v>0</v>
      </c>
      <c r="G96" s="36">
        <v>0</v>
      </c>
      <c r="H96" s="36">
        <v>0</v>
      </c>
      <c r="I96" s="32">
        <f t="shared" si="30"/>
        <v>2362349</v>
      </c>
      <c r="J96" s="33">
        <f t="shared" si="31"/>
        <v>0.9622096481087257</v>
      </c>
      <c r="K96" s="33">
        <f t="shared" si="32"/>
        <v>0.014234137293007935</v>
      </c>
      <c r="L96" s="33">
        <f t="shared" si="33"/>
        <v>0.023556214598266387</v>
      </c>
      <c r="M96" s="33">
        <f t="shared" si="34"/>
        <v>0</v>
      </c>
      <c r="N96" s="33">
        <f t="shared" si="35"/>
        <v>0</v>
      </c>
      <c r="O96" s="33">
        <f t="shared" si="36"/>
        <v>0</v>
      </c>
    </row>
    <row r="97" spans="1:15" s="34" customFormat="1" ht="12.75">
      <c r="A97" s="12">
        <v>379001</v>
      </c>
      <c r="B97" s="35" t="s">
        <v>117</v>
      </c>
      <c r="C97" s="36">
        <v>1159503</v>
      </c>
      <c r="D97" s="36">
        <v>18146</v>
      </c>
      <c r="E97" s="36">
        <v>60556</v>
      </c>
      <c r="F97" s="36">
        <v>0</v>
      </c>
      <c r="G97" s="36">
        <v>0</v>
      </c>
      <c r="H97" s="36">
        <v>0</v>
      </c>
      <c r="I97" s="32">
        <f t="shared" si="30"/>
        <v>1238205</v>
      </c>
      <c r="J97" s="33">
        <f t="shared" si="31"/>
        <v>0.9364386349594777</v>
      </c>
      <c r="K97" s="33">
        <f t="shared" si="32"/>
        <v>0.01465508538569946</v>
      </c>
      <c r="L97" s="33">
        <f t="shared" si="33"/>
        <v>0.04890627965482291</v>
      </c>
      <c r="M97" s="33">
        <f t="shared" si="34"/>
        <v>0</v>
      </c>
      <c r="N97" s="33">
        <f t="shared" si="35"/>
        <v>0</v>
      </c>
      <c r="O97" s="33">
        <f t="shared" si="36"/>
        <v>0</v>
      </c>
    </row>
    <row r="98" spans="1:15" s="34" customFormat="1" ht="12.75">
      <c r="A98" s="12">
        <v>380001</v>
      </c>
      <c r="B98" s="35" t="s">
        <v>118</v>
      </c>
      <c r="C98" s="36">
        <v>2159182</v>
      </c>
      <c r="D98" s="36">
        <v>43471</v>
      </c>
      <c r="E98" s="36">
        <v>155154</v>
      </c>
      <c r="F98" s="36">
        <v>0</v>
      </c>
      <c r="G98" s="36">
        <v>0</v>
      </c>
      <c r="H98" s="36">
        <v>0</v>
      </c>
      <c r="I98" s="32">
        <f t="shared" si="30"/>
        <v>2357807</v>
      </c>
      <c r="J98" s="33">
        <f t="shared" si="31"/>
        <v>0.915758584141959</v>
      </c>
      <c r="K98" s="33">
        <f t="shared" si="32"/>
        <v>0.01843704764639345</v>
      </c>
      <c r="L98" s="33">
        <f t="shared" si="33"/>
        <v>0.06580436821164752</v>
      </c>
      <c r="M98" s="33">
        <f t="shared" si="34"/>
        <v>0</v>
      </c>
      <c r="N98" s="33">
        <f t="shared" si="35"/>
        <v>0</v>
      </c>
      <c r="O98" s="33">
        <f t="shared" si="36"/>
        <v>0</v>
      </c>
    </row>
    <row r="99" spans="1:15" s="34" customFormat="1" ht="12.75">
      <c r="A99" s="13">
        <v>381001</v>
      </c>
      <c r="B99" s="45" t="s">
        <v>119</v>
      </c>
      <c r="C99" s="38">
        <v>1099499</v>
      </c>
      <c r="D99" s="38">
        <v>182803</v>
      </c>
      <c r="E99" s="38">
        <v>115938</v>
      </c>
      <c r="F99" s="38">
        <v>0</v>
      </c>
      <c r="G99" s="38">
        <v>0</v>
      </c>
      <c r="H99" s="38">
        <v>0</v>
      </c>
      <c r="I99" s="26">
        <f t="shared" si="30"/>
        <v>1398240</v>
      </c>
      <c r="J99" s="27">
        <f t="shared" si="31"/>
        <v>0.7863449765419385</v>
      </c>
      <c r="K99" s="27">
        <f t="shared" si="32"/>
        <v>0.13073792768051265</v>
      </c>
      <c r="L99" s="27">
        <f t="shared" si="33"/>
        <v>0.08291709577754892</v>
      </c>
      <c r="M99" s="27">
        <f t="shared" si="34"/>
        <v>0</v>
      </c>
      <c r="N99" s="27">
        <f t="shared" si="35"/>
        <v>0</v>
      </c>
      <c r="O99" s="27">
        <f t="shared" si="36"/>
        <v>0</v>
      </c>
    </row>
    <row r="100" spans="1:15" s="34" customFormat="1" ht="12.75">
      <c r="A100" s="43">
        <v>382001</v>
      </c>
      <c r="B100" s="44" t="s">
        <v>120</v>
      </c>
      <c r="C100" s="36">
        <v>1103128</v>
      </c>
      <c r="D100" s="36">
        <v>105815</v>
      </c>
      <c r="E100" s="36">
        <v>74665</v>
      </c>
      <c r="F100" s="36">
        <v>0</v>
      </c>
      <c r="G100" s="36">
        <v>0</v>
      </c>
      <c r="H100" s="36">
        <v>0</v>
      </c>
      <c r="I100" s="32">
        <f t="shared" si="30"/>
        <v>1283608</v>
      </c>
      <c r="J100" s="33">
        <f t="shared" si="31"/>
        <v>0.8593963266043839</v>
      </c>
      <c r="K100" s="33">
        <f t="shared" si="32"/>
        <v>0.08243560339293617</v>
      </c>
      <c r="L100" s="33">
        <f t="shared" si="33"/>
        <v>0.05816807000267995</v>
      </c>
      <c r="M100" s="33">
        <f t="shared" si="34"/>
        <v>0</v>
      </c>
      <c r="N100" s="33">
        <f t="shared" si="35"/>
        <v>0</v>
      </c>
      <c r="O100" s="33">
        <f t="shared" si="36"/>
        <v>0</v>
      </c>
    </row>
    <row r="101" spans="1:15" s="34" customFormat="1" ht="12.75">
      <c r="A101" s="12">
        <v>383001</v>
      </c>
      <c r="B101" s="35" t="s">
        <v>121</v>
      </c>
      <c r="C101" s="36">
        <v>984553</v>
      </c>
      <c r="D101" s="36">
        <v>96096</v>
      </c>
      <c r="E101" s="36">
        <v>112563</v>
      </c>
      <c r="F101" s="36">
        <v>4510</v>
      </c>
      <c r="G101" s="36">
        <v>0</v>
      </c>
      <c r="H101" s="36">
        <v>0</v>
      </c>
      <c r="I101" s="32">
        <f t="shared" si="30"/>
        <v>1197722</v>
      </c>
      <c r="J101" s="33">
        <f t="shared" si="31"/>
        <v>0.8220213037749995</v>
      </c>
      <c r="K101" s="33">
        <f t="shared" si="32"/>
        <v>0.08023230766404892</v>
      </c>
      <c r="L101" s="33">
        <f t="shared" si="33"/>
        <v>0.09398090708862324</v>
      </c>
      <c r="M101" s="33">
        <f t="shared" si="34"/>
        <v>0.0037654814723283034</v>
      </c>
      <c r="N101" s="33">
        <f t="shared" si="35"/>
        <v>0</v>
      </c>
      <c r="O101" s="33">
        <f t="shared" si="36"/>
        <v>0</v>
      </c>
    </row>
    <row r="102" spans="1:15" s="34" customFormat="1" ht="12.75">
      <c r="A102" s="12">
        <v>384001</v>
      </c>
      <c r="B102" s="35" t="s">
        <v>122</v>
      </c>
      <c r="C102" s="36">
        <v>1950709</v>
      </c>
      <c r="D102" s="36">
        <v>71421</v>
      </c>
      <c r="E102" s="36">
        <v>226124</v>
      </c>
      <c r="F102" s="36">
        <v>0</v>
      </c>
      <c r="G102" s="36">
        <v>0</v>
      </c>
      <c r="H102" s="36">
        <v>0</v>
      </c>
      <c r="I102" s="32">
        <f t="shared" si="30"/>
        <v>2248254</v>
      </c>
      <c r="J102" s="33">
        <f t="shared" si="31"/>
        <v>0.8676550781183977</v>
      </c>
      <c r="K102" s="33">
        <f t="shared" si="32"/>
        <v>0.03176731810551655</v>
      </c>
      <c r="L102" s="33">
        <f t="shared" si="33"/>
        <v>0.1005776037760858</v>
      </c>
      <c r="M102" s="33">
        <f t="shared" si="34"/>
        <v>0</v>
      </c>
      <c r="N102" s="33">
        <f t="shared" si="35"/>
        <v>0</v>
      </c>
      <c r="O102" s="33">
        <f t="shared" si="36"/>
        <v>0</v>
      </c>
    </row>
    <row r="103" spans="1:15" s="34" customFormat="1" ht="12.75">
      <c r="A103" s="12">
        <v>385001</v>
      </c>
      <c r="B103" s="35" t="s">
        <v>99</v>
      </c>
      <c r="C103" s="36">
        <v>1870369</v>
      </c>
      <c r="D103" s="36">
        <v>96542</v>
      </c>
      <c r="E103" s="36">
        <v>562492</v>
      </c>
      <c r="F103" s="36">
        <v>0</v>
      </c>
      <c r="G103" s="36">
        <v>0</v>
      </c>
      <c r="H103" s="36">
        <v>0</v>
      </c>
      <c r="I103" s="32">
        <f aca="true" t="shared" si="37" ref="I103:I127">SUM(C103:H103)</f>
        <v>2529403</v>
      </c>
      <c r="J103" s="33">
        <f aca="true" t="shared" si="38" ref="J103:O105">C103/$I103</f>
        <v>0.7394507715852318</v>
      </c>
      <c r="K103" s="33">
        <f t="shared" si="38"/>
        <v>0.038167899698071044</v>
      </c>
      <c r="L103" s="33">
        <f t="shared" si="38"/>
        <v>0.2223813287166972</v>
      </c>
      <c r="M103" s="33">
        <f t="shared" si="38"/>
        <v>0</v>
      </c>
      <c r="N103" s="33">
        <f t="shared" si="38"/>
        <v>0</v>
      </c>
      <c r="O103" s="33">
        <f t="shared" si="38"/>
        <v>0</v>
      </c>
    </row>
    <row r="104" spans="1:15" s="34" customFormat="1" ht="12.75">
      <c r="A104" s="13">
        <v>386001</v>
      </c>
      <c r="B104" s="45" t="s">
        <v>100</v>
      </c>
      <c r="C104" s="38">
        <v>2605461</v>
      </c>
      <c r="D104" s="38">
        <v>235404</v>
      </c>
      <c r="E104" s="38">
        <v>362741</v>
      </c>
      <c r="F104" s="38">
        <v>31618</v>
      </c>
      <c r="G104" s="38">
        <v>0</v>
      </c>
      <c r="H104" s="38">
        <v>0</v>
      </c>
      <c r="I104" s="26">
        <f t="shared" si="37"/>
        <v>3235224</v>
      </c>
      <c r="J104" s="27">
        <f t="shared" si="38"/>
        <v>0.8053417630433009</v>
      </c>
      <c r="K104" s="27">
        <f t="shared" si="38"/>
        <v>0.07276281333224531</v>
      </c>
      <c r="L104" s="27">
        <f t="shared" si="38"/>
        <v>0.1121223754522098</v>
      </c>
      <c r="M104" s="27">
        <f t="shared" si="38"/>
        <v>0.009773048172244024</v>
      </c>
      <c r="N104" s="27">
        <f t="shared" si="38"/>
        <v>0</v>
      </c>
      <c r="O104" s="27">
        <f t="shared" si="38"/>
        <v>0</v>
      </c>
    </row>
    <row r="105" spans="1:15" ht="12.75">
      <c r="A105" s="43">
        <v>387001</v>
      </c>
      <c r="B105" s="44" t="s">
        <v>101</v>
      </c>
      <c r="C105" s="36">
        <v>4021493</v>
      </c>
      <c r="D105" s="36">
        <v>313511</v>
      </c>
      <c r="E105" s="36">
        <v>484095</v>
      </c>
      <c r="F105" s="36">
        <v>127262</v>
      </c>
      <c r="G105" s="36">
        <v>0</v>
      </c>
      <c r="H105" s="36">
        <v>0</v>
      </c>
      <c r="I105" s="32">
        <f t="shared" si="37"/>
        <v>4946361</v>
      </c>
      <c r="J105" s="33">
        <f t="shared" si="38"/>
        <v>0.8130205215510958</v>
      </c>
      <c r="K105" s="33">
        <f t="shared" si="38"/>
        <v>0.06338215103992612</v>
      </c>
      <c r="L105" s="33">
        <f t="shared" si="38"/>
        <v>0.0978689181804563</v>
      </c>
      <c r="M105" s="33">
        <f t="shared" si="38"/>
        <v>0.025728409228521737</v>
      </c>
      <c r="N105" s="33">
        <f t="shared" si="38"/>
        <v>0</v>
      </c>
      <c r="O105" s="33">
        <f t="shared" si="38"/>
        <v>0</v>
      </c>
    </row>
    <row r="106" spans="1:15" ht="12.75">
      <c r="A106" s="12">
        <v>388001</v>
      </c>
      <c r="B106" s="35" t="s">
        <v>102</v>
      </c>
      <c r="C106" s="36">
        <v>3042742</v>
      </c>
      <c r="D106" s="36">
        <v>89053</v>
      </c>
      <c r="E106" s="36">
        <v>451289</v>
      </c>
      <c r="F106" s="36">
        <v>15314</v>
      </c>
      <c r="G106" s="36">
        <v>0</v>
      </c>
      <c r="H106" s="36">
        <v>0</v>
      </c>
      <c r="I106" s="32">
        <f t="shared" si="37"/>
        <v>3598398</v>
      </c>
      <c r="J106" s="33">
        <f aca="true" t="shared" si="39" ref="J106:O110">C106/$I106</f>
        <v>0.8455823952770094</v>
      </c>
      <c r="K106" s="33">
        <f t="shared" si="39"/>
        <v>0.024747957285436464</v>
      </c>
      <c r="L106" s="33">
        <f t="shared" si="39"/>
        <v>0.12541386472535834</v>
      </c>
      <c r="M106" s="33">
        <f t="shared" si="39"/>
        <v>0.004255782712195816</v>
      </c>
      <c r="N106" s="33">
        <f t="shared" si="39"/>
        <v>0</v>
      </c>
      <c r="O106" s="33">
        <f t="shared" si="39"/>
        <v>0</v>
      </c>
    </row>
    <row r="107" spans="1:15" s="34" customFormat="1" ht="12.75">
      <c r="A107" s="12">
        <v>389001</v>
      </c>
      <c r="B107" s="35" t="s">
        <v>103</v>
      </c>
      <c r="C107" s="36">
        <v>3978309</v>
      </c>
      <c r="D107" s="36">
        <v>153976</v>
      </c>
      <c r="E107" s="36">
        <v>793099</v>
      </c>
      <c r="F107" s="36">
        <v>0</v>
      </c>
      <c r="G107" s="36">
        <v>0</v>
      </c>
      <c r="H107" s="36">
        <v>0</v>
      </c>
      <c r="I107" s="32">
        <f t="shared" si="37"/>
        <v>4925384</v>
      </c>
      <c r="J107" s="33">
        <f t="shared" si="39"/>
        <v>0.8077154999488365</v>
      </c>
      <c r="K107" s="33">
        <f t="shared" si="39"/>
        <v>0.03126172497413399</v>
      </c>
      <c r="L107" s="33">
        <f t="shared" si="39"/>
        <v>0.16102277507702953</v>
      </c>
      <c r="M107" s="33">
        <f t="shared" si="39"/>
        <v>0</v>
      </c>
      <c r="N107" s="33">
        <f t="shared" si="39"/>
        <v>0</v>
      </c>
      <c r="O107" s="33">
        <f t="shared" si="39"/>
        <v>0</v>
      </c>
    </row>
    <row r="108" spans="1:15" s="34" customFormat="1" ht="12.75">
      <c r="A108" s="12">
        <v>390001</v>
      </c>
      <c r="B108" s="35" t="s">
        <v>82</v>
      </c>
      <c r="C108" s="36">
        <v>6272182</v>
      </c>
      <c r="D108" s="36">
        <v>326999</v>
      </c>
      <c r="E108" s="36">
        <v>1203958</v>
      </c>
      <c r="F108" s="36">
        <v>0</v>
      </c>
      <c r="G108" s="36">
        <v>0</v>
      </c>
      <c r="H108" s="36">
        <v>0</v>
      </c>
      <c r="I108" s="32">
        <f t="shared" si="37"/>
        <v>7803139</v>
      </c>
      <c r="J108" s="33">
        <f t="shared" si="39"/>
        <v>0.803802418488252</v>
      </c>
      <c r="K108" s="33">
        <f t="shared" si="39"/>
        <v>0.041906084205343516</v>
      </c>
      <c r="L108" s="33">
        <f t="shared" si="39"/>
        <v>0.1542914973064045</v>
      </c>
      <c r="M108" s="33">
        <f t="shared" si="39"/>
        <v>0</v>
      </c>
      <c r="N108" s="33">
        <f t="shared" si="39"/>
        <v>0</v>
      </c>
      <c r="O108" s="33">
        <f t="shared" si="39"/>
        <v>0</v>
      </c>
    </row>
    <row r="109" spans="1:15" s="34" customFormat="1" ht="12.75">
      <c r="A109" s="13">
        <v>391001</v>
      </c>
      <c r="B109" s="45" t="s">
        <v>83</v>
      </c>
      <c r="C109" s="38">
        <v>4283684</v>
      </c>
      <c r="D109" s="38">
        <v>89300</v>
      </c>
      <c r="E109" s="38">
        <v>889086</v>
      </c>
      <c r="F109" s="38">
        <v>829303</v>
      </c>
      <c r="G109" s="38">
        <v>0</v>
      </c>
      <c r="H109" s="38">
        <v>0</v>
      </c>
      <c r="I109" s="26">
        <f t="shared" si="37"/>
        <v>6091373</v>
      </c>
      <c r="J109" s="27">
        <f t="shared" si="39"/>
        <v>0.7032378414521652</v>
      </c>
      <c r="K109" s="27">
        <f t="shared" si="39"/>
        <v>0.01466007745708562</v>
      </c>
      <c r="L109" s="27">
        <f t="shared" si="39"/>
        <v>0.14595822649507756</v>
      </c>
      <c r="M109" s="27">
        <f t="shared" si="39"/>
        <v>0.1361438545956716</v>
      </c>
      <c r="N109" s="27">
        <f t="shared" si="39"/>
        <v>0</v>
      </c>
      <c r="O109" s="27">
        <f t="shared" si="39"/>
        <v>0</v>
      </c>
    </row>
    <row r="110" spans="1:15" ht="12.75">
      <c r="A110" s="43">
        <v>392001</v>
      </c>
      <c r="B110" s="44" t="s">
        <v>84</v>
      </c>
      <c r="C110" s="36">
        <v>2748315</v>
      </c>
      <c r="D110" s="36">
        <v>389664</v>
      </c>
      <c r="E110" s="36">
        <v>663463</v>
      </c>
      <c r="F110" s="36">
        <v>228117</v>
      </c>
      <c r="G110" s="36">
        <v>0</v>
      </c>
      <c r="H110" s="36">
        <v>0</v>
      </c>
      <c r="I110" s="32">
        <f t="shared" si="37"/>
        <v>4029559</v>
      </c>
      <c r="J110" s="33">
        <f t="shared" si="39"/>
        <v>0.6820386548503199</v>
      </c>
      <c r="K110" s="33">
        <f t="shared" si="39"/>
        <v>0.09670140082326627</v>
      </c>
      <c r="L110" s="33">
        <f t="shared" si="39"/>
        <v>0.16464903479512275</v>
      </c>
      <c r="M110" s="33">
        <f t="shared" si="39"/>
        <v>0.056610909531291144</v>
      </c>
      <c r="N110" s="33">
        <f t="shared" si="39"/>
        <v>0</v>
      </c>
      <c r="O110" s="33">
        <f t="shared" si="39"/>
        <v>0</v>
      </c>
    </row>
    <row r="111" spans="1:15" ht="12.75">
      <c r="A111" s="12">
        <v>392002</v>
      </c>
      <c r="B111" s="35" t="s">
        <v>85</v>
      </c>
      <c r="C111" s="36">
        <v>1753937</v>
      </c>
      <c r="D111" s="36">
        <v>55221</v>
      </c>
      <c r="E111" s="36">
        <v>285452</v>
      </c>
      <c r="F111" s="36">
        <v>71926</v>
      </c>
      <c r="G111" s="36">
        <v>0</v>
      </c>
      <c r="H111" s="36">
        <v>0</v>
      </c>
      <c r="I111" s="32">
        <f t="shared" si="37"/>
        <v>2166536</v>
      </c>
      <c r="J111" s="33">
        <f aca="true" t="shared" si="40" ref="J111:O115">C111/$I111</f>
        <v>0.8095582072026497</v>
      </c>
      <c r="K111" s="33">
        <f t="shared" si="40"/>
        <v>0.02548815251627483</v>
      </c>
      <c r="L111" s="33">
        <f t="shared" si="40"/>
        <v>0.13175502276444978</v>
      </c>
      <c r="M111" s="33">
        <f t="shared" si="40"/>
        <v>0.03319861751662562</v>
      </c>
      <c r="N111" s="33">
        <f t="shared" si="40"/>
        <v>0</v>
      </c>
      <c r="O111" s="33">
        <f t="shared" si="40"/>
        <v>0</v>
      </c>
    </row>
    <row r="112" spans="1:15" s="34" customFormat="1" ht="12.75">
      <c r="A112" s="12">
        <v>393001</v>
      </c>
      <c r="B112" s="35" t="s">
        <v>86</v>
      </c>
      <c r="C112" s="36">
        <v>6027645</v>
      </c>
      <c r="D112" s="36">
        <v>538418</v>
      </c>
      <c r="E112" s="36">
        <v>1763623</v>
      </c>
      <c r="F112" s="36">
        <v>319270</v>
      </c>
      <c r="G112" s="36">
        <v>0</v>
      </c>
      <c r="H112" s="36">
        <v>0</v>
      </c>
      <c r="I112" s="32">
        <f t="shared" si="37"/>
        <v>8648956</v>
      </c>
      <c r="J112" s="33">
        <f t="shared" si="40"/>
        <v>0.6969216862705742</v>
      </c>
      <c r="K112" s="33">
        <f t="shared" si="40"/>
        <v>0.06225236895643821</v>
      </c>
      <c r="L112" s="33">
        <f t="shared" si="40"/>
        <v>0.20391166286428097</v>
      </c>
      <c r="M112" s="33">
        <f t="shared" si="40"/>
        <v>0.03691428190870667</v>
      </c>
      <c r="N112" s="33">
        <f t="shared" si="40"/>
        <v>0</v>
      </c>
      <c r="O112" s="33">
        <f t="shared" si="40"/>
        <v>0</v>
      </c>
    </row>
    <row r="113" spans="1:15" s="34" customFormat="1" ht="12.75">
      <c r="A113" s="12">
        <v>394003</v>
      </c>
      <c r="B113" s="35" t="s">
        <v>104</v>
      </c>
      <c r="C113" s="36">
        <v>3686709</v>
      </c>
      <c r="D113" s="36">
        <v>501162</v>
      </c>
      <c r="E113" s="36">
        <v>617517</v>
      </c>
      <c r="F113" s="36">
        <v>7952</v>
      </c>
      <c r="G113" s="36">
        <v>0</v>
      </c>
      <c r="H113" s="36">
        <v>0</v>
      </c>
      <c r="I113" s="32">
        <f t="shared" si="37"/>
        <v>4813340</v>
      </c>
      <c r="J113" s="33">
        <f t="shared" si="40"/>
        <v>0.7659357120003989</v>
      </c>
      <c r="K113" s="33">
        <f t="shared" si="40"/>
        <v>0.10411938487619823</v>
      </c>
      <c r="L113" s="33">
        <f t="shared" si="40"/>
        <v>0.1282928278492689</v>
      </c>
      <c r="M113" s="33">
        <f t="shared" si="40"/>
        <v>0.0016520752741339692</v>
      </c>
      <c r="N113" s="33">
        <f t="shared" si="40"/>
        <v>0</v>
      </c>
      <c r="O113" s="33">
        <f t="shared" si="40"/>
        <v>0</v>
      </c>
    </row>
    <row r="114" spans="1:15" s="34" customFormat="1" ht="12.75">
      <c r="A114" s="13">
        <v>395001</v>
      </c>
      <c r="B114" s="45" t="s">
        <v>87</v>
      </c>
      <c r="C114" s="38">
        <v>4261798</v>
      </c>
      <c r="D114" s="38">
        <v>1007706</v>
      </c>
      <c r="E114" s="38">
        <v>1108353</v>
      </c>
      <c r="F114" s="38">
        <v>662259</v>
      </c>
      <c r="G114" s="38">
        <v>0</v>
      </c>
      <c r="H114" s="38">
        <v>0</v>
      </c>
      <c r="I114" s="26">
        <f t="shared" si="37"/>
        <v>7040116</v>
      </c>
      <c r="J114" s="27">
        <f t="shared" si="40"/>
        <v>0.605359059424589</v>
      </c>
      <c r="K114" s="27">
        <f t="shared" si="40"/>
        <v>0.14313769829928938</v>
      </c>
      <c r="L114" s="27">
        <f t="shared" si="40"/>
        <v>0.15743391160032022</v>
      </c>
      <c r="M114" s="27">
        <f t="shared" si="40"/>
        <v>0.09406933067580137</v>
      </c>
      <c r="N114" s="27">
        <f t="shared" si="40"/>
        <v>0</v>
      </c>
      <c r="O114" s="27">
        <f t="shared" si="40"/>
        <v>0</v>
      </c>
    </row>
    <row r="115" spans="1:15" ht="12.75">
      <c r="A115" s="43">
        <v>395002</v>
      </c>
      <c r="B115" s="44" t="s">
        <v>88</v>
      </c>
      <c r="C115" s="36">
        <v>4332725</v>
      </c>
      <c r="D115" s="36">
        <v>982409</v>
      </c>
      <c r="E115" s="36">
        <v>966318</v>
      </c>
      <c r="F115" s="36">
        <v>518855</v>
      </c>
      <c r="G115" s="36">
        <v>0</v>
      </c>
      <c r="H115" s="36">
        <v>0</v>
      </c>
      <c r="I115" s="32">
        <f t="shared" si="37"/>
        <v>6800307</v>
      </c>
      <c r="J115" s="33">
        <f t="shared" si="40"/>
        <v>0.6371366763294657</v>
      </c>
      <c r="K115" s="33">
        <f t="shared" si="40"/>
        <v>0.14446538957726468</v>
      </c>
      <c r="L115" s="33">
        <f t="shared" si="40"/>
        <v>0.14209917287557752</v>
      </c>
      <c r="M115" s="33">
        <f t="shared" si="40"/>
        <v>0.07629876121769208</v>
      </c>
      <c r="N115" s="33">
        <f t="shared" si="40"/>
        <v>0</v>
      </c>
      <c r="O115" s="33">
        <f t="shared" si="40"/>
        <v>0</v>
      </c>
    </row>
    <row r="116" spans="1:15" ht="12.75">
      <c r="A116" s="12">
        <v>395003</v>
      </c>
      <c r="B116" s="35" t="s">
        <v>89</v>
      </c>
      <c r="C116" s="36">
        <v>3137109</v>
      </c>
      <c r="D116" s="36">
        <v>926870</v>
      </c>
      <c r="E116" s="36">
        <v>733160</v>
      </c>
      <c r="F116" s="36">
        <v>540645</v>
      </c>
      <c r="G116" s="36">
        <v>0</v>
      </c>
      <c r="H116" s="36">
        <v>0</v>
      </c>
      <c r="I116" s="32">
        <f t="shared" si="37"/>
        <v>5337784</v>
      </c>
      <c r="J116" s="33">
        <f aca="true" t="shared" si="41" ref="J116:O120">C116/$I116</f>
        <v>0.5877174872568841</v>
      </c>
      <c r="K116" s="33">
        <f t="shared" si="41"/>
        <v>0.1736432197331327</v>
      </c>
      <c r="L116" s="33">
        <f t="shared" si="41"/>
        <v>0.13735287902245577</v>
      </c>
      <c r="M116" s="33">
        <f t="shared" si="41"/>
        <v>0.10128641398752741</v>
      </c>
      <c r="N116" s="33">
        <f t="shared" si="41"/>
        <v>0</v>
      </c>
      <c r="O116" s="33">
        <f t="shared" si="41"/>
        <v>0</v>
      </c>
    </row>
    <row r="117" spans="1:15" s="34" customFormat="1" ht="12.75">
      <c r="A117" s="12">
        <v>395004</v>
      </c>
      <c r="B117" s="35" t="s">
        <v>90</v>
      </c>
      <c r="C117" s="36">
        <v>3862376</v>
      </c>
      <c r="D117" s="36">
        <v>934120</v>
      </c>
      <c r="E117" s="36">
        <v>614922</v>
      </c>
      <c r="F117" s="36">
        <v>564271</v>
      </c>
      <c r="G117" s="36">
        <v>0</v>
      </c>
      <c r="H117" s="36">
        <v>0</v>
      </c>
      <c r="I117" s="32">
        <f t="shared" si="37"/>
        <v>5975689</v>
      </c>
      <c r="J117" s="33">
        <f t="shared" si="41"/>
        <v>0.6463482286310416</v>
      </c>
      <c r="K117" s="33">
        <f t="shared" si="41"/>
        <v>0.15632004945371153</v>
      </c>
      <c r="L117" s="33">
        <f t="shared" si="41"/>
        <v>0.10290394965333705</v>
      </c>
      <c r="M117" s="33">
        <f t="shared" si="41"/>
        <v>0.09442777226190988</v>
      </c>
      <c r="N117" s="33">
        <f t="shared" si="41"/>
        <v>0</v>
      </c>
      <c r="O117" s="33">
        <f t="shared" si="41"/>
        <v>0</v>
      </c>
    </row>
    <row r="118" spans="1:15" s="34" customFormat="1" ht="12.75">
      <c r="A118" s="12">
        <v>395005</v>
      </c>
      <c r="B118" s="35" t="s">
        <v>91</v>
      </c>
      <c r="C118" s="36">
        <v>6854152</v>
      </c>
      <c r="D118" s="36">
        <v>1248608</v>
      </c>
      <c r="E118" s="36">
        <v>940971</v>
      </c>
      <c r="F118" s="36">
        <v>380081</v>
      </c>
      <c r="G118" s="36">
        <v>0</v>
      </c>
      <c r="H118" s="36">
        <v>0</v>
      </c>
      <c r="I118" s="32">
        <f t="shared" si="37"/>
        <v>9423812</v>
      </c>
      <c r="J118" s="33">
        <f t="shared" si="41"/>
        <v>0.7273226588136521</v>
      </c>
      <c r="K118" s="33">
        <f t="shared" si="41"/>
        <v>0.13249500308367781</v>
      </c>
      <c r="L118" s="33">
        <f t="shared" si="41"/>
        <v>0.09985035779576248</v>
      </c>
      <c r="M118" s="33">
        <f t="shared" si="41"/>
        <v>0.04033198030690765</v>
      </c>
      <c r="N118" s="33">
        <f t="shared" si="41"/>
        <v>0</v>
      </c>
      <c r="O118" s="33">
        <f t="shared" si="41"/>
        <v>0</v>
      </c>
    </row>
    <row r="119" spans="1:15" s="34" customFormat="1" ht="12.75">
      <c r="A119" s="13">
        <v>395006</v>
      </c>
      <c r="B119" s="45" t="s">
        <v>92</v>
      </c>
      <c r="C119" s="38">
        <v>3208048</v>
      </c>
      <c r="D119" s="38">
        <v>851838</v>
      </c>
      <c r="E119" s="38">
        <v>687670</v>
      </c>
      <c r="F119" s="38">
        <v>578394</v>
      </c>
      <c r="G119" s="38">
        <v>0</v>
      </c>
      <c r="H119" s="38">
        <v>0</v>
      </c>
      <c r="I119" s="26">
        <f t="shared" si="37"/>
        <v>5325950</v>
      </c>
      <c r="J119" s="27">
        <f t="shared" si="41"/>
        <v>0.602342868408453</v>
      </c>
      <c r="K119" s="27">
        <f t="shared" si="41"/>
        <v>0.15994104338193185</v>
      </c>
      <c r="L119" s="27">
        <f t="shared" si="41"/>
        <v>0.12911687116852394</v>
      </c>
      <c r="M119" s="27">
        <f t="shared" si="41"/>
        <v>0.10859921704109127</v>
      </c>
      <c r="N119" s="27">
        <f t="shared" si="41"/>
        <v>0</v>
      </c>
      <c r="O119" s="27">
        <f t="shared" si="41"/>
        <v>0</v>
      </c>
    </row>
    <row r="120" spans="1:15" ht="12.75">
      <c r="A120" s="43">
        <v>395007</v>
      </c>
      <c r="B120" s="44" t="s">
        <v>105</v>
      </c>
      <c r="C120" s="36">
        <v>2309730</v>
      </c>
      <c r="D120" s="36">
        <v>965095</v>
      </c>
      <c r="E120" s="36">
        <v>308710</v>
      </c>
      <c r="F120" s="36">
        <v>208590</v>
      </c>
      <c r="G120" s="36">
        <v>0</v>
      </c>
      <c r="H120" s="36">
        <v>0</v>
      </c>
      <c r="I120" s="32">
        <f t="shared" si="37"/>
        <v>3792125</v>
      </c>
      <c r="J120" s="33">
        <f t="shared" si="41"/>
        <v>0.609085934667238</v>
      </c>
      <c r="K120" s="33">
        <f t="shared" si="41"/>
        <v>0.2544997857401852</v>
      </c>
      <c r="L120" s="33">
        <f t="shared" si="41"/>
        <v>0.08140818142861851</v>
      </c>
      <c r="M120" s="33">
        <f t="shared" si="41"/>
        <v>0.055006098163958204</v>
      </c>
      <c r="N120" s="33">
        <f t="shared" si="41"/>
        <v>0</v>
      </c>
      <c r="O120" s="33">
        <f t="shared" si="41"/>
        <v>0</v>
      </c>
    </row>
    <row r="121" spans="1:15" s="34" customFormat="1" ht="12.75">
      <c r="A121" s="12">
        <v>397001</v>
      </c>
      <c r="B121" s="35" t="s">
        <v>93</v>
      </c>
      <c r="C121" s="36">
        <v>2687343</v>
      </c>
      <c r="D121" s="36">
        <v>113325</v>
      </c>
      <c r="E121" s="36">
        <v>526791</v>
      </c>
      <c r="F121" s="36">
        <v>253620</v>
      </c>
      <c r="G121" s="36">
        <v>0</v>
      </c>
      <c r="H121" s="36">
        <v>0</v>
      </c>
      <c r="I121" s="32">
        <f t="shared" si="37"/>
        <v>3581079</v>
      </c>
      <c r="J121" s="33">
        <f aca="true" t="shared" si="42" ref="J121:O127">C121/$I121</f>
        <v>0.7504282927017248</v>
      </c>
      <c r="K121" s="33">
        <f t="shared" si="42"/>
        <v>0.03164549008832254</v>
      </c>
      <c r="L121" s="33">
        <f t="shared" si="42"/>
        <v>0.14710398737363795</v>
      </c>
      <c r="M121" s="33">
        <f t="shared" si="42"/>
        <v>0.0708222298363147</v>
      </c>
      <c r="N121" s="33">
        <f t="shared" si="42"/>
        <v>0</v>
      </c>
      <c r="O121" s="33">
        <f t="shared" si="42"/>
        <v>0</v>
      </c>
    </row>
    <row r="122" spans="1:15" s="34" customFormat="1" ht="12.75">
      <c r="A122" s="12">
        <v>398001</v>
      </c>
      <c r="B122" s="35" t="s">
        <v>94</v>
      </c>
      <c r="C122" s="36">
        <v>2357199</v>
      </c>
      <c r="D122" s="36">
        <v>104511</v>
      </c>
      <c r="E122" s="36">
        <v>295560</v>
      </c>
      <c r="F122" s="36">
        <v>411027</v>
      </c>
      <c r="G122" s="36">
        <v>0</v>
      </c>
      <c r="H122" s="36">
        <v>0</v>
      </c>
      <c r="I122" s="32">
        <f t="shared" si="37"/>
        <v>3168297</v>
      </c>
      <c r="J122" s="33">
        <f t="shared" si="42"/>
        <v>0.7439955913224044</v>
      </c>
      <c r="K122" s="33">
        <f t="shared" si="42"/>
        <v>0.03298649084981616</v>
      </c>
      <c r="L122" s="33">
        <f t="shared" si="42"/>
        <v>0.09328670891649363</v>
      </c>
      <c r="M122" s="33">
        <f t="shared" si="42"/>
        <v>0.12973120891128578</v>
      </c>
      <c r="N122" s="33">
        <f t="shared" si="42"/>
        <v>0</v>
      </c>
      <c r="O122" s="33">
        <f t="shared" si="42"/>
        <v>0</v>
      </c>
    </row>
    <row r="123" spans="1:15" s="34" customFormat="1" ht="12.75">
      <c r="A123" s="13">
        <v>398002</v>
      </c>
      <c r="B123" s="45" t="s">
        <v>95</v>
      </c>
      <c r="C123" s="38">
        <v>3418185</v>
      </c>
      <c r="D123" s="38">
        <v>359127</v>
      </c>
      <c r="E123" s="38">
        <v>551051</v>
      </c>
      <c r="F123" s="38">
        <v>867559</v>
      </c>
      <c r="G123" s="38">
        <v>0</v>
      </c>
      <c r="H123" s="38">
        <v>0</v>
      </c>
      <c r="I123" s="26">
        <f t="shared" si="37"/>
        <v>5195922</v>
      </c>
      <c r="J123" s="27">
        <f t="shared" si="42"/>
        <v>0.6578591826436193</v>
      </c>
      <c r="K123" s="27">
        <f t="shared" si="42"/>
        <v>0.06911708836275833</v>
      </c>
      <c r="L123" s="27">
        <f t="shared" si="42"/>
        <v>0.1060545173695833</v>
      </c>
      <c r="M123" s="27">
        <f t="shared" si="42"/>
        <v>0.166969211624039</v>
      </c>
      <c r="N123" s="27">
        <f t="shared" si="42"/>
        <v>0</v>
      </c>
      <c r="O123" s="27">
        <f t="shared" si="42"/>
        <v>0</v>
      </c>
    </row>
    <row r="124" spans="1:15" ht="12.75">
      <c r="A124" s="43">
        <v>398003</v>
      </c>
      <c r="B124" s="44" t="s">
        <v>106</v>
      </c>
      <c r="C124" s="36">
        <v>1249894</v>
      </c>
      <c r="D124" s="36">
        <v>144428</v>
      </c>
      <c r="E124" s="36">
        <v>154660</v>
      </c>
      <c r="F124" s="36">
        <v>245721</v>
      </c>
      <c r="G124" s="36">
        <v>0</v>
      </c>
      <c r="H124" s="36">
        <v>0</v>
      </c>
      <c r="I124" s="32">
        <f t="shared" si="37"/>
        <v>1794703</v>
      </c>
      <c r="J124" s="33">
        <f t="shared" si="42"/>
        <v>0.6964350090237772</v>
      </c>
      <c r="K124" s="33">
        <f t="shared" si="42"/>
        <v>0.0804745966324233</v>
      </c>
      <c r="L124" s="33">
        <f t="shared" si="42"/>
        <v>0.08617581850590321</v>
      </c>
      <c r="M124" s="33">
        <f t="shared" si="42"/>
        <v>0.1369145758378963</v>
      </c>
      <c r="N124" s="33">
        <f t="shared" si="42"/>
        <v>0</v>
      </c>
      <c r="O124" s="33">
        <f t="shared" si="42"/>
        <v>0</v>
      </c>
    </row>
    <row r="125" spans="1:15" ht="12.75">
      <c r="A125" s="12">
        <v>398004</v>
      </c>
      <c r="B125" s="35" t="s">
        <v>111</v>
      </c>
      <c r="C125" s="36">
        <v>924519</v>
      </c>
      <c r="D125" s="36">
        <v>136534</v>
      </c>
      <c r="E125" s="36">
        <v>69744</v>
      </c>
      <c r="F125" s="36">
        <v>134473</v>
      </c>
      <c r="G125" s="36">
        <v>0</v>
      </c>
      <c r="H125" s="36">
        <v>0</v>
      </c>
      <c r="I125" s="32">
        <f t="shared" si="37"/>
        <v>1265270</v>
      </c>
      <c r="J125" s="33">
        <f t="shared" si="42"/>
        <v>0.7306891019308132</v>
      </c>
      <c r="K125" s="33">
        <f t="shared" si="42"/>
        <v>0.10790898385324871</v>
      </c>
      <c r="L125" s="33">
        <f t="shared" si="42"/>
        <v>0.0551218317039051</v>
      </c>
      <c r="M125" s="33">
        <f t="shared" si="42"/>
        <v>0.10628008251203301</v>
      </c>
      <c r="N125" s="33">
        <f t="shared" si="42"/>
        <v>0</v>
      </c>
      <c r="O125" s="33">
        <f t="shared" si="42"/>
        <v>0</v>
      </c>
    </row>
    <row r="126" spans="1:15" s="34" customFormat="1" ht="12.75">
      <c r="A126" s="12">
        <v>399001</v>
      </c>
      <c r="B126" s="35" t="s">
        <v>96</v>
      </c>
      <c r="C126" s="36">
        <v>4017523</v>
      </c>
      <c r="D126" s="36">
        <v>599418</v>
      </c>
      <c r="E126" s="36">
        <v>516818</v>
      </c>
      <c r="F126" s="36">
        <v>256615</v>
      </c>
      <c r="G126" s="36">
        <v>0</v>
      </c>
      <c r="H126" s="36">
        <v>0</v>
      </c>
      <c r="I126" s="32">
        <f t="shared" si="37"/>
        <v>5390374</v>
      </c>
      <c r="J126" s="33">
        <f t="shared" si="42"/>
        <v>0.7453143325490958</v>
      </c>
      <c r="K126" s="33">
        <f t="shared" si="42"/>
        <v>0.11120156041120709</v>
      </c>
      <c r="L126" s="33">
        <f t="shared" si="42"/>
        <v>0.09587794835757223</v>
      </c>
      <c r="M126" s="33">
        <f t="shared" si="42"/>
        <v>0.04760615868212484</v>
      </c>
      <c r="N126" s="33">
        <f t="shared" si="42"/>
        <v>0</v>
      </c>
      <c r="O126" s="33">
        <f t="shared" si="42"/>
        <v>0</v>
      </c>
    </row>
    <row r="127" spans="1:15" ht="12.75">
      <c r="A127" s="13">
        <v>399002</v>
      </c>
      <c r="B127" s="45" t="s">
        <v>107</v>
      </c>
      <c r="C127" s="38">
        <v>2456661</v>
      </c>
      <c r="D127" s="38">
        <v>27154</v>
      </c>
      <c r="E127" s="38">
        <v>165383</v>
      </c>
      <c r="F127" s="38">
        <v>102360</v>
      </c>
      <c r="G127" s="38">
        <v>0</v>
      </c>
      <c r="H127" s="38">
        <v>0</v>
      </c>
      <c r="I127" s="26">
        <f t="shared" si="37"/>
        <v>2751558</v>
      </c>
      <c r="J127" s="27">
        <f t="shared" si="42"/>
        <v>0.8928254465288393</v>
      </c>
      <c r="K127" s="27">
        <f t="shared" si="42"/>
        <v>0.009868590812913993</v>
      </c>
      <c r="L127" s="27">
        <f t="shared" si="42"/>
        <v>0.06010522038786753</v>
      </c>
      <c r="M127" s="27">
        <f t="shared" si="42"/>
        <v>0.03720074227037918</v>
      </c>
      <c r="N127" s="27">
        <f t="shared" si="42"/>
        <v>0</v>
      </c>
      <c r="O127" s="27">
        <f t="shared" si="42"/>
        <v>0</v>
      </c>
    </row>
    <row r="128" spans="1:15" ht="12.75">
      <c r="A128" s="10"/>
      <c r="B128" s="11" t="s">
        <v>123</v>
      </c>
      <c r="C128" s="55">
        <f aca="true" t="shared" si="43" ref="C128:I128">SUM(C90:C127)</f>
        <v>118856548</v>
      </c>
      <c r="D128" s="55">
        <f t="shared" si="43"/>
        <v>13099137</v>
      </c>
      <c r="E128" s="55">
        <f t="shared" si="43"/>
        <v>20800394</v>
      </c>
      <c r="F128" s="55">
        <f t="shared" si="43"/>
        <v>8135099</v>
      </c>
      <c r="G128" s="55">
        <f t="shared" si="43"/>
        <v>0</v>
      </c>
      <c r="H128" s="55">
        <f t="shared" si="43"/>
        <v>0</v>
      </c>
      <c r="I128" s="56">
        <f t="shared" si="43"/>
        <v>160891178</v>
      </c>
      <c r="J128" s="57">
        <f aca="true" t="shared" si="44" ref="J128:O128">C128/$I128</f>
        <v>0.7387387517294454</v>
      </c>
      <c r="K128" s="58">
        <f t="shared" si="44"/>
        <v>0.08141612960283005</v>
      </c>
      <c r="L128" s="59">
        <f t="shared" si="44"/>
        <v>0.1292823774340194</v>
      </c>
      <c r="M128" s="60">
        <f t="shared" si="44"/>
        <v>0.05056274123370518</v>
      </c>
      <c r="N128" s="60">
        <f t="shared" si="44"/>
        <v>0</v>
      </c>
      <c r="O128" s="57">
        <f t="shared" si="44"/>
        <v>0</v>
      </c>
    </row>
    <row r="129" spans="1:15" ht="12.75">
      <c r="A129" s="6"/>
      <c r="B129" s="7"/>
      <c r="C129" s="7"/>
      <c r="D129" s="7"/>
      <c r="E129" s="7"/>
      <c r="F129" s="7"/>
      <c r="G129" s="7"/>
      <c r="H129" s="7"/>
      <c r="I129" s="47"/>
      <c r="J129" s="8"/>
      <c r="K129" s="8"/>
      <c r="L129" s="8"/>
      <c r="M129" s="8"/>
      <c r="N129" s="8"/>
      <c r="O129" s="9"/>
    </row>
    <row r="130" spans="1:15" ht="13.5" thickBot="1">
      <c r="A130" s="14"/>
      <c r="B130" s="15" t="s">
        <v>97</v>
      </c>
      <c r="C130" s="16">
        <f aca="true" t="shared" si="45" ref="C130:I130">C128+C88+C77+C73</f>
        <v>6176217256.61</v>
      </c>
      <c r="D130" s="16">
        <f t="shared" si="45"/>
        <v>476177979.79</v>
      </c>
      <c r="E130" s="16">
        <f t="shared" si="45"/>
        <v>433199572.16</v>
      </c>
      <c r="F130" s="16">
        <f t="shared" si="45"/>
        <v>886550054.99</v>
      </c>
      <c r="G130" s="16">
        <f t="shared" si="45"/>
        <v>411881625</v>
      </c>
      <c r="H130" s="16">
        <f t="shared" si="45"/>
        <v>591118790</v>
      </c>
      <c r="I130" s="17">
        <f t="shared" si="45"/>
        <v>8975145278.55</v>
      </c>
      <c r="J130" s="5">
        <f aca="true" t="shared" si="46" ref="J130:O130">C130/$I130</f>
        <v>0.6881467725509411</v>
      </c>
      <c r="K130" s="5">
        <f t="shared" si="46"/>
        <v>0.05305518351084898</v>
      </c>
      <c r="L130" s="5">
        <f t="shared" si="46"/>
        <v>0.048266580508208395</v>
      </c>
      <c r="M130" s="5">
        <f t="shared" si="46"/>
        <v>0.09877835148906121</v>
      </c>
      <c r="N130" s="5">
        <f t="shared" si="46"/>
        <v>0.045891360219468505</v>
      </c>
      <c r="O130" s="5">
        <f t="shared" si="46"/>
        <v>0.06586175172147181</v>
      </c>
    </row>
    <row r="131" spans="3:10" s="49" customFormat="1" ht="16.5" customHeight="1" thickTop="1">
      <c r="C131" s="49" t="s">
        <v>140</v>
      </c>
      <c r="J131" s="49" t="s">
        <v>140</v>
      </c>
    </row>
    <row r="132" spans="3:16" ht="53.25" customHeight="1">
      <c r="C132" s="63" t="s">
        <v>141</v>
      </c>
      <c r="D132" s="63"/>
      <c r="E132" s="63"/>
      <c r="F132" s="63"/>
      <c r="G132" s="63"/>
      <c r="H132" s="63"/>
      <c r="I132" s="63"/>
      <c r="J132" s="62" t="s">
        <v>144</v>
      </c>
      <c r="K132" s="62"/>
      <c r="L132" s="62"/>
      <c r="M132" s="62"/>
      <c r="N132" s="62"/>
      <c r="O132" s="62"/>
      <c r="P132" s="70"/>
    </row>
    <row r="133" spans="3:12" ht="12.75">
      <c r="C133" s="68" t="s">
        <v>142</v>
      </c>
      <c r="D133" s="68"/>
      <c r="E133" s="68"/>
      <c r="J133" s="68" t="s">
        <v>142</v>
      </c>
      <c r="K133" s="68"/>
      <c r="L133" s="68"/>
    </row>
    <row r="134" spans="3:12" ht="12.75">
      <c r="C134" s="67" t="s">
        <v>143</v>
      </c>
      <c r="D134" s="67"/>
      <c r="E134" s="67"/>
      <c r="J134" s="67" t="s">
        <v>143</v>
      </c>
      <c r="K134" s="67"/>
      <c r="L134" s="67"/>
    </row>
  </sheetData>
  <sheetProtection/>
  <mergeCells count="8">
    <mergeCell ref="C134:E134"/>
    <mergeCell ref="J133:L133"/>
    <mergeCell ref="J134:L134"/>
    <mergeCell ref="C1:I1"/>
    <mergeCell ref="J1:O1"/>
    <mergeCell ref="J132:O132"/>
    <mergeCell ref="C132:I132"/>
    <mergeCell ref="C133:E133"/>
  </mergeCells>
  <printOptions horizontalCentered="1"/>
  <pageMargins left="0.25" right="0.25" top="0.53" bottom="0.25" header="0.5" footer="0.5"/>
  <pageSetup fitToWidth="4" horizontalDpi="600" verticalDpi="600" orientation="portrait" paperSize="5" scale="75" r:id="rId1"/>
  <rowBreaks count="1" manualBreakCount="1">
    <brk id="74" max="14" man="1"/>
  </rowBreaks>
  <colBreaks count="1" manualBreakCount="1">
    <brk id="9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2011-01-05T18:05:44Z</cp:lastPrinted>
  <dcterms:created xsi:type="dcterms:W3CDTF">2003-11-24T19:14:29Z</dcterms:created>
  <dcterms:modified xsi:type="dcterms:W3CDTF">2011-01-05T18:06:42Z</dcterms:modified>
  <cp:category/>
  <cp:version/>
  <cp:contentType/>
  <cp:contentStatus/>
</cp:coreProperties>
</file>