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900 - Othr Uses  - by fund" sheetId="1" r:id="rId1"/>
  </sheets>
  <definedNames>
    <definedName name="_xlnm.Print_Area" localSheetId="0">'Obj900 - Othr Uses  - by fund'!$A$1:$O$134</definedName>
    <definedName name="_xlnm.Print_Titles" localSheetId="0">'Obj900 - Othr Uses  - by fund'!$A:$B,'Obj900 - Othr Uses  - by fund'!$1:$2</definedName>
  </definedNames>
  <calcPr fullCalcOnLoad="1"/>
</workbook>
</file>

<file path=xl/sharedStrings.xml><?xml version="1.0" encoding="utf-8"?>
<sst xmlns="http://schemas.openxmlformats.org/spreadsheetml/2006/main" count="150" uniqueCount="146">
  <si>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</si>
  <si>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</si>
  <si>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</si>
  <si>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</si>
  <si>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</si>
  <si>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</si>
  <si>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</si>
  <si>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</si>
  <si>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Other Uses of Funds Expenditures</t>
  </si>
  <si>
    <t xml:space="preserve"> Percent General Funds</t>
  </si>
  <si>
    <t xml:space="preserve">Percent Special Fund Federal </t>
  </si>
  <si>
    <t>Percent Capital Project Funds</t>
  </si>
  <si>
    <t>Percent     NCLB Federal Funds</t>
  </si>
  <si>
    <t>Percent    Other Special Funds</t>
  </si>
  <si>
    <t>Percent Debt Service Funds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</si>
  <si>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</si>
  <si>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</si>
  <si>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</si>
  <si>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</si>
  <si>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</si>
  <si>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</si>
  <si>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</si>
  <si>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</si>
  <si>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</si>
  <si>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</si>
  <si>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</si>
  <si>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</si>
  <si>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</si>
  <si>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</si>
  <si>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</si>
  <si>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</si>
  <si>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</si>
  <si>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</si>
  <si>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</si>
  <si>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</si>
  <si>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</si>
  <si>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</si>
  <si>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</si>
  <si>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</si>
  <si>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</si>
  <si>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</si>
  <si>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</si>
  <si>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</si>
  <si>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</si>
  <si>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</si>
  <si>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</si>
  <si>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</si>
  <si>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</si>
  <si>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</si>
  <si>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</si>
  <si>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</si>
  <si>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</si>
  <si>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</si>
  <si>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</si>
  <si>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</si>
  <si>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</si>
  <si>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</si>
  <si>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</si>
  <si>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</si>
  <si>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</si>
  <si>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</si>
  <si>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</si>
  <si>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</si>
  <si>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</si>
  <si>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</si>
  <si>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</si>
  <si>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</si>
  <si>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</si>
  <si>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</si>
  <si>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</si>
  <si>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</si>
  <si>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</si>
  <si>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</si>
  <si>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</si>
  <si>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</si>
  <si>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</si>
  <si>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</si>
  <si>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</si>
  <si>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</si>
  <si>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</si>
  <si>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</si>
  <si>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</si>
  <si>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</si>
  <si>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</si>
  <si>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</si>
  <si>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</si>
  <si>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</si>
  <si>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</si>
  <si>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</si>
  <si>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</si>
  <si>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</si>
  <si>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</si>
  <si>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</si>
  <si>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</si>
  <si>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</si>
  <si>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</si>
  <si>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</si>
  <si>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</si>
  <si>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</si>
  <si>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</si>
  <si>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</si>
  <si>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</si>
  <si>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</si>
  <si>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</si>
  <si>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</si>
  <si>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</si>
  <si>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</si>
  <si>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</si>
  <si>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</si>
  <si>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2008-2009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</si>
  <si>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</si>
  <si>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</si>
  <si>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</si>
  <si>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</si>
  <si>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</si>
  <si>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</si>
  <si>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</si>
  <si>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</si>
  <si>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</si>
  <si>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</si>
  <si>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</si>
  <si>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</si>
  <si>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KIPP Central City Primary</t>
  </si>
  <si>
    <t>Includes keypunch codes 51115 and 51120 under Other Uses of Funds.</t>
  </si>
  <si>
    <t xml:space="preserve">*  The district of prior jurisdiction transferred local revenue to the Recovery School District (RSD) and each RSD school reported it as miscellaneous local revenue. $6,855,629 is subtracted from East Baton Rouge Parish School Board; $97,742,218 is subtracted from Orleans Parish School Board; $1,668,261 is subtracted from Point Coupee Parish School Board.   </t>
  </si>
  <si>
    <t>Total Type 5 Charter Schools</t>
  </si>
  <si>
    <t>Allen Parish School Board**</t>
  </si>
  <si>
    <t>Calcasieu Parish School Board**</t>
  </si>
  <si>
    <t>Cameron Parish School Board**</t>
  </si>
  <si>
    <t>East Baton Rouge Parish School Board*</t>
  </si>
  <si>
    <t>Jefferson Parish School Board**</t>
  </si>
  <si>
    <t>Jefferson Davis Parish School Board**</t>
  </si>
  <si>
    <t>Orleans Parish School Board*, **</t>
  </si>
  <si>
    <t>Plaquemines Parish School Board**</t>
  </si>
  <si>
    <t>Pointe Coupee Parish School Board*</t>
  </si>
  <si>
    <t>St. Bernard Parish School Board**</t>
  </si>
  <si>
    <t>St. Charles Parish School Board**</t>
  </si>
  <si>
    <t>St. Tammany Parish School Board**</t>
  </si>
  <si>
    <t>Terrebonne Parish School Board**</t>
  </si>
  <si>
    <t>Vermilion Parish School Board**</t>
  </si>
  <si>
    <t>City of Bogalusa School Board**</t>
  </si>
  <si>
    <t>Recovery School District (RSD OPERATED)***</t>
  </si>
  <si>
    <t>**  Includes one-time Hurricane Related revenue</t>
  </si>
  <si>
    <t>***  Excludes one-time Hurricane Related revenue</t>
  </si>
  <si>
    <t>**   Includes one-time Hurricane Related revenue</t>
  </si>
  <si>
    <t>Other Uses of Funds - Object Code 900
Expenditures by Fund Source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</si>
</sst>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double"/>
    </border>
    <border>
      <left style="thin"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/>
      <top/>
      <bottom style="thin"/>
    </border>
    <border>
      <left/>
      <right style="thin">
        <color indexed="8"/>
      </right>
      <top/>
      <bottom/>
    </border>
    <border>
      <left/>
      <right/>
      <top/>
      <bottom style="thin"/>
    </border>
    <border>
      <left/>
      <right/>
      <top style="double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64" applyFont="1" applyFill="1" applyBorder="1" applyAlignment="1">
      <alignment horizontal="right" wrapText="1"/>
      <protection/>
    </xf>
    <xf numFmtId="0" fontId="2" fillId="0" borderId="11" xfId="64" applyFont="1" applyFill="1" applyBorder="1" applyAlignment="1">
      <alignment horizontal="left" wrapText="1"/>
      <protection/>
    </xf>
    <xf numFmtId="10" fontId="5" fillId="0" borderId="12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0" borderId="17" xfId="0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2" fillId="0" borderId="18" xfId="64" applyFont="1" applyFill="1" applyBorder="1" applyAlignment="1">
      <alignment horizontal="right" wrapText="1"/>
      <protection/>
    </xf>
    <xf numFmtId="0" fontId="2" fillId="0" borderId="19" xfId="64" applyFont="1" applyFill="1" applyBorder="1" applyAlignment="1">
      <alignment horizontal="right" wrapText="1"/>
      <protection/>
    </xf>
    <xf numFmtId="164" fontId="5" fillId="35" borderId="10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164" fontId="5" fillId="0" borderId="22" xfId="0" applyNumberFormat="1" applyFont="1" applyBorder="1" applyAlignment="1">
      <alignment/>
    </xf>
    <xf numFmtId="164" fontId="5" fillId="35" borderId="22" xfId="0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0" fontId="5" fillId="0" borderId="15" xfId="0" applyFont="1" applyBorder="1" applyAlignment="1">
      <alignment/>
    </xf>
    <xf numFmtId="164" fontId="5" fillId="0" borderId="24" xfId="0" applyNumberFormat="1" applyFont="1" applyFill="1" applyBorder="1" applyAlignment="1">
      <alignment/>
    </xf>
    <xf numFmtId="164" fontId="5" fillId="35" borderId="24" xfId="0" applyNumberFormat="1" applyFont="1" applyFill="1" applyBorder="1" applyAlignment="1">
      <alignment/>
    </xf>
    <xf numFmtId="10" fontId="5" fillId="0" borderId="24" xfId="0" applyNumberFormat="1" applyFont="1" applyFill="1" applyBorder="1" applyAlignment="1">
      <alignment/>
    </xf>
    <xf numFmtId="0" fontId="4" fillId="34" borderId="23" xfId="0" applyFont="1" applyFill="1" applyBorder="1" applyAlignment="1">
      <alignment/>
    </xf>
    <xf numFmtId="10" fontId="4" fillId="34" borderId="15" xfId="0" applyNumberFormat="1" applyFont="1" applyFill="1" applyBorder="1" applyAlignment="1">
      <alignment/>
    </xf>
    <xf numFmtId="164" fontId="2" fillId="35" borderId="19" xfId="64" applyNumberFormat="1" applyFont="1" applyFill="1" applyBorder="1" applyAlignment="1">
      <alignment horizontal="right" wrapText="1"/>
      <protection/>
    </xf>
    <xf numFmtId="10" fontId="2" fillId="0" borderId="19" xfId="64" applyNumberFormat="1" applyFont="1" applyFill="1" applyBorder="1" applyAlignment="1">
      <alignment horizontal="right" wrapText="1"/>
      <protection/>
    </xf>
    <xf numFmtId="164" fontId="5" fillId="0" borderId="10" xfId="0" applyNumberFormat="1" applyFont="1" applyFill="1" applyBorder="1" applyAlignment="1">
      <alignment/>
    </xf>
    <xf numFmtId="10" fontId="5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164" fontId="2" fillId="35" borderId="18" xfId="64" applyNumberFormat="1" applyFont="1" applyFill="1" applyBorder="1" applyAlignment="1">
      <alignment horizontal="right" wrapText="1"/>
      <protection/>
    </xf>
    <xf numFmtId="10" fontId="2" fillId="0" borderId="18" xfId="64" applyNumberFormat="1" applyFont="1" applyFill="1" applyBorder="1" applyAlignment="1">
      <alignment horizontal="right" wrapText="1"/>
      <protection/>
    </xf>
    <xf numFmtId="0" fontId="4" fillId="0" borderId="0" xfId="0" applyFont="1" applyBorder="1" applyAlignment="1">
      <alignment/>
    </xf>
    <xf numFmtId="0" fontId="2" fillId="0" borderId="18" xfId="64" applyFont="1" applyFill="1" applyBorder="1" applyAlignment="1">
      <alignment wrapText="1"/>
      <protection/>
    </xf>
    <xf numFmtId="0" fontId="2" fillId="0" borderId="19" xfId="64" applyFont="1" applyFill="1" applyBorder="1" applyAlignment="1">
      <alignment wrapText="1"/>
      <protection/>
    </xf>
    <xf numFmtId="164" fontId="4" fillId="34" borderId="16" xfId="0" applyNumberFormat="1" applyFont="1" applyFill="1" applyBorder="1" applyAlignment="1">
      <alignment/>
    </xf>
    <xf numFmtId="10" fontId="4" fillId="34" borderId="16" xfId="0" applyNumberFormat="1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2" fillId="0" borderId="18" xfId="64" applyNumberFormat="1" applyFont="1" applyFill="1" applyBorder="1" applyAlignment="1">
      <alignment horizontal="right" wrapText="1"/>
      <protection/>
    </xf>
    <xf numFmtId="164" fontId="2" fillId="0" borderId="19" xfId="64" applyNumberFormat="1" applyFont="1" applyFill="1" applyBorder="1" applyAlignment="1">
      <alignment horizontal="right" wrapText="1"/>
      <protection/>
    </xf>
    <xf numFmtId="164" fontId="4" fillId="36" borderId="16" xfId="0" applyNumberFormat="1" applyFont="1" applyFill="1" applyBorder="1" applyAlignment="1">
      <alignment/>
    </xf>
    <xf numFmtId="0" fontId="2" fillId="0" borderId="26" xfId="64" applyFont="1" applyFill="1" applyBorder="1" applyAlignment="1">
      <alignment wrapText="1"/>
      <protection/>
    </xf>
    <xf numFmtId="164" fontId="2" fillId="0" borderId="26" xfId="64" applyNumberFormat="1" applyFont="1" applyFill="1" applyBorder="1" applyAlignment="1">
      <alignment horizontal="right" wrapText="1"/>
      <protection/>
    </xf>
    <xf numFmtId="164" fontId="2" fillId="35" borderId="26" xfId="64" applyNumberFormat="1" applyFont="1" applyFill="1" applyBorder="1" applyAlignment="1">
      <alignment horizontal="right" wrapText="1"/>
      <protection/>
    </xf>
    <xf numFmtId="10" fontId="2" fillId="0" borderId="26" xfId="64" applyNumberFormat="1" applyFont="1" applyFill="1" applyBorder="1" applyAlignment="1">
      <alignment horizontal="right" wrapText="1"/>
      <protection/>
    </xf>
    <xf numFmtId="0" fontId="2" fillId="0" borderId="19" xfId="64" applyFont="1" applyFill="1" applyBorder="1" applyAlignment="1">
      <alignment horizontal="left" wrapText="1"/>
      <protection/>
    </xf>
    <xf numFmtId="10" fontId="5" fillId="0" borderId="27" xfId="0" applyNumberFormat="1" applyFont="1" applyBorder="1" applyAlignment="1">
      <alignment/>
    </xf>
    <xf numFmtId="10" fontId="5" fillId="0" borderId="19" xfId="0" applyNumberFormat="1" applyFont="1" applyBorder="1" applyAlignment="1">
      <alignment/>
    </xf>
    <xf numFmtId="10" fontId="5" fillId="0" borderId="28" xfId="0" applyNumberFormat="1" applyFont="1" applyBorder="1" applyAlignment="1">
      <alignment/>
    </xf>
    <xf numFmtId="38" fontId="4" fillId="0" borderId="0" xfId="55" applyNumberFormat="1" applyFont="1" applyFill="1" applyAlignment="1">
      <alignment horizontal="left" vertical="center" wrapText="1"/>
      <protection/>
    </xf>
    <xf numFmtId="38" fontId="4" fillId="0" borderId="0" xfId="55" applyNumberFormat="1" applyFont="1" applyFill="1" applyAlignment="1">
      <alignment horizontal="left" vertical="top" wrapText="1"/>
      <protection/>
    </xf>
    <xf numFmtId="38" fontId="4" fillId="0" borderId="0" xfId="62" applyNumberFormat="1" applyFont="1" applyFill="1" applyAlignment="1">
      <alignment horizontal="left" wrapText="1"/>
      <protection/>
    </xf>
    <xf numFmtId="38" fontId="4" fillId="0" borderId="0" xfId="63" applyNumberFormat="1" applyFont="1" applyFill="1" applyAlignment="1">
      <alignment horizontal="left" wrapText="1"/>
      <protection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/>
    </xf>
    <xf numFmtId="0" fontId="4" fillId="0" borderId="30" xfId="0" applyFont="1" applyBorder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6" xfId="55"/>
    <cellStyle name="Normal 4" xfId="56"/>
    <cellStyle name="Normal 4 2" xfId="57"/>
    <cellStyle name="Normal 4 3" xfId="58"/>
    <cellStyle name="Normal 4 4" xfId="59"/>
    <cellStyle name="Normal 4 5" xfId="60"/>
    <cellStyle name="Normal 4 6" xfId="61"/>
    <cellStyle name="Normal 7" xfId="62"/>
    <cellStyle name="Normal 8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1" max="1" width="6.140625" style="1" customWidth="1"/>
    <col min="2" max="2" width="41.57421875" style="1" customWidth="1"/>
    <col min="3" max="3" width="11.7109375" style="1" customWidth="1"/>
    <col min="4" max="6" width="10.421875" style="1" customWidth="1"/>
    <col min="7" max="7" width="11.140625" style="1" bestFit="1" customWidth="1"/>
    <col min="8" max="8" width="10.421875" style="1" customWidth="1"/>
    <col min="9" max="9" width="11.7109375" style="1" customWidth="1"/>
    <col min="10" max="15" width="11.8515625" style="1" customWidth="1"/>
    <col min="16" max="16384" width="9.140625" style="1" customWidth="1"/>
  </cols>
  <sheetData>
    <row r="1" spans="1:15" s="31" customFormat="1" ht="67.5" customHeight="1">
      <c r="A1" s="59" t="s">
        <v>109</v>
      </c>
      <c r="B1" s="59"/>
      <c r="C1" s="60" t="s">
        <v>145</v>
      </c>
      <c r="D1" s="59"/>
      <c r="E1" s="59"/>
      <c r="F1" s="59"/>
      <c r="G1" s="59"/>
      <c r="H1" s="59"/>
      <c r="I1" s="59"/>
      <c r="J1" s="60" t="s">
        <v>145</v>
      </c>
      <c r="K1" s="59"/>
      <c r="L1" s="59"/>
      <c r="M1" s="59"/>
      <c r="N1" s="59"/>
      <c r="O1" s="59"/>
    </row>
    <row r="2" spans="1:15" ht="51">
      <c r="A2" s="40" t="s">
        <v>0</v>
      </c>
      <c r="B2" s="40" t="s">
        <v>6</v>
      </c>
      <c r="C2" s="41" t="s">
        <v>1</v>
      </c>
      <c r="D2" s="41" t="s">
        <v>2</v>
      </c>
      <c r="E2" s="41" t="s">
        <v>7</v>
      </c>
      <c r="F2" s="41" t="s">
        <v>3</v>
      </c>
      <c r="G2" s="41" t="s">
        <v>4</v>
      </c>
      <c r="H2" s="41" t="s">
        <v>5</v>
      </c>
      <c r="I2" s="42" t="s">
        <v>8</v>
      </c>
      <c r="J2" s="41" t="s">
        <v>9</v>
      </c>
      <c r="K2" s="41" t="s">
        <v>10</v>
      </c>
      <c r="L2" s="41" t="s">
        <v>12</v>
      </c>
      <c r="M2" s="41" t="s">
        <v>13</v>
      </c>
      <c r="N2" s="41" t="s">
        <v>14</v>
      </c>
      <c r="O2" s="41" t="s">
        <v>11</v>
      </c>
    </row>
    <row r="3" spans="1:15" ht="12.75">
      <c r="A3" s="47">
        <v>1</v>
      </c>
      <c r="B3" s="35" t="s">
        <v>15</v>
      </c>
      <c r="C3" s="48">
        <v>4789091</v>
      </c>
      <c r="D3" s="48">
        <v>199242</v>
      </c>
      <c r="E3" s="48">
        <v>197430</v>
      </c>
      <c r="F3" s="48">
        <v>0</v>
      </c>
      <c r="G3" s="48">
        <v>680000</v>
      </c>
      <c r="H3" s="48">
        <v>0</v>
      </c>
      <c r="I3" s="49">
        <f>SUM(C3:H3)</f>
        <v>5865763</v>
      </c>
      <c r="J3" s="50">
        <f aca="true" t="shared" si="0" ref="J3:O3">C3/$I3</f>
        <v>0.8164480903848315</v>
      </c>
      <c r="K3" s="50">
        <f t="shared" si="0"/>
        <v>0.033966936611656486</v>
      </c>
      <c r="L3" s="50">
        <f t="shared" si="0"/>
        <v>0.03365802539243403</v>
      </c>
      <c r="M3" s="50">
        <f t="shared" si="0"/>
        <v>0</v>
      </c>
      <c r="N3" s="50">
        <f t="shared" si="0"/>
        <v>0.11592694761107805</v>
      </c>
      <c r="O3" s="50">
        <f t="shared" si="0"/>
        <v>0</v>
      </c>
    </row>
    <row r="4" spans="1:15" s="34" customFormat="1" ht="12.75">
      <c r="A4" s="13">
        <v>2</v>
      </c>
      <c r="B4" s="35" t="s">
        <v>126</v>
      </c>
      <c r="C4" s="44">
        <v>1947936</v>
      </c>
      <c r="D4" s="44">
        <v>25312</v>
      </c>
      <c r="E4" s="44">
        <v>76304</v>
      </c>
      <c r="F4" s="44">
        <v>1335504</v>
      </c>
      <c r="G4" s="44">
        <v>1074000</v>
      </c>
      <c r="H4" s="44">
        <v>0</v>
      </c>
      <c r="I4" s="32">
        <f aca="true" t="shared" si="1" ref="I4:I67">SUM(C4:H4)</f>
        <v>4459056</v>
      </c>
      <c r="J4" s="33">
        <f aca="true" t="shared" si="2" ref="J4:J67">C4/$I4</f>
        <v>0.43684941386697096</v>
      </c>
      <c r="K4" s="33">
        <f aca="true" t="shared" si="3" ref="K4:K67">D4/$I4</f>
        <v>0.005676537814281768</v>
      </c>
      <c r="L4" s="33">
        <f aca="true" t="shared" si="4" ref="L4:L67">E4/$I4</f>
        <v>0.017112142121561154</v>
      </c>
      <c r="M4" s="33">
        <f aca="true" t="shared" si="5" ref="M4:M67">F4/$I4</f>
        <v>0.2995037514666781</v>
      </c>
      <c r="N4" s="33">
        <f aca="true" t="shared" si="6" ref="N4:N67">G4/$I4</f>
        <v>0.24085815473050798</v>
      </c>
      <c r="O4" s="33">
        <f aca="true" t="shared" si="7" ref="O4:O67">H4/$I4</f>
        <v>0</v>
      </c>
    </row>
    <row r="5" spans="1:15" s="34" customFormat="1" ht="12.75">
      <c r="A5" s="13">
        <v>3</v>
      </c>
      <c r="B5" s="35" t="s">
        <v>16</v>
      </c>
      <c r="C5" s="44">
        <v>12448115</v>
      </c>
      <c r="D5" s="44">
        <v>272062</v>
      </c>
      <c r="E5" s="44">
        <v>309493</v>
      </c>
      <c r="F5" s="44">
        <v>22880</v>
      </c>
      <c r="G5" s="44">
        <v>12832336</v>
      </c>
      <c r="H5" s="44">
        <v>0</v>
      </c>
      <c r="I5" s="32">
        <f t="shared" si="1"/>
        <v>25884886</v>
      </c>
      <c r="J5" s="33">
        <f t="shared" si="2"/>
        <v>0.4809028326414109</v>
      </c>
      <c r="K5" s="33">
        <f t="shared" si="3"/>
        <v>0.010510457724248815</v>
      </c>
      <c r="L5" s="33">
        <f t="shared" si="4"/>
        <v>0.011956513928630012</v>
      </c>
      <c r="M5" s="33">
        <f t="shared" si="5"/>
        <v>0.0008839134929935562</v>
      </c>
      <c r="N5" s="33">
        <f t="shared" si="6"/>
        <v>0.4957462822127167</v>
      </c>
      <c r="O5" s="33">
        <f t="shared" si="7"/>
        <v>0</v>
      </c>
    </row>
    <row r="6" spans="1:15" s="34" customFormat="1" ht="12.75">
      <c r="A6" s="13">
        <v>4</v>
      </c>
      <c r="B6" s="35" t="s">
        <v>17</v>
      </c>
      <c r="C6" s="44">
        <v>466029</v>
      </c>
      <c r="D6" s="44">
        <v>123691</v>
      </c>
      <c r="E6" s="44">
        <v>177284</v>
      </c>
      <c r="F6" s="44">
        <v>0</v>
      </c>
      <c r="G6" s="44">
        <v>605000</v>
      </c>
      <c r="H6" s="44">
        <v>0</v>
      </c>
      <c r="I6" s="32">
        <f t="shared" si="1"/>
        <v>1372004</v>
      </c>
      <c r="J6" s="33">
        <f t="shared" si="2"/>
        <v>0.3396702925064358</v>
      </c>
      <c r="K6" s="33">
        <f t="shared" si="3"/>
        <v>0.09015352724919169</v>
      </c>
      <c r="L6" s="33">
        <f t="shared" si="4"/>
        <v>0.12921536671904746</v>
      </c>
      <c r="M6" s="33">
        <f t="shared" si="5"/>
        <v>0</v>
      </c>
      <c r="N6" s="33">
        <f t="shared" si="6"/>
        <v>0.440960813525325</v>
      </c>
      <c r="O6" s="33">
        <f t="shared" si="7"/>
        <v>0</v>
      </c>
    </row>
    <row r="7" spans="1:15" ht="12.75">
      <c r="A7" s="14">
        <v>5</v>
      </c>
      <c r="B7" s="51" t="s">
        <v>18</v>
      </c>
      <c r="C7" s="45">
        <v>13838442</v>
      </c>
      <c r="D7" s="45">
        <v>186031</v>
      </c>
      <c r="E7" s="45">
        <v>398052</v>
      </c>
      <c r="F7" s="45">
        <v>214472</v>
      </c>
      <c r="G7" s="45">
        <v>205775</v>
      </c>
      <c r="H7" s="45">
        <v>0</v>
      </c>
      <c r="I7" s="27">
        <f t="shared" si="1"/>
        <v>14842772</v>
      </c>
      <c r="J7" s="28">
        <f t="shared" si="2"/>
        <v>0.9323354155140293</v>
      </c>
      <c r="K7" s="28">
        <f t="shared" si="3"/>
        <v>0.012533440519062073</v>
      </c>
      <c r="L7" s="28">
        <f t="shared" si="4"/>
        <v>0.02681790166958032</v>
      </c>
      <c r="M7" s="28">
        <f t="shared" si="5"/>
        <v>0.014449592030383544</v>
      </c>
      <c r="N7" s="28">
        <f t="shared" si="6"/>
        <v>0.013863650266944746</v>
      </c>
      <c r="O7" s="28">
        <f t="shared" si="7"/>
        <v>0</v>
      </c>
    </row>
    <row r="8" spans="1:15" ht="12.75">
      <c r="A8" s="47">
        <v>6</v>
      </c>
      <c r="B8" s="47" t="s">
        <v>19</v>
      </c>
      <c r="C8" s="48">
        <v>411609</v>
      </c>
      <c r="D8" s="48">
        <v>89273</v>
      </c>
      <c r="E8" s="48">
        <v>140952</v>
      </c>
      <c r="F8" s="48">
        <v>0</v>
      </c>
      <c r="G8" s="48">
        <v>1040000</v>
      </c>
      <c r="H8" s="48">
        <v>0</v>
      </c>
      <c r="I8" s="49">
        <f t="shared" si="1"/>
        <v>1681834</v>
      </c>
      <c r="J8" s="50">
        <f t="shared" si="2"/>
        <v>0.24473818462464192</v>
      </c>
      <c r="K8" s="50">
        <f t="shared" si="3"/>
        <v>0.05308074399732673</v>
      </c>
      <c r="L8" s="50">
        <f t="shared" si="4"/>
        <v>0.08380850904429331</v>
      </c>
      <c r="M8" s="50">
        <f t="shared" si="5"/>
        <v>0</v>
      </c>
      <c r="N8" s="50">
        <f t="shared" si="6"/>
        <v>0.618372562333738</v>
      </c>
      <c r="O8" s="50">
        <f t="shared" si="7"/>
        <v>0</v>
      </c>
    </row>
    <row r="9" spans="1:15" s="34" customFormat="1" ht="12.75">
      <c r="A9" s="13">
        <v>7</v>
      </c>
      <c r="B9" s="35" t="s">
        <v>20</v>
      </c>
      <c r="C9" s="44">
        <v>1395303</v>
      </c>
      <c r="D9" s="44">
        <v>43120</v>
      </c>
      <c r="E9" s="44">
        <v>119513</v>
      </c>
      <c r="F9" s="44">
        <v>0</v>
      </c>
      <c r="G9" s="44">
        <v>810000</v>
      </c>
      <c r="H9" s="44">
        <v>0</v>
      </c>
      <c r="I9" s="32">
        <f t="shared" si="1"/>
        <v>2367936</v>
      </c>
      <c r="J9" s="33">
        <f t="shared" si="2"/>
        <v>0.5892486114489581</v>
      </c>
      <c r="K9" s="33">
        <f t="shared" si="3"/>
        <v>0.018209951620314063</v>
      </c>
      <c r="L9" s="33">
        <f t="shared" si="4"/>
        <v>0.050471380983269816</v>
      </c>
      <c r="M9" s="33">
        <f t="shared" si="5"/>
        <v>0</v>
      </c>
      <c r="N9" s="33">
        <f t="shared" si="6"/>
        <v>0.34207005594745804</v>
      </c>
      <c r="O9" s="33">
        <f t="shared" si="7"/>
        <v>0</v>
      </c>
    </row>
    <row r="10" spans="1:15" s="34" customFormat="1" ht="12.75">
      <c r="A10" s="13">
        <v>8</v>
      </c>
      <c r="B10" s="35" t="s">
        <v>21</v>
      </c>
      <c r="C10" s="44">
        <v>1089214</v>
      </c>
      <c r="D10" s="44">
        <v>149405</v>
      </c>
      <c r="E10" s="44">
        <v>191363</v>
      </c>
      <c r="F10" s="44">
        <v>72987468</v>
      </c>
      <c r="G10" s="44">
        <v>7240000</v>
      </c>
      <c r="H10" s="44">
        <v>0</v>
      </c>
      <c r="I10" s="32">
        <f t="shared" si="1"/>
        <v>81657450</v>
      </c>
      <c r="J10" s="33">
        <f t="shared" si="2"/>
        <v>0.013338819666790966</v>
      </c>
      <c r="K10" s="33">
        <f t="shared" si="3"/>
        <v>0.0018296554692805126</v>
      </c>
      <c r="L10" s="33">
        <f t="shared" si="4"/>
        <v>0.0023434848871719603</v>
      </c>
      <c r="M10" s="33">
        <f t="shared" si="5"/>
        <v>0.8938249724917935</v>
      </c>
      <c r="N10" s="33">
        <f t="shared" si="6"/>
        <v>0.0886630674849631</v>
      </c>
      <c r="O10" s="33">
        <f t="shared" si="7"/>
        <v>0</v>
      </c>
    </row>
    <row r="11" spans="1:15" s="34" customFormat="1" ht="12.75">
      <c r="A11" s="13">
        <v>9</v>
      </c>
      <c r="B11" s="35" t="s">
        <v>22</v>
      </c>
      <c r="C11" s="44">
        <v>23043696</v>
      </c>
      <c r="D11" s="44">
        <v>709833</v>
      </c>
      <c r="E11" s="44">
        <v>1655541</v>
      </c>
      <c r="F11" s="44">
        <v>136834</v>
      </c>
      <c r="G11" s="44">
        <v>3940000</v>
      </c>
      <c r="H11" s="44">
        <v>412790</v>
      </c>
      <c r="I11" s="32">
        <f t="shared" si="1"/>
        <v>29898694</v>
      </c>
      <c r="J11" s="33">
        <f t="shared" si="2"/>
        <v>0.7707258383928074</v>
      </c>
      <c r="K11" s="33">
        <f t="shared" si="3"/>
        <v>0.023741271107025612</v>
      </c>
      <c r="L11" s="33">
        <f t="shared" si="4"/>
        <v>0.05537168278989042</v>
      </c>
      <c r="M11" s="33">
        <f t="shared" si="5"/>
        <v>0.004576587860325939</v>
      </c>
      <c r="N11" s="33">
        <f t="shared" si="6"/>
        <v>0.13177833118730872</v>
      </c>
      <c r="O11" s="33">
        <f t="shared" si="7"/>
        <v>0.01380628866264192</v>
      </c>
    </row>
    <row r="12" spans="1:15" ht="12.75">
      <c r="A12" s="14">
        <v>10</v>
      </c>
      <c r="B12" s="51" t="s">
        <v>127</v>
      </c>
      <c r="C12" s="45">
        <v>9275423</v>
      </c>
      <c r="D12" s="45">
        <v>391640</v>
      </c>
      <c r="E12" s="45">
        <v>497390</v>
      </c>
      <c r="F12" s="45">
        <v>0</v>
      </c>
      <c r="G12" s="45">
        <v>43415330</v>
      </c>
      <c r="H12" s="45">
        <v>1885419</v>
      </c>
      <c r="I12" s="27">
        <f t="shared" si="1"/>
        <v>55465202</v>
      </c>
      <c r="J12" s="28">
        <f t="shared" si="2"/>
        <v>0.167229590185212</v>
      </c>
      <c r="K12" s="28">
        <f t="shared" si="3"/>
        <v>0.007061003762322907</v>
      </c>
      <c r="L12" s="28">
        <f t="shared" si="4"/>
        <v>0.008967604589270223</v>
      </c>
      <c r="M12" s="28">
        <f t="shared" si="5"/>
        <v>0</v>
      </c>
      <c r="N12" s="28">
        <f t="shared" si="6"/>
        <v>0.7827489747535761</v>
      </c>
      <c r="O12" s="28">
        <f t="shared" si="7"/>
        <v>0.03399282670961876</v>
      </c>
    </row>
    <row r="13" spans="1:15" ht="12.75">
      <c r="A13" s="47">
        <v>11</v>
      </c>
      <c r="B13" s="35" t="s">
        <v>23</v>
      </c>
      <c r="C13" s="48">
        <v>12727</v>
      </c>
      <c r="D13" s="48">
        <v>51622</v>
      </c>
      <c r="E13" s="48">
        <v>51093</v>
      </c>
      <c r="F13" s="48">
        <v>0</v>
      </c>
      <c r="G13" s="48">
        <v>195000</v>
      </c>
      <c r="H13" s="48">
        <v>0</v>
      </c>
      <c r="I13" s="49">
        <f t="shared" si="1"/>
        <v>310442</v>
      </c>
      <c r="J13" s="50">
        <f t="shared" si="2"/>
        <v>0.04099638579831337</v>
      </c>
      <c r="K13" s="50">
        <f t="shared" si="3"/>
        <v>0.16628548972110732</v>
      </c>
      <c r="L13" s="50">
        <f t="shared" si="4"/>
        <v>0.16458146771377585</v>
      </c>
      <c r="M13" s="50">
        <f t="shared" si="5"/>
        <v>0</v>
      </c>
      <c r="N13" s="50">
        <f t="shared" si="6"/>
        <v>0.6281366567668034</v>
      </c>
      <c r="O13" s="50">
        <f t="shared" si="7"/>
        <v>0</v>
      </c>
    </row>
    <row r="14" spans="1:15" s="34" customFormat="1" ht="12.75">
      <c r="A14" s="13">
        <v>12</v>
      </c>
      <c r="B14" s="35" t="s">
        <v>128</v>
      </c>
      <c r="C14" s="44">
        <v>1431779</v>
      </c>
      <c r="D14" s="44">
        <v>25427058</v>
      </c>
      <c r="E14" s="44">
        <v>10943</v>
      </c>
      <c r="F14" s="44">
        <v>0</v>
      </c>
      <c r="G14" s="44">
        <v>1055000</v>
      </c>
      <c r="H14" s="44">
        <v>0</v>
      </c>
      <c r="I14" s="32">
        <f t="shared" si="1"/>
        <v>27924780</v>
      </c>
      <c r="J14" s="33">
        <f t="shared" si="2"/>
        <v>0.0512727047446748</v>
      </c>
      <c r="K14" s="33">
        <f t="shared" si="3"/>
        <v>0.9105553562105055</v>
      </c>
      <c r="L14" s="33">
        <f t="shared" si="4"/>
        <v>0.00039187417053957097</v>
      </c>
      <c r="M14" s="33">
        <f t="shared" si="5"/>
        <v>0</v>
      </c>
      <c r="N14" s="33">
        <f t="shared" si="6"/>
        <v>0.03778006487428012</v>
      </c>
      <c r="O14" s="33">
        <f t="shared" si="7"/>
        <v>0</v>
      </c>
    </row>
    <row r="15" spans="1:15" s="34" customFormat="1" ht="12.75">
      <c r="A15" s="13">
        <v>13</v>
      </c>
      <c r="B15" s="35" t="s">
        <v>24</v>
      </c>
      <c r="C15" s="44">
        <v>24014</v>
      </c>
      <c r="D15" s="44">
        <v>53454</v>
      </c>
      <c r="E15" s="44">
        <v>113771</v>
      </c>
      <c r="F15" s="44">
        <v>138961</v>
      </c>
      <c r="G15" s="44">
        <v>101312</v>
      </c>
      <c r="H15" s="44">
        <v>0</v>
      </c>
      <c r="I15" s="32">
        <f t="shared" si="1"/>
        <v>431512</v>
      </c>
      <c r="J15" s="33">
        <f t="shared" si="2"/>
        <v>0.05565082778694451</v>
      </c>
      <c r="K15" s="33">
        <f t="shared" si="3"/>
        <v>0.1238760451621276</v>
      </c>
      <c r="L15" s="33">
        <f t="shared" si="4"/>
        <v>0.2636566306383136</v>
      </c>
      <c r="M15" s="33">
        <f t="shared" si="5"/>
        <v>0.32203275922801683</v>
      </c>
      <c r="N15" s="33">
        <f t="shared" si="6"/>
        <v>0.2347837371845974</v>
      </c>
      <c r="O15" s="33">
        <f t="shared" si="7"/>
        <v>0</v>
      </c>
    </row>
    <row r="16" spans="1:15" s="34" customFormat="1" ht="12.75">
      <c r="A16" s="13">
        <v>14</v>
      </c>
      <c r="B16" s="35" t="s">
        <v>25</v>
      </c>
      <c r="C16" s="44">
        <v>2284547</v>
      </c>
      <c r="D16" s="44">
        <v>59130</v>
      </c>
      <c r="E16" s="44">
        <v>110596</v>
      </c>
      <c r="F16" s="44">
        <v>160448</v>
      </c>
      <c r="G16" s="44">
        <v>685000</v>
      </c>
      <c r="H16" s="44">
        <v>0</v>
      </c>
      <c r="I16" s="32">
        <f t="shared" si="1"/>
        <v>3299721</v>
      </c>
      <c r="J16" s="33">
        <f t="shared" si="2"/>
        <v>0.6923455043623385</v>
      </c>
      <c r="K16" s="33">
        <f t="shared" si="3"/>
        <v>0.017919696847097072</v>
      </c>
      <c r="L16" s="33">
        <f t="shared" si="4"/>
        <v>0.033516773084754745</v>
      </c>
      <c r="M16" s="33">
        <f t="shared" si="5"/>
        <v>0.048624717059411994</v>
      </c>
      <c r="N16" s="33">
        <f t="shared" si="6"/>
        <v>0.2075933086463977</v>
      </c>
      <c r="O16" s="33">
        <f t="shared" si="7"/>
        <v>0</v>
      </c>
    </row>
    <row r="17" spans="1:15" ht="12.75">
      <c r="A17" s="14">
        <v>15</v>
      </c>
      <c r="B17" s="51" t="s">
        <v>26</v>
      </c>
      <c r="C17" s="45">
        <v>3062367</v>
      </c>
      <c r="D17" s="45">
        <v>38541</v>
      </c>
      <c r="E17" s="45">
        <v>116355</v>
      </c>
      <c r="F17" s="45">
        <v>4958389</v>
      </c>
      <c r="G17" s="45">
        <v>422273</v>
      </c>
      <c r="H17" s="45">
        <v>0</v>
      </c>
      <c r="I17" s="27">
        <f t="shared" si="1"/>
        <v>8597925</v>
      </c>
      <c r="J17" s="28">
        <f t="shared" si="2"/>
        <v>0.35617512364902</v>
      </c>
      <c r="K17" s="28">
        <f t="shared" si="3"/>
        <v>0.004482593183820515</v>
      </c>
      <c r="L17" s="28">
        <f t="shared" si="4"/>
        <v>0.013532916372264238</v>
      </c>
      <c r="M17" s="28">
        <f t="shared" si="5"/>
        <v>0.5766960051407752</v>
      </c>
      <c r="N17" s="28">
        <f t="shared" si="6"/>
        <v>0.04911336165412004</v>
      </c>
      <c r="O17" s="28">
        <f t="shared" si="7"/>
        <v>0</v>
      </c>
    </row>
    <row r="18" spans="1:15" ht="12.75">
      <c r="A18" s="47">
        <v>16</v>
      </c>
      <c r="B18" s="47" t="s">
        <v>27</v>
      </c>
      <c r="C18" s="48">
        <v>6078426</v>
      </c>
      <c r="D18" s="48">
        <v>112959</v>
      </c>
      <c r="E18" s="48">
        <v>116754</v>
      </c>
      <c r="F18" s="48">
        <v>0</v>
      </c>
      <c r="G18" s="48">
        <v>3466000</v>
      </c>
      <c r="H18" s="48">
        <v>0</v>
      </c>
      <c r="I18" s="49">
        <f t="shared" si="1"/>
        <v>9774139</v>
      </c>
      <c r="J18" s="50">
        <f t="shared" si="2"/>
        <v>0.6218886389890711</v>
      </c>
      <c r="K18" s="50">
        <f t="shared" si="3"/>
        <v>0.011556925883701878</v>
      </c>
      <c r="L18" s="50">
        <f t="shared" si="4"/>
        <v>0.011945195377311495</v>
      </c>
      <c r="M18" s="50">
        <f t="shared" si="5"/>
        <v>0</v>
      </c>
      <c r="N18" s="50">
        <f t="shared" si="6"/>
        <v>0.3546092397499156</v>
      </c>
      <c r="O18" s="50">
        <f t="shared" si="7"/>
        <v>0</v>
      </c>
    </row>
    <row r="19" spans="1:15" s="34" customFormat="1" ht="12.75">
      <c r="A19" s="13">
        <v>17</v>
      </c>
      <c r="B19" s="35" t="s">
        <v>129</v>
      </c>
      <c r="C19" s="44">
        <f>34964167-6855629</f>
        <v>28108538</v>
      </c>
      <c r="D19" s="44">
        <v>1810617</v>
      </c>
      <c r="E19" s="44">
        <v>3261909</v>
      </c>
      <c r="F19" s="44">
        <v>26129</v>
      </c>
      <c r="G19" s="44">
        <v>0</v>
      </c>
      <c r="H19" s="44">
        <v>0</v>
      </c>
      <c r="I19" s="32">
        <f t="shared" si="1"/>
        <v>33207193</v>
      </c>
      <c r="J19" s="33">
        <f t="shared" si="2"/>
        <v>0.8464593198226661</v>
      </c>
      <c r="K19" s="33">
        <f t="shared" si="3"/>
        <v>0.054524843457861676</v>
      </c>
      <c r="L19" s="33">
        <f t="shared" si="4"/>
        <v>0.09822898912292888</v>
      </c>
      <c r="M19" s="33">
        <f t="shared" si="5"/>
        <v>0.0007868475965433152</v>
      </c>
      <c r="N19" s="33">
        <f t="shared" si="6"/>
        <v>0</v>
      </c>
      <c r="O19" s="33">
        <f t="shared" si="7"/>
        <v>0</v>
      </c>
    </row>
    <row r="20" spans="1:15" s="34" customFormat="1" ht="12.75">
      <c r="A20" s="13">
        <v>18</v>
      </c>
      <c r="B20" s="35" t="s">
        <v>28</v>
      </c>
      <c r="C20" s="44">
        <v>3072161</v>
      </c>
      <c r="D20" s="44">
        <v>33041</v>
      </c>
      <c r="E20" s="44">
        <v>139431</v>
      </c>
      <c r="F20" s="44">
        <v>0</v>
      </c>
      <c r="G20" s="44">
        <v>0</v>
      </c>
      <c r="H20" s="44">
        <v>0</v>
      </c>
      <c r="I20" s="32">
        <f t="shared" si="1"/>
        <v>3244633</v>
      </c>
      <c r="J20" s="33">
        <f t="shared" si="2"/>
        <v>0.9468439111603685</v>
      </c>
      <c r="K20" s="33">
        <f t="shared" si="3"/>
        <v>0.010183278047162807</v>
      </c>
      <c r="L20" s="33">
        <f t="shared" si="4"/>
        <v>0.04297281079246867</v>
      </c>
      <c r="M20" s="33">
        <f t="shared" si="5"/>
        <v>0</v>
      </c>
      <c r="N20" s="33">
        <f t="shared" si="6"/>
        <v>0</v>
      </c>
      <c r="O20" s="33">
        <f t="shared" si="7"/>
        <v>0</v>
      </c>
    </row>
    <row r="21" spans="1:15" s="34" customFormat="1" ht="12.75">
      <c r="A21" s="13">
        <v>19</v>
      </c>
      <c r="B21" s="35" t="s">
        <v>29</v>
      </c>
      <c r="C21" s="44">
        <v>1470000</v>
      </c>
      <c r="D21" s="44">
        <v>33232</v>
      </c>
      <c r="E21" s="44">
        <v>112353</v>
      </c>
      <c r="F21" s="44">
        <v>2368822</v>
      </c>
      <c r="G21" s="44">
        <v>0</v>
      </c>
      <c r="H21" s="44">
        <v>0</v>
      </c>
      <c r="I21" s="32">
        <f t="shared" si="1"/>
        <v>3984407</v>
      </c>
      <c r="J21" s="33">
        <f t="shared" si="2"/>
        <v>0.36893821339034893</v>
      </c>
      <c r="K21" s="33">
        <f t="shared" si="3"/>
        <v>0.008340513406386446</v>
      </c>
      <c r="L21" s="33">
        <f t="shared" si="4"/>
        <v>0.028198173529963177</v>
      </c>
      <c r="M21" s="33">
        <f t="shared" si="5"/>
        <v>0.5945230996733014</v>
      </c>
      <c r="N21" s="33">
        <f t="shared" si="6"/>
        <v>0</v>
      </c>
      <c r="O21" s="33">
        <f t="shared" si="7"/>
        <v>0</v>
      </c>
    </row>
    <row r="22" spans="1:15" ht="12.75">
      <c r="A22" s="14">
        <v>20</v>
      </c>
      <c r="B22" s="51" t="s">
        <v>30</v>
      </c>
      <c r="C22" s="45">
        <v>1370578</v>
      </c>
      <c r="D22" s="45">
        <v>154319</v>
      </c>
      <c r="E22" s="45">
        <v>268788</v>
      </c>
      <c r="F22" s="45">
        <v>0</v>
      </c>
      <c r="G22" s="45">
        <v>1114976</v>
      </c>
      <c r="H22" s="45">
        <v>0</v>
      </c>
      <c r="I22" s="27">
        <f t="shared" si="1"/>
        <v>2908661</v>
      </c>
      <c r="J22" s="28">
        <f t="shared" si="2"/>
        <v>0.4712058228855133</v>
      </c>
      <c r="K22" s="28">
        <f t="shared" si="3"/>
        <v>0.053054996783743445</v>
      </c>
      <c r="L22" s="28">
        <f t="shared" si="4"/>
        <v>0.09240953139606163</v>
      </c>
      <c r="M22" s="28">
        <f t="shared" si="5"/>
        <v>0</v>
      </c>
      <c r="N22" s="28">
        <f t="shared" si="6"/>
        <v>0.38332964893468163</v>
      </c>
      <c r="O22" s="28">
        <f t="shared" si="7"/>
        <v>0</v>
      </c>
    </row>
    <row r="23" spans="1:15" ht="12.75">
      <c r="A23" s="47">
        <v>21</v>
      </c>
      <c r="B23" s="35" t="s">
        <v>31</v>
      </c>
      <c r="C23" s="48">
        <v>790</v>
      </c>
      <c r="D23" s="48">
        <v>132322</v>
      </c>
      <c r="E23" s="48">
        <v>275735</v>
      </c>
      <c r="F23" s="48">
        <v>0</v>
      </c>
      <c r="G23" s="48">
        <v>0</v>
      </c>
      <c r="H23" s="48">
        <v>2999656</v>
      </c>
      <c r="I23" s="49">
        <f t="shared" si="1"/>
        <v>3408503</v>
      </c>
      <c r="J23" s="50">
        <f t="shared" si="2"/>
        <v>0.00023177330341208442</v>
      </c>
      <c r="K23" s="50">
        <f t="shared" si="3"/>
        <v>0.038821148169739035</v>
      </c>
      <c r="L23" s="50">
        <f t="shared" si="4"/>
        <v>0.08089621748902671</v>
      </c>
      <c r="M23" s="50">
        <f t="shared" si="5"/>
        <v>0</v>
      </c>
      <c r="N23" s="50">
        <f t="shared" si="6"/>
        <v>0</v>
      </c>
      <c r="O23" s="50">
        <f t="shared" si="7"/>
        <v>0.8800508610378222</v>
      </c>
    </row>
    <row r="24" spans="1:15" s="34" customFormat="1" ht="12.75">
      <c r="A24" s="13">
        <v>22</v>
      </c>
      <c r="B24" s="35" t="s">
        <v>32</v>
      </c>
      <c r="C24" s="44">
        <v>1695156</v>
      </c>
      <c r="D24" s="44">
        <v>51075</v>
      </c>
      <c r="E24" s="44">
        <v>111462</v>
      </c>
      <c r="F24" s="44">
        <v>0</v>
      </c>
      <c r="G24" s="44">
        <v>775955</v>
      </c>
      <c r="H24" s="44">
        <v>699988</v>
      </c>
      <c r="I24" s="32">
        <f t="shared" si="1"/>
        <v>3333636</v>
      </c>
      <c r="J24" s="33">
        <f t="shared" si="2"/>
        <v>0.5085006281429646</v>
      </c>
      <c r="K24" s="33">
        <f t="shared" si="3"/>
        <v>0.015321108843317027</v>
      </c>
      <c r="L24" s="33">
        <f t="shared" si="4"/>
        <v>0.03343556405078419</v>
      </c>
      <c r="M24" s="33">
        <f t="shared" si="5"/>
        <v>0</v>
      </c>
      <c r="N24" s="33">
        <f t="shared" si="6"/>
        <v>0.23276536490486663</v>
      </c>
      <c r="O24" s="33">
        <f t="shared" si="7"/>
        <v>0.20997733405806754</v>
      </c>
    </row>
    <row r="25" spans="1:15" s="34" customFormat="1" ht="12.75">
      <c r="A25" s="13">
        <v>23</v>
      </c>
      <c r="B25" s="35" t="s">
        <v>33</v>
      </c>
      <c r="C25" s="44">
        <v>580000</v>
      </c>
      <c r="D25" s="44">
        <v>135363</v>
      </c>
      <c r="E25" s="44">
        <v>255567</v>
      </c>
      <c r="F25" s="44">
        <v>0</v>
      </c>
      <c r="G25" s="44">
        <v>3395000</v>
      </c>
      <c r="H25" s="44">
        <v>0</v>
      </c>
      <c r="I25" s="32">
        <f t="shared" si="1"/>
        <v>4365930</v>
      </c>
      <c r="J25" s="33">
        <f t="shared" si="2"/>
        <v>0.13284683904689265</v>
      </c>
      <c r="K25" s="33">
        <f t="shared" si="3"/>
        <v>0.031004390817076774</v>
      </c>
      <c r="L25" s="33">
        <f t="shared" si="4"/>
        <v>0.058536669163271056</v>
      </c>
      <c r="M25" s="33">
        <f t="shared" si="5"/>
        <v>0</v>
      </c>
      <c r="N25" s="33">
        <f t="shared" si="6"/>
        <v>0.7776121009727596</v>
      </c>
      <c r="O25" s="33">
        <f t="shared" si="7"/>
        <v>0</v>
      </c>
    </row>
    <row r="26" spans="1:15" s="34" customFormat="1" ht="12.75">
      <c r="A26" s="13">
        <v>24</v>
      </c>
      <c r="B26" s="35" t="s">
        <v>34</v>
      </c>
      <c r="C26" s="44">
        <v>7164740</v>
      </c>
      <c r="D26" s="44">
        <v>172573</v>
      </c>
      <c r="E26" s="44">
        <v>160546</v>
      </c>
      <c r="F26" s="44">
        <v>8622762</v>
      </c>
      <c r="G26" s="44">
        <v>4565000</v>
      </c>
      <c r="H26" s="44">
        <v>0</v>
      </c>
      <c r="I26" s="32">
        <f t="shared" si="1"/>
        <v>20685621</v>
      </c>
      <c r="J26" s="33">
        <f>C26/$I26</f>
        <v>0.3463633023151686</v>
      </c>
      <c r="K26" s="33">
        <f t="shared" si="3"/>
        <v>0.008342655025923563</v>
      </c>
      <c r="L26" s="33">
        <f t="shared" si="4"/>
        <v>0.007761236658063106</v>
      </c>
      <c r="M26" s="33">
        <f t="shared" si="5"/>
        <v>0.4168481091285584</v>
      </c>
      <c r="N26" s="33">
        <f t="shared" si="6"/>
        <v>0.2206846968722863</v>
      </c>
      <c r="O26" s="33">
        <f t="shared" si="7"/>
        <v>0</v>
      </c>
    </row>
    <row r="27" spans="1:15" ht="12.75">
      <c r="A27" s="14">
        <v>25</v>
      </c>
      <c r="B27" s="51" t="s">
        <v>35</v>
      </c>
      <c r="C27" s="45">
        <v>666991</v>
      </c>
      <c r="D27" s="45">
        <v>26270</v>
      </c>
      <c r="E27" s="45">
        <v>51109</v>
      </c>
      <c r="F27" s="45">
        <v>0</v>
      </c>
      <c r="G27" s="45">
        <v>442740</v>
      </c>
      <c r="H27" s="45">
        <v>0</v>
      </c>
      <c r="I27" s="27">
        <f t="shared" si="1"/>
        <v>1187110</v>
      </c>
      <c r="J27" s="28">
        <f t="shared" si="2"/>
        <v>0.5618611586120915</v>
      </c>
      <c r="K27" s="28">
        <f t="shared" si="3"/>
        <v>0.022129373015137604</v>
      </c>
      <c r="L27" s="28">
        <f t="shared" si="4"/>
        <v>0.04305329750402238</v>
      </c>
      <c r="M27" s="28">
        <f t="shared" si="5"/>
        <v>0</v>
      </c>
      <c r="N27" s="28">
        <f t="shared" si="6"/>
        <v>0.3729561708687485</v>
      </c>
      <c r="O27" s="28">
        <f t="shared" si="7"/>
        <v>0</v>
      </c>
    </row>
    <row r="28" spans="1:15" ht="12.75">
      <c r="A28" s="47">
        <v>26</v>
      </c>
      <c r="B28" s="47" t="s">
        <v>130</v>
      </c>
      <c r="C28" s="48">
        <v>21900962</v>
      </c>
      <c r="D28" s="48">
        <v>4897884</v>
      </c>
      <c r="E28" s="48">
        <v>2584886</v>
      </c>
      <c r="F28" s="48">
        <v>4887484</v>
      </c>
      <c r="G28" s="48">
        <v>22388608</v>
      </c>
      <c r="H28" s="48">
        <v>35028762</v>
      </c>
      <c r="I28" s="49">
        <f t="shared" si="1"/>
        <v>91688586</v>
      </c>
      <c r="J28" s="50">
        <f t="shared" si="2"/>
        <v>0.23886246866103922</v>
      </c>
      <c r="K28" s="50">
        <f t="shared" si="3"/>
        <v>0.053418688341425616</v>
      </c>
      <c r="L28" s="50">
        <f t="shared" si="4"/>
        <v>0.028192015088988286</v>
      </c>
      <c r="M28" s="50">
        <f t="shared" si="5"/>
        <v>0.053305260918736386</v>
      </c>
      <c r="N28" s="50">
        <f t="shared" si="6"/>
        <v>0.24418097144610781</v>
      </c>
      <c r="O28" s="50">
        <f t="shared" si="7"/>
        <v>0.3820405955437027</v>
      </c>
    </row>
    <row r="29" spans="1:15" s="34" customFormat="1" ht="12.75">
      <c r="A29" s="13">
        <v>27</v>
      </c>
      <c r="B29" s="35" t="s">
        <v>131</v>
      </c>
      <c r="C29" s="44">
        <v>0</v>
      </c>
      <c r="D29" s="44">
        <v>82518</v>
      </c>
      <c r="E29" s="44">
        <v>199398</v>
      </c>
      <c r="F29" s="44">
        <v>0</v>
      </c>
      <c r="G29" s="44">
        <v>1564000</v>
      </c>
      <c r="H29" s="44">
        <v>0</v>
      </c>
      <c r="I29" s="32">
        <f t="shared" si="1"/>
        <v>1845916</v>
      </c>
      <c r="J29" s="33">
        <f t="shared" si="2"/>
        <v>0</v>
      </c>
      <c r="K29" s="33">
        <f t="shared" si="3"/>
        <v>0.04470300923769012</v>
      </c>
      <c r="L29" s="33">
        <f t="shared" si="4"/>
        <v>0.10802116672697999</v>
      </c>
      <c r="M29" s="33">
        <f t="shared" si="5"/>
        <v>0</v>
      </c>
      <c r="N29" s="33">
        <f t="shared" si="6"/>
        <v>0.8472758240353299</v>
      </c>
      <c r="O29" s="33">
        <f t="shared" si="7"/>
        <v>0</v>
      </c>
    </row>
    <row r="30" spans="1:15" s="34" customFormat="1" ht="12.75">
      <c r="A30" s="13">
        <v>28</v>
      </c>
      <c r="B30" s="35" t="s">
        <v>36</v>
      </c>
      <c r="C30" s="44">
        <v>2551641</v>
      </c>
      <c r="D30" s="44">
        <v>732653</v>
      </c>
      <c r="E30" s="44">
        <v>604469</v>
      </c>
      <c r="F30" s="44">
        <v>359357</v>
      </c>
      <c r="G30" s="44">
        <v>8108259</v>
      </c>
      <c r="H30" s="44">
        <v>3013500</v>
      </c>
      <c r="I30" s="32">
        <f t="shared" si="1"/>
        <v>15369879</v>
      </c>
      <c r="J30" s="33">
        <f t="shared" si="2"/>
        <v>0.1660156856147013</v>
      </c>
      <c r="K30" s="33">
        <f t="shared" si="3"/>
        <v>0.04766810460902132</v>
      </c>
      <c r="L30" s="33">
        <f t="shared" si="4"/>
        <v>0.03932815606420844</v>
      </c>
      <c r="M30" s="33">
        <f t="shared" si="5"/>
        <v>0.023380600458858525</v>
      </c>
      <c r="N30" s="33">
        <f t="shared" si="6"/>
        <v>0.5275421491607059</v>
      </c>
      <c r="O30" s="33">
        <f t="shared" si="7"/>
        <v>0.19606530409250456</v>
      </c>
    </row>
    <row r="31" spans="1:15" s="34" customFormat="1" ht="12.75">
      <c r="A31" s="13">
        <v>29</v>
      </c>
      <c r="B31" s="35" t="s">
        <v>37</v>
      </c>
      <c r="C31" s="44">
        <v>207210</v>
      </c>
      <c r="D31" s="44">
        <v>179625</v>
      </c>
      <c r="E31" s="44">
        <v>253961</v>
      </c>
      <c r="F31" s="44">
        <v>3760000</v>
      </c>
      <c r="G31" s="44">
        <v>5745000</v>
      </c>
      <c r="H31" s="44">
        <v>0</v>
      </c>
      <c r="I31" s="32">
        <f t="shared" si="1"/>
        <v>10145796</v>
      </c>
      <c r="J31" s="33">
        <f t="shared" si="2"/>
        <v>0.02042323736846276</v>
      </c>
      <c r="K31" s="33">
        <f t="shared" si="3"/>
        <v>0.01770437726128142</v>
      </c>
      <c r="L31" s="33">
        <f t="shared" si="4"/>
        <v>0.025031155761460214</v>
      </c>
      <c r="M31" s="33">
        <f t="shared" si="5"/>
        <v>0.37059684622083866</v>
      </c>
      <c r="N31" s="33">
        <f t="shared" si="6"/>
        <v>0.5662443833879569</v>
      </c>
      <c r="O31" s="33">
        <f t="shared" si="7"/>
        <v>0</v>
      </c>
    </row>
    <row r="32" spans="1:16" ht="12.75">
      <c r="A32" s="14">
        <v>30</v>
      </c>
      <c r="B32" s="51" t="s">
        <v>38</v>
      </c>
      <c r="C32" s="45">
        <v>1134275</v>
      </c>
      <c r="D32" s="45">
        <v>46780</v>
      </c>
      <c r="E32" s="45">
        <v>61842</v>
      </c>
      <c r="F32" s="45">
        <v>16477</v>
      </c>
      <c r="G32" s="45">
        <v>917718</v>
      </c>
      <c r="H32" s="45">
        <v>3907786</v>
      </c>
      <c r="I32" s="27">
        <f t="shared" si="1"/>
        <v>6084878</v>
      </c>
      <c r="J32" s="28">
        <f t="shared" si="2"/>
        <v>0.18640883186154267</v>
      </c>
      <c r="K32" s="28">
        <f t="shared" si="3"/>
        <v>0.007687910916209002</v>
      </c>
      <c r="L32" s="28">
        <f t="shared" si="4"/>
        <v>0.010163227594702803</v>
      </c>
      <c r="M32" s="28">
        <f t="shared" si="5"/>
        <v>0.0027078603712350517</v>
      </c>
      <c r="N32" s="28">
        <f t="shared" si="6"/>
        <v>0.150819457678527</v>
      </c>
      <c r="O32" s="28">
        <f t="shared" si="7"/>
        <v>0.6422127115777835</v>
      </c>
      <c r="P32" s="5"/>
    </row>
    <row r="33" spans="1:15" ht="12.75">
      <c r="A33" s="47">
        <v>31</v>
      </c>
      <c r="B33" s="35" t="s">
        <v>39</v>
      </c>
      <c r="C33" s="48">
        <v>6874751</v>
      </c>
      <c r="D33" s="48">
        <v>66197</v>
      </c>
      <c r="E33" s="48">
        <v>105063</v>
      </c>
      <c r="F33" s="48">
        <v>2750747</v>
      </c>
      <c r="G33" s="48">
        <v>1425000</v>
      </c>
      <c r="H33" s="48">
        <v>0</v>
      </c>
      <c r="I33" s="49">
        <f t="shared" si="1"/>
        <v>11221758</v>
      </c>
      <c r="J33" s="50">
        <f t="shared" si="2"/>
        <v>0.6126269163886799</v>
      </c>
      <c r="K33" s="50">
        <f t="shared" si="3"/>
        <v>0.005898986593722659</v>
      </c>
      <c r="L33" s="50">
        <f t="shared" si="4"/>
        <v>0.009362436794662655</v>
      </c>
      <c r="M33" s="50">
        <f t="shared" si="5"/>
        <v>0.24512620928022152</v>
      </c>
      <c r="N33" s="50">
        <f t="shared" si="6"/>
        <v>0.12698545094271324</v>
      </c>
      <c r="O33" s="50">
        <f t="shared" si="7"/>
        <v>0</v>
      </c>
    </row>
    <row r="34" spans="1:15" s="34" customFormat="1" ht="12.75">
      <c r="A34" s="13">
        <v>32</v>
      </c>
      <c r="B34" s="35" t="s">
        <v>40</v>
      </c>
      <c r="C34" s="44">
        <v>11945245</v>
      </c>
      <c r="D34" s="44">
        <v>200873</v>
      </c>
      <c r="E34" s="44">
        <v>228878</v>
      </c>
      <c r="F34" s="44">
        <v>0</v>
      </c>
      <c r="G34" s="44">
        <v>3377641</v>
      </c>
      <c r="H34" s="44">
        <v>0</v>
      </c>
      <c r="I34" s="32">
        <f t="shared" si="1"/>
        <v>15752637</v>
      </c>
      <c r="J34" s="33">
        <f t="shared" si="2"/>
        <v>0.7583012926661105</v>
      </c>
      <c r="K34" s="33">
        <f t="shared" si="3"/>
        <v>0.012751706269877228</v>
      </c>
      <c r="L34" s="33">
        <f t="shared" si="4"/>
        <v>0.01452950385386269</v>
      </c>
      <c r="M34" s="33">
        <f t="shared" si="5"/>
        <v>0</v>
      </c>
      <c r="N34" s="33">
        <f t="shared" si="6"/>
        <v>0.21441749721014963</v>
      </c>
      <c r="O34" s="33">
        <f t="shared" si="7"/>
        <v>0</v>
      </c>
    </row>
    <row r="35" spans="1:15" s="34" customFormat="1" ht="12.75">
      <c r="A35" s="13">
        <v>33</v>
      </c>
      <c r="B35" s="35" t="s">
        <v>41</v>
      </c>
      <c r="C35" s="44">
        <v>133411</v>
      </c>
      <c r="D35" s="44">
        <v>147250</v>
      </c>
      <c r="E35" s="44">
        <v>128622</v>
      </c>
      <c r="F35" s="44">
        <v>2858</v>
      </c>
      <c r="G35" s="44">
        <v>750000</v>
      </c>
      <c r="H35" s="44">
        <v>0</v>
      </c>
      <c r="I35" s="32">
        <f t="shared" si="1"/>
        <v>1162141</v>
      </c>
      <c r="J35" s="33">
        <f t="shared" si="2"/>
        <v>0.11479760201214827</v>
      </c>
      <c r="K35" s="33">
        <f t="shared" si="3"/>
        <v>0.12670579559623144</v>
      </c>
      <c r="L35" s="33">
        <f t="shared" si="4"/>
        <v>0.11067675953262125</v>
      </c>
      <c r="M35" s="33">
        <f t="shared" si="5"/>
        <v>0.0024592540836266856</v>
      </c>
      <c r="N35" s="33">
        <f t="shared" si="6"/>
        <v>0.6453605887753724</v>
      </c>
      <c r="O35" s="33">
        <f t="shared" si="7"/>
        <v>0</v>
      </c>
    </row>
    <row r="36" spans="1:15" s="34" customFormat="1" ht="12.75">
      <c r="A36" s="13">
        <v>34</v>
      </c>
      <c r="B36" s="35" t="s">
        <v>42</v>
      </c>
      <c r="C36" s="44">
        <v>115603</v>
      </c>
      <c r="D36" s="44">
        <v>156359</v>
      </c>
      <c r="E36" s="44">
        <v>315110</v>
      </c>
      <c r="F36" s="44">
        <v>0</v>
      </c>
      <c r="G36" s="44">
        <v>510000</v>
      </c>
      <c r="H36" s="44">
        <v>15000</v>
      </c>
      <c r="I36" s="32">
        <f t="shared" si="1"/>
        <v>1112072</v>
      </c>
      <c r="J36" s="33">
        <f t="shared" si="2"/>
        <v>0.10395280161716147</v>
      </c>
      <c r="K36" s="33">
        <f t="shared" si="3"/>
        <v>0.1406015078160407</v>
      </c>
      <c r="L36" s="33">
        <f t="shared" si="4"/>
        <v>0.2833539554992842</v>
      </c>
      <c r="M36" s="33">
        <f t="shared" si="5"/>
        <v>0</v>
      </c>
      <c r="N36" s="33">
        <f t="shared" si="6"/>
        <v>0.45860339977987036</v>
      </c>
      <c r="O36" s="33">
        <f t="shared" si="7"/>
        <v>0.013488335287643247</v>
      </c>
    </row>
    <row r="37" spans="1:15" ht="12.75">
      <c r="A37" s="14">
        <v>35</v>
      </c>
      <c r="B37" s="51" t="s">
        <v>43</v>
      </c>
      <c r="C37" s="45">
        <v>2007743</v>
      </c>
      <c r="D37" s="45">
        <v>143913</v>
      </c>
      <c r="E37" s="45">
        <v>1067404</v>
      </c>
      <c r="F37" s="45">
        <v>38931</v>
      </c>
      <c r="G37" s="45">
        <v>6051000</v>
      </c>
      <c r="H37" s="45">
        <v>0</v>
      </c>
      <c r="I37" s="27">
        <f t="shared" si="1"/>
        <v>9308991</v>
      </c>
      <c r="J37" s="28">
        <f t="shared" si="2"/>
        <v>0.21567783232361057</v>
      </c>
      <c r="K37" s="28">
        <f t="shared" si="3"/>
        <v>0.01545957021550456</v>
      </c>
      <c r="L37" s="28">
        <f t="shared" si="4"/>
        <v>0.11466376968245001</v>
      </c>
      <c r="M37" s="28">
        <f t="shared" si="5"/>
        <v>0.0041820858995351914</v>
      </c>
      <c r="N37" s="28">
        <f t="shared" si="6"/>
        <v>0.6500167418788997</v>
      </c>
      <c r="O37" s="28">
        <f t="shared" si="7"/>
        <v>0</v>
      </c>
    </row>
    <row r="38" spans="1:15" ht="12.75">
      <c r="A38" s="47">
        <v>36</v>
      </c>
      <c r="B38" s="47" t="s">
        <v>132</v>
      </c>
      <c r="C38" s="48">
        <f>140541534-97742218</f>
        <v>42799316</v>
      </c>
      <c r="D38" s="48">
        <v>272301</v>
      </c>
      <c r="E38" s="48">
        <v>3253712</v>
      </c>
      <c r="F38" s="48">
        <v>434468</v>
      </c>
      <c r="G38" s="48">
        <v>41916373</v>
      </c>
      <c r="H38" s="48">
        <v>3291271</v>
      </c>
      <c r="I38" s="49">
        <f>SUM(C38:H38)</f>
        <v>91967441</v>
      </c>
      <c r="J38" s="50">
        <f t="shared" si="2"/>
        <v>0.46537465362334046</v>
      </c>
      <c r="K38" s="50">
        <f t="shared" si="3"/>
        <v>0.0029608413264429092</v>
      </c>
      <c r="L38" s="50">
        <f t="shared" si="4"/>
        <v>0.03537895547186096</v>
      </c>
      <c r="M38" s="50">
        <f t="shared" si="5"/>
        <v>0.0047241501478767906</v>
      </c>
      <c r="N38" s="50">
        <f t="shared" si="6"/>
        <v>0.45577404942690536</v>
      </c>
      <c r="O38" s="50">
        <f t="shared" si="7"/>
        <v>0.03578735000357355</v>
      </c>
    </row>
    <row r="39" spans="1:15" s="34" customFormat="1" ht="12.75">
      <c r="A39" s="13">
        <v>37</v>
      </c>
      <c r="B39" s="35" t="s">
        <v>44</v>
      </c>
      <c r="C39" s="44">
        <v>11428906</v>
      </c>
      <c r="D39" s="44">
        <v>255460</v>
      </c>
      <c r="E39" s="44">
        <v>462778</v>
      </c>
      <c r="F39" s="44">
        <v>13041</v>
      </c>
      <c r="G39" s="44">
        <v>35678392</v>
      </c>
      <c r="H39" s="44">
        <v>1467464</v>
      </c>
      <c r="I39" s="32">
        <f t="shared" si="1"/>
        <v>49306041</v>
      </c>
      <c r="J39" s="33">
        <f t="shared" si="2"/>
        <v>0.23179524796971632</v>
      </c>
      <c r="K39" s="33">
        <f t="shared" si="3"/>
        <v>0.00518110955207294</v>
      </c>
      <c r="L39" s="33">
        <f t="shared" si="4"/>
        <v>0.009385827590578606</v>
      </c>
      <c r="M39" s="33">
        <f t="shared" si="5"/>
        <v>0.00026449091704604716</v>
      </c>
      <c r="N39" s="33">
        <f t="shared" si="6"/>
        <v>0.7236109668590103</v>
      </c>
      <c r="O39" s="33">
        <f t="shared" si="7"/>
        <v>0.029762357111575842</v>
      </c>
    </row>
    <row r="40" spans="1:15" s="34" customFormat="1" ht="12.75">
      <c r="A40" s="13">
        <v>38</v>
      </c>
      <c r="B40" s="35" t="s">
        <v>133</v>
      </c>
      <c r="C40" s="44">
        <v>405818</v>
      </c>
      <c r="D40" s="44">
        <v>257152</v>
      </c>
      <c r="E40" s="44">
        <v>71220</v>
      </c>
      <c r="F40" s="44">
        <v>0</v>
      </c>
      <c r="G40" s="44">
        <v>1232000</v>
      </c>
      <c r="H40" s="44">
        <v>0</v>
      </c>
      <c r="I40" s="32">
        <f t="shared" si="1"/>
        <v>1966190</v>
      </c>
      <c r="J40" s="33">
        <f t="shared" si="2"/>
        <v>0.2063981609101867</v>
      </c>
      <c r="K40" s="33">
        <f t="shared" si="3"/>
        <v>0.1307869534480391</v>
      </c>
      <c r="L40" s="33">
        <f t="shared" si="4"/>
        <v>0.03622233863461822</v>
      </c>
      <c r="M40" s="33">
        <f t="shared" si="5"/>
        <v>0</v>
      </c>
      <c r="N40" s="33">
        <f t="shared" si="6"/>
        <v>0.6265925470071559</v>
      </c>
      <c r="O40" s="33">
        <f t="shared" si="7"/>
        <v>0</v>
      </c>
    </row>
    <row r="41" spans="1:15" s="34" customFormat="1" ht="12.75">
      <c r="A41" s="13">
        <v>39</v>
      </c>
      <c r="B41" s="35" t="s">
        <v>134</v>
      </c>
      <c r="C41" s="44">
        <f>1715825-1668261</f>
        <v>47564</v>
      </c>
      <c r="D41" s="44">
        <v>79904</v>
      </c>
      <c r="E41" s="44">
        <v>107994</v>
      </c>
      <c r="F41" s="44">
        <v>0</v>
      </c>
      <c r="G41" s="44">
        <v>135000</v>
      </c>
      <c r="H41" s="44">
        <v>0</v>
      </c>
      <c r="I41" s="32">
        <f t="shared" si="1"/>
        <v>370462</v>
      </c>
      <c r="J41" s="33">
        <f t="shared" si="2"/>
        <v>0.12839103605767932</v>
      </c>
      <c r="K41" s="33">
        <f t="shared" si="3"/>
        <v>0.2156874389276093</v>
      </c>
      <c r="L41" s="33">
        <f t="shared" si="4"/>
        <v>0.2915116800103654</v>
      </c>
      <c r="M41" s="33">
        <f t="shared" si="5"/>
        <v>0</v>
      </c>
      <c r="N41" s="33">
        <f t="shared" si="6"/>
        <v>0.3644098450043459</v>
      </c>
      <c r="O41" s="33">
        <f t="shared" si="7"/>
        <v>0</v>
      </c>
    </row>
    <row r="42" spans="1:15" ht="12.75">
      <c r="A42" s="14">
        <v>40</v>
      </c>
      <c r="B42" s="51" t="s">
        <v>45</v>
      </c>
      <c r="C42" s="45">
        <v>13580848</v>
      </c>
      <c r="D42" s="45">
        <v>408095</v>
      </c>
      <c r="E42" s="45">
        <v>689035</v>
      </c>
      <c r="F42" s="45">
        <v>24075144</v>
      </c>
      <c r="G42" s="45">
        <v>24971456</v>
      </c>
      <c r="H42" s="45">
        <v>0</v>
      </c>
      <c r="I42" s="27">
        <f t="shared" si="1"/>
        <v>63724578</v>
      </c>
      <c r="J42" s="28">
        <f t="shared" si="2"/>
        <v>0.21311789620638993</v>
      </c>
      <c r="K42" s="28">
        <f t="shared" si="3"/>
        <v>0.006404043978133524</v>
      </c>
      <c r="L42" s="28">
        <f t="shared" si="4"/>
        <v>0.010812704008804892</v>
      </c>
      <c r="M42" s="28">
        <f t="shared" si="5"/>
        <v>0.37779997538783233</v>
      </c>
      <c r="N42" s="28">
        <f t="shared" si="6"/>
        <v>0.39186538041883934</v>
      </c>
      <c r="O42" s="28">
        <f t="shared" si="7"/>
        <v>0</v>
      </c>
    </row>
    <row r="43" spans="1:15" ht="12.75">
      <c r="A43" s="47">
        <v>41</v>
      </c>
      <c r="B43" s="35" t="s">
        <v>46</v>
      </c>
      <c r="C43" s="48">
        <v>0</v>
      </c>
      <c r="D43" s="48">
        <v>23872</v>
      </c>
      <c r="E43" s="48">
        <v>76035</v>
      </c>
      <c r="F43" s="48">
        <v>250808</v>
      </c>
      <c r="G43" s="48">
        <v>465000</v>
      </c>
      <c r="H43" s="48">
        <v>0</v>
      </c>
      <c r="I43" s="49">
        <f t="shared" si="1"/>
        <v>815715</v>
      </c>
      <c r="J43" s="50">
        <f t="shared" si="2"/>
        <v>0</v>
      </c>
      <c r="K43" s="50">
        <f t="shared" si="3"/>
        <v>0.029265123235443752</v>
      </c>
      <c r="L43" s="50">
        <f t="shared" si="4"/>
        <v>0.09321270296610949</v>
      </c>
      <c r="M43" s="50">
        <f t="shared" si="5"/>
        <v>0.307470133563806</v>
      </c>
      <c r="N43" s="50">
        <f t="shared" si="6"/>
        <v>0.5700520402346407</v>
      </c>
      <c r="O43" s="50">
        <f t="shared" si="7"/>
        <v>0</v>
      </c>
    </row>
    <row r="44" spans="1:15" s="34" customFormat="1" ht="12.75">
      <c r="A44" s="13">
        <v>42</v>
      </c>
      <c r="B44" s="35" t="s">
        <v>47</v>
      </c>
      <c r="C44" s="44">
        <v>5434051</v>
      </c>
      <c r="D44" s="44">
        <v>89273</v>
      </c>
      <c r="E44" s="44">
        <v>233524</v>
      </c>
      <c r="F44" s="44">
        <v>0</v>
      </c>
      <c r="G44" s="44">
        <v>985000</v>
      </c>
      <c r="H44" s="44">
        <v>0</v>
      </c>
      <c r="I44" s="32">
        <f t="shared" si="1"/>
        <v>6741848</v>
      </c>
      <c r="J44" s="33">
        <f t="shared" si="2"/>
        <v>0.8060180235448797</v>
      </c>
      <c r="K44" s="33">
        <f t="shared" si="3"/>
        <v>0.013241621585060951</v>
      </c>
      <c r="L44" s="33">
        <f t="shared" si="4"/>
        <v>0.034637980565566</v>
      </c>
      <c r="M44" s="33">
        <f t="shared" si="5"/>
        <v>0</v>
      </c>
      <c r="N44" s="33">
        <f t="shared" si="6"/>
        <v>0.14610237430449335</v>
      </c>
      <c r="O44" s="33">
        <f t="shared" si="7"/>
        <v>0</v>
      </c>
    </row>
    <row r="45" spans="1:15" s="34" customFormat="1" ht="12.75">
      <c r="A45" s="13">
        <v>43</v>
      </c>
      <c r="B45" s="35" t="s">
        <v>48</v>
      </c>
      <c r="C45" s="44">
        <v>5808786</v>
      </c>
      <c r="D45" s="44">
        <v>186194</v>
      </c>
      <c r="E45" s="44">
        <v>160560</v>
      </c>
      <c r="F45" s="44">
        <v>634330</v>
      </c>
      <c r="G45" s="44">
        <v>1702529</v>
      </c>
      <c r="H45" s="44">
        <v>8075</v>
      </c>
      <c r="I45" s="32">
        <f t="shared" si="1"/>
        <v>8500474</v>
      </c>
      <c r="J45" s="33">
        <f t="shared" si="2"/>
        <v>0.6833484815082077</v>
      </c>
      <c r="K45" s="33">
        <f t="shared" si="3"/>
        <v>0.021903955002979834</v>
      </c>
      <c r="L45" s="33">
        <f t="shared" si="4"/>
        <v>0.01888835846095171</v>
      </c>
      <c r="M45" s="33">
        <f t="shared" si="5"/>
        <v>0.07462289749959826</v>
      </c>
      <c r="N45" s="33">
        <f t="shared" si="6"/>
        <v>0.2002863605017791</v>
      </c>
      <c r="O45" s="33">
        <f t="shared" si="7"/>
        <v>0.0009499470264834643</v>
      </c>
    </row>
    <row r="46" spans="1:15" s="34" customFormat="1" ht="12.75">
      <c r="A46" s="13">
        <v>44</v>
      </c>
      <c r="B46" s="35" t="s">
        <v>135</v>
      </c>
      <c r="C46" s="44">
        <v>10870000</v>
      </c>
      <c r="D46" s="44">
        <v>313400</v>
      </c>
      <c r="E46" s="44">
        <v>288382</v>
      </c>
      <c r="F46" s="44">
        <v>0</v>
      </c>
      <c r="G46" s="44">
        <v>2340000</v>
      </c>
      <c r="H46" s="44">
        <v>13795000</v>
      </c>
      <c r="I46" s="32">
        <f t="shared" si="1"/>
        <v>27606782</v>
      </c>
      <c r="J46" s="33">
        <f t="shared" si="2"/>
        <v>0.3937438271508791</v>
      </c>
      <c r="K46" s="33">
        <f t="shared" si="3"/>
        <v>0.01135228292815874</v>
      </c>
      <c r="L46" s="33">
        <f t="shared" si="4"/>
        <v>0.010446056334997683</v>
      </c>
      <c r="M46" s="33">
        <f t="shared" si="5"/>
        <v>0</v>
      </c>
      <c r="N46" s="33">
        <f t="shared" si="6"/>
        <v>0.08476178063781574</v>
      </c>
      <c r="O46" s="33">
        <f t="shared" si="7"/>
        <v>0.4996960529481488</v>
      </c>
    </row>
    <row r="47" spans="1:15" ht="12.75">
      <c r="A47" s="14">
        <v>45</v>
      </c>
      <c r="B47" s="51" t="s">
        <v>136</v>
      </c>
      <c r="C47" s="45">
        <v>26576532</v>
      </c>
      <c r="D47" s="45">
        <v>110264</v>
      </c>
      <c r="E47" s="45">
        <v>127680</v>
      </c>
      <c r="F47" s="45">
        <v>0</v>
      </c>
      <c r="G47" s="45">
        <v>4083573</v>
      </c>
      <c r="H47" s="45">
        <v>0</v>
      </c>
      <c r="I47" s="27">
        <f t="shared" si="1"/>
        <v>30898049</v>
      </c>
      <c r="J47" s="28">
        <f t="shared" si="2"/>
        <v>0.8601362500266603</v>
      </c>
      <c r="K47" s="28">
        <f t="shared" si="3"/>
        <v>0.0035686395603813045</v>
      </c>
      <c r="L47" s="28">
        <f t="shared" si="4"/>
        <v>0.004132299744880332</v>
      </c>
      <c r="M47" s="28">
        <f t="shared" si="5"/>
        <v>0</v>
      </c>
      <c r="N47" s="28">
        <f t="shared" si="6"/>
        <v>0.1321628106680781</v>
      </c>
      <c r="O47" s="28">
        <f t="shared" si="7"/>
        <v>0</v>
      </c>
    </row>
    <row r="48" spans="1:15" ht="12.75">
      <c r="A48" s="47">
        <v>46</v>
      </c>
      <c r="B48" s="47" t="s">
        <v>49</v>
      </c>
      <c r="C48" s="48">
        <v>212606</v>
      </c>
      <c r="D48" s="48">
        <v>59590</v>
      </c>
      <c r="E48" s="48">
        <v>140102</v>
      </c>
      <c r="F48" s="48">
        <v>0</v>
      </c>
      <c r="G48" s="48">
        <v>49944</v>
      </c>
      <c r="H48" s="48">
        <v>0</v>
      </c>
      <c r="I48" s="49">
        <f t="shared" si="1"/>
        <v>462242</v>
      </c>
      <c r="J48" s="50">
        <f t="shared" si="2"/>
        <v>0.45994522349764844</v>
      </c>
      <c r="K48" s="50">
        <f t="shared" si="3"/>
        <v>0.12891515699568623</v>
      </c>
      <c r="L48" s="50">
        <f t="shared" si="4"/>
        <v>0.30309231960747834</v>
      </c>
      <c r="M48" s="50">
        <f t="shared" si="5"/>
        <v>0</v>
      </c>
      <c r="N48" s="50">
        <f t="shared" si="6"/>
        <v>0.108047299899187</v>
      </c>
      <c r="O48" s="50">
        <f t="shared" si="7"/>
        <v>0</v>
      </c>
    </row>
    <row r="49" spans="1:15" s="34" customFormat="1" ht="12.75">
      <c r="A49" s="13">
        <v>47</v>
      </c>
      <c r="B49" s="35" t="s">
        <v>50</v>
      </c>
      <c r="C49" s="44">
        <v>242727</v>
      </c>
      <c r="D49" s="44">
        <v>68425</v>
      </c>
      <c r="E49" s="44">
        <v>115945</v>
      </c>
      <c r="F49" s="44">
        <v>0</v>
      </c>
      <c r="G49" s="44">
        <v>2380000</v>
      </c>
      <c r="H49" s="44">
        <v>0</v>
      </c>
      <c r="I49" s="32">
        <f t="shared" si="1"/>
        <v>2807097</v>
      </c>
      <c r="J49" s="33">
        <f t="shared" si="2"/>
        <v>0.08646904613556282</v>
      </c>
      <c r="K49" s="33">
        <f t="shared" si="3"/>
        <v>0.024375716264881477</v>
      </c>
      <c r="L49" s="33">
        <f t="shared" si="4"/>
        <v>0.0413042370819391</v>
      </c>
      <c r="M49" s="33">
        <f t="shared" si="5"/>
        <v>0</v>
      </c>
      <c r="N49" s="33">
        <f t="shared" si="6"/>
        <v>0.8478510005176166</v>
      </c>
      <c r="O49" s="33">
        <f t="shared" si="7"/>
        <v>0</v>
      </c>
    </row>
    <row r="50" spans="1:15" s="34" customFormat="1" ht="12.75">
      <c r="A50" s="13">
        <v>48</v>
      </c>
      <c r="B50" s="35" t="s">
        <v>51</v>
      </c>
      <c r="C50" s="44">
        <v>350000</v>
      </c>
      <c r="D50" s="44">
        <v>0</v>
      </c>
      <c r="E50" s="44">
        <v>161483</v>
      </c>
      <c r="F50" s="44">
        <v>0</v>
      </c>
      <c r="G50" s="44">
        <v>4279489</v>
      </c>
      <c r="H50" s="44">
        <v>2726186</v>
      </c>
      <c r="I50" s="32">
        <f t="shared" si="1"/>
        <v>7517158</v>
      </c>
      <c r="J50" s="33">
        <f t="shared" si="2"/>
        <v>0.04656014946074035</v>
      </c>
      <c r="K50" s="33">
        <f t="shared" si="3"/>
        <v>0</v>
      </c>
      <c r="L50" s="33">
        <f t="shared" si="4"/>
        <v>0.02148192175819638</v>
      </c>
      <c r="M50" s="33">
        <f t="shared" si="5"/>
        <v>0</v>
      </c>
      <c r="N50" s="33">
        <f t="shared" si="6"/>
        <v>0.5692961355874122</v>
      </c>
      <c r="O50" s="33">
        <f t="shared" si="7"/>
        <v>0.3626617931936511</v>
      </c>
    </row>
    <row r="51" spans="1:15" s="34" customFormat="1" ht="12.75">
      <c r="A51" s="13">
        <v>49</v>
      </c>
      <c r="B51" s="35" t="s">
        <v>52</v>
      </c>
      <c r="C51" s="44">
        <v>11732977</v>
      </c>
      <c r="D51" s="44">
        <v>169945</v>
      </c>
      <c r="E51" s="44">
        <v>583168</v>
      </c>
      <c r="F51" s="44">
        <v>52</v>
      </c>
      <c r="G51" s="44">
        <v>506248</v>
      </c>
      <c r="H51" s="44">
        <v>0</v>
      </c>
      <c r="I51" s="32">
        <f t="shared" si="1"/>
        <v>12992390</v>
      </c>
      <c r="J51" s="33">
        <f t="shared" si="2"/>
        <v>0.9030653328602358</v>
      </c>
      <c r="K51" s="33">
        <f t="shared" si="3"/>
        <v>0.013080349342961534</v>
      </c>
      <c r="L51" s="33">
        <f t="shared" si="4"/>
        <v>0.04488535211766272</v>
      </c>
      <c r="M51" s="33">
        <f t="shared" si="5"/>
        <v>4.002342909964987E-06</v>
      </c>
      <c r="N51" s="33">
        <f t="shared" si="6"/>
        <v>0.0389649633362299</v>
      </c>
      <c r="O51" s="33">
        <f t="shared" si="7"/>
        <v>0</v>
      </c>
    </row>
    <row r="52" spans="1:15" ht="12.75">
      <c r="A52" s="14">
        <v>50</v>
      </c>
      <c r="B52" s="51" t="s">
        <v>53</v>
      </c>
      <c r="C52" s="45">
        <v>3073048</v>
      </c>
      <c r="D52" s="45">
        <v>119151</v>
      </c>
      <c r="E52" s="45">
        <v>201657</v>
      </c>
      <c r="F52" s="45">
        <v>12841999</v>
      </c>
      <c r="G52" s="45">
        <v>1979091</v>
      </c>
      <c r="H52" s="45">
        <v>0</v>
      </c>
      <c r="I52" s="27">
        <f t="shared" si="1"/>
        <v>18214946</v>
      </c>
      <c r="J52" s="28">
        <f t="shared" si="2"/>
        <v>0.1687102448725349</v>
      </c>
      <c r="K52" s="28">
        <f t="shared" si="3"/>
        <v>0.006541386397741723</v>
      </c>
      <c r="L52" s="28">
        <f t="shared" si="4"/>
        <v>0.011070963372606211</v>
      </c>
      <c r="M52" s="28">
        <f t="shared" si="5"/>
        <v>0.7050253676294181</v>
      </c>
      <c r="N52" s="28">
        <f t="shared" si="6"/>
        <v>0.108652037727699</v>
      </c>
      <c r="O52" s="28">
        <f t="shared" si="7"/>
        <v>0</v>
      </c>
    </row>
    <row r="53" spans="1:15" ht="12.75">
      <c r="A53" s="47">
        <v>51</v>
      </c>
      <c r="B53" s="35" t="s">
        <v>54</v>
      </c>
      <c r="C53" s="48">
        <v>2745289</v>
      </c>
      <c r="D53" s="48">
        <v>107055</v>
      </c>
      <c r="E53" s="48">
        <v>195557</v>
      </c>
      <c r="F53" s="48">
        <v>0</v>
      </c>
      <c r="G53" s="48">
        <v>845000</v>
      </c>
      <c r="H53" s="48">
        <v>0</v>
      </c>
      <c r="I53" s="49">
        <f t="shared" si="1"/>
        <v>3892901</v>
      </c>
      <c r="J53" s="50">
        <f t="shared" si="2"/>
        <v>0.7052039083449592</v>
      </c>
      <c r="K53" s="50">
        <f t="shared" si="3"/>
        <v>0.027500057155319387</v>
      </c>
      <c r="L53" s="50">
        <f t="shared" si="4"/>
        <v>0.050234259746137905</v>
      </c>
      <c r="M53" s="50">
        <f t="shared" si="5"/>
        <v>0</v>
      </c>
      <c r="N53" s="50">
        <f t="shared" si="6"/>
        <v>0.21706177475358351</v>
      </c>
      <c r="O53" s="50">
        <f t="shared" si="7"/>
        <v>0</v>
      </c>
    </row>
    <row r="54" spans="1:15" s="34" customFormat="1" ht="12.75">
      <c r="A54" s="13">
        <v>52</v>
      </c>
      <c r="B54" s="35" t="s">
        <v>137</v>
      </c>
      <c r="C54" s="44">
        <v>9348171</v>
      </c>
      <c r="D54" s="44">
        <v>441358</v>
      </c>
      <c r="E54" s="44">
        <v>405164</v>
      </c>
      <c r="F54" s="44">
        <v>6396507</v>
      </c>
      <c r="G54" s="44">
        <v>12652469</v>
      </c>
      <c r="H54" s="44">
        <v>16810931</v>
      </c>
      <c r="I54" s="32">
        <f t="shared" si="1"/>
        <v>46054600</v>
      </c>
      <c r="J54" s="33">
        <f t="shared" si="2"/>
        <v>0.20298018004716142</v>
      </c>
      <c r="K54" s="33">
        <f t="shared" si="3"/>
        <v>0.0095833640939233</v>
      </c>
      <c r="L54" s="33">
        <f t="shared" si="4"/>
        <v>0.008797470828104033</v>
      </c>
      <c r="M54" s="33">
        <f t="shared" si="5"/>
        <v>0.13888964403121512</v>
      </c>
      <c r="N54" s="33">
        <f t="shared" si="6"/>
        <v>0.27472758421525756</v>
      </c>
      <c r="O54" s="33">
        <f t="shared" si="7"/>
        <v>0.36502175678433857</v>
      </c>
    </row>
    <row r="55" spans="1:15" s="34" customFormat="1" ht="12.75">
      <c r="A55" s="13">
        <v>53</v>
      </c>
      <c r="B55" s="35" t="s">
        <v>55</v>
      </c>
      <c r="C55" s="44">
        <v>4129620</v>
      </c>
      <c r="D55" s="44">
        <v>256179</v>
      </c>
      <c r="E55" s="44">
        <v>685895</v>
      </c>
      <c r="F55" s="44">
        <v>418098</v>
      </c>
      <c r="G55" s="44">
        <v>5482500</v>
      </c>
      <c r="H55" s="44">
        <v>448239</v>
      </c>
      <c r="I55" s="32">
        <f t="shared" si="1"/>
        <v>11420531</v>
      </c>
      <c r="J55" s="33">
        <f t="shared" si="2"/>
        <v>0.36159614644888227</v>
      </c>
      <c r="K55" s="33">
        <f t="shared" si="3"/>
        <v>0.022431443861936018</v>
      </c>
      <c r="L55" s="33">
        <f t="shared" si="4"/>
        <v>0.060058065601327995</v>
      </c>
      <c r="M55" s="33">
        <f t="shared" si="5"/>
        <v>0.036609331037234606</v>
      </c>
      <c r="N55" s="33">
        <f t="shared" si="6"/>
        <v>0.48005648774124426</v>
      </c>
      <c r="O55" s="33">
        <f t="shared" si="7"/>
        <v>0.039248525309374845</v>
      </c>
    </row>
    <row r="56" spans="1:15" s="34" customFormat="1" ht="12.75">
      <c r="A56" s="13">
        <v>54</v>
      </c>
      <c r="B56" s="35" t="s">
        <v>56</v>
      </c>
      <c r="C56" s="44">
        <v>705368</v>
      </c>
      <c r="D56" s="44">
        <v>45809</v>
      </c>
      <c r="E56" s="44">
        <v>108172</v>
      </c>
      <c r="F56" s="44">
        <v>9245</v>
      </c>
      <c r="G56" s="44">
        <v>68000</v>
      </c>
      <c r="H56" s="44">
        <v>0</v>
      </c>
      <c r="I56" s="32">
        <f t="shared" si="1"/>
        <v>936594</v>
      </c>
      <c r="J56" s="33">
        <f t="shared" si="2"/>
        <v>0.7531203488384508</v>
      </c>
      <c r="K56" s="33">
        <f t="shared" si="3"/>
        <v>0.048910200150759024</v>
      </c>
      <c r="L56" s="33">
        <f t="shared" si="4"/>
        <v>0.11549508111305433</v>
      </c>
      <c r="M56" s="33">
        <f t="shared" si="5"/>
        <v>0.009870872544560396</v>
      </c>
      <c r="N56" s="33">
        <f t="shared" si="6"/>
        <v>0.07260349735317544</v>
      </c>
      <c r="O56" s="33">
        <f t="shared" si="7"/>
        <v>0</v>
      </c>
    </row>
    <row r="57" spans="1:15" ht="12.75">
      <c r="A57" s="14">
        <v>55</v>
      </c>
      <c r="B57" s="51" t="s">
        <v>138</v>
      </c>
      <c r="C57" s="45">
        <v>24133374</v>
      </c>
      <c r="D57" s="45">
        <v>272581</v>
      </c>
      <c r="E57" s="45">
        <v>475328</v>
      </c>
      <c r="F57" s="45">
        <v>0</v>
      </c>
      <c r="G57" s="45">
        <v>0</v>
      </c>
      <c r="H57" s="45">
        <v>0</v>
      </c>
      <c r="I57" s="27">
        <f t="shared" si="1"/>
        <v>24881283</v>
      </c>
      <c r="J57" s="28">
        <f t="shared" si="2"/>
        <v>0.9699408989480165</v>
      </c>
      <c r="K57" s="28">
        <f t="shared" si="3"/>
        <v>0.010955263038485596</v>
      </c>
      <c r="L57" s="28">
        <f t="shared" si="4"/>
        <v>0.019103838013497937</v>
      </c>
      <c r="M57" s="28">
        <f t="shared" si="5"/>
        <v>0</v>
      </c>
      <c r="N57" s="28">
        <f t="shared" si="6"/>
        <v>0</v>
      </c>
      <c r="O57" s="28">
        <f t="shared" si="7"/>
        <v>0</v>
      </c>
    </row>
    <row r="58" spans="1:15" ht="12.75">
      <c r="A58" s="47">
        <v>56</v>
      </c>
      <c r="B58" s="47" t="s">
        <v>57</v>
      </c>
      <c r="C58" s="48">
        <v>1089074</v>
      </c>
      <c r="D58" s="48">
        <v>59543</v>
      </c>
      <c r="E58" s="48">
        <v>94772</v>
      </c>
      <c r="F58" s="48">
        <v>0</v>
      </c>
      <c r="G58" s="48">
        <v>0</v>
      </c>
      <c r="H58" s="48">
        <v>0</v>
      </c>
      <c r="I58" s="49">
        <f t="shared" si="1"/>
        <v>1243389</v>
      </c>
      <c r="J58" s="50">
        <f t="shared" si="2"/>
        <v>0.8758916155764608</v>
      </c>
      <c r="K58" s="50">
        <f t="shared" si="3"/>
        <v>0.0478876683001056</v>
      </c>
      <c r="L58" s="50">
        <f t="shared" si="4"/>
        <v>0.07622071612343362</v>
      </c>
      <c r="M58" s="50">
        <f t="shared" si="5"/>
        <v>0</v>
      </c>
      <c r="N58" s="50">
        <f t="shared" si="6"/>
        <v>0</v>
      </c>
      <c r="O58" s="50">
        <f t="shared" si="7"/>
        <v>0</v>
      </c>
    </row>
    <row r="59" spans="1:15" s="34" customFormat="1" ht="12.75">
      <c r="A59" s="13">
        <v>57</v>
      </c>
      <c r="B59" s="35" t="s">
        <v>139</v>
      </c>
      <c r="C59" s="44">
        <v>385188</v>
      </c>
      <c r="D59" s="44">
        <v>4930099</v>
      </c>
      <c r="E59" s="44">
        <v>94056</v>
      </c>
      <c r="F59" s="44">
        <v>6925815</v>
      </c>
      <c r="G59" s="44">
        <v>290000</v>
      </c>
      <c r="H59" s="44">
        <v>0</v>
      </c>
      <c r="I59" s="32">
        <f t="shared" si="1"/>
        <v>12625158</v>
      </c>
      <c r="J59" s="33">
        <f t="shared" si="2"/>
        <v>0.030509558771462504</v>
      </c>
      <c r="K59" s="33">
        <f t="shared" si="3"/>
        <v>0.3904980040645828</v>
      </c>
      <c r="L59" s="33">
        <f t="shared" si="4"/>
        <v>0.007449886963790869</v>
      </c>
      <c r="M59" s="33">
        <f t="shared" si="5"/>
        <v>0.5485725406367191</v>
      </c>
      <c r="N59" s="33">
        <f t="shared" si="6"/>
        <v>0.022970009563444672</v>
      </c>
      <c r="O59" s="33">
        <f t="shared" si="7"/>
        <v>0</v>
      </c>
    </row>
    <row r="60" spans="1:15" s="34" customFormat="1" ht="12.75">
      <c r="A60" s="13">
        <v>58</v>
      </c>
      <c r="B60" s="35" t="s">
        <v>58</v>
      </c>
      <c r="C60" s="44">
        <v>7097098</v>
      </c>
      <c r="D60" s="44">
        <v>205071</v>
      </c>
      <c r="E60" s="44">
        <v>143277</v>
      </c>
      <c r="F60" s="44">
        <v>3145845</v>
      </c>
      <c r="G60" s="44">
        <v>1107935</v>
      </c>
      <c r="H60" s="44">
        <v>238000</v>
      </c>
      <c r="I60" s="32">
        <f t="shared" si="1"/>
        <v>11937226</v>
      </c>
      <c r="J60" s="33">
        <f t="shared" si="2"/>
        <v>0.5945349447183123</v>
      </c>
      <c r="K60" s="33">
        <f t="shared" si="3"/>
        <v>0.01717911682328876</v>
      </c>
      <c r="L60" s="33">
        <f t="shared" si="4"/>
        <v>0.012002537272897405</v>
      </c>
      <c r="M60" s="33">
        <f t="shared" si="5"/>
        <v>0.26353233154838485</v>
      </c>
      <c r="N60" s="33">
        <f t="shared" si="6"/>
        <v>0.09281343923621786</v>
      </c>
      <c r="O60" s="33">
        <f t="shared" si="7"/>
        <v>0.019937630400898836</v>
      </c>
    </row>
    <row r="61" spans="1:15" s="34" customFormat="1" ht="12.75">
      <c r="A61" s="13">
        <v>59</v>
      </c>
      <c r="B61" s="35" t="s">
        <v>59</v>
      </c>
      <c r="C61" s="44">
        <v>995665</v>
      </c>
      <c r="D61" s="44">
        <v>77433</v>
      </c>
      <c r="E61" s="44">
        <v>104861</v>
      </c>
      <c r="F61" s="44">
        <v>60000</v>
      </c>
      <c r="G61" s="44">
        <v>1198472</v>
      </c>
      <c r="H61" s="44">
        <v>0</v>
      </c>
      <c r="I61" s="32">
        <f t="shared" si="1"/>
        <v>2436431</v>
      </c>
      <c r="J61" s="33">
        <f t="shared" si="2"/>
        <v>0.4086571710834413</v>
      </c>
      <c r="K61" s="33">
        <f t="shared" si="3"/>
        <v>0.03178132276268033</v>
      </c>
      <c r="L61" s="33">
        <f t="shared" si="4"/>
        <v>0.04303877269662059</v>
      </c>
      <c r="M61" s="33">
        <f t="shared" si="5"/>
        <v>0.024626184776010484</v>
      </c>
      <c r="N61" s="33">
        <f t="shared" si="6"/>
        <v>0.49189654868124727</v>
      </c>
      <c r="O61" s="33">
        <f t="shared" si="7"/>
        <v>0</v>
      </c>
    </row>
    <row r="62" spans="1:15" ht="12.75">
      <c r="A62" s="14">
        <v>60</v>
      </c>
      <c r="B62" s="51" t="s">
        <v>60</v>
      </c>
      <c r="C62" s="45">
        <v>175039</v>
      </c>
      <c r="D62" s="45">
        <v>156881</v>
      </c>
      <c r="E62" s="45">
        <v>191230</v>
      </c>
      <c r="F62" s="45">
        <v>5740396</v>
      </c>
      <c r="G62" s="45">
        <v>2651000</v>
      </c>
      <c r="H62" s="45">
        <v>35837</v>
      </c>
      <c r="I62" s="27">
        <f t="shared" si="1"/>
        <v>8950383</v>
      </c>
      <c r="J62" s="28">
        <f t="shared" si="2"/>
        <v>0.019556593276511183</v>
      </c>
      <c r="K62" s="28">
        <f t="shared" si="3"/>
        <v>0.0175278532773402</v>
      </c>
      <c r="L62" s="28">
        <f t="shared" si="4"/>
        <v>0.02136556614392926</v>
      </c>
      <c r="M62" s="28">
        <f t="shared" si="5"/>
        <v>0.6413575821280497</v>
      </c>
      <c r="N62" s="28">
        <f t="shared" si="6"/>
        <v>0.2961884424387202</v>
      </c>
      <c r="O62" s="28">
        <f t="shared" si="7"/>
        <v>0.004003962735449422</v>
      </c>
    </row>
    <row r="63" spans="1:15" ht="12.75">
      <c r="A63" s="47">
        <v>61</v>
      </c>
      <c r="B63" s="35" t="s">
        <v>61</v>
      </c>
      <c r="C63" s="48">
        <v>3927372</v>
      </c>
      <c r="D63" s="48">
        <v>60012</v>
      </c>
      <c r="E63" s="48">
        <v>56381</v>
      </c>
      <c r="F63" s="48">
        <v>0</v>
      </c>
      <c r="G63" s="48">
        <v>1545000</v>
      </c>
      <c r="H63" s="48">
        <v>0</v>
      </c>
      <c r="I63" s="49">
        <f t="shared" si="1"/>
        <v>5588765</v>
      </c>
      <c r="J63" s="50">
        <f t="shared" si="2"/>
        <v>0.7027262731569497</v>
      </c>
      <c r="K63" s="50">
        <f t="shared" si="3"/>
        <v>0.01073797162700525</v>
      </c>
      <c r="L63" s="50">
        <f t="shared" si="4"/>
        <v>0.010088275316639722</v>
      </c>
      <c r="M63" s="50">
        <f t="shared" si="5"/>
        <v>0</v>
      </c>
      <c r="N63" s="50">
        <f t="shared" si="6"/>
        <v>0.2764474798994053</v>
      </c>
      <c r="O63" s="50">
        <f t="shared" si="7"/>
        <v>0</v>
      </c>
    </row>
    <row r="64" spans="1:15" s="34" customFormat="1" ht="12.75">
      <c r="A64" s="13">
        <v>62</v>
      </c>
      <c r="B64" s="35" t="s">
        <v>62</v>
      </c>
      <c r="C64" s="44">
        <v>254016</v>
      </c>
      <c r="D64" s="44">
        <v>39137</v>
      </c>
      <c r="E64" s="44">
        <v>86240</v>
      </c>
      <c r="F64" s="44">
        <v>124000</v>
      </c>
      <c r="G64" s="44">
        <v>0</v>
      </c>
      <c r="H64" s="44">
        <v>0</v>
      </c>
      <c r="I64" s="32">
        <f t="shared" si="1"/>
        <v>503393</v>
      </c>
      <c r="J64" s="33">
        <f t="shared" si="2"/>
        <v>0.5046077319311154</v>
      </c>
      <c r="K64" s="33">
        <f t="shared" si="3"/>
        <v>0.07774641284245112</v>
      </c>
      <c r="L64" s="33">
        <f t="shared" si="4"/>
        <v>0.17131743985315648</v>
      </c>
      <c r="M64" s="33">
        <f t="shared" si="5"/>
        <v>0.24632841537327693</v>
      </c>
      <c r="N64" s="33">
        <f t="shared" si="6"/>
        <v>0</v>
      </c>
      <c r="O64" s="33">
        <f t="shared" si="7"/>
        <v>0</v>
      </c>
    </row>
    <row r="65" spans="1:15" s="34" customFormat="1" ht="12.75">
      <c r="A65" s="13">
        <v>63</v>
      </c>
      <c r="B65" s="35" t="s">
        <v>63</v>
      </c>
      <c r="C65" s="44">
        <v>742519</v>
      </c>
      <c r="D65" s="44">
        <v>63793</v>
      </c>
      <c r="E65" s="44">
        <v>22883</v>
      </c>
      <c r="F65" s="44">
        <v>0</v>
      </c>
      <c r="G65" s="44">
        <v>1165000</v>
      </c>
      <c r="H65" s="44">
        <v>0</v>
      </c>
      <c r="I65" s="32">
        <f t="shared" si="1"/>
        <v>1994195</v>
      </c>
      <c r="J65" s="33">
        <f t="shared" si="2"/>
        <v>0.3723402174812393</v>
      </c>
      <c r="K65" s="33">
        <f t="shared" si="3"/>
        <v>0.031989349085721305</v>
      </c>
      <c r="L65" s="33">
        <f t="shared" si="4"/>
        <v>0.01147480562332169</v>
      </c>
      <c r="M65" s="33">
        <f t="shared" si="5"/>
        <v>0</v>
      </c>
      <c r="N65" s="33">
        <f t="shared" si="6"/>
        <v>0.5841956278097177</v>
      </c>
      <c r="O65" s="33">
        <f t="shared" si="7"/>
        <v>0</v>
      </c>
    </row>
    <row r="66" spans="1:15" s="34" customFormat="1" ht="12.75">
      <c r="A66" s="13">
        <v>64</v>
      </c>
      <c r="B66" s="35" t="s">
        <v>64</v>
      </c>
      <c r="C66" s="44">
        <v>274937</v>
      </c>
      <c r="D66" s="44">
        <v>54446</v>
      </c>
      <c r="E66" s="44">
        <v>92710</v>
      </c>
      <c r="F66" s="44">
        <v>0</v>
      </c>
      <c r="G66" s="44">
        <v>815000</v>
      </c>
      <c r="H66" s="44">
        <v>0</v>
      </c>
      <c r="I66" s="32">
        <f t="shared" si="1"/>
        <v>1237093</v>
      </c>
      <c r="J66" s="33">
        <f t="shared" si="2"/>
        <v>0.22224440684734292</v>
      </c>
      <c r="K66" s="33">
        <f t="shared" si="3"/>
        <v>0.044011242485407324</v>
      </c>
      <c r="L66" s="33">
        <f t="shared" si="4"/>
        <v>0.07494181924883578</v>
      </c>
      <c r="M66" s="33">
        <f t="shared" si="5"/>
        <v>0</v>
      </c>
      <c r="N66" s="33">
        <f t="shared" si="6"/>
        <v>0.6588025314184139</v>
      </c>
      <c r="O66" s="33">
        <f t="shared" si="7"/>
        <v>0</v>
      </c>
    </row>
    <row r="67" spans="1:15" ht="12.75">
      <c r="A67" s="14">
        <v>65</v>
      </c>
      <c r="B67" s="51" t="s">
        <v>65</v>
      </c>
      <c r="C67" s="45">
        <v>296668</v>
      </c>
      <c r="D67" s="45">
        <v>325108</v>
      </c>
      <c r="E67" s="45">
        <v>752073</v>
      </c>
      <c r="F67" s="45">
        <v>1702942</v>
      </c>
      <c r="G67" s="45">
        <v>4655000</v>
      </c>
      <c r="H67" s="45">
        <v>0</v>
      </c>
      <c r="I67" s="27">
        <f t="shared" si="1"/>
        <v>7731791</v>
      </c>
      <c r="J67" s="28">
        <f t="shared" si="2"/>
        <v>0.03836989385771033</v>
      </c>
      <c r="K67" s="28">
        <f t="shared" si="3"/>
        <v>0.042048213667441346</v>
      </c>
      <c r="L67" s="28">
        <f t="shared" si="4"/>
        <v>0.0972702185043543</v>
      </c>
      <c r="M67" s="28">
        <f t="shared" si="5"/>
        <v>0.22025194421318425</v>
      </c>
      <c r="N67" s="28">
        <f t="shared" si="6"/>
        <v>0.6020597297573098</v>
      </c>
      <c r="O67" s="28">
        <f t="shared" si="7"/>
        <v>0</v>
      </c>
    </row>
    <row r="68" spans="1:15" ht="12.75">
      <c r="A68" s="47">
        <v>66</v>
      </c>
      <c r="B68" s="47" t="s">
        <v>140</v>
      </c>
      <c r="C68" s="48">
        <v>0</v>
      </c>
      <c r="D68" s="48">
        <v>47512</v>
      </c>
      <c r="E68" s="48">
        <v>197100</v>
      </c>
      <c r="F68" s="48">
        <v>0</v>
      </c>
      <c r="G68" s="48">
        <v>0</v>
      </c>
      <c r="H68" s="48">
        <v>0</v>
      </c>
      <c r="I68" s="49">
        <f>SUM(C68:H68)</f>
        <v>244612</v>
      </c>
      <c r="J68" s="50">
        <f aca="true" t="shared" si="8" ref="J68:O71">C68/$I68</f>
        <v>0</v>
      </c>
      <c r="K68" s="50">
        <f t="shared" si="8"/>
        <v>0.1942341340572008</v>
      </c>
      <c r="L68" s="50">
        <f t="shared" si="8"/>
        <v>0.8057658659427992</v>
      </c>
      <c r="M68" s="50">
        <f t="shared" si="8"/>
        <v>0</v>
      </c>
      <c r="N68" s="50">
        <f t="shared" si="8"/>
        <v>0</v>
      </c>
      <c r="O68" s="50">
        <f t="shared" si="8"/>
        <v>0</v>
      </c>
    </row>
    <row r="69" spans="1:15" s="34" customFormat="1" ht="12.75">
      <c r="A69" s="13">
        <v>67</v>
      </c>
      <c r="B69" s="35" t="s">
        <v>66</v>
      </c>
      <c r="C69" s="44">
        <v>405000</v>
      </c>
      <c r="D69" s="44">
        <v>13292</v>
      </c>
      <c r="E69" s="44">
        <v>27893</v>
      </c>
      <c r="F69" s="44">
        <v>0</v>
      </c>
      <c r="G69" s="44">
        <v>2600000</v>
      </c>
      <c r="H69" s="44">
        <v>0</v>
      </c>
      <c r="I69" s="32">
        <f>SUM(C69:H69)</f>
        <v>3046185</v>
      </c>
      <c r="J69" s="33">
        <f t="shared" si="8"/>
        <v>0.13295318570605527</v>
      </c>
      <c r="K69" s="33">
        <f t="shared" si="8"/>
        <v>0.004363490726925647</v>
      </c>
      <c r="L69" s="33">
        <f t="shared" si="8"/>
        <v>0.0091566992812321</v>
      </c>
      <c r="M69" s="33">
        <f t="shared" si="8"/>
        <v>0</v>
      </c>
      <c r="N69" s="33">
        <f t="shared" si="8"/>
        <v>0.853526624285787</v>
      </c>
      <c r="O69" s="33">
        <f t="shared" si="8"/>
        <v>0</v>
      </c>
    </row>
    <row r="70" spans="1:15" s="34" customFormat="1" ht="12.75">
      <c r="A70" s="13">
        <v>68</v>
      </c>
      <c r="B70" s="35" t="s">
        <v>67</v>
      </c>
      <c r="C70" s="44">
        <v>0</v>
      </c>
      <c r="D70" s="44">
        <v>17720</v>
      </c>
      <c r="E70" s="44">
        <v>34446</v>
      </c>
      <c r="F70" s="44">
        <v>0</v>
      </c>
      <c r="G70" s="44">
        <v>0</v>
      </c>
      <c r="H70" s="44">
        <v>0</v>
      </c>
      <c r="I70" s="32">
        <f>SUM(C70:H70)</f>
        <v>52166</v>
      </c>
      <c r="J70" s="33">
        <f t="shared" si="8"/>
        <v>0</v>
      </c>
      <c r="K70" s="33">
        <f t="shared" si="8"/>
        <v>0.33968485220258404</v>
      </c>
      <c r="L70" s="33">
        <f t="shared" si="8"/>
        <v>0.660315147797416</v>
      </c>
      <c r="M70" s="33">
        <f t="shared" si="8"/>
        <v>0</v>
      </c>
      <c r="N70" s="33">
        <f t="shared" si="8"/>
        <v>0</v>
      </c>
      <c r="O70" s="33">
        <f t="shared" si="8"/>
        <v>0</v>
      </c>
    </row>
    <row r="71" spans="1:15" s="34" customFormat="1" ht="12.75">
      <c r="A71" s="13">
        <v>69</v>
      </c>
      <c r="B71" s="35" t="s">
        <v>108</v>
      </c>
      <c r="C71" s="44">
        <v>750000</v>
      </c>
      <c r="D71" s="44">
        <v>46734</v>
      </c>
      <c r="E71" s="44">
        <v>50666</v>
      </c>
      <c r="F71" s="44">
        <v>0</v>
      </c>
      <c r="G71" s="44">
        <v>0</v>
      </c>
      <c r="H71" s="44">
        <v>0</v>
      </c>
      <c r="I71" s="32">
        <f>SUM(C71:H71)</f>
        <v>847400</v>
      </c>
      <c r="J71" s="33">
        <f t="shared" si="8"/>
        <v>0.8850601840925183</v>
      </c>
      <c r="K71" s="33">
        <f t="shared" si="8"/>
        <v>0.055149870191173</v>
      </c>
      <c r="L71" s="33">
        <f t="shared" si="8"/>
        <v>0.05978994571630871</v>
      </c>
      <c r="M71" s="33">
        <f t="shared" si="8"/>
        <v>0</v>
      </c>
      <c r="N71" s="33">
        <f t="shared" si="8"/>
        <v>0</v>
      </c>
      <c r="O71" s="33">
        <f t="shared" si="8"/>
        <v>0</v>
      </c>
    </row>
    <row r="72" spans="1:15" ht="12.75">
      <c r="A72" s="14">
        <v>396</v>
      </c>
      <c r="B72" s="35" t="s">
        <v>141</v>
      </c>
      <c r="C72" s="45">
        <v>0</v>
      </c>
      <c r="D72" s="45">
        <v>0</v>
      </c>
      <c r="E72" s="45">
        <v>0</v>
      </c>
      <c r="F72" s="45">
        <v>484811</v>
      </c>
      <c r="G72" s="45">
        <v>0</v>
      </c>
      <c r="H72" s="45">
        <v>0</v>
      </c>
      <c r="I72" s="27">
        <f>SUM(C72:H72)</f>
        <v>484811</v>
      </c>
      <c r="J72" s="28">
        <f aca="true" t="shared" si="9" ref="J72:O72">C72/$I72</f>
        <v>0</v>
      </c>
      <c r="K72" s="28">
        <f t="shared" si="9"/>
        <v>0</v>
      </c>
      <c r="L72" s="28">
        <f t="shared" si="9"/>
        <v>0</v>
      </c>
      <c r="M72" s="28">
        <f t="shared" si="9"/>
        <v>1</v>
      </c>
      <c r="N72" s="28">
        <f t="shared" si="9"/>
        <v>0</v>
      </c>
      <c r="O72" s="28">
        <f t="shared" si="9"/>
        <v>0</v>
      </c>
    </row>
    <row r="73" spans="1:15" ht="12.75">
      <c r="A73" s="20"/>
      <c r="B73" s="21" t="s">
        <v>68</v>
      </c>
      <c r="C73" s="22">
        <f aca="true" t="shared" si="10" ref="C73:I73">SUM(C3:C72)</f>
        <v>362616090</v>
      </c>
      <c r="D73" s="22">
        <f t="shared" si="10"/>
        <v>46768026</v>
      </c>
      <c r="E73" s="22">
        <f t="shared" si="10"/>
        <v>24961346</v>
      </c>
      <c r="F73" s="22">
        <f t="shared" si="10"/>
        <v>166046024</v>
      </c>
      <c r="G73" s="22">
        <f t="shared" si="10"/>
        <v>296677394</v>
      </c>
      <c r="H73" s="22">
        <f t="shared" si="10"/>
        <v>86783904</v>
      </c>
      <c r="I73" s="23">
        <f t="shared" si="10"/>
        <v>983852784</v>
      </c>
      <c r="J73" s="24">
        <f aca="true" t="shared" si="11" ref="J73:O73">C73/$I73</f>
        <v>0.3685674278683547</v>
      </c>
      <c r="K73" s="24">
        <f t="shared" si="11"/>
        <v>0.04753559349586594</v>
      </c>
      <c r="L73" s="24">
        <f t="shared" si="11"/>
        <v>0.025371017296425113</v>
      </c>
      <c r="M73" s="24">
        <f t="shared" si="11"/>
        <v>0.16877120916903357</v>
      </c>
      <c r="N73" s="24">
        <f t="shared" si="11"/>
        <v>0.3015465309696171</v>
      </c>
      <c r="O73" s="24">
        <f t="shared" si="11"/>
        <v>0.08820822120070354</v>
      </c>
    </row>
    <row r="74" spans="1:15" ht="12.75">
      <c r="A74" s="25"/>
      <c r="B74" s="8"/>
      <c r="C74" s="46"/>
      <c r="D74" s="46"/>
      <c r="E74" s="46"/>
      <c r="F74" s="46"/>
      <c r="G74" s="46"/>
      <c r="H74" s="46"/>
      <c r="I74" s="37"/>
      <c r="J74" s="26"/>
      <c r="K74" s="26"/>
      <c r="L74" s="26"/>
      <c r="M74" s="26"/>
      <c r="N74" s="26"/>
      <c r="O74" s="38"/>
    </row>
    <row r="75" spans="1:15" s="34" customFormat="1" ht="12.75">
      <c r="A75" s="13">
        <v>318</v>
      </c>
      <c r="B75" s="35" t="s">
        <v>69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32">
        <f>SUM(C75:H75)</f>
        <v>0</v>
      </c>
      <c r="J75" s="33" t="e">
        <f aca="true" t="shared" si="12" ref="J75:O77">C75/$I75</f>
        <v>#DIV/0!</v>
      </c>
      <c r="K75" s="33" t="e">
        <f t="shared" si="12"/>
        <v>#DIV/0!</v>
      </c>
      <c r="L75" s="33" t="e">
        <f t="shared" si="12"/>
        <v>#DIV/0!</v>
      </c>
      <c r="M75" s="33" t="e">
        <f t="shared" si="12"/>
        <v>#DIV/0!</v>
      </c>
      <c r="N75" s="33" t="e">
        <f t="shared" si="12"/>
        <v>#DIV/0!</v>
      </c>
      <c r="O75" s="33" t="e">
        <f t="shared" si="12"/>
        <v>#DIV/0!</v>
      </c>
    </row>
    <row r="76" spans="1:15" ht="12.75">
      <c r="A76" s="2">
        <v>319</v>
      </c>
      <c r="B76" s="3" t="s">
        <v>70</v>
      </c>
      <c r="C76" s="45">
        <v>0</v>
      </c>
      <c r="D76" s="45">
        <v>0</v>
      </c>
      <c r="E76" s="45">
        <v>0</v>
      </c>
      <c r="F76" s="45">
        <v>91809</v>
      </c>
      <c r="G76" s="45">
        <v>0</v>
      </c>
      <c r="H76" s="45">
        <v>0</v>
      </c>
      <c r="I76" s="27">
        <f>SUM(C76:H76)</f>
        <v>91809</v>
      </c>
      <c r="J76" s="28">
        <f t="shared" si="12"/>
        <v>0</v>
      </c>
      <c r="K76" s="28">
        <f t="shared" si="12"/>
        <v>0</v>
      </c>
      <c r="L76" s="28">
        <f t="shared" si="12"/>
        <v>0</v>
      </c>
      <c r="M76" s="28">
        <f t="shared" si="12"/>
        <v>1</v>
      </c>
      <c r="N76" s="28">
        <f t="shared" si="12"/>
        <v>0</v>
      </c>
      <c r="O76" s="28">
        <f t="shared" si="12"/>
        <v>0</v>
      </c>
    </row>
    <row r="77" spans="1:15" ht="12.75">
      <c r="A77" s="10"/>
      <c r="B77" s="11" t="s">
        <v>71</v>
      </c>
      <c r="C77" s="29">
        <f>SUM(C75:C76)</f>
        <v>0</v>
      </c>
      <c r="D77" s="29">
        <f aca="true" t="shared" si="13" ref="D77:I77">SUM(D75:D76)</f>
        <v>0</v>
      </c>
      <c r="E77" s="29">
        <f t="shared" si="13"/>
        <v>0</v>
      </c>
      <c r="F77" s="29">
        <f t="shared" si="13"/>
        <v>91809</v>
      </c>
      <c r="G77" s="29">
        <f t="shared" si="13"/>
        <v>0</v>
      </c>
      <c r="H77" s="29">
        <f t="shared" si="13"/>
        <v>0</v>
      </c>
      <c r="I77" s="15">
        <f t="shared" si="13"/>
        <v>91809</v>
      </c>
      <c r="J77" s="30">
        <f t="shared" si="12"/>
        <v>0</v>
      </c>
      <c r="K77" s="30">
        <f t="shared" si="12"/>
        <v>0</v>
      </c>
      <c r="L77" s="30">
        <f t="shared" si="12"/>
        <v>0</v>
      </c>
      <c r="M77" s="30">
        <f t="shared" si="12"/>
        <v>1</v>
      </c>
      <c r="N77" s="30">
        <f t="shared" si="12"/>
        <v>0</v>
      </c>
      <c r="O77" s="30">
        <f t="shared" si="12"/>
        <v>0</v>
      </c>
    </row>
    <row r="78" spans="1:15" ht="12.75">
      <c r="A78" s="6"/>
      <c r="B78" s="7"/>
      <c r="C78" s="46"/>
      <c r="D78" s="46"/>
      <c r="E78" s="46"/>
      <c r="F78" s="46"/>
      <c r="G78" s="46"/>
      <c r="H78" s="46"/>
      <c r="I78" s="37"/>
      <c r="J78" s="26"/>
      <c r="K78" s="26"/>
      <c r="L78" s="26"/>
      <c r="M78" s="26"/>
      <c r="N78" s="26"/>
      <c r="O78" s="38"/>
    </row>
    <row r="79" spans="1:15" ht="12.75">
      <c r="A79" s="47">
        <v>321001</v>
      </c>
      <c r="B79" s="47" t="s">
        <v>72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9">
        <f aca="true" t="shared" si="14" ref="I79:I84">SUM(C79:H79)</f>
        <v>0</v>
      </c>
      <c r="J79" s="50" t="e">
        <f aca="true" t="shared" si="15" ref="J79:O88">C79/$I79</f>
        <v>#DIV/0!</v>
      </c>
      <c r="K79" s="50" t="e">
        <f t="shared" si="15"/>
        <v>#DIV/0!</v>
      </c>
      <c r="L79" s="50" t="e">
        <f t="shared" si="15"/>
        <v>#DIV/0!</v>
      </c>
      <c r="M79" s="50" t="e">
        <f t="shared" si="15"/>
        <v>#DIV/0!</v>
      </c>
      <c r="N79" s="50" t="e">
        <f t="shared" si="15"/>
        <v>#DIV/0!</v>
      </c>
      <c r="O79" s="50" t="e">
        <f t="shared" si="15"/>
        <v>#DIV/0!</v>
      </c>
    </row>
    <row r="80" spans="1:15" s="34" customFormat="1" ht="12.75">
      <c r="A80" s="13">
        <v>329001</v>
      </c>
      <c r="B80" s="35" t="s">
        <v>73</v>
      </c>
      <c r="C80" s="44">
        <v>1996091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32">
        <f t="shared" si="14"/>
        <v>1996091</v>
      </c>
      <c r="J80" s="33">
        <f t="shared" si="15"/>
        <v>1</v>
      </c>
      <c r="K80" s="33">
        <f t="shared" si="15"/>
        <v>0</v>
      </c>
      <c r="L80" s="33">
        <f t="shared" si="15"/>
        <v>0</v>
      </c>
      <c r="M80" s="33">
        <f t="shared" si="15"/>
        <v>0</v>
      </c>
      <c r="N80" s="33">
        <f t="shared" si="15"/>
        <v>0</v>
      </c>
      <c r="O80" s="33">
        <f t="shared" si="15"/>
        <v>0</v>
      </c>
    </row>
    <row r="81" spans="1:15" s="34" customFormat="1" ht="12.75">
      <c r="A81" s="13">
        <v>331001</v>
      </c>
      <c r="B81" s="35" t="s">
        <v>74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32">
        <f t="shared" si="14"/>
        <v>0</v>
      </c>
      <c r="J81" s="33" t="e">
        <f t="shared" si="15"/>
        <v>#DIV/0!</v>
      </c>
      <c r="K81" s="33" t="e">
        <f t="shared" si="15"/>
        <v>#DIV/0!</v>
      </c>
      <c r="L81" s="33" t="e">
        <f t="shared" si="15"/>
        <v>#DIV/0!</v>
      </c>
      <c r="M81" s="33" t="e">
        <f t="shared" si="15"/>
        <v>#DIV/0!</v>
      </c>
      <c r="N81" s="33" t="e">
        <f t="shared" si="15"/>
        <v>#DIV/0!</v>
      </c>
      <c r="O81" s="33" t="e">
        <f t="shared" si="15"/>
        <v>#DIV/0!</v>
      </c>
    </row>
    <row r="82" spans="1:15" s="34" customFormat="1" ht="12.75">
      <c r="A82" s="13">
        <v>333001</v>
      </c>
      <c r="B82" s="35" t="s">
        <v>75</v>
      </c>
      <c r="C82" s="44">
        <v>251903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32">
        <f t="shared" si="14"/>
        <v>251903</v>
      </c>
      <c r="J82" s="33">
        <f t="shared" si="15"/>
        <v>1</v>
      </c>
      <c r="K82" s="33">
        <f aca="true" t="shared" si="16" ref="K82:K87">D82/$I82</f>
        <v>0</v>
      </c>
      <c r="L82" s="33">
        <f t="shared" si="15"/>
        <v>0</v>
      </c>
      <c r="M82" s="33">
        <f t="shared" si="15"/>
        <v>0</v>
      </c>
      <c r="N82" s="33">
        <f t="shared" si="15"/>
        <v>0</v>
      </c>
      <c r="O82" s="33">
        <f t="shared" si="15"/>
        <v>0</v>
      </c>
    </row>
    <row r="83" spans="1:15" ht="12.75">
      <c r="A83" s="14">
        <v>336001</v>
      </c>
      <c r="B83" s="51" t="s">
        <v>76</v>
      </c>
      <c r="C83" s="45">
        <v>287815</v>
      </c>
      <c r="D83" s="45">
        <v>0</v>
      </c>
      <c r="E83" s="45">
        <v>0</v>
      </c>
      <c r="F83" s="45">
        <v>0</v>
      </c>
      <c r="G83" s="45">
        <v>0</v>
      </c>
      <c r="H83" s="45">
        <v>0</v>
      </c>
      <c r="I83" s="27">
        <f t="shared" si="14"/>
        <v>287815</v>
      </c>
      <c r="J83" s="28">
        <f t="shared" si="15"/>
        <v>1</v>
      </c>
      <c r="K83" s="28">
        <f t="shared" si="16"/>
        <v>0</v>
      </c>
      <c r="L83" s="28">
        <f t="shared" si="15"/>
        <v>0</v>
      </c>
      <c r="M83" s="28">
        <f t="shared" si="15"/>
        <v>0</v>
      </c>
      <c r="N83" s="28">
        <f t="shared" si="15"/>
        <v>0</v>
      </c>
      <c r="O83" s="28">
        <f t="shared" si="15"/>
        <v>0</v>
      </c>
    </row>
    <row r="84" spans="1:15" ht="12.75">
      <c r="A84" s="47">
        <v>337001</v>
      </c>
      <c r="B84" s="47" t="s">
        <v>77</v>
      </c>
      <c r="C84" s="48">
        <v>263123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9">
        <f t="shared" si="14"/>
        <v>263123</v>
      </c>
      <c r="J84" s="50">
        <f t="shared" si="15"/>
        <v>1</v>
      </c>
      <c r="K84" s="50">
        <f t="shared" si="16"/>
        <v>0</v>
      </c>
      <c r="L84" s="50">
        <f t="shared" si="15"/>
        <v>0</v>
      </c>
      <c r="M84" s="50">
        <f t="shared" si="15"/>
        <v>0</v>
      </c>
      <c r="N84" s="50">
        <f t="shared" si="15"/>
        <v>0</v>
      </c>
      <c r="O84" s="50">
        <f t="shared" si="15"/>
        <v>0</v>
      </c>
    </row>
    <row r="85" spans="1:15" s="34" customFormat="1" ht="12.75">
      <c r="A85" s="13">
        <v>339001</v>
      </c>
      <c r="B85" s="35" t="s">
        <v>78</v>
      </c>
      <c r="C85" s="44">
        <v>0</v>
      </c>
      <c r="D85" s="44">
        <v>2880</v>
      </c>
      <c r="E85" s="44">
        <v>16540</v>
      </c>
      <c r="F85" s="44">
        <v>0</v>
      </c>
      <c r="G85" s="44">
        <v>0</v>
      </c>
      <c r="H85" s="44">
        <v>0</v>
      </c>
      <c r="I85" s="32">
        <f>SUM(C85:H85)</f>
        <v>19420</v>
      </c>
      <c r="J85" s="33">
        <f>C85/$I85</f>
        <v>0</v>
      </c>
      <c r="K85" s="33">
        <f t="shared" si="16"/>
        <v>0.14830072090628219</v>
      </c>
      <c r="L85" s="33">
        <f>E85/$I85</f>
        <v>0.8516992790937178</v>
      </c>
      <c r="M85" s="33">
        <f>F85/$I85</f>
        <v>0</v>
      </c>
      <c r="N85" s="33">
        <f>G85/$I85</f>
        <v>0</v>
      </c>
      <c r="O85" s="33">
        <f>H85/$I85</f>
        <v>0</v>
      </c>
    </row>
    <row r="86" spans="1:15" ht="12.75">
      <c r="A86" s="13">
        <v>340001</v>
      </c>
      <c r="B86" s="35" t="s">
        <v>98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32">
        <f>SUM(C86:H86)</f>
        <v>0</v>
      </c>
      <c r="J86" s="33" t="e">
        <f>C86/$I86</f>
        <v>#DIV/0!</v>
      </c>
      <c r="K86" s="33" t="e">
        <f t="shared" si="16"/>
        <v>#DIV/0!</v>
      </c>
      <c r="L86" s="33" t="e">
        <f t="shared" si="15"/>
        <v>#DIV/0!</v>
      </c>
      <c r="M86" s="33" t="e">
        <f t="shared" si="15"/>
        <v>#DIV/0!</v>
      </c>
      <c r="N86" s="33" t="e">
        <f t="shared" si="15"/>
        <v>#DIV/0!</v>
      </c>
      <c r="O86" s="33" t="e">
        <f t="shared" si="15"/>
        <v>#DIV/0!</v>
      </c>
    </row>
    <row r="87" spans="1:15" ht="12.75">
      <c r="A87" s="14">
        <v>342001</v>
      </c>
      <c r="B87" s="36" t="s">
        <v>110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27">
        <f>SUM(C87:H87)</f>
        <v>0</v>
      </c>
      <c r="J87" s="28" t="e">
        <f>C87/$I87</f>
        <v>#DIV/0!</v>
      </c>
      <c r="K87" s="28" t="e">
        <f t="shared" si="16"/>
        <v>#DIV/0!</v>
      </c>
      <c r="L87" s="28" t="e">
        <f>E87/$I87</f>
        <v>#DIV/0!</v>
      </c>
      <c r="M87" s="28" t="e">
        <f>F87/$I87</f>
        <v>#DIV/0!</v>
      </c>
      <c r="N87" s="28" t="e">
        <f>G87/$I87</f>
        <v>#DIV/0!</v>
      </c>
      <c r="O87" s="28" t="e">
        <f>H87/$I87</f>
        <v>#DIV/0!</v>
      </c>
    </row>
    <row r="88" spans="1:15" ht="12.75">
      <c r="A88" s="10"/>
      <c r="B88" s="11" t="s">
        <v>79</v>
      </c>
      <c r="C88" s="29">
        <f aca="true" t="shared" si="17" ref="C88:I88">SUM(C79:C87)</f>
        <v>2798932</v>
      </c>
      <c r="D88" s="29">
        <f t="shared" si="17"/>
        <v>2880</v>
      </c>
      <c r="E88" s="29">
        <f t="shared" si="17"/>
        <v>16540</v>
      </c>
      <c r="F88" s="29">
        <f t="shared" si="17"/>
        <v>0</v>
      </c>
      <c r="G88" s="29">
        <f t="shared" si="17"/>
        <v>0</v>
      </c>
      <c r="H88" s="29">
        <f t="shared" si="17"/>
        <v>0</v>
      </c>
      <c r="I88" s="15">
        <f t="shared" si="17"/>
        <v>2818352</v>
      </c>
      <c r="J88" s="30">
        <f t="shared" si="15"/>
        <v>0.9931094483584734</v>
      </c>
      <c r="K88" s="30">
        <f t="shared" si="15"/>
        <v>0.0010218737758803727</v>
      </c>
      <c r="L88" s="30">
        <f t="shared" si="15"/>
        <v>0.0058686778656463065</v>
      </c>
      <c r="M88" s="30">
        <f t="shared" si="15"/>
        <v>0</v>
      </c>
      <c r="N88" s="30">
        <f t="shared" si="15"/>
        <v>0</v>
      </c>
      <c r="O88" s="30">
        <f t="shared" si="15"/>
        <v>0</v>
      </c>
    </row>
    <row r="89" spans="1:15" ht="12.75">
      <c r="A89" s="25"/>
      <c r="B89" s="7"/>
      <c r="C89" s="46"/>
      <c r="D89" s="46"/>
      <c r="E89" s="46"/>
      <c r="F89" s="46"/>
      <c r="G89" s="46"/>
      <c r="H89" s="46"/>
      <c r="I89" s="37"/>
      <c r="J89" s="26"/>
      <c r="K89" s="26"/>
      <c r="L89" s="26"/>
      <c r="M89" s="26"/>
      <c r="N89" s="26"/>
      <c r="O89" s="38"/>
    </row>
    <row r="90" spans="1:15" ht="12.75">
      <c r="A90" s="47">
        <v>300001</v>
      </c>
      <c r="B90" s="47" t="s">
        <v>80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9">
        <f aca="true" t="shared" si="18" ref="I90:I95">SUM(C90:H90)</f>
        <v>0</v>
      </c>
      <c r="J90" s="50" t="e">
        <f aca="true" t="shared" si="19" ref="J90:O95">C90/$I90</f>
        <v>#DIV/0!</v>
      </c>
      <c r="K90" s="50" t="e">
        <f t="shared" si="19"/>
        <v>#DIV/0!</v>
      </c>
      <c r="L90" s="50" t="e">
        <f t="shared" si="19"/>
        <v>#DIV/0!</v>
      </c>
      <c r="M90" s="50" t="e">
        <f t="shared" si="19"/>
        <v>#DIV/0!</v>
      </c>
      <c r="N90" s="50" t="e">
        <f t="shared" si="19"/>
        <v>#DIV/0!</v>
      </c>
      <c r="O90" s="50" t="e">
        <f t="shared" si="19"/>
        <v>#DIV/0!</v>
      </c>
    </row>
    <row r="91" spans="1:15" s="34" customFormat="1" ht="12.75">
      <c r="A91" s="13">
        <v>300002</v>
      </c>
      <c r="B91" s="35" t="s">
        <v>81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32">
        <f t="shared" si="18"/>
        <v>0</v>
      </c>
      <c r="J91" s="33" t="e">
        <f t="shared" si="19"/>
        <v>#DIV/0!</v>
      </c>
      <c r="K91" s="33" t="e">
        <f t="shared" si="19"/>
        <v>#DIV/0!</v>
      </c>
      <c r="L91" s="33" t="e">
        <f t="shared" si="19"/>
        <v>#DIV/0!</v>
      </c>
      <c r="M91" s="33" t="e">
        <f t="shared" si="19"/>
        <v>#DIV/0!</v>
      </c>
      <c r="N91" s="33" t="e">
        <f t="shared" si="19"/>
        <v>#DIV/0!</v>
      </c>
      <c r="O91" s="33" t="e">
        <f t="shared" si="19"/>
        <v>#DIV/0!</v>
      </c>
    </row>
    <row r="92" spans="1:15" s="34" customFormat="1" ht="12.75">
      <c r="A92" s="13">
        <v>377001</v>
      </c>
      <c r="B92" s="35" t="s">
        <v>111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32">
        <f t="shared" si="18"/>
        <v>0</v>
      </c>
      <c r="J92" s="33" t="e">
        <f t="shared" si="19"/>
        <v>#DIV/0!</v>
      </c>
      <c r="K92" s="33" t="e">
        <f t="shared" si="19"/>
        <v>#DIV/0!</v>
      </c>
      <c r="L92" s="33" t="e">
        <f t="shared" si="19"/>
        <v>#DIV/0!</v>
      </c>
      <c r="M92" s="33" t="e">
        <f t="shared" si="19"/>
        <v>#DIV/0!</v>
      </c>
      <c r="N92" s="33" t="e">
        <f t="shared" si="19"/>
        <v>#DIV/0!</v>
      </c>
      <c r="O92" s="33" t="e">
        <f t="shared" si="19"/>
        <v>#DIV/0!</v>
      </c>
    </row>
    <row r="93" spans="1:15" s="34" customFormat="1" ht="12.75">
      <c r="A93" s="13">
        <v>377002</v>
      </c>
      <c r="B93" s="35" t="s">
        <v>112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32">
        <f t="shared" si="18"/>
        <v>0</v>
      </c>
      <c r="J93" s="33" t="e">
        <f t="shared" si="19"/>
        <v>#DIV/0!</v>
      </c>
      <c r="K93" s="33" t="e">
        <f t="shared" si="19"/>
        <v>#DIV/0!</v>
      </c>
      <c r="L93" s="33" t="e">
        <f t="shared" si="19"/>
        <v>#DIV/0!</v>
      </c>
      <c r="M93" s="33" t="e">
        <f t="shared" si="19"/>
        <v>#DIV/0!</v>
      </c>
      <c r="N93" s="33" t="e">
        <f t="shared" si="19"/>
        <v>#DIV/0!</v>
      </c>
      <c r="O93" s="33" t="e">
        <f t="shared" si="19"/>
        <v>#DIV/0!</v>
      </c>
    </row>
    <row r="94" spans="1:15" s="34" customFormat="1" ht="12.75">
      <c r="A94" s="14">
        <v>377003</v>
      </c>
      <c r="B94" s="51" t="s">
        <v>113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27">
        <f t="shared" si="18"/>
        <v>0</v>
      </c>
      <c r="J94" s="28" t="e">
        <f t="shared" si="19"/>
        <v>#DIV/0!</v>
      </c>
      <c r="K94" s="28" t="e">
        <f t="shared" si="19"/>
        <v>#DIV/0!</v>
      </c>
      <c r="L94" s="28" t="e">
        <f t="shared" si="19"/>
        <v>#DIV/0!</v>
      </c>
      <c r="M94" s="28" t="e">
        <f t="shared" si="19"/>
        <v>#DIV/0!</v>
      </c>
      <c r="N94" s="28" t="e">
        <f t="shared" si="19"/>
        <v>#DIV/0!</v>
      </c>
      <c r="O94" s="28" t="e">
        <f t="shared" si="19"/>
        <v>#DIV/0!</v>
      </c>
    </row>
    <row r="95" spans="1:15" s="34" customFormat="1" ht="12.75">
      <c r="A95" s="47">
        <v>378001</v>
      </c>
      <c r="B95" s="47" t="s">
        <v>114</v>
      </c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9">
        <f t="shared" si="18"/>
        <v>0</v>
      </c>
      <c r="J95" s="50" t="e">
        <f t="shared" si="19"/>
        <v>#DIV/0!</v>
      </c>
      <c r="K95" s="50" t="e">
        <f t="shared" si="19"/>
        <v>#DIV/0!</v>
      </c>
      <c r="L95" s="50" t="e">
        <f t="shared" si="19"/>
        <v>#DIV/0!</v>
      </c>
      <c r="M95" s="50" t="e">
        <f t="shared" si="19"/>
        <v>#DIV/0!</v>
      </c>
      <c r="N95" s="50" t="e">
        <f t="shared" si="19"/>
        <v>#DIV/0!</v>
      </c>
      <c r="O95" s="50" t="e">
        <f t="shared" si="19"/>
        <v>#DIV/0!</v>
      </c>
    </row>
    <row r="96" spans="1:15" s="34" customFormat="1" ht="12.75">
      <c r="A96" s="13">
        <v>378002</v>
      </c>
      <c r="B96" s="35" t="s">
        <v>115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32">
        <f aca="true" t="shared" si="20" ref="I96:I102">SUM(C96:H96)</f>
        <v>0</v>
      </c>
      <c r="J96" s="33" t="e">
        <f aca="true" t="shared" si="21" ref="J96:J102">C96/$I96</f>
        <v>#DIV/0!</v>
      </c>
      <c r="K96" s="33" t="e">
        <f aca="true" t="shared" si="22" ref="K96:K102">D96/$I96</f>
        <v>#DIV/0!</v>
      </c>
      <c r="L96" s="33" t="e">
        <f aca="true" t="shared" si="23" ref="L96:L102">E96/$I96</f>
        <v>#DIV/0!</v>
      </c>
      <c r="M96" s="33" t="e">
        <f aca="true" t="shared" si="24" ref="M96:M102">F96/$I96</f>
        <v>#DIV/0!</v>
      </c>
      <c r="N96" s="33" t="e">
        <f aca="true" t="shared" si="25" ref="N96:N102">G96/$I96</f>
        <v>#DIV/0!</v>
      </c>
      <c r="O96" s="33" t="e">
        <f aca="true" t="shared" si="26" ref="O96:O102">H96/$I96</f>
        <v>#DIV/0!</v>
      </c>
    </row>
    <row r="97" spans="1:15" s="34" customFormat="1" ht="12.75">
      <c r="A97" s="13">
        <v>379001</v>
      </c>
      <c r="B97" s="35" t="s">
        <v>116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32">
        <f t="shared" si="20"/>
        <v>0</v>
      </c>
      <c r="J97" s="33" t="e">
        <f t="shared" si="21"/>
        <v>#DIV/0!</v>
      </c>
      <c r="K97" s="33" t="e">
        <f t="shared" si="22"/>
        <v>#DIV/0!</v>
      </c>
      <c r="L97" s="33" t="e">
        <f t="shared" si="23"/>
        <v>#DIV/0!</v>
      </c>
      <c r="M97" s="33" t="e">
        <f t="shared" si="24"/>
        <v>#DIV/0!</v>
      </c>
      <c r="N97" s="33" t="e">
        <f t="shared" si="25"/>
        <v>#DIV/0!</v>
      </c>
      <c r="O97" s="33" t="e">
        <f t="shared" si="26"/>
        <v>#DIV/0!</v>
      </c>
    </row>
    <row r="98" spans="1:15" s="34" customFormat="1" ht="12.75">
      <c r="A98" s="13">
        <v>380001</v>
      </c>
      <c r="B98" s="35" t="s">
        <v>117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32">
        <f t="shared" si="20"/>
        <v>0</v>
      </c>
      <c r="J98" s="33" t="e">
        <f t="shared" si="21"/>
        <v>#DIV/0!</v>
      </c>
      <c r="K98" s="33" t="e">
        <f t="shared" si="22"/>
        <v>#DIV/0!</v>
      </c>
      <c r="L98" s="33" t="e">
        <f t="shared" si="23"/>
        <v>#DIV/0!</v>
      </c>
      <c r="M98" s="33" t="e">
        <f t="shared" si="24"/>
        <v>#DIV/0!</v>
      </c>
      <c r="N98" s="33" t="e">
        <f t="shared" si="25"/>
        <v>#DIV/0!</v>
      </c>
      <c r="O98" s="33" t="e">
        <f t="shared" si="26"/>
        <v>#DIV/0!</v>
      </c>
    </row>
    <row r="99" spans="1:15" s="34" customFormat="1" ht="12.75">
      <c r="A99" s="14">
        <v>381001</v>
      </c>
      <c r="B99" s="51" t="s">
        <v>118</v>
      </c>
      <c r="C99" s="45"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27">
        <f t="shared" si="20"/>
        <v>0</v>
      </c>
      <c r="J99" s="28" t="e">
        <f t="shared" si="21"/>
        <v>#DIV/0!</v>
      </c>
      <c r="K99" s="28" t="e">
        <f t="shared" si="22"/>
        <v>#DIV/0!</v>
      </c>
      <c r="L99" s="28" t="e">
        <f t="shared" si="23"/>
        <v>#DIV/0!</v>
      </c>
      <c r="M99" s="28" t="e">
        <f t="shared" si="24"/>
        <v>#DIV/0!</v>
      </c>
      <c r="N99" s="28" t="e">
        <f t="shared" si="25"/>
        <v>#DIV/0!</v>
      </c>
      <c r="O99" s="28" t="e">
        <f t="shared" si="26"/>
        <v>#DIV/0!</v>
      </c>
    </row>
    <row r="100" spans="1:15" s="34" customFormat="1" ht="12.75">
      <c r="A100" s="47">
        <v>382001</v>
      </c>
      <c r="B100" s="47" t="s">
        <v>119</v>
      </c>
      <c r="C100" s="48">
        <v>0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9">
        <f t="shared" si="20"/>
        <v>0</v>
      </c>
      <c r="J100" s="50" t="e">
        <f t="shared" si="21"/>
        <v>#DIV/0!</v>
      </c>
      <c r="K100" s="50" t="e">
        <f t="shared" si="22"/>
        <v>#DIV/0!</v>
      </c>
      <c r="L100" s="50" t="e">
        <f t="shared" si="23"/>
        <v>#DIV/0!</v>
      </c>
      <c r="M100" s="50" t="e">
        <f t="shared" si="24"/>
        <v>#DIV/0!</v>
      </c>
      <c r="N100" s="50" t="e">
        <f t="shared" si="25"/>
        <v>#DIV/0!</v>
      </c>
      <c r="O100" s="50" t="e">
        <f t="shared" si="26"/>
        <v>#DIV/0!</v>
      </c>
    </row>
    <row r="101" spans="1:15" s="34" customFormat="1" ht="12.75">
      <c r="A101" s="13">
        <v>383001</v>
      </c>
      <c r="B101" s="35" t="s">
        <v>120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32">
        <f t="shared" si="20"/>
        <v>0</v>
      </c>
      <c r="J101" s="33" t="e">
        <f t="shared" si="21"/>
        <v>#DIV/0!</v>
      </c>
      <c r="K101" s="33" t="e">
        <f t="shared" si="22"/>
        <v>#DIV/0!</v>
      </c>
      <c r="L101" s="33" t="e">
        <f t="shared" si="23"/>
        <v>#DIV/0!</v>
      </c>
      <c r="M101" s="33" t="e">
        <f t="shared" si="24"/>
        <v>#DIV/0!</v>
      </c>
      <c r="N101" s="33" t="e">
        <f t="shared" si="25"/>
        <v>#DIV/0!</v>
      </c>
      <c r="O101" s="33" t="e">
        <f t="shared" si="26"/>
        <v>#DIV/0!</v>
      </c>
    </row>
    <row r="102" spans="1:15" s="34" customFormat="1" ht="12.75">
      <c r="A102" s="13">
        <v>384001</v>
      </c>
      <c r="B102" s="35" t="s">
        <v>121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32">
        <f t="shared" si="20"/>
        <v>0</v>
      </c>
      <c r="J102" s="33" t="e">
        <f t="shared" si="21"/>
        <v>#DIV/0!</v>
      </c>
      <c r="K102" s="33" t="e">
        <f t="shared" si="22"/>
        <v>#DIV/0!</v>
      </c>
      <c r="L102" s="33" t="e">
        <f t="shared" si="23"/>
        <v>#DIV/0!</v>
      </c>
      <c r="M102" s="33" t="e">
        <f t="shared" si="24"/>
        <v>#DIV/0!</v>
      </c>
      <c r="N102" s="33" t="e">
        <f t="shared" si="25"/>
        <v>#DIV/0!</v>
      </c>
      <c r="O102" s="33" t="e">
        <f t="shared" si="26"/>
        <v>#DIV/0!</v>
      </c>
    </row>
    <row r="103" spans="1:15" s="34" customFormat="1" ht="12.75">
      <c r="A103" s="13">
        <v>385001</v>
      </c>
      <c r="B103" s="35" t="s">
        <v>99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32">
        <f aca="true" t="shared" si="27" ref="I103:I127">SUM(C103:H103)</f>
        <v>0</v>
      </c>
      <c r="J103" s="33" t="e">
        <f aca="true" t="shared" si="28" ref="J103:O105">C103/$I103</f>
        <v>#DIV/0!</v>
      </c>
      <c r="K103" s="33" t="e">
        <f t="shared" si="28"/>
        <v>#DIV/0!</v>
      </c>
      <c r="L103" s="33" t="e">
        <f t="shared" si="28"/>
        <v>#DIV/0!</v>
      </c>
      <c r="M103" s="33" t="e">
        <f t="shared" si="28"/>
        <v>#DIV/0!</v>
      </c>
      <c r="N103" s="33" t="e">
        <f t="shared" si="28"/>
        <v>#DIV/0!</v>
      </c>
      <c r="O103" s="33" t="e">
        <f t="shared" si="28"/>
        <v>#DIV/0!</v>
      </c>
    </row>
    <row r="104" spans="1:15" s="34" customFormat="1" ht="12.75">
      <c r="A104" s="14">
        <v>386001</v>
      </c>
      <c r="B104" s="51" t="s">
        <v>100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27">
        <f t="shared" si="27"/>
        <v>0</v>
      </c>
      <c r="J104" s="28" t="e">
        <f t="shared" si="28"/>
        <v>#DIV/0!</v>
      </c>
      <c r="K104" s="28" t="e">
        <f t="shared" si="28"/>
        <v>#DIV/0!</v>
      </c>
      <c r="L104" s="28" t="e">
        <f t="shared" si="28"/>
        <v>#DIV/0!</v>
      </c>
      <c r="M104" s="28" t="e">
        <f t="shared" si="28"/>
        <v>#DIV/0!</v>
      </c>
      <c r="N104" s="28" t="e">
        <f t="shared" si="28"/>
        <v>#DIV/0!</v>
      </c>
      <c r="O104" s="28" t="e">
        <f t="shared" si="28"/>
        <v>#DIV/0!</v>
      </c>
    </row>
    <row r="105" spans="1:15" ht="12.75">
      <c r="A105" s="47">
        <v>387001</v>
      </c>
      <c r="B105" s="47" t="s">
        <v>101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9">
        <f t="shared" si="27"/>
        <v>0</v>
      </c>
      <c r="J105" s="50" t="e">
        <f t="shared" si="28"/>
        <v>#DIV/0!</v>
      </c>
      <c r="K105" s="50" t="e">
        <f t="shared" si="28"/>
        <v>#DIV/0!</v>
      </c>
      <c r="L105" s="50" t="e">
        <f t="shared" si="28"/>
        <v>#DIV/0!</v>
      </c>
      <c r="M105" s="50" t="e">
        <f t="shared" si="28"/>
        <v>#DIV/0!</v>
      </c>
      <c r="N105" s="50" t="e">
        <f t="shared" si="28"/>
        <v>#DIV/0!</v>
      </c>
      <c r="O105" s="50" t="e">
        <f t="shared" si="28"/>
        <v>#DIV/0!</v>
      </c>
    </row>
    <row r="106" spans="1:15" ht="12.75">
      <c r="A106" s="13">
        <v>388001</v>
      </c>
      <c r="B106" s="35" t="s">
        <v>102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32">
        <f t="shared" si="27"/>
        <v>0</v>
      </c>
      <c r="J106" s="33" t="e">
        <f aca="true" t="shared" si="29" ref="J106:O110">C106/$I106</f>
        <v>#DIV/0!</v>
      </c>
      <c r="K106" s="33" t="e">
        <f t="shared" si="29"/>
        <v>#DIV/0!</v>
      </c>
      <c r="L106" s="33" t="e">
        <f t="shared" si="29"/>
        <v>#DIV/0!</v>
      </c>
      <c r="M106" s="33" t="e">
        <f t="shared" si="29"/>
        <v>#DIV/0!</v>
      </c>
      <c r="N106" s="33" t="e">
        <f t="shared" si="29"/>
        <v>#DIV/0!</v>
      </c>
      <c r="O106" s="33" t="e">
        <f t="shared" si="29"/>
        <v>#DIV/0!</v>
      </c>
    </row>
    <row r="107" spans="1:15" s="34" customFormat="1" ht="12.75">
      <c r="A107" s="13">
        <v>389001</v>
      </c>
      <c r="B107" s="35" t="s">
        <v>103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32">
        <f t="shared" si="27"/>
        <v>0</v>
      </c>
      <c r="J107" s="33" t="e">
        <f t="shared" si="29"/>
        <v>#DIV/0!</v>
      </c>
      <c r="K107" s="33" t="e">
        <f t="shared" si="29"/>
        <v>#DIV/0!</v>
      </c>
      <c r="L107" s="33" t="e">
        <f t="shared" si="29"/>
        <v>#DIV/0!</v>
      </c>
      <c r="M107" s="33" t="e">
        <f t="shared" si="29"/>
        <v>#DIV/0!</v>
      </c>
      <c r="N107" s="33" t="e">
        <f t="shared" si="29"/>
        <v>#DIV/0!</v>
      </c>
      <c r="O107" s="33" t="e">
        <f t="shared" si="29"/>
        <v>#DIV/0!</v>
      </c>
    </row>
    <row r="108" spans="1:15" s="34" customFormat="1" ht="12.75">
      <c r="A108" s="13">
        <v>390001</v>
      </c>
      <c r="B108" s="35" t="s">
        <v>82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32">
        <f t="shared" si="27"/>
        <v>0</v>
      </c>
      <c r="J108" s="33" t="e">
        <f t="shared" si="29"/>
        <v>#DIV/0!</v>
      </c>
      <c r="K108" s="33" t="e">
        <f t="shared" si="29"/>
        <v>#DIV/0!</v>
      </c>
      <c r="L108" s="33" t="e">
        <f t="shared" si="29"/>
        <v>#DIV/0!</v>
      </c>
      <c r="M108" s="33" t="e">
        <f t="shared" si="29"/>
        <v>#DIV/0!</v>
      </c>
      <c r="N108" s="33" t="e">
        <f t="shared" si="29"/>
        <v>#DIV/0!</v>
      </c>
      <c r="O108" s="33" t="e">
        <f t="shared" si="29"/>
        <v>#DIV/0!</v>
      </c>
    </row>
    <row r="109" spans="1:15" s="34" customFormat="1" ht="12.75">
      <c r="A109" s="14">
        <v>391001</v>
      </c>
      <c r="B109" s="51" t="s">
        <v>83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27">
        <f t="shared" si="27"/>
        <v>0</v>
      </c>
      <c r="J109" s="28" t="e">
        <f t="shared" si="29"/>
        <v>#DIV/0!</v>
      </c>
      <c r="K109" s="28" t="e">
        <f t="shared" si="29"/>
        <v>#DIV/0!</v>
      </c>
      <c r="L109" s="28" t="e">
        <f t="shared" si="29"/>
        <v>#DIV/0!</v>
      </c>
      <c r="M109" s="28" t="e">
        <f t="shared" si="29"/>
        <v>#DIV/0!</v>
      </c>
      <c r="N109" s="28" t="e">
        <f t="shared" si="29"/>
        <v>#DIV/0!</v>
      </c>
      <c r="O109" s="28" t="e">
        <f t="shared" si="29"/>
        <v>#DIV/0!</v>
      </c>
    </row>
    <row r="110" spans="1:15" ht="12.75">
      <c r="A110" s="47">
        <v>392001</v>
      </c>
      <c r="B110" s="47" t="s">
        <v>84</v>
      </c>
      <c r="C110" s="48">
        <v>0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9">
        <f t="shared" si="27"/>
        <v>0</v>
      </c>
      <c r="J110" s="50" t="e">
        <f t="shared" si="29"/>
        <v>#DIV/0!</v>
      </c>
      <c r="K110" s="50" t="e">
        <f t="shared" si="29"/>
        <v>#DIV/0!</v>
      </c>
      <c r="L110" s="50" t="e">
        <f t="shared" si="29"/>
        <v>#DIV/0!</v>
      </c>
      <c r="M110" s="50" t="e">
        <f t="shared" si="29"/>
        <v>#DIV/0!</v>
      </c>
      <c r="N110" s="50" t="e">
        <f t="shared" si="29"/>
        <v>#DIV/0!</v>
      </c>
      <c r="O110" s="50" t="e">
        <f t="shared" si="29"/>
        <v>#DIV/0!</v>
      </c>
    </row>
    <row r="111" spans="1:15" ht="12.75">
      <c r="A111" s="13">
        <v>392002</v>
      </c>
      <c r="B111" s="35" t="s">
        <v>85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32">
        <f t="shared" si="27"/>
        <v>0</v>
      </c>
      <c r="J111" s="33" t="e">
        <f aca="true" t="shared" si="30" ref="J111:O115">C111/$I111</f>
        <v>#DIV/0!</v>
      </c>
      <c r="K111" s="33" t="e">
        <f t="shared" si="30"/>
        <v>#DIV/0!</v>
      </c>
      <c r="L111" s="33" t="e">
        <f t="shared" si="30"/>
        <v>#DIV/0!</v>
      </c>
      <c r="M111" s="33" t="e">
        <f t="shared" si="30"/>
        <v>#DIV/0!</v>
      </c>
      <c r="N111" s="33" t="e">
        <f t="shared" si="30"/>
        <v>#DIV/0!</v>
      </c>
      <c r="O111" s="33" t="e">
        <f t="shared" si="30"/>
        <v>#DIV/0!</v>
      </c>
    </row>
    <row r="112" spans="1:15" s="34" customFormat="1" ht="12.75">
      <c r="A112" s="13">
        <v>393001</v>
      </c>
      <c r="B112" s="35" t="s">
        <v>86</v>
      </c>
      <c r="C112" s="44">
        <v>117565</v>
      </c>
      <c r="D112" s="44">
        <v>133269</v>
      </c>
      <c r="E112" s="44">
        <v>0</v>
      </c>
      <c r="F112" s="44">
        <v>0</v>
      </c>
      <c r="G112" s="44">
        <v>0</v>
      </c>
      <c r="H112" s="44">
        <v>0</v>
      </c>
      <c r="I112" s="32">
        <f t="shared" si="27"/>
        <v>250834</v>
      </c>
      <c r="J112" s="33">
        <f t="shared" si="30"/>
        <v>0.46869642871381073</v>
      </c>
      <c r="K112" s="33">
        <f t="shared" si="30"/>
        <v>0.5313035712861893</v>
      </c>
      <c r="L112" s="33">
        <f t="shared" si="30"/>
        <v>0</v>
      </c>
      <c r="M112" s="33">
        <f t="shared" si="30"/>
        <v>0</v>
      </c>
      <c r="N112" s="33">
        <f t="shared" si="30"/>
        <v>0</v>
      </c>
      <c r="O112" s="33">
        <f t="shared" si="30"/>
        <v>0</v>
      </c>
    </row>
    <row r="113" spans="1:15" s="34" customFormat="1" ht="12.75">
      <c r="A113" s="13">
        <v>394003</v>
      </c>
      <c r="B113" s="35" t="s">
        <v>104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32">
        <f t="shared" si="27"/>
        <v>0</v>
      </c>
      <c r="J113" s="33" t="e">
        <f t="shared" si="30"/>
        <v>#DIV/0!</v>
      </c>
      <c r="K113" s="33" t="e">
        <f t="shared" si="30"/>
        <v>#DIV/0!</v>
      </c>
      <c r="L113" s="33" t="e">
        <f t="shared" si="30"/>
        <v>#DIV/0!</v>
      </c>
      <c r="M113" s="33" t="e">
        <f t="shared" si="30"/>
        <v>#DIV/0!</v>
      </c>
      <c r="N113" s="33" t="e">
        <f t="shared" si="30"/>
        <v>#DIV/0!</v>
      </c>
      <c r="O113" s="33" t="e">
        <f t="shared" si="30"/>
        <v>#DIV/0!</v>
      </c>
    </row>
    <row r="114" spans="1:15" s="34" customFormat="1" ht="12.75">
      <c r="A114" s="14">
        <v>395001</v>
      </c>
      <c r="B114" s="51" t="s">
        <v>87</v>
      </c>
      <c r="C114" s="45">
        <v>0</v>
      </c>
      <c r="D114" s="45">
        <v>10214</v>
      </c>
      <c r="E114" s="45">
        <v>67941</v>
      </c>
      <c r="F114" s="45">
        <v>0</v>
      </c>
      <c r="G114" s="45">
        <v>0</v>
      </c>
      <c r="H114" s="45">
        <v>0</v>
      </c>
      <c r="I114" s="27">
        <f t="shared" si="27"/>
        <v>78155</v>
      </c>
      <c r="J114" s="28">
        <f t="shared" si="30"/>
        <v>0</v>
      </c>
      <c r="K114" s="28">
        <f t="shared" si="30"/>
        <v>0.13068901541807945</v>
      </c>
      <c r="L114" s="28">
        <f t="shared" si="30"/>
        <v>0.8693109845819206</v>
      </c>
      <c r="M114" s="28">
        <f t="shared" si="30"/>
        <v>0</v>
      </c>
      <c r="N114" s="28">
        <f t="shared" si="30"/>
        <v>0</v>
      </c>
      <c r="O114" s="28">
        <f t="shared" si="30"/>
        <v>0</v>
      </c>
    </row>
    <row r="115" spans="1:15" ht="12.75">
      <c r="A115" s="47">
        <v>395002</v>
      </c>
      <c r="B115" s="47" t="s">
        <v>88</v>
      </c>
      <c r="C115" s="48">
        <v>0</v>
      </c>
      <c r="D115" s="48">
        <v>5360</v>
      </c>
      <c r="E115" s="48">
        <v>61182</v>
      </c>
      <c r="F115" s="48">
        <v>0</v>
      </c>
      <c r="G115" s="48">
        <v>0</v>
      </c>
      <c r="H115" s="48">
        <v>0</v>
      </c>
      <c r="I115" s="49">
        <f t="shared" si="27"/>
        <v>66542</v>
      </c>
      <c r="J115" s="50">
        <f t="shared" si="30"/>
        <v>0</v>
      </c>
      <c r="K115" s="50">
        <f t="shared" si="30"/>
        <v>0.08055062967749692</v>
      </c>
      <c r="L115" s="50">
        <f t="shared" si="30"/>
        <v>0.9194493703225031</v>
      </c>
      <c r="M115" s="50">
        <f t="shared" si="30"/>
        <v>0</v>
      </c>
      <c r="N115" s="50">
        <f t="shared" si="30"/>
        <v>0</v>
      </c>
      <c r="O115" s="50">
        <f t="shared" si="30"/>
        <v>0</v>
      </c>
    </row>
    <row r="116" spans="1:15" ht="12.75">
      <c r="A116" s="13">
        <v>395003</v>
      </c>
      <c r="B116" s="35" t="s">
        <v>89</v>
      </c>
      <c r="C116" s="44">
        <v>0</v>
      </c>
      <c r="D116" s="44">
        <v>6169</v>
      </c>
      <c r="E116" s="44">
        <v>48360</v>
      </c>
      <c r="F116" s="44">
        <v>0</v>
      </c>
      <c r="G116" s="44">
        <v>0</v>
      </c>
      <c r="H116" s="44">
        <v>0</v>
      </c>
      <c r="I116" s="32">
        <f t="shared" si="27"/>
        <v>54529</v>
      </c>
      <c r="J116" s="33">
        <f aca="true" t="shared" si="31" ref="J116:O120">C116/$I116</f>
        <v>0</v>
      </c>
      <c r="K116" s="33">
        <f t="shared" si="31"/>
        <v>0.11313246162592382</v>
      </c>
      <c r="L116" s="33">
        <f t="shared" si="31"/>
        <v>0.8868675383740762</v>
      </c>
      <c r="M116" s="33">
        <f t="shared" si="31"/>
        <v>0</v>
      </c>
      <c r="N116" s="33">
        <f t="shared" si="31"/>
        <v>0</v>
      </c>
      <c r="O116" s="33">
        <f t="shared" si="31"/>
        <v>0</v>
      </c>
    </row>
    <row r="117" spans="1:15" s="34" customFormat="1" ht="12.75">
      <c r="A117" s="13">
        <v>395004</v>
      </c>
      <c r="B117" s="35" t="s">
        <v>90</v>
      </c>
      <c r="C117" s="44">
        <v>0</v>
      </c>
      <c r="D117" s="44">
        <v>6076</v>
      </c>
      <c r="E117" s="44">
        <v>37521</v>
      </c>
      <c r="F117" s="44">
        <v>0</v>
      </c>
      <c r="G117" s="44">
        <v>0</v>
      </c>
      <c r="H117" s="44">
        <v>0</v>
      </c>
      <c r="I117" s="32">
        <f t="shared" si="27"/>
        <v>43597</v>
      </c>
      <c r="J117" s="33">
        <f t="shared" si="31"/>
        <v>0</v>
      </c>
      <c r="K117" s="33">
        <f t="shared" si="31"/>
        <v>0.13936738766428883</v>
      </c>
      <c r="L117" s="33">
        <f t="shared" si="31"/>
        <v>0.8606326123357112</v>
      </c>
      <c r="M117" s="33">
        <f t="shared" si="31"/>
        <v>0</v>
      </c>
      <c r="N117" s="33">
        <f t="shared" si="31"/>
        <v>0</v>
      </c>
      <c r="O117" s="33">
        <f t="shared" si="31"/>
        <v>0</v>
      </c>
    </row>
    <row r="118" spans="1:15" s="34" customFormat="1" ht="12.75">
      <c r="A118" s="13">
        <v>395005</v>
      </c>
      <c r="B118" s="35" t="s">
        <v>91</v>
      </c>
      <c r="C118" s="44">
        <v>0</v>
      </c>
      <c r="D118" s="44">
        <v>24587</v>
      </c>
      <c r="E118" s="44">
        <v>62397</v>
      </c>
      <c r="F118" s="44">
        <v>0</v>
      </c>
      <c r="G118" s="44">
        <v>0</v>
      </c>
      <c r="H118" s="44">
        <v>0</v>
      </c>
      <c r="I118" s="32">
        <f t="shared" si="27"/>
        <v>86984</v>
      </c>
      <c r="J118" s="33">
        <f t="shared" si="31"/>
        <v>0</v>
      </c>
      <c r="K118" s="33">
        <f t="shared" si="31"/>
        <v>0.28266117906741467</v>
      </c>
      <c r="L118" s="33">
        <f t="shared" si="31"/>
        <v>0.7173388209325853</v>
      </c>
      <c r="M118" s="33">
        <f t="shared" si="31"/>
        <v>0</v>
      </c>
      <c r="N118" s="33">
        <f t="shared" si="31"/>
        <v>0</v>
      </c>
      <c r="O118" s="33">
        <f t="shared" si="31"/>
        <v>0</v>
      </c>
    </row>
    <row r="119" spans="1:15" s="34" customFormat="1" ht="12.75">
      <c r="A119" s="14">
        <v>395006</v>
      </c>
      <c r="B119" s="51" t="s">
        <v>92</v>
      </c>
      <c r="C119" s="45">
        <v>0</v>
      </c>
      <c r="D119" s="45">
        <v>6839</v>
      </c>
      <c r="E119" s="45">
        <v>42463</v>
      </c>
      <c r="F119" s="45">
        <v>0</v>
      </c>
      <c r="G119" s="45">
        <v>0</v>
      </c>
      <c r="H119" s="45">
        <v>0</v>
      </c>
      <c r="I119" s="27">
        <f t="shared" si="27"/>
        <v>49302</v>
      </c>
      <c r="J119" s="28">
        <f t="shared" si="31"/>
        <v>0</v>
      </c>
      <c r="K119" s="28">
        <f t="shared" si="31"/>
        <v>0.13871648208997606</v>
      </c>
      <c r="L119" s="28">
        <f t="shared" si="31"/>
        <v>0.8612835179100239</v>
      </c>
      <c r="M119" s="28">
        <f t="shared" si="31"/>
        <v>0</v>
      </c>
      <c r="N119" s="28">
        <f t="shared" si="31"/>
        <v>0</v>
      </c>
      <c r="O119" s="28">
        <f t="shared" si="31"/>
        <v>0</v>
      </c>
    </row>
    <row r="120" spans="1:15" ht="12.75">
      <c r="A120" s="47">
        <v>395007</v>
      </c>
      <c r="B120" s="47" t="s">
        <v>105</v>
      </c>
      <c r="C120" s="48">
        <v>0</v>
      </c>
      <c r="D120" s="48">
        <v>3203</v>
      </c>
      <c r="E120" s="48">
        <v>15225</v>
      </c>
      <c r="F120" s="48">
        <v>0</v>
      </c>
      <c r="G120" s="48">
        <v>0</v>
      </c>
      <c r="H120" s="48">
        <v>0</v>
      </c>
      <c r="I120" s="49">
        <f t="shared" si="27"/>
        <v>18428</v>
      </c>
      <c r="J120" s="50">
        <f t="shared" si="31"/>
        <v>0</v>
      </c>
      <c r="K120" s="50">
        <f t="shared" si="31"/>
        <v>0.17381159105708704</v>
      </c>
      <c r="L120" s="50">
        <f t="shared" si="31"/>
        <v>0.826188408942913</v>
      </c>
      <c r="M120" s="50">
        <f t="shared" si="31"/>
        <v>0</v>
      </c>
      <c r="N120" s="50">
        <f t="shared" si="31"/>
        <v>0</v>
      </c>
      <c r="O120" s="50">
        <f t="shared" si="31"/>
        <v>0</v>
      </c>
    </row>
    <row r="121" spans="1:15" s="34" customFormat="1" ht="12.75">
      <c r="A121" s="13">
        <v>397001</v>
      </c>
      <c r="B121" s="35" t="s">
        <v>93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32">
        <f t="shared" si="27"/>
        <v>0</v>
      </c>
      <c r="J121" s="33" t="e">
        <f aca="true" t="shared" si="32" ref="J121:O127">C121/$I121</f>
        <v>#DIV/0!</v>
      </c>
      <c r="K121" s="33" t="e">
        <f t="shared" si="32"/>
        <v>#DIV/0!</v>
      </c>
      <c r="L121" s="33" t="e">
        <f t="shared" si="32"/>
        <v>#DIV/0!</v>
      </c>
      <c r="M121" s="33" t="e">
        <f t="shared" si="32"/>
        <v>#DIV/0!</v>
      </c>
      <c r="N121" s="33" t="e">
        <f t="shared" si="32"/>
        <v>#DIV/0!</v>
      </c>
      <c r="O121" s="33" t="e">
        <f t="shared" si="32"/>
        <v>#DIV/0!</v>
      </c>
    </row>
    <row r="122" spans="1:15" s="34" customFormat="1" ht="12.75">
      <c r="A122" s="13">
        <v>398001</v>
      </c>
      <c r="B122" s="35" t="s">
        <v>94</v>
      </c>
      <c r="C122" s="44">
        <v>0</v>
      </c>
      <c r="D122" s="44">
        <v>2153</v>
      </c>
      <c r="E122" s="44">
        <v>18295</v>
      </c>
      <c r="F122" s="44">
        <v>0</v>
      </c>
      <c r="G122" s="44">
        <v>0</v>
      </c>
      <c r="H122" s="44">
        <v>0</v>
      </c>
      <c r="I122" s="32">
        <f t="shared" si="27"/>
        <v>20448</v>
      </c>
      <c r="J122" s="33">
        <f t="shared" si="32"/>
        <v>0</v>
      </c>
      <c r="K122" s="33">
        <f t="shared" si="32"/>
        <v>0.1052914710485133</v>
      </c>
      <c r="L122" s="33">
        <f t="shared" si="32"/>
        <v>0.8947085289514867</v>
      </c>
      <c r="M122" s="33">
        <f t="shared" si="32"/>
        <v>0</v>
      </c>
      <c r="N122" s="33">
        <f t="shared" si="32"/>
        <v>0</v>
      </c>
      <c r="O122" s="33">
        <f t="shared" si="32"/>
        <v>0</v>
      </c>
    </row>
    <row r="123" spans="1:15" s="34" customFormat="1" ht="12.75">
      <c r="A123" s="14">
        <v>398002</v>
      </c>
      <c r="B123" s="51" t="s">
        <v>95</v>
      </c>
      <c r="C123" s="45">
        <v>0</v>
      </c>
      <c r="D123" s="45">
        <v>8351</v>
      </c>
      <c r="E123" s="45">
        <v>32962</v>
      </c>
      <c r="F123" s="45">
        <v>0</v>
      </c>
      <c r="G123" s="45">
        <v>0</v>
      </c>
      <c r="H123" s="45">
        <v>0</v>
      </c>
      <c r="I123" s="27">
        <f t="shared" si="27"/>
        <v>41313</v>
      </c>
      <c r="J123" s="28">
        <f t="shared" si="32"/>
        <v>0</v>
      </c>
      <c r="K123" s="28">
        <f t="shared" si="32"/>
        <v>0.20213976230242298</v>
      </c>
      <c r="L123" s="28">
        <f t="shared" si="32"/>
        <v>0.7978602376975771</v>
      </c>
      <c r="M123" s="28">
        <f t="shared" si="32"/>
        <v>0</v>
      </c>
      <c r="N123" s="28">
        <f t="shared" si="32"/>
        <v>0</v>
      </c>
      <c r="O123" s="28">
        <f t="shared" si="32"/>
        <v>0</v>
      </c>
    </row>
    <row r="124" spans="1:15" ht="12.75">
      <c r="A124" s="47">
        <v>398003</v>
      </c>
      <c r="B124" s="47" t="s">
        <v>106</v>
      </c>
      <c r="C124" s="48">
        <v>0</v>
      </c>
      <c r="D124" s="48">
        <v>798</v>
      </c>
      <c r="E124" s="48">
        <v>9398</v>
      </c>
      <c r="F124" s="48">
        <v>0</v>
      </c>
      <c r="G124" s="48">
        <v>0</v>
      </c>
      <c r="H124" s="48">
        <v>0</v>
      </c>
      <c r="I124" s="49">
        <f t="shared" si="27"/>
        <v>10196</v>
      </c>
      <c r="J124" s="50">
        <f t="shared" si="32"/>
        <v>0</v>
      </c>
      <c r="K124" s="50">
        <f t="shared" si="32"/>
        <v>0.07826598666143586</v>
      </c>
      <c r="L124" s="50">
        <f t="shared" si="32"/>
        <v>0.9217340133385642</v>
      </c>
      <c r="M124" s="50">
        <f t="shared" si="32"/>
        <v>0</v>
      </c>
      <c r="N124" s="50">
        <f t="shared" si="32"/>
        <v>0</v>
      </c>
      <c r="O124" s="50">
        <f t="shared" si="32"/>
        <v>0</v>
      </c>
    </row>
    <row r="125" spans="1:15" ht="12.75">
      <c r="A125" s="13">
        <v>398004</v>
      </c>
      <c r="B125" s="35" t="s">
        <v>122</v>
      </c>
      <c r="C125" s="44">
        <v>0</v>
      </c>
      <c r="D125" s="44">
        <v>337</v>
      </c>
      <c r="E125" s="44">
        <v>4170</v>
      </c>
      <c r="F125" s="44">
        <v>0</v>
      </c>
      <c r="G125" s="44">
        <v>0</v>
      </c>
      <c r="H125" s="44">
        <v>0</v>
      </c>
      <c r="I125" s="32">
        <f t="shared" si="27"/>
        <v>4507</v>
      </c>
      <c r="J125" s="33">
        <f t="shared" si="32"/>
        <v>0</v>
      </c>
      <c r="K125" s="33">
        <f t="shared" si="32"/>
        <v>0.07477257599289994</v>
      </c>
      <c r="L125" s="33">
        <f t="shared" si="32"/>
        <v>0.9252274240071001</v>
      </c>
      <c r="M125" s="33">
        <f t="shared" si="32"/>
        <v>0</v>
      </c>
      <c r="N125" s="33">
        <f t="shared" si="32"/>
        <v>0</v>
      </c>
      <c r="O125" s="33">
        <f t="shared" si="32"/>
        <v>0</v>
      </c>
    </row>
    <row r="126" spans="1:15" s="34" customFormat="1" ht="12.75">
      <c r="A126" s="13">
        <v>399001</v>
      </c>
      <c r="B126" s="35" t="s">
        <v>96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32">
        <f t="shared" si="27"/>
        <v>0</v>
      </c>
      <c r="J126" s="33" t="e">
        <f t="shared" si="32"/>
        <v>#DIV/0!</v>
      </c>
      <c r="K126" s="33" t="e">
        <f t="shared" si="32"/>
        <v>#DIV/0!</v>
      </c>
      <c r="L126" s="33" t="e">
        <f t="shared" si="32"/>
        <v>#DIV/0!</v>
      </c>
      <c r="M126" s="33" t="e">
        <f t="shared" si="32"/>
        <v>#DIV/0!</v>
      </c>
      <c r="N126" s="33" t="e">
        <f t="shared" si="32"/>
        <v>#DIV/0!</v>
      </c>
      <c r="O126" s="33" t="e">
        <f t="shared" si="32"/>
        <v>#DIV/0!</v>
      </c>
    </row>
    <row r="127" spans="1:15" ht="12.75">
      <c r="A127" s="14">
        <v>399002</v>
      </c>
      <c r="B127" s="36" t="s">
        <v>107</v>
      </c>
      <c r="C127" s="45">
        <v>0</v>
      </c>
      <c r="D127" s="45">
        <v>0</v>
      </c>
      <c r="E127" s="45">
        <v>0</v>
      </c>
      <c r="F127" s="45">
        <v>0</v>
      </c>
      <c r="G127" s="45">
        <v>0</v>
      </c>
      <c r="H127" s="45">
        <v>0</v>
      </c>
      <c r="I127" s="27">
        <f t="shared" si="27"/>
        <v>0</v>
      </c>
      <c r="J127" s="28" t="e">
        <f t="shared" si="32"/>
        <v>#DIV/0!</v>
      </c>
      <c r="K127" s="28" t="e">
        <f t="shared" si="32"/>
        <v>#DIV/0!</v>
      </c>
      <c r="L127" s="28" t="e">
        <f t="shared" si="32"/>
        <v>#DIV/0!</v>
      </c>
      <c r="M127" s="28" t="e">
        <f t="shared" si="32"/>
        <v>#DIV/0!</v>
      </c>
      <c r="N127" s="28" t="e">
        <f t="shared" si="32"/>
        <v>#DIV/0!</v>
      </c>
      <c r="O127" s="28" t="e">
        <f t="shared" si="32"/>
        <v>#DIV/0!</v>
      </c>
    </row>
    <row r="128" spans="1:15" ht="12.75">
      <c r="A128" s="10"/>
      <c r="B128" s="11" t="s">
        <v>125</v>
      </c>
      <c r="C128" s="12">
        <f aca="true" t="shared" si="33" ref="C128:I128">SUM(C90:C127)</f>
        <v>117565</v>
      </c>
      <c r="D128" s="12">
        <f t="shared" si="33"/>
        <v>207356</v>
      </c>
      <c r="E128" s="12">
        <f t="shared" si="33"/>
        <v>399914</v>
      </c>
      <c r="F128" s="12">
        <f t="shared" si="33"/>
        <v>0</v>
      </c>
      <c r="G128" s="12">
        <f t="shared" si="33"/>
        <v>0</v>
      </c>
      <c r="H128" s="12">
        <f t="shared" si="33"/>
        <v>0</v>
      </c>
      <c r="I128" s="15">
        <f t="shared" si="33"/>
        <v>724835</v>
      </c>
      <c r="J128" s="52">
        <f aca="true" t="shared" si="34" ref="J128:O128">C128/$I128</f>
        <v>0.16219553415604931</v>
      </c>
      <c r="K128" s="53">
        <f t="shared" si="34"/>
        <v>0.28607338221802203</v>
      </c>
      <c r="L128" s="54">
        <f t="shared" si="34"/>
        <v>0.5517310836259287</v>
      </c>
      <c r="M128" s="52">
        <f t="shared" si="34"/>
        <v>0</v>
      </c>
      <c r="N128" s="53">
        <f t="shared" si="34"/>
        <v>0</v>
      </c>
      <c r="O128" s="54">
        <f t="shared" si="34"/>
        <v>0</v>
      </c>
    </row>
    <row r="129" spans="1:15" ht="12.75">
      <c r="A129" s="6"/>
      <c r="B129" s="7"/>
      <c r="C129" s="7"/>
      <c r="D129" s="7"/>
      <c r="E129" s="7"/>
      <c r="F129" s="7"/>
      <c r="G129" s="7"/>
      <c r="H129" s="7"/>
      <c r="I129" s="39"/>
      <c r="J129" s="8"/>
      <c r="K129" s="8"/>
      <c r="L129" s="8"/>
      <c r="M129" s="8"/>
      <c r="N129" s="8"/>
      <c r="O129" s="9"/>
    </row>
    <row r="130" spans="1:15" ht="13.5" thickBot="1">
      <c r="A130" s="16"/>
      <c r="B130" s="17" t="s">
        <v>97</v>
      </c>
      <c r="C130" s="18">
        <f aca="true" t="shared" si="35" ref="C130:I130">C128+C88+C77+C73</f>
        <v>365532587</v>
      </c>
      <c r="D130" s="18">
        <f t="shared" si="35"/>
        <v>46978262</v>
      </c>
      <c r="E130" s="18">
        <f t="shared" si="35"/>
        <v>25377800</v>
      </c>
      <c r="F130" s="18">
        <f t="shared" si="35"/>
        <v>166137833</v>
      </c>
      <c r="G130" s="18">
        <f t="shared" si="35"/>
        <v>296677394</v>
      </c>
      <c r="H130" s="18">
        <f t="shared" si="35"/>
        <v>86783904</v>
      </c>
      <c r="I130" s="19">
        <f t="shared" si="35"/>
        <v>987487780</v>
      </c>
      <c r="J130" s="4">
        <f aca="true" t="shared" si="36" ref="J130:O130">C130/$I130</f>
        <v>0.3701641624365215</v>
      </c>
      <c r="K130" s="4">
        <f t="shared" si="36"/>
        <v>0.047573512251463</v>
      </c>
      <c r="L130" s="4">
        <f t="shared" si="36"/>
        <v>0.025699355996081287</v>
      </c>
      <c r="M130" s="4">
        <f t="shared" si="36"/>
        <v>0.16824292549726538</v>
      </c>
      <c r="N130" s="4">
        <f t="shared" si="36"/>
        <v>0.30043652185751607</v>
      </c>
      <c r="O130" s="4">
        <f t="shared" si="36"/>
        <v>0.08788352196115277</v>
      </c>
    </row>
    <row r="131" spans="3:15" ht="21" customHeight="1" thickTop="1">
      <c r="C131" s="61" t="s">
        <v>123</v>
      </c>
      <c r="D131" s="61"/>
      <c r="E131" s="61"/>
      <c r="F131" s="61"/>
      <c r="G131" s="61"/>
      <c r="H131" s="61"/>
      <c r="I131" s="61"/>
      <c r="J131" s="62" t="s">
        <v>123</v>
      </c>
      <c r="K131" s="62"/>
      <c r="L131" s="62"/>
      <c r="M131" s="62"/>
      <c r="N131" s="62"/>
      <c r="O131" s="62"/>
    </row>
    <row r="132" spans="3:16" ht="38.25" customHeight="1">
      <c r="C132" s="57" t="s">
        <v>124</v>
      </c>
      <c r="D132" s="57"/>
      <c r="E132" s="57"/>
      <c r="F132" s="57"/>
      <c r="G132" s="57"/>
      <c r="H132" s="57"/>
      <c r="I132" s="57"/>
      <c r="J132" s="58" t="s">
        <v>124</v>
      </c>
      <c r="K132" s="58"/>
      <c r="L132" s="58"/>
      <c r="M132" s="58"/>
      <c r="N132" s="58"/>
      <c r="O132" s="58"/>
      <c r="P132" s="43"/>
    </row>
    <row r="133" spans="3:12" ht="12.75">
      <c r="C133" s="55" t="s">
        <v>144</v>
      </c>
      <c r="D133" s="55"/>
      <c r="E133" s="55"/>
      <c r="J133" s="55" t="s">
        <v>142</v>
      </c>
      <c r="K133" s="55"/>
      <c r="L133" s="55"/>
    </row>
    <row r="134" spans="3:12" ht="12.75">
      <c r="C134" s="56" t="s">
        <v>143</v>
      </c>
      <c r="D134" s="56"/>
      <c r="E134" s="56"/>
      <c r="J134" s="56" t="s">
        <v>143</v>
      </c>
      <c r="K134" s="56"/>
      <c r="L134" s="56"/>
    </row>
  </sheetData>
  <sheetProtection/>
  <mergeCells count="11">
    <mergeCell ref="A1:B1"/>
    <mergeCell ref="C1:I1"/>
    <mergeCell ref="J1:O1"/>
    <mergeCell ref="C131:I131"/>
    <mergeCell ref="J131:O131"/>
    <mergeCell ref="C133:E133"/>
    <mergeCell ref="C134:E134"/>
    <mergeCell ref="J133:L133"/>
    <mergeCell ref="J134:L134"/>
    <mergeCell ref="C132:I132"/>
    <mergeCell ref="J132:O132"/>
  </mergeCells>
  <printOptions horizontalCentered="1"/>
  <pageMargins left="0.25" right="0.25" top="1" bottom="0.25" header="0.5" footer="0.25"/>
  <pageSetup fitToWidth="2" horizontalDpi="600" verticalDpi="600" orientation="portrait" paperSize="5" scale="80" r:id="rId1"/>
  <headerFooter alignWithMargins="0">
    <oddHeader>&amp;C&amp;14
</oddHeader>
  </headerFooter>
  <rowBreaks count="1" manualBreakCount="1">
    <brk id="74" max="14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2011-01-05T16:33:28Z</cp:lastPrinted>
  <dcterms:created xsi:type="dcterms:W3CDTF">2003-11-24T19:14:29Z</dcterms:created>
  <dcterms:modified xsi:type="dcterms:W3CDTF">2011-01-05T18:07:15Z</dcterms:modified>
  <cp:category/>
  <cp:version/>
  <cp:contentType/>
  <cp:contentStatus/>
</cp:coreProperties>
</file>