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5" yWindow="65506" windowWidth="9375" windowHeight="9510" tabRatio="599" activeTab="0"/>
  </bookViews>
  <sheets>
    <sheet name="Pur Prop Services - 400" sheetId="1" r:id="rId1"/>
  </sheets>
  <definedNames>
    <definedName name="_xlnm.Print_Area" localSheetId="0">'Pur Prop Services - 400'!$A$1:$U$134</definedName>
    <definedName name="_xlnm.Print_Titles" localSheetId="0">'Pur Prop Services - 400'!$A:$C,'Pur Prop Services - 400'!$1:$3</definedName>
  </definedNames>
  <calcPr fullCalcOnLoad="1"/>
</workbook>
</file>

<file path=xl/sharedStrings.xml><?xml version="1.0" encoding="utf-8"?>
<sst xmlns="http://schemas.openxmlformats.org/spreadsheetml/2006/main" count="166" uniqueCount="149">
  <si>
    <t>LEA</t>
  </si>
  <si>
    <t>Disposal Services</t>
  </si>
  <si>
    <t>Custodial Services</t>
  </si>
  <si>
    <t>Lawn Care</t>
  </si>
  <si>
    <t>Repairs &amp; Maintenance Services</t>
  </si>
  <si>
    <t>Renting Land &amp; Buildings</t>
  </si>
  <si>
    <t>Rental of Equiqment &amp; Vehicles</t>
  </si>
  <si>
    <t>Construction Services</t>
  </si>
  <si>
    <t>DISTRICT</t>
  </si>
  <si>
    <t>Per Pupil</t>
  </si>
  <si>
    <t>Object Code 411</t>
  </si>
  <si>
    <t>Object Code 421</t>
  </si>
  <si>
    <t>Object Code 423</t>
  </si>
  <si>
    <t>Object Code 424</t>
  </si>
  <si>
    <t>Object Code 430</t>
  </si>
  <si>
    <t>Object Code 441</t>
  </si>
  <si>
    <t xml:space="preserve"> Object Code 442</t>
  </si>
  <si>
    <t>Object Code 450</t>
  </si>
  <si>
    <t>Water/Sewage</t>
  </si>
  <si>
    <t>Total Purchased Property Services Expenditures</t>
  </si>
  <si>
    <t>Acadia Parish School Board</t>
  </si>
  <si>
    <t>Ascension Parish School Board</t>
  </si>
  <si>
    <t>Assumption Parish School Board</t>
  </si>
  <si>
    <t>Avoyelles Parish School Board</t>
  </si>
  <si>
    <t>Beauregard Parish School Board</t>
  </si>
  <si>
    <t>Bienville Parish School Board</t>
  </si>
  <si>
    <t>Bossier Parish School Board</t>
  </si>
  <si>
    <t>Caddo Parish School Board</t>
  </si>
  <si>
    <t>Caldwell Parish School Board</t>
  </si>
  <si>
    <t>Catahoula Parish School Board</t>
  </si>
  <si>
    <t>Claiborne Parish School Board</t>
  </si>
  <si>
    <t>Concordia Parish School Board</t>
  </si>
  <si>
    <t>DeSoto Parish School Board</t>
  </si>
  <si>
    <t>East Baton Rouge Parish School Board</t>
  </si>
  <si>
    <t>East Carroll Parish School Board</t>
  </si>
  <si>
    <t>East Feliciana Parish School Board</t>
  </si>
  <si>
    <t>Evangeline Parish School Board</t>
  </si>
  <si>
    <t>Franklin Parish School Board</t>
  </si>
  <si>
    <t>Grant Parish School Board</t>
  </si>
  <si>
    <t>Iberia Parish School Board</t>
  </si>
  <si>
    <t>Iberville Parish School Board</t>
  </si>
  <si>
    <t>Jackson Parish School Board</t>
  </si>
  <si>
    <t>Lafayette Parish School Board</t>
  </si>
  <si>
    <t>Lafourche Parish School Board</t>
  </si>
  <si>
    <t>LaSalle Parish School Board</t>
  </si>
  <si>
    <t>Lincoln Parish School Board</t>
  </si>
  <si>
    <t>Livingston Parish School Board</t>
  </si>
  <si>
    <t>Madison Parish School Board</t>
  </si>
  <si>
    <t>Morehouse Parish School Board</t>
  </si>
  <si>
    <t>Natchitoches Parish School Board</t>
  </si>
  <si>
    <t>Ouachita Parish School Board</t>
  </si>
  <si>
    <t>Pointe Coupee Parish School Board</t>
  </si>
  <si>
    <t>Rapides Parish School Board</t>
  </si>
  <si>
    <t>Red River Parish School Board</t>
  </si>
  <si>
    <t>Richland Parish School Board</t>
  </si>
  <si>
    <t>Sabine Parish School Board</t>
  </si>
  <si>
    <t>St. Helena Parish School Board</t>
  </si>
  <si>
    <t>St. James Parish School Board</t>
  </si>
  <si>
    <t>St. John Parish School Board</t>
  </si>
  <si>
    <t>St. Landry Parish School Board</t>
  </si>
  <si>
    <t>St. Martin Parish School Board</t>
  </si>
  <si>
    <t>St. Mary Parish School Board</t>
  </si>
  <si>
    <t>Tangipahoa Parish School Board</t>
  </si>
  <si>
    <t>Tensas Parish School Board</t>
  </si>
  <si>
    <t>Union Parish School Board</t>
  </si>
  <si>
    <t>Vernon Parish School Board</t>
  </si>
  <si>
    <t>Washington Parish School Board</t>
  </si>
  <si>
    <t>Webster Parish School Board</t>
  </si>
  <si>
    <t>West Baton Rouge Parish School Board</t>
  </si>
  <si>
    <t>West Carroll Parish School Board</t>
  </si>
  <si>
    <t>West Feliciana Parish School Board</t>
  </si>
  <si>
    <t>Winn Parish School Board</t>
  </si>
  <si>
    <t>City of Monroe School Board</t>
  </si>
  <si>
    <t>Zachary Community School Board</t>
  </si>
  <si>
    <t>City of Baker School Board</t>
  </si>
  <si>
    <t>Total Districts</t>
  </si>
  <si>
    <t>LSU Laboratory School</t>
  </si>
  <si>
    <t>Southern University Lab School</t>
  </si>
  <si>
    <t>Total Lab Schools</t>
  </si>
  <si>
    <t>New Vision Learning Academy</t>
  </si>
  <si>
    <t>V. B. Glencoe Charter School</t>
  </si>
  <si>
    <t>International School of Louisiana</t>
  </si>
  <si>
    <t>Avoyelles Public Charter School</t>
  </si>
  <si>
    <t>Delhi Charter School</t>
  </si>
  <si>
    <t>Belle Chasse Academy</t>
  </si>
  <si>
    <t>Milestone SABIS Academy of New Orleans</t>
  </si>
  <si>
    <t>Total Type 2 Charter Schools</t>
  </si>
  <si>
    <t>P. A. Capdau including Early College H.S. (UNO)</t>
  </si>
  <si>
    <t>Medard Nelson (UNO)</t>
  </si>
  <si>
    <t>James M. Singleton Charter Middle (DRYADES)</t>
  </si>
  <si>
    <t>Martin Luther King Elem. (FRIENDS OF KING)</t>
  </si>
  <si>
    <t>McDonogh #28 City Park Academy (NOCSF)</t>
  </si>
  <si>
    <t>New Orleans Free (NOCSF)</t>
  </si>
  <si>
    <t>Lafayette Academy (CHOICE)</t>
  </si>
  <si>
    <t>Martin Behrman (ALGIERS)</t>
  </si>
  <si>
    <t>Dwight D. Eisenhower (ALGIERS)</t>
  </si>
  <si>
    <t>William J. Fisher (ALGIERS)</t>
  </si>
  <si>
    <t>McDonogh #32 (ALGIERS)</t>
  </si>
  <si>
    <t>O. P. Walker Sr. High (ALGIERS)</t>
  </si>
  <si>
    <t>Harriet Tubman (ALGIERS)</t>
  </si>
  <si>
    <t>Sophie B. Wright (SUNO)</t>
  </si>
  <si>
    <t>Edward Phillips (KIPP)</t>
  </si>
  <si>
    <t>McDonogh #15 (KIPP)</t>
  </si>
  <si>
    <t>Samuel J. Green (MSA)</t>
  </si>
  <si>
    <t>Total State</t>
  </si>
  <si>
    <t>Purchased Property Services  -
Expenditures by Object</t>
  </si>
  <si>
    <t>The MAX Charter School</t>
  </si>
  <si>
    <t>NOLA College Prep Charter School</t>
  </si>
  <si>
    <t>A.D. Crossman: Esperanza Charter School</t>
  </si>
  <si>
    <t>Langston Hughes Academy Charter School</t>
  </si>
  <si>
    <t>Andrew H. Wilson Charter School</t>
  </si>
  <si>
    <t>Abramson Science &amp; Technology Charter School</t>
  </si>
  <si>
    <t>McDonogh #42 Elementary Charter School</t>
  </si>
  <si>
    <t>Algiers Technology Academy</t>
  </si>
  <si>
    <t>Guste: KIPP Central City Academy</t>
  </si>
  <si>
    <t>New Orleans Charter Middle School</t>
  </si>
  <si>
    <t>Central Community School Board</t>
  </si>
  <si>
    <t>KIPP Central City Primary</t>
  </si>
  <si>
    <t>Children's Charter</t>
  </si>
  <si>
    <t>Glen Oaks Middle (ADVANCE BR)</t>
  </si>
  <si>
    <t>Prescott Middle School (ADVANCE BR)</t>
  </si>
  <si>
    <t>Pointe Coupee Central High (ADVANCE BR)</t>
  </si>
  <si>
    <t>Capitol Pre-College Academy for Boys (100 BLACK MEN)</t>
  </si>
  <si>
    <t>Capitol Pre-College Academy for Girls (100 BLACK MEN)</t>
  </si>
  <si>
    <t>Crocker Arts &amp; Technology School</t>
  </si>
  <si>
    <t>The Intercultural Charter School</t>
  </si>
  <si>
    <t>Akili Academy of New Orleans</t>
  </si>
  <si>
    <t>New Orleans Charter Science &amp; Math Academy</t>
  </si>
  <si>
    <t>Sojourner Truth Academy</t>
  </si>
  <si>
    <t>Miller-McCoy Academy</t>
  </si>
  <si>
    <t>Oct.  2008 Elementary Secondary Membership</t>
  </si>
  <si>
    <t>2008-2009</t>
  </si>
  <si>
    <t>Total Type 5 Charter Schools</t>
  </si>
  <si>
    <t>*  Includes one-time Hurricane Related revenue</t>
  </si>
  <si>
    <t>** Excludes one-time Hurricane Related revenue</t>
  </si>
  <si>
    <t>Allen Parish School Board *</t>
  </si>
  <si>
    <t>Calcasieu Parish School Board *</t>
  </si>
  <si>
    <t>Cameron Parish School Board *</t>
  </si>
  <si>
    <t>Jefferson Parish School Board *</t>
  </si>
  <si>
    <t>Jefferson Davis Parish School Board *</t>
  </si>
  <si>
    <t>Orleans Parish School Board *</t>
  </si>
  <si>
    <t>Plaquemines Parish School Board *</t>
  </si>
  <si>
    <t>St. Bernard Parish School Board *</t>
  </si>
  <si>
    <t>St. Charles Parish School Board *</t>
  </si>
  <si>
    <t>St. Tammany Parish School Board *</t>
  </si>
  <si>
    <t>Terrebonne Parish School Board *</t>
  </si>
  <si>
    <t>Vermilion Parish School Board *</t>
  </si>
  <si>
    <t>City of Bogalusa School Board *</t>
  </si>
  <si>
    <t>Recovery School District (RSD OPERATED) **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</si>
</sst>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4">
    <font>
      <sz val="10"/>
      <name val="Arial"/>
      <family val="0"/>
    </font>
    <font>
      <sz val="10"/>
      <color indexed="8"/>
      <name val="Arial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b/>
      <sz val="10"/>
      <color indexed="20"/>
      <name val="Arial Narrow"/>
      <family val="2"/>
    </font>
    <font>
      <b/>
      <sz val="10"/>
      <name val="Arial Narrow"/>
      <family val="2"/>
    </font>
    <font>
      <sz val="16"/>
      <name val="Arial Narrow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double"/>
    </border>
    <border>
      <left style="thin"/>
      <right style="thin">
        <color indexed="8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thin"/>
      <top style="thin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>
        <color indexed="8"/>
      </left>
      <right style="thin"/>
      <top style="thin"/>
      <bottom style="double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1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9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9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33" borderId="10" xfId="119" applyFont="1" applyFill="1" applyBorder="1" applyAlignment="1">
      <alignment horizontal="center"/>
      <protection/>
    </xf>
    <xf numFmtId="0" fontId="2" fillId="33" borderId="10" xfId="0" applyFont="1" applyFill="1" applyBorder="1" applyAlignment="1">
      <alignment horizontal="center" wrapText="1"/>
    </xf>
    <xf numFmtId="0" fontId="2" fillId="0" borderId="11" xfId="0" applyFont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2" fillId="35" borderId="14" xfId="0" applyFont="1" applyFill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2" fillId="35" borderId="15" xfId="0" applyFont="1" applyFill="1" applyBorder="1" applyAlignment="1">
      <alignment/>
    </xf>
    <xf numFmtId="0" fontId="2" fillId="35" borderId="16" xfId="0" applyFont="1" applyFill="1" applyBorder="1" applyAlignment="1">
      <alignment/>
    </xf>
    <xf numFmtId="0" fontId="2" fillId="35" borderId="17" xfId="0" applyFont="1" applyFill="1" applyBorder="1" applyAlignment="1">
      <alignment/>
    </xf>
    <xf numFmtId="0" fontId="3" fillId="0" borderId="18" xfId="120" applyFont="1" applyFill="1" applyBorder="1" applyAlignment="1">
      <alignment horizontal="right" wrapText="1"/>
      <protection/>
    </xf>
    <xf numFmtId="0" fontId="2" fillId="0" borderId="19" xfId="0" applyFont="1" applyBorder="1" applyAlignment="1">
      <alignment/>
    </xf>
    <xf numFmtId="0" fontId="5" fillId="0" borderId="20" xfId="0" applyFont="1" applyBorder="1" applyAlignment="1">
      <alignment horizontal="left"/>
    </xf>
    <xf numFmtId="0" fontId="3" fillId="0" borderId="21" xfId="120" applyFont="1" applyFill="1" applyBorder="1" applyAlignment="1">
      <alignment horizontal="right" wrapText="1"/>
      <protection/>
    </xf>
    <xf numFmtId="0" fontId="3" fillId="0" borderId="11" xfId="120" applyFont="1" applyFill="1" applyBorder="1" applyAlignment="1">
      <alignment horizontal="right" wrapText="1"/>
      <protection/>
    </xf>
    <xf numFmtId="164" fontId="5" fillId="0" borderId="10" xfId="0" applyNumberFormat="1" applyFont="1" applyBorder="1" applyAlignment="1">
      <alignment/>
    </xf>
    <xf numFmtId="0" fontId="2" fillId="0" borderId="22" xfId="0" applyFont="1" applyBorder="1" applyAlignment="1">
      <alignment/>
    </xf>
    <xf numFmtId="0" fontId="5" fillId="0" borderId="23" xfId="0" applyFont="1" applyBorder="1" applyAlignment="1">
      <alignment horizontal="left"/>
    </xf>
    <xf numFmtId="164" fontId="5" fillId="0" borderId="24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164" fontId="5" fillId="0" borderId="0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/>
    </xf>
    <xf numFmtId="164" fontId="4" fillId="0" borderId="0" xfId="0" applyNumberFormat="1" applyFont="1" applyFill="1" applyBorder="1" applyAlignment="1">
      <alignment/>
    </xf>
    <xf numFmtId="164" fontId="4" fillId="33" borderId="22" xfId="0" applyNumberFormat="1" applyFont="1" applyFill="1" applyBorder="1" applyAlignment="1">
      <alignment/>
    </xf>
    <xf numFmtId="0" fontId="3" fillId="0" borderId="19" xfId="120" applyFont="1" applyFill="1" applyBorder="1" applyAlignment="1">
      <alignment horizontal="left" wrapText="1"/>
      <protection/>
    </xf>
    <xf numFmtId="0" fontId="2" fillId="0" borderId="25" xfId="0" applyFont="1" applyBorder="1" applyAlignment="1">
      <alignment/>
    </xf>
    <xf numFmtId="0" fontId="5" fillId="0" borderId="14" xfId="0" applyFont="1" applyBorder="1" applyAlignment="1">
      <alignment/>
    </xf>
    <xf numFmtId="164" fontId="4" fillId="33" borderId="10" xfId="0" applyNumberFormat="1" applyFont="1" applyFill="1" applyBorder="1" applyAlignment="1">
      <alignment/>
    </xf>
    <xf numFmtId="164" fontId="5" fillId="0" borderId="26" xfId="0" applyNumberFormat="1" applyFont="1" applyBorder="1" applyAlignment="1">
      <alignment/>
    </xf>
    <xf numFmtId="164" fontId="5" fillId="0" borderId="17" xfId="0" applyNumberFormat="1" applyFont="1" applyBorder="1" applyAlignment="1">
      <alignment/>
    </xf>
    <xf numFmtId="164" fontId="4" fillId="33" borderId="26" xfId="0" applyNumberFormat="1" applyFont="1" applyFill="1" applyBorder="1" applyAlignment="1">
      <alignment/>
    </xf>
    <xf numFmtId="0" fontId="2" fillId="35" borderId="25" xfId="0" applyFont="1" applyFill="1" applyBorder="1" applyAlignment="1">
      <alignment/>
    </xf>
    <xf numFmtId="0" fontId="6" fillId="0" borderId="0" xfId="0" applyFont="1" applyAlignment="1">
      <alignment horizontal="center" vertical="center"/>
    </xf>
    <xf numFmtId="0" fontId="2" fillId="0" borderId="0" xfId="0" applyFont="1" applyBorder="1" applyAlignment="1">
      <alignment/>
    </xf>
    <xf numFmtId="164" fontId="3" fillId="0" borderId="11" xfId="120" applyNumberFormat="1" applyFont="1" applyFill="1" applyBorder="1" applyAlignment="1">
      <alignment horizontal="right" wrapText="1"/>
      <protection/>
    </xf>
    <xf numFmtId="164" fontId="3" fillId="36" borderId="11" xfId="120" applyNumberFormat="1" applyFont="1" applyFill="1" applyBorder="1" applyAlignment="1">
      <alignment horizontal="right" wrapText="1"/>
      <protection/>
    </xf>
    <xf numFmtId="0" fontId="3" fillId="0" borderId="21" xfId="120" applyFont="1" applyFill="1" applyBorder="1" applyAlignment="1">
      <alignment wrapText="1"/>
      <protection/>
    </xf>
    <xf numFmtId="164" fontId="3" fillId="0" borderId="21" xfId="120" applyNumberFormat="1" applyFont="1" applyFill="1" applyBorder="1" applyAlignment="1">
      <alignment horizontal="right" wrapText="1"/>
      <protection/>
    </xf>
    <xf numFmtId="164" fontId="3" fillId="36" borderId="21" xfId="120" applyNumberFormat="1" applyFont="1" applyFill="1" applyBorder="1" applyAlignment="1">
      <alignment horizontal="right" wrapText="1"/>
      <protection/>
    </xf>
    <xf numFmtId="0" fontId="6" fillId="0" borderId="0" xfId="0" applyFont="1" applyBorder="1" applyAlignment="1">
      <alignment horizontal="center" vertical="center"/>
    </xf>
    <xf numFmtId="0" fontId="3" fillId="0" borderId="11" xfId="120" applyFont="1" applyFill="1" applyBorder="1" applyAlignment="1">
      <alignment wrapText="1"/>
      <protection/>
    </xf>
    <xf numFmtId="0" fontId="2" fillId="35" borderId="27" xfId="0" applyFont="1" applyFill="1" applyBorder="1" applyAlignment="1">
      <alignment/>
    </xf>
    <xf numFmtId="3" fontId="2" fillId="34" borderId="11" xfId="0" applyNumberFormat="1" applyFont="1" applyFill="1" applyBorder="1" applyAlignment="1">
      <alignment/>
    </xf>
    <xf numFmtId="3" fontId="5" fillId="34" borderId="10" xfId="0" applyNumberFormat="1" applyFont="1" applyFill="1" applyBorder="1" applyAlignment="1">
      <alignment/>
    </xf>
    <xf numFmtId="3" fontId="3" fillId="34" borderId="13" xfId="121" applyNumberFormat="1" applyFont="1" applyFill="1" applyBorder="1" applyAlignment="1">
      <alignment horizontal="right" wrapText="1"/>
      <protection/>
    </xf>
    <xf numFmtId="3" fontId="3" fillId="34" borderId="11" xfId="121" applyNumberFormat="1" applyFont="1" applyFill="1" applyBorder="1" applyAlignment="1">
      <alignment horizontal="right" wrapText="1"/>
      <protection/>
    </xf>
    <xf numFmtId="3" fontId="3" fillId="34" borderId="21" xfId="121" applyNumberFormat="1" applyFont="1" applyFill="1" applyBorder="1" applyAlignment="1">
      <alignment horizontal="right" wrapText="1"/>
      <protection/>
    </xf>
    <xf numFmtId="0" fontId="3" fillId="0" borderId="13" xfId="120" applyFont="1" applyFill="1" applyBorder="1" applyAlignment="1">
      <alignment wrapText="1"/>
      <protection/>
    </xf>
    <xf numFmtId="164" fontId="3" fillId="0" borderId="13" xfId="120" applyNumberFormat="1" applyFont="1" applyFill="1" applyBorder="1" applyAlignment="1">
      <alignment horizontal="right" wrapText="1"/>
      <protection/>
    </xf>
    <xf numFmtId="164" fontId="3" fillId="36" borderId="13" xfId="120" applyNumberFormat="1" applyFont="1" applyFill="1" applyBorder="1" applyAlignment="1">
      <alignment horizontal="right" wrapText="1"/>
      <protection/>
    </xf>
    <xf numFmtId="0" fontId="3" fillId="0" borderId="11" xfId="120" applyFont="1" applyFill="1" applyBorder="1" applyAlignment="1">
      <alignment horizontal="left" wrapText="1"/>
      <protection/>
    </xf>
    <xf numFmtId="164" fontId="5" fillId="0" borderId="11" xfId="0" applyNumberFormat="1" applyFont="1" applyBorder="1" applyAlignment="1">
      <alignment/>
    </xf>
    <xf numFmtId="164" fontId="4" fillId="33" borderId="28" xfId="0" applyNumberFormat="1" applyFont="1" applyFill="1" applyBorder="1" applyAlignment="1">
      <alignment/>
    </xf>
    <xf numFmtId="0" fontId="2" fillId="33" borderId="17" xfId="0" applyFont="1" applyFill="1" applyBorder="1" applyAlignment="1">
      <alignment horizontal="center" wrapText="1"/>
    </xf>
    <xf numFmtId="164" fontId="3" fillId="0" borderId="29" xfId="120" applyNumberFormat="1" applyFont="1" applyFill="1" applyBorder="1" applyAlignment="1">
      <alignment horizontal="right" wrapText="1"/>
      <protection/>
    </xf>
    <xf numFmtId="164" fontId="3" fillId="0" borderId="30" xfId="120" applyNumberFormat="1" applyFont="1" applyFill="1" applyBorder="1" applyAlignment="1">
      <alignment horizontal="right" wrapText="1"/>
      <protection/>
    </xf>
    <xf numFmtId="164" fontId="3" fillId="0" borderId="31" xfId="120" applyNumberFormat="1" applyFont="1" applyFill="1" applyBorder="1" applyAlignment="1">
      <alignment horizontal="right" wrapText="1"/>
      <protection/>
    </xf>
    <xf numFmtId="164" fontId="5" fillId="0" borderId="31" xfId="0" applyNumberFormat="1" applyFont="1" applyBorder="1" applyAlignment="1">
      <alignment/>
    </xf>
    <xf numFmtId="164" fontId="5" fillId="0" borderId="32" xfId="0" applyNumberFormat="1" applyFont="1" applyBorder="1" applyAlignment="1">
      <alignment/>
    </xf>
    <xf numFmtId="3" fontId="5" fillId="34" borderId="33" xfId="0" applyNumberFormat="1" applyFont="1" applyFill="1" applyBorder="1" applyAlignment="1">
      <alignment/>
    </xf>
    <xf numFmtId="0" fontId="2" fillId="0" borderId="0" xfId="0" applyFont="1" applyAlignment="1">
      <alignment wrapText="1"/>
    </xf>
    <xf numFmtId="0" fontId="3" fillId="0" borderId="34" xfId="120" applyFont="1" applyFill="1" applyBorder="1" applyAlignment="1">
      <alignment wrapText="1"/>
      <protection/>
    </xf>
    <xf numFmtId="0" fontId="3" fillId="0" borderId="35" xfId="120" applyFont="1" applyFill="1" applyBorder="1" applyAlignment="1">
      <alignment wrapText="1"/>
      <protection/>
    </xf>
    <xf numFmtId="0" fontId="3" fillId="0" borderId="12" xfId="120" applyFont="1" applyFill="1" applyBorder="1" applyAlignment="1">
      <alignment horizontal="left" wrapText="1"/>
      <protection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38" fontId="2" fillId="0" borderId="0" xfId="89" applyNumberFormat="1" applyFont="1" applyFill="1" applyAlignment="1">
      <alignment horizontal="left" vertical="center" wrapText="1"/>
      <protection/>
    </xf>
    <xf numFmtId="38" fontId="2" fillId="0" borderId="0" xfId="89" applyNumberFormat="1" applyFont="1" applyFill="1" applyAlignment="1">
      <alignment horizontal="left" vertical="top" wrapText="1"/>
      <protection/>
    </xf>
    <xf numFmtId="0" fontId="6" fillId="0" borderId="28" xfId="0" applyFont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0" fillId="0" borderId="0" xfId="0" applyAlignment="1">
      <alignment/>
    </xf>
  </cellXfs>
  <cellStyles count="11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11" xfId="58"/>
    <cellStyle name="Normal 12" xfId="59"/>
    <cellStyle name="Normal 13" xfId="60"/>
    <cellStyle name="Normal 14" xfId="61"/>
    <cellStyle name="Normal 15" xfId="62"/>
    <cellStyle name="Normal 16" xfId="63"/>
    <cellStyle name="Normal 16 2" xfId="64"/>
    <cellStyle name="Normal 17" xfId="65"/>
    <cellStyle name="Normal 18" xfId="66"/>
    <cellStyle name="Normal 19" xfId="67"/>
    <cellStyle name="Normal 2" xfId="68"/>
    <cellStyle name="Normal 20" xfId="69"/>
    <cellStyle name="Normal 21" xfId="70"/>
    <cellStyle name="Normal 22" xfId="71"/>
    <cellStyle name="Normal 23" xfId="72"/>
    <cellStyle name="Normal 24" xfId="73"/>
    <cellStyle name="Normal 25" xfId="74"/>
    <cellStyle name="Normal 26" xfId="75"/>
    <cellStyle name="Normal 27" xfId="76"/>
    <cellStyle name="Normal 28" xfId="77"/>
    <cellStyle name="Normal 29" xfId="78"/>
    <cellStyle name="Normal 3" xfId="79"/>
    <cellStyle name="Normal 30" xfId="80"/>
    <cellStyle name="Normal 31" xfId="81"/>
    <cellStyle name="Normal 32" xfId="82"/>
    <cellStyle name="Normal 33" xfId="83"/>
    <cellStyle name="Normal 34" xfId="84"/>
    <cellStyle name="Normal 35" xfId="85"/>
    <cellStyle name="Normal 36" xfId="86"/>
    <cellStyle name="Normal 37" xfId="87"/>
    <cellStyle name="Normal 38" xfId="88"/>
    <cellStyle name="Normal 38 2" xfId="89"/>
    <cellStyle name="Normal 39" xfId="90"/>
    <cellStyle name="Normal 39 2" xfId="91"/>
    <cellStyle name="Normal 4" xfId="92"/>
    <cellStyle name="Normal 4 2" xfId="93"/>
    <cellStyle name="Normal 4 3" xfId="94"/>
    <cellStyle name="Normal 4 4" xfId="95"/>
    <cellStyle name="Normal 4 5" xfId="96"/>
    <cellStyle name="Normal 4 6" xfId="97"/>
    <cellStyle name="Normal 40" xfId="98"/>
    <cellStyle name="Normal 41" xfId="99"/>
    <cellStyle name="Normal 42" xfId="100"/>
    <cellStyle name="Normal 43" xfId="101"/>
    <cellStyle name="Normal 44" xfId="102"/>
    <cellStyle name="Normal 45" xfId="103"/>
    <cellStyle name="Normal 46" xfId="104"/>
    <cellStyle name="Normal 47" xfId="105"/>
    <cellStyle name="Normal 48" xfId="106"/>
    <cellStyle name="Normal 49" xfId="107"/>
    <cellStyle name="Normal 5" xfId="108"/>
    <cellStyle name="Normal 50" xfId="109"/>
    <cellStyle name="Normal 51" xfId="110"/>
    <cellStyle name="Normal 52" xfId="111"/>
    <cellStyle name="Normal 53" xfId="112"/>
    <cellStyle name="Normal 54" xfId="113"/>
    <cellStyle name="Normal 55" xfId="114"/>
    <cellStyle name="Normal 6" xfId="115"/>
    <cellStyle name="Normal 7" xfId="116"/>
    <cellStyle name="Normal 8" xfId="117"/>
    <cellStyle name="Normal 9" xfId="118"/>
    <cellStyle name="Normal_800" xfId="119"/>
    <cellStyle name="Normal_Sheet1" xfId="120"/>
    <cellStyle name="Normal_Sheet1_Other Objects - 800" xfId="121"/>
    <cellStyle name="Note" xfId="122"/>
    <cellStyle name="Output" xfId="123"/>
    <cellStyle name="Percent" xfId="124"/>
    <cellStyle name="Title" xfId="125"/>
    <cellStyle name="Total" xfId="126"/>
    <cellStyle name="Warning Text" xfId="12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34"/>
  <sheetViews>
    <sheetView tabSelected="1" view="pageBreakPreview" zoomScale="90" zoomScaleSheetLayoutView="90" zoomScalePageLayoutView="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D4" sqref="D4"/>
    </sheetView>
  </sheetViews>
  <sheetFormatPr defaultColWidth="9.140625" defaultRowHeight="12.75"/>
  <cols>
    <col min="1" max="1" width="5.8515625" style="1" customWidth="1"/>
    <col min="2" max="2" width="41.57421875" style="1" customWidth="1"/>
    <col min="3" max="3" width="10.00390625" style="1" customWidth="1"/>
    <col min="4" max="4" width="14.00390625" style="1" bestFit="1" customWidth="1"/>
    <col min="5" max="5" width="7.8515625" style="1" bestFit="1" customWidth="1"/>
    <col min="6" max="6" width="12.7109375" style="1" customWidth="1"/>
    <col min="7" max="7" width="7.8515625" style="1" bestFit="1" customWidth="1"/>
    <col min="8" max="8" width="13.421875" style="1" bestFit="1" customWidth="1"/>
    <col min="9" max="9" width="7.8515625" style="1" bestFit="1" customWidth="1"/>
    <col min="10" max="10" width="14.140625" style="1" bestFit="1" customWidth="1"/>
    <col min="11" max="11" width="7.8515625" style="1" bestFit="1" customWidth="1"/>
    <col min="12" max="12" width="16.140625" style="1" bestFit="1" customWidth="1"/>
    <col min="13" max="13" width="7.8515625" style="1" bestFit="1" customWidth="1"/>
    <col min="14" max="14" width="14.00390625" style="1" bestFit="1" customWidth="1"/>
    <col min="15" max="15" width="7.8515625" style="1" bestFit="1" customWidth="1"/>
    <col min="16" max="16" width="12.8515625" style="1" customWidth="1"/>
    <col min="17" max="17" width="7.140625" style="1" customWidth="1"/>
    <col min="18" max="18" width="12.421875" style="1" customWidth="1"/>
    <col min="19" max="19" width="7.28125" style="1" customWidth="1"/>
    <col min="20" max="20" width="11.57421875" style="1" customWidth="1"/>
    <col min="21" max="21" width="6.57421875" style="1" customWidth="1"/>
    <col min="22" max="16384" width="9.140625" style="1" customWidth="1"/>
  </cols>
  <sheetData>
    <row r="1" spans="1:21" s="36" customFormat="1" ht="51.75" customHeight="1">
      <c r="A1" s="69" t="s">
        <v>131</v>
      </c>
      <c r="B1" s="69"/>
      <c r="C1" s="43"/>
      <c r="D1" s="68" t="s">
        <v>105</v>
      </c>
      <c r="E1" s="69"/>
      <c r="F1" s="69"/>
      <c r="G1" s="69"/>
      <c r="H1" s="68" t="s">
        <v>105</v>
      </c>
      <c r="I1" s="77"/>
      <c r="J1" s="77"/>
      <c r="K1" s="77"/>
      <c r="L1" s="68" t="s">
        <v>105</v>
      </c>
      <c r="M1" s="68"/>
      <c r="N1" s="68"/>
      <c r="O1" s="68"/>
      <c r="P1" s="68" t="s">
        <v>105</v>
      </c>
      <c r="Q1" s="69"/>
      <c r="R1" s="69"/>
      <c r="S1" s="69"/>
      <c r="T1" s="69"/>
      <c r="U1" s="69"/>
    </row>
    <row r="2" spans="1:21" ht="52.5" customHeight="1">
      <c r="A2" s="72"/>
      <c r="B2" s="72"/>
      <c r="C2" s="75" t="s">
        <v>130</v>
      </c>
      <c r="D2" s="7" t="s">
        <v>18</v>
      </c>
      <c r="E2" s="4"/>
      <c r="F2" s="7" t="s">
        <v>1</v>
      </c>
      <c r="G2" s="6"/>
      <c r="H2" s="9" t="s">
        <v>2</v>
      </c>
      <c r="I2" s="6"/>
      <c r="J2" s="9" t="s">
        <v>3</v>
      </c>
      <c r="K2" s="6"/>
      <c r="L2" s="9" t="s">
        <v>4</v>
      </c>
      <c r="M2" s="4"/>
      <c r="N2" s="7" t="s">
        <v>5</v>
      </c>
      <c r="O2" s="6"/>
      <c r="P2" s="9" t="s">
        <v>6</v>
      </c>
      <c r="Q2" s="6"/>
      <c r="R2" s="9" t="s">
        <v>7</v>
      </c>
      <c r="S2" s="4"/>
      <c r="T2" s="73" t="s">
        <v>19</v>
      </c>
      <c r="U2" s="6"/>
    </row>
    <row r="3" spans="1:21" ht="15" customHeight="1">
      <c r="A3" s="2" t="s">
        <v>0</v>
      </c>
      <c r="B3" s="2" t="s">
        <v>8</v>
      </c>
      <c r="C3" s="76"/>
      <c r="D3" s="3" t="s">
        <v>10</v>
      </c>
      <c r="E3" s="5" t="s">
        <v>9</v>
      </c>
      <c r="F3" s="3" t="s">
        <v>11</v>
      </c>
      <c r="G3" s="5" t="s">
        <v>9</v>
      </c>
      <c r="H3" s="57" t="s">
        <v>12</v>
      </c>
      <c r="I3" s="5" t="s">
        <v>9</v>
      </c>
      <c r="J3" s="3" t="s">
        <v>13</v>
      </c>
      <c r="K3" s="5" t="s">
        <v>9</v>
      </c>
      <c r="L3" s="57" t="s">
        <v>14</v>
      </c>
      <c r="M3" s="5" t="s">
        <v>9</v>
      </c>
      <c r="N3" s="3" t="s">
        <v>15</v>
      </c>
      <c r="O3" s="5" t="s">
        <v>9</v>
      </c>
      <c r="P3" s="57" t="s">
        <v>16</v>
      </c>
      <c r="Q3" s="5" t="s">
        <v>9</v>
      </c>
      <c r="R3" s="3" t="s">
        <v>17</v>
      </c>
      <c r="S3" s="5" t="s">
        <v>9</v>
      </c>
      <c r="T3" s="74"/>
      <c r="U3" s="5" t="s">
        <v>9</v>
      </c>
    </row>
    <row r="4" spans="1:21" ht="12.75">
      <c r="A4" s="51">
        <v>1</v>
      </c>
      <c r="B4" s="66" t="s">
        <v>20</v>
      </c>
      <c r="C4" s="48">
        <v>9370</v>
      </c>
      <c r="D4" s="52">
        <v>127510</v>
      </c>
      <c r="E4" s="52">
        <f>D4/$C4</f>
        <v>13.608324439701175</v>
      </c>
      <c r="F4" s="52">
        <v>63980</v>
      </c>
      <c r="G4" s="52">
        <f>F4/$C4</f>
        <v>6.8281750266808965</v>
      </c>
      <c r="H4" s="58">
        <v>119065</v>
      </c>
      <c r="I4" s="52">
        <f>H4/$C4</f>
        <v>12.707043756670224</v>
      </c>
      <c r="J4" s="52">
        <v>94841</v>
      </c>
      <c r="K4" s="52">
        <f>J4/$C4</f>
        <v>10.121771611526148</v>
      </c>
      <c r="L4" s="58">
        <v>2224314</v>
      </c>
      <c r="M4" s="52">
        <f>L4/$C4</f>
        <v>237.38676627534684</v>
      </c>
      <c r="N4" s="52">
        <v>68431</v>
      </c>
      <c r="O4" s="52">
        <f>N4/$C4</f>
        <v>7.303201707577375</v>
      </c>
      <c r="P4" s="58">
        <v>460530</v>
      </c>
      <c r="Q4" s="52">
        <f>P4/$C4</f>
        <v>49.14941302027748</v>
      </c>
      <c r="R4" s="52">
        <v>2475831</v>
      </c>
      <c r="S4" s="52">
        <f>R4/$C4</f>
        <v>264.22956243329776</v>
      </c>
      <c r="T4" s="53">
        <f>D4+F4+H4+J4+L4+N4+P4+R4</f>
        <v>5634502</v>
      </c>
      <c r="U4" s="52">
        <f>T4/$C4</f>
        <v>601.3342582710779</v>
      </c>
    </row>
    <row r="5" spans="1:21" ht="12.75">
      <c r="A5" s="16">
        <v>2</v>
      </c>
      <c r="B5" s="65" t="s">
        <v>135</v>
      </c>
      <c r="C5" s="50">
        <v>4196</v>
      </c>
      <c r="D5" s="41">
        <v>55740</v>
      </c>
      <c r="E5" s="41">
        <f aca="true" t="shared" si="0" ref="E5:E70">D5/$C5</f>
        <v>13.284080076263107</v>
      </c>
      <c r="F5" s="41">
        <v>57760</v>
      </c>
      <c r="G5" s="41">
        <f aca="true" t="shared" si="1" ref="G5:G70">F5/$C5</f>
        <v>13.765490943755958</v>
      </c>
      <c r="H5" s="59">
        <v>21379</v>
      </c>
      <c r="I5" s="41">
        <f aca="true" t="shared" si="2" ref="I5:I70">H5/$C5</f>
        <v>5.0950905624404195</v>
      </c>
      <c r="J5" s="41">
        <v>0</v>
      </c>
      <c r="K5" s="41">
        <f aca="true" t="shared" si="3" ref="K5:K70">J5/$C5</f>
        <v>0</v>
      </c>
      <c r="L5" s="59">
        <v>850131</v>
      </c>
      <c r="M5" s="41">
        <f aca="true" t="shared" si="4" ref="M5:M70">L5/$C5</f>
        <v>202.60510009532888</v>
      </c>
      <c r="N5" s="41">
        <v>6000</v>
      </c>
      <c r="O5" s="41">
        <f aca="true" t="shared" si="5" ref="O5:O70">N5/$C5</f>
        <v>1.4299332697807436</v>
      </c>
      <c r="P5" s="59">
        <v>238876</v>
      </c>
      <c r="Q5" s="41">
        <f aca="true" t="shared" si="6" ref="Q5:Q70">P5/$C5</f>
        <v>56.92945662535748</v>
      </c>
      <c r="R5" s="41">
        <v>200392</v>
      </c>
      <c r="S5" s="41">
        <f aca="true" t="shared" si="7" ref="S5:S70">R5/$C5</f>
        <v>47.7578646329838</v>
      </c>
      <c r="T5" s="42">
        <f aca="true" t="shared" si="8" ref="T5:T68">D5+F5+H5+J5+L5+N5+P5+R5</f>
        <v>1430278</v>
      </c>
      <c r="U5" s="41">
        <f aca="true" t="shared" si="9" ref="U5:U70">T5/$C5</f>
        <v>340.8670162059104</v>
      </c>
    </row>
    <row r="6" spans="1:21" ht="12.75">
      <c r="A6" s="16">
        <v>3</v>
      </c>
      <c r="B6" s="65" t="s">
        <v>21</v>
      </c>
      <c r="C6" s="50">
        <v>19137</v>
      </c>
      <c r="D6" s="41">
        <v>216526</v>
      </c>
      <c r="E6" s="41">
        <f t="shared" si="0"/>
        <v>11.314521607357475</v>
      </c>
      <c r="F6" s="41">
        <v>164667</v>
      </c>
      <c r="G6" s="41">
        <f t="shared" si="1"/>
        <v>8.604640225740711</v>
      </c>
      <c r="H6" s="59">
        <v>10657</v>
      </c>
      <c r="I6" s="41">
        <f t="shared" si="2"/>
        <v>0.5568793436797826</v>
      </c>
      <c r="J6" s="41">
        <v>76805</v>
      </c>
      <c r="K6" s="41">
        <f t="shared" si="3"/>
        <v>4.013429482154987</v>
      </c>
      <c r="L6" s="59">
        <v>6012834</v>
      </c>
      <c r="M6" s="41">
        <f t="shared" si="4"/>
        <v>314.1994042953441</v>
      </c>
      <c r="N6" s="41">
        <v>568975</v>
      </c>
      <c r="O6" s="41">
        <f t="shared" si="5"/>
        <v>29.731671630872132</v>
      </c>
      <c r="P6" s="59">
        <v>578621</v>
      </c>
      <c r="Q6" s="41">
        <f t="shared" si="6"/>
        <v>30.23572137743638</v>
      </c>
      <c r="R6" s="41">
        <v>32348715</v>
      </c>
      <c r="S6" s="41">
        <f t="shared" si="7"/>
        <v>1690.3754506976015</v>
      </c>
      <c r="T6" s="42">
        <f t="shared" si="8"/>
        <v>39977800</v>
      </c>
      <c r="U6" s="41">
        <f t="shared" si="9"/>
        <v>2089.031718660187</v>
      </c>
    </row>
    <row r="7" spans="1:21" ht="12.75">
      <c r="A7" s="16">
        <v>4</v>
      </c>
      <c r="B7" s="65" t="s">
        <v>22</v>
      </c>
      <c r="C7" s="50">
        <v>4006</v>
      </c>
      <c r="D7" s="41">
        <v>22575</v>
      </c>
      <c r="E7" s="41">
        <f t="shared" si="0"/>
        <v>5.6352970544183725</v>
      </c>
      <c r="F7" s="41">
        <v>53413</v>
      </c>
      <c r="G7" s="41">
        <f t="shared" si="1"/>
        <v>13.33325012481278</v>
      </c>
      <c r="H7" s="59">
        <v>0</v>
      </c>
      <c r="I7" s="41">
        <f t="shared" si="2"/>
        <v>0</v>
      </c>
      <c r="J7" s="41">
        <v>39220</v>
      </c>
      <c r="K7" s="41">
        <f t="shared" si="3"/>
        <v>9.790314528207688</v>
      </c>
      <c r="L7" s="59">
        <v>3906583</v>
      </c>
      <c r="M7" s="41">
        <f t="shared" si="4"/>
        <v>975.1829755366949</v>
      </c>
      <c r="N7" s="41">
        <v>34589</v>
      </c>
      <c r="O7" s="41">
        <f t="shared" si="5"/>
        <v>8.634298552171742</v>
      </c>
      <c r="P7" s="59">
        <v>398035</v>
      </c>
      <c r="Q7" s="41">
        <f t="shared" si="6"/>
        <v>99.35971043434847</v>
      </c>
      <c r="R7" s="41">
        <v>0</v>
      </c>
      <c r="S7" s="41">
        <f t="shared" si="7"/>
        <v>0</v>
      </c>
      <c r="T7" s="42">
        <f t="shared" si="8"/>
        <v>4454415</v>
      </c>
      <c r="U7" s="41">
        <f t="shared" si="9"/>
        <v>1111.935846230654</v>
      </c>
    </row>
    <row r="8" spans="1:21" ht="12.75">
      <c r="A8" s="17">
        <v>5</v>
      </c>
      <c r="B8" s="67" t="s">
        <v>23</v>
      </c>
      <c r="C8" s="46">
        <v>6204</v>
      </c>
      <c r="D8" s="38">
        <v>30584</v>
      </c>
      <c r="E8" s="38">
        <f t="shared" si="0"/>
        <v>4.9297227595099935</v>
      </c>
      <c r="F8" s="38">
        <v>57544</v>
      </c>
      <c r="G8" s="38">
        <f t="shared" si="1"/>
        <v>9.275306254029658</v>
      </c>
      <c r="H8" s="60">
        <v>0</v>
      </c>
      <c r="I8" s="38">
        <f t="shared" si="2"/>
        <v>0</v>
      </c>
      <c r="J8" s="38">
        <v>0</v>
      </c>
      <c r="K8" s="38">
        <f t="shared" si="3"/>
        <v>0</v>
      </c>
      <c r="L8" s="60">
        <v>2773643</v>
      </c>
      <c r="M8" s="38">
        <f t="shared" si="4"/>
        <v>447.07333978078657</v>
      </c>
      <c r="N8" s="38">
        <v>0</v>
      </c>
      <c r="O8" s="38">
        <f t="shared" si="5"/>
        <v>0</v>
      </c>
      <c r="P8" s="60">
        <v>56869</v>
      </c>
      <c r="Q8" s="38">
        <f t="shared" si="6"/>
        <v>9.166505480335267</v>
      </c>
      <c r="R8" s="38">
        <v>418604</v>
      </c>
      <c r="S8" s="38">
        <f t="shared" si="7"/>
        <v>67.47324306898776</v>
      </c>
      <c r="T8" s="39">
        <f t="shared" si="8"/>
        <v>3337244</v>
      </c>
      <c r="U8" s="38">
        <f t="shared" si="9"/>
        <v>537.9181173436492</v>
      </c>
    </row>
    <row r="9" spans="1:21" ht="12.75">
      <c r="A9" s="51">
        <v>6</v>
      </c>
      <c r="B9" s="66" t="s">
        <v>24</v>
      </c>
      <c r="C9" s="48">
        <v>6001</v>
      </c>
      <c r="D9" s="52">
        <v>68812</v>
      </c>
      <c r="E9" s="52">
        <f t="shared" si="0"/>
        <v>11.46675554074321</v>
      </c>
      <c r="F9" s="52">
        <v>68460</v>
      </c>
      <c r="G9" s="52">
        <f t="shared" si="1"/>
        <v>11.408098650224963</v>
      </c>
      <c r="H9" s="58">
        <v>0</v>
      </c>
      <c r="I9" s="52">
        <f t="shared" si="2"/>
        <v>0</v>
      </c>
      <c r="J9" s="52">
        <v>7058</v>
      </c>
      <c r="K9" s="52">
        <f t="shared" si="3"/>
        <v>1.1761373104482586</v>
      </c>
      <c r="L9" s="58">
        <v>821082</v>
      </c>
      <c r="M9" s="52">
        <f t="shared" si="4"/>
        <v>136.82419596733877</v>
      </c>
      <c r="N9" s="52">
        <v>0</v>
      </c>
      <c r="O9" s="52">
        <f t="shared" si="5"/>
        <v>0</v>
      </c>
      <c r="P9" s="58">
        <v>27786</v>
      </c>
      <c r="Q9" s="52">
        <f t="shared" si="6"/>
        <v>4.63022829528412</v>
      </c>
      <c r="R9" s="52">
        <v>0</v>
      </c>
      <c r="S9" s="52">
        <f t="shared" si="7"/>
        <v>0</v>
      </c>
      <c r="T9" s="53">
        <f t="shared" si="8"/>
        <v>993198</v>
      </c>
      <c r="U9" s="52">
        <f t="shared" si="9"/>
        <v>165.50541576403933</v>
      </c>
    </row>
    <row r="10" spans="1:21" ht="12.75">
      <c r="A10" s="16">
        <v>7</v>
      </c>
      <c r="B10" s="65" t="s">
        <v>25</v>
      </c>
      <c r="C10" s="50">
        <v>2207</v>
      </c>
      <c r="D10" s="41">
        <v>38589</v>
      </c>
      <c r="E10" s="41">
        <f t="shared" si="0"/>
        <v>17.4848210240145</v>
      </c>
      <c r="F10" s="41">
        <v>1249</v>
      </c>
      <c r="G10" s="41">
        <f t="shared" si="1"/>
        <v>0.5659265971907567</v>
      </c>
      <c r="H10" s="59">
        <v>0</v>
      </c>
      <c r="I10" s="41">
        <f t="shared" si="2"/>
        <v>0</v>
      </c>
      <c r="J10" s="41">
        <v>58498</v>
      </c>
      <c r="K10" s="41">
        <f t="shared" si="3"/>
        <v>26.505663797009515</v>
      </c>
      <c r="L10" s="59">
        <v>908077</v>
      </c>
      <c r="M10" s="41">
        <f t="shared" si="4"/>
        <v>411.4531037607612</v>
      </c>
      <c r="N10" s="41">
        <v>0</v>
      </c>
      <c r="O10" s="41">
        <f t="shared" si="5"/>
        <v>0</v>
      </c>
      <c r="P10" s="59">
        <v>202020</v>
      </c>
      <c r="Q10" s="41">
        <f t="shared" si="6"/>
        <v>91.53602174898052</v>
      </c>
      <c r="R10" s="41">
        <v>0</v>
      </c>
      <c r="S10" s="41">
        <f t="shared" si="7"/>
        <v>0</v>
      </c>
      <c r="T10" s="42">
        <f t="shared" si="8"/>
        <v>1208433</v>
      </c>
      <c r="U10" s="41">
        <f t="shared" si="9"/>
        <v>547.5455369279565</v>
      </c>
    </row>
    <row r="11" spans="1:21" ht="12.75">
      <c r="A11" s="16">
        <v>8</v>
      </c>
      <c r="B11" s="65" t="s">
        <v>26</v>
      </c>
      <c r="C11" s="50">
        <v>19776</v>
      </c>
      <c r="D11" s="41">
        <v>201226</v>
      </c>
      <c r="E11" s="41">
        <f t="shared" si="0"/>
        <v>10.17526294498382</v>
      </c>
      <c r="F11" s="41">
        <v>322687</v>
      </c>
      <c r="G11" s="41">
        <f t="shared" si="1"/>
        <v>16.31710153721683</v>
      </c>
      <c r="H11" s="59">
        <v>0</v>
      </c>
      <c r="I11" s="41">
        <f t="shared" si="2"/>
        <v>0</v>
      </c>
      <c r="J11" s="41">
        <v>882502</v>
      </c>
      <c r="K11" s="41">
        <f t="shared" si="3"/>
        <v>44.62489886731392</v>
      </c>
      <c r="L11" s="59">
        <v>7052217</v>
      </c>
      <c r="M11" s="41">
        <f t="shared" si="4"/>
        <v>356.60482402912623</v>
      </c>
      <c r="N11" s="41">
        <v>6709</v>
      </c>
      <c r="O11" s="41">
        <f t="shared" si="5"/>
        <v>0.33924959546925565</v>
      </c>
      <c r="P11" s="59">
        <v>23621</v>
      </c>
      <c r="Q11" s="41">
        <f t="shared" si="6"/>
        <v>1.1944275889967637</v>
      </c>
      <c r="R11" s="41">
        <v>26074570</v>
      </c>
      <c r="S11" s="41">
        <f t="shared" si="7"/>
        <v>1318.4956512944984</v>
      </c>
      <c r="T11" s="42">
        <f t="shared" si="8"/>
        <v>34563532</v>
      </c>
      <c r="U11" s="41">
        <f t="shared" si="9"/>
        <v>1747.7514158576053</v>
      </c>
    </row>
    <row r="12" spans="1:21" ht="12.75">
      <c r="A12" s="16">
        <v>9</v>
      </c>
      <c r="B12" s="65" t="s">
        <v>27</v>
      </c>
      <c r="C12" s="50">
        <v>42610</v>
      </c>
      <c r="D12" s="41">
        <v>614233</v>
      </c>
      <c r="E12" s="41">
        <f t="shared" si="0"/>
        <v>14.415231166392866</v>
      </c>
      <c r="F12" s="41">
        <v>272064</v>
      </c>
      <c r="G12" s="41">
        <f t="shared" si="1"/>
        <v>6.384980051631072</v>
      </c>
      <c r="H12" s="59">
        <v>0</v>
      </c>
      <c r="I12" s="41">
        <f t="shared" si="2"/>
        <v>0</v>
      </c>
      <c r="J12" s="41">
        <v>201563</v>
      </c>
      <c r="K12" s="41">
        <f t="shared" si="3"/>
        <v>4.7304153954470785</v>
      </c>
      <c r="L12" s="59">
        <v>1993893</v>
      </c>
      <c r="M12" s="41">
        <f t="shared" si="4"/>
        <v>46.79401548932176</v>
      </c>
      <c r="N12" s="41">
        <v>11394</v>
      </c>
      <c r="O12" s="41">
        <f t="shared" si="5"/>
        <v>0.2674020183055621</v>
      </c>
      <c r="P12" s="59">
        <v>374679</v>
      </c>
      <c r="Q12" s="41">
        <f t="shared" si="6"/>
        <v>8.793217554564656</v>
      </c>
      <c r="R12" s="41">
        <v>28358824</v>
      </c>
      <c r="S12" s="41">
        <f t="shared" si="7"/>
        <v>665.5438629429711</v>
      </c>
      <c r="T12" s="42">
        <f t="shared" si="8"/>
        <v>31826650</v>
      </c>
      <c r="U12" s="41">
        <f t="shared" si="9"/>
        <v>746.9291246186341</v>
      </c>
    </row>
    <row r="13" spans="1:21" ht="12.75">
      <c r="A13" s="17">
        <v>10</v>
      </c>
      <c r="B13" s="67" t="s">
        <v>136</v>
      </c>
      <c r="C13" s="46">
        <v>32685</v>
      </c>
      <c r="D13" s="38">
        <v>369274</v>
      </c>
      <c r="E13" s="38">
        <f t="shared" si="0"/>
        <v>11.297965427566162</v>
      </c>
      <c r="F13" s="38">
        <v>619495</v>
      </c>
      <c r="G13" s="38">
        <f t="shared" si="1"/>
        <v>18.953495487226558</v>
      </c>
      <c r="H13" s="60">
        <v>38948</v>
      </c>
      <c r="I13" s="38">
        <f t="shared" si="2"/>
        <v>1.1916169496711029</v>
      </c>
      <c r="J13" s="38">
        <v>215095</v>
      </c>
      <c r="K13" s="38">
        <f t="shared" si="3"/>
        <v>6.580847483555147</v>
      </c>
      <c r="L13" s="60">
        <v>4340026</v>
      </c>
      <c r="M13" s="38">
        <f t="shared" si="4"/>
        <v>132.78341746978737</v>
      </c>
      <c r="N13" s="38">
        <v>140263</v>
      </c>
      <c r="O13" s="38">
        <f t="shared" si="5"/>
        <v>4.291356891540462</v>
      </c>
      <c r="P13" s="60">
        <v>298776</v>
      </c>
      <c r="Q13" s="38">
        <f t="shared" si="6"/>
        <v>9.141073887104175</v>
      </c>
      <c r="R13" s="38">
        <v>28751334</v>
      </c>
      <c r="S13" s="38">
        <f t="shared" si="7"/>
        <v>879.6491968793024</v>
      </c>
      <c r="T13" s="39">
        <f t="shared" si="8"/>
        <v>34773211</v>
      </c>
      <c r="U13" s="38">
        <f t="shared" si="9"/>
        <v>1063.8889704757535</v>
      </c>
    </row>
    <row r="14" spans="1:21" ht="12.75">
      <c r="A14" s="51">
        <v>11</v>
      </c>
      <c r="B14" s="66" t="s">
        <v>28</v>
      </c>
      <c r="C14" s="48">
        <v>1715</v>
      </c>
      <c r="D14" s="52">
        <v>28571</v>
      </c>
      <c r="E14" s="52">
        <f t="shared" si="0"/>
        <v>16.65947521865889</v>
      </c>
      <c r="F14" s="52">
        <v>25259</v>
      </c>
      <c r="G14" s="52">
        <f t="shared" si="1"/>
        <v>14.728279883381925</v>
      </c>
      <c r="H14" s="58">
        <v>0</v>
      </c>
      <c r="I14" s="52">
        <f t="shared" si="2"/>
        <v>0</v>
      </c>
      <c r="J14" s="52">
        <v>0</v>
      </c>
      <c r="K14" s="52">
        <f t="shared" si="3"/>
        <v>0</v>
      </c>
      <c r="L14" s="58">
        <v>197037</v>
      </c>
      <c r="M14" s="52">
        <f t="shared" si="4"/>
        <v>114.89037900874635</v>
      </c>
      <c r="N14" s="52">
        <v>0</v>
      </c>
      <c r="O14" s="52">
        <f t="shared" si="5"/>
        <v>0</v>
      </c>
      <c r="P14" s="58">
        <v>7861</v>
      </c>
      <c r="Q14" s="52">
        <f t="shared" si="6"/>
        <v>4.583673469387755</v>
      </c>
      <c r="R14" s="52">
        <v>3013392</v>
      </c>
      <c r="S14" s="52">
        <f t="shared" si="7"/>
        <v>1757.0798833819242</v>
      </c>
      <c r="T14" s="53">
        <f t="shared" si="8"/>
        <v>3272120</v>
      </c>
      <c r="U14" s="52">
        <f t="shared" si="9"/>
        <v>1907.941690962099</v>
      </c>
    </row>
    <row r="15" spans="1:21" ht="12.75">
      <c r="A15" s="16">
        <v>12</v>
      </c>
      <c r="B15" s="65" t="s">
        <v>137</v>
      </c>
      <c r="C15" s="50">
        <v>1311</v>
      </c>
      <c r="D15" s="41">
        <v>15674</v>
      </c>
      <c r="E15" s="41">
        <f t="shared" si="0"/>
        <v>11.955758962623952</v>
      </c>
      <c r="F15" s="41">
        <v>94550</v>
      </c>
      <c r="G15" s="41">
        <f t="shared" si="1"/>
        <v>72.1205186880244</v>
      </c>
      <c r="H15" s="59">
        <v>0</v>
      </c>
      <c r="I15" s="41">
        <f t="shared" si="2"/>
        <v>0</v>
      </c>
      <c r="J15" s="41">
        <v>0</v>
      </c>
      <c r="K15" s="41">
        <f t="shared" si="3"/>
        <v>0</v>
      </c>
      <c r="L15" s="59">
        <v>5115157</v>
      </c>
      <c r="M15" s="41">
        <f t="shared" si="4"/>
        <v>3901.7215865751336</v>
      </c>
      <c r="N15" s="41">
        <v>1109299</v>
      </c>
      <c r="O15" s="41">
        <f t="shared" si="5"/>
        <v>846.1472158657514</v>
      </c>
      <c r="P15" s="59">
        <v>103249</v>
      </c>
      <c r="Q15" s="41">
        <f t="shared" si="6"/>
        <v>78.75591151792524</v>
      </c>
      <c r="R15" s="41">
        <v>16463684</v>
      </c>
      <c r="S15" s="41">
        <f t="shared" si="7"/>
        <v>12558.111365369947</v>
      </c>
      <c r="T15" s="42">
        <f t="shared" si="8"/>
        <v>22901613</v>
      </c>
      <c r="U15" s="41">
        <f t="shared" si="9"/>
        <v>17468.812356979404</v>
      </c>
    </row>
    <row r="16" spans="1:21" ht="12.75">
      <c r="A16" s="16">
        <v>13</v>
      </c>
      <c r="B16" s="65" t="s">
        <v>29</v>
      </c>
      <c r="C16" s="50">
        <v>1674</v>
      </c>
      <c r="D16" s="41">
        <v>22133</v>
      </c>
      <c r="E16" s="41">
        <f t="shared" si="0"/>
        <v>13.22162485065711</v>
      </c>
      <c r="F16" s="41">
        <v>17233</v>
      </c>
      <c r="G16" s="41">
        <f t="shared" si="1"/>
        <v>10.294504181600956</v>
      </c>
      <c r="H16" s="59">
        <v>0</v>
      </c>
      <c r="I16" s="41">
        <f t="shared" si="2"/>
        <v>0</v>
      </c>
      <c r="J16" s="41">
        <v>17615</v>
      </c>
      <c r="K16" s="41">
        <f t="shared" si="3"/>
        <v>10.522700119474313</v>
      </c>
      <c r="L16" s="59">
        <v>149988</v>
      </c>
      <c r="M16" s="41">
        <f t="shared" si="4"/>
        <v>89.59856630824373</v>
      </c>
      <c r="N16" s="41">
        <v>2043</v>
      </c>
      <c r="O16" s="41">
        <f t="shared" si="5"/>
        <v>1.2204301075268817</v>
      </c>
      <c r="P16" s="59">
        <v>18001</v>
      </c>
      <c r="Q16" s="41">
        <f t="shared" si="6"/>
        <v>10.753285543608124</v>
      </c>
      <c r="R16" s="41">
        <v>284092</v>
      </c>
      <c r="S16" s="41">
        <f t="shared" si="7"/>
        <v>169.7084826762246</v>
      </c>
      <c r="T16" s="42">
        <f t="shared" si="8"/>
        <v>511105</v>
      </c>
      <c r="U16" s="41">
        <f t="shared" si="9"/>
        <v>305.31959378733575</v>
      </c>
    </row>
    <row r="17" spans="1:21" ht="12.75">
      <c r="A17" s="16">
        <v>14</v>
      </c>
      <c r="B17" s="65" t="s">
        <v>30</v>
      </c>
      <c r="C17" s="50">
        <v>2349</v>
      </c>
      <c r="D17" s="41">
        <v>32795</v>
      </c>
      <c r="E17" s="41">
        <f t="shared" si="0"/>
        <v>13.961260110685398</v>
      </c>
      <c r="F17" s="41">
        <v>49289</v>
      </c>
      <c r="G17" s="41">
        <f t="shared" si="1"/>
        <v>20.98297147722435</v>
      </c>
      <c r="H17" s="59">
        <v>0</v>
      </c>
      <c r="I17" s="41">
        <f t="shared" si="2"/>
        <v>0</v>
      </c>
      <c r="J17" s="41">
        <v>13887</v>
      </c>
      <c r="K17" s="41">
        <f t="shared" si="3"/>
        <v>5.911877394636015</v>
      </c>
      <c r="L17" s="59">
        <v>457925</v>
      </c>
      <c r="M17" s="41">
        <f t="shared" si="4"/>
        <v>194.94465730097915</v>
      </c>
      <c r="N17" s="41">
        <v>0</v>
      </c>
      <c r="O17" s="41">
        <f t="shared" si="5"/>
        <v>0</v>
      </c>
      <c r="P17" s="59">
        <v>1025</v>
      </c>
      <c r="Q17" s="41">
        <f t="shared" si="6"/>
        <v>0.43635589612601106</v>
      </c>
      <c r="R17" s="41">
        <v>0</v>
      </c>
      <c r="S17" s="41">
        <f t="shared" si="7"/>
        <v>0</v>
      </c>
      <c r="T17" s="42">
        <f t="shared" si="8"/>
        <v>554921</v>
      </c>
      <c r="U17" s="41">
        <f t="shared" si="9"/>
        <v>236.23712217965092</v>
      </c>
    </row>
    <row r="18" spans="1:21" ht="12.75">
      <c r="A18" s="17">
        <v>15</v>
      </c>
      <c r="B18" s="67" t="s">
        <v>31</v>
      </c>
      <c r="C18" s="46">
        <v>3906</v>
      </c>
      <c r="D18" s="38">
        <v>47104</v>
      </c>
      <c r="E18" s="38">
        <f t="shared" si="0"/>
        <v>12.059395801331286</v>
      </c>
      <c r="F18" s="38">
        <v>34147</v>
      </c>
      <c r="G18" s="38">
        <f t="shared" si="1"/>
        <v>8.742191500256016</v>
      </c>
      <c r="H18" s="60">
        <v>0</v>
      </c>
      <c r="I18" s="38">
        <f t="shared" si="2"/>
        <v>0</v>
      </c>
      <c r="J18" s="38">
        <v>27113</v>
      </c>
      <c r="K18" s="38">
        <f t="shared" si="3"/>
        <v>6.94137224782386</v>
      </c>
      <c r="L18" s="60">
        <v>436621</v>
      </c>
      <c r="M18" s="38">
        <f t="shared" si="4"/>
        <v>111.78213005632361</v>
      </c>
      <c r="N18" s="38">
        <v>35752</v>
      </c>
      <c r="O18" s="38">
        <f t="shared" si="5"/>
        <v>9.153097798259088</v>
      </c>
      <c r="P18" s="60">
        <v>20960</v>
      </c>
      <c r="Q18" s="38">
        <f t="shared" si="6"/>
        <v>5.366103430619559</v>
      </c>
      <c r="R18" s="38">
        <v>1811316</v>
      </c>
      <c r="S18" s="38">
        <f t="shared" si="7"/>
        <v>463.72657450076804</v>
      </c>
      <c r="T18" s="39">
        <f t="shared" si="8"/>
        <v>2413013</v>
      </c>
      <c r="U18" s="38">
        <f t="shared" si="9"/>
        <v>617.7708653353815</v>
      </c>
    </row>
    <row r="19" spans="1:21" ht="12.75">
      <c r="A19" s="51">
        <v>16</v>
      </c>
      <c r="B19" s="66" t="s">
        <v>32</v>
      </c>
      <c r="C19" s="48">
        <v>4841</v>
      </c>
      <c r="D19" s="52">
        <v>100589</v>
      </c>
      <c r="E19" s="52">
        <f t="shared" si="0"/>
        <v>20.77855814914274</v>
      </c>
      <c r="F19" s="52">
        <v>41669</v>
      </c>
      <c r="G19" s="52">
        <f t="shared" si="1"/>
        <v>8.607519107622393</v>
      </c>
      <c r="H19" s="58">
        <v>0</v>
      </c>
      <c r="I19" s="52">
        <f t="shared" si="2"/>
        <v>0</v>
      </c>
      <c r="J19" s="52">
        <v>0</v>
      </c>
      <c r="K19" s="52">
        <f t="shared" si="3"/>
        <v>0</v>
      </c>
      <c r="L19" s="58">
        <v>297828</v>
      </c>
      <c r="M19" s="52">
        <f t="shared" si="4"/>
        <v>61.52199958686222</v>
      </c>
      <c r="N19" s="52">
        <v>0</v>
      </c>
      <c r="O19" s="52">
        <f t="shared" si="5"/>
        <v>0</v>
      </c>
      <c r="P19" s="58">
        <v>14416</v>
      </c>
      <c r="Q19" s="52">
        <f t="shared" si="6"/>
        <v>2.977897128692419</v>
      </c>
      <c r="R19" s="52">
        <v>12878153</v>
      </c>
      <c r="S19" s="52">
        <f t="shared" si="7"/>
        <v>2660.2257797975626</v>
      </c>
      <c r="T19" s="53">
        <f t="shared" si="8"/>
        <v>13332655</v>
      </c>
      <c r="U19" s="52">
        <f t="shared" si="9"/>
        <v>2754.1117537698824</v>
      </c>
    </row>
    <row r="20" spans="1:21" ht="12.75">
      <c r="A20" s="16">
        <v>17</v>
      </c>
      <c r="B20" s="65" t="s">
        <v>33</v>
      </c>
      <c r="C20" s="50">
        <v>43925</v>
      </c>
      <c r="D20" s="41">
        <v>618481</v>
      </c>
      <c r="E20" s="41">
        <f t="shared" si="0"/>
        <v>14.08038702333523</v>
      </c>
      <c r="F20" s="41">
        <v>450428</v>
      </c>
      <c r="G20" s="41">
        <f t="shared" si="1"/>
        <v>10.254479225953329</v>
      </c>
      <c r="H20" s="59">
        <v>66719</v>
      </c>
      <c r="I20" s="41">
        <f t="shared" si="2"/>
        <v>1.5189299943084804</v>
      </c>
      <c r="J20" s="41">
        <v>8010</v>
      </c>
      <c r="K20" s="41">
        <f t="shared" si="3"/>
        <v>0.1823562891291975</v>
      </c>
      <c r="L20" s="59">
        <v>45823955</v>
      </c>
      <c r="M20" s="41">
        <f t="shared" si="4"/>
        <v>1043.2317586795675</v>
      </c>
      <c r="N20" s="41">
        <v>259876</v>
      </c>
      <c r="O20" s="41">
        <f t="shared" si="5"/>
        <v>5.916357427433125</v>
      </c>
      <c r="P20" s="59">
        <v>545028</v>
      </c>
      <c r="Q20" s="41">
        <f t="shared" si="6"/>
        <v>12.408150256118384</v>
      </c>
      <c r="R20" s="41">
        <v>31294327</v>
      </c>
      <c r="S20" s="41">
        <f t="shared" si="7"/>
        <v>712.4491064314171</v>
      </c>
      <c r="T20" s="42">
        <f t="shared" si="8"/>
        <v>79066824</v>
      </c>
      <c r="U20" s="41">
        <f t="shared" si="9"/>
        <v>1800.0415253272624</v>
      </c>
    </row>
    <row r="21" spans="1:21" ht="12.75">
      <c r="A21" s="16">
        <v>18</v>
      </c>
      <c r="B21" s="65" t="s">
        <v>34</v>
      </c>
      <c r="C21" s="50">
        <v>1410</v>
      </c>
      <c r="D21" s="41">
        <v>15332</v>
      </c>
      <c r="E21" s="41">
        <f t="shared" si="0"/>
        <v>10.873758865248227</v>
      </c>
      <c r="F21" s="41">
        <v>25354</v>
      </c>
      <c r="G21" s="41">
        <f t="shared" si="1"/>
        <v>17.981560283687944</v>
      </c>
      <c r="H21" s="59">
        <v>0</v>
      </c>
      <c r="I21" s="41">
        <f t="shared" si="2"/>
        <v>0</v>
      </c>
      <c r="J21" s="41">
        <v>0</v>
      </c>
      <c r="K21" s="41">
        <f t="shared" si="3"/>
        <v>0</v>
      </c>
      <c r="L21" s="59">
        <v>303773</v>
      </c>
      <c r="M21" s="41">
        <f t="shared" si="4"/>
        <v>215.44184397163122</v>
      </c>
      <c r="N21" s="41">
        <v>0</v>
      </c>
      <c r="O21" s="41">
        <f t="shared" si="5"/>
        <v>0</v>
      </c>
      <c r="P21" s="59">
        <v>5392</v>
      </c>
      <c r="Q21" s="41">
        <f t="shared" si="6"/>
        <v>3.824113475177305</v>
      </c>
      <c r="R21" s="41">
        <v>192969</v>
      </c>
      <c r="S21" s="41">
        <f t="shared" si="7"/>
        <v>136.85744680851064</v>
      </c>
      <c r="T21" s="42">
        <f t="shared" si="8"/>
        <v>542820</v>
      </c>
      <c r="U21" s="41">
        <f t="shared" si="9"/>
        <v>384.97872340425533</v>
      </c>
    </row>
    <row r="22" spans="1:21" ht="12.75">
      <c r="A22" s="16">
        <v>19</v>
      </c>
      <c r="B22" s="65" t="s">
        <v>35</v>
      </c>
      <c r="C22" s="50">
        <v>2228</v>
      </c>
      <c r="D22" s="41">
        <v>33103</v>
      </c>
      <c r="E22" s="41">
        <f t="shared" si="0"/>
        <v>14.857719928186714</v>
      </c>
      <c r="F22" s="41">
        <v>23398</v>
      </c>
      <c r="G22" s="41">
        <f t="shared" si="1"/>
        <v>10.501795332136446</v>
      </c>
      <c r="H22" s="59">
        <v>0</v>
      </c>
      <c r="I22" s="41">
        <f t="shared" si="2"/>
        <v>0</v>
      </c>
      <c r="J22" s="41">
        <v>0</v>
      </c>
      <c r="K22" s="41">
        <f t="shared" si="3"/>
        <v>0</v>
      </c>
      <c r="L22" s="59">
        <v>98936</v>
      </c>
      <c r="M22" s="41">
        <f t="shared" si="4"/>
        <v>44.40574506283662</v>
      </c>
      <c r="N22" s="41">
        <v>17150</v>
      </c>
      <c r="O22" s="41">
        <f t="shared" si="5"/>
        <v>7.697486535008976</v>
      </c>
      <c r="P22" s="59">
        <v>354746</v>
      </c>
      <c r="Q22" s="41">
        <f t="shared" si="6"/>
        <v>159.22172351885098</v>
      </c>
      <c r="R22" s="41">
        <v>0</v>
      </c>
      <c r="S22" s="41">
        <f t="shared" si="7"/>
        <v>0</v>
      </c>
      <c r="T22" s="42">
        <f t="shared" si="8"/>
        <v>527333</v>
      </c>
      <c r="U22" s="41">
        <f t="shared" si="9"/>
        <v>236.68447037701975</v>
      </c>
    </row>
    <row r="23" spans="1:21" ht="12.75">
      <c r="A23" s="17">
        <v>20</v>
      </c>
      <c r="B23" s="67" t="s">
        <v>36</v>
      </c>
      <c r="C23" s="46">
        <v>5997</v>
      </c>
      <c r="D23" s="38">
        <v>80758</v>
      </c>
      <c r="E23" s="38">
        <f t="shared" si="0"/>
        <v>13.466399866599966</v>
      </c>
      <c r="F23" s="38">
        <v>81795</v>
      </c>
      <c r="G23" s="38">
        <f t="shared" si="1"/>
        <v>13.639319659829916</v>
      </c>
      <c r="H23" s="60">
        <v>0</v>
      </c>
      <c r="I23" s="38">
        <f t="shared" si="2"/>
        <v>0</v>
      </c>
      <c r="J23" s="38">
        <v>11150</v>
      </c>
      <c r="K23" s="38">
        <f t="shared" si="3"/>
        <v>1.8592629648157413</v>
      </c>
      <c r="L23" s="60">
        <v>373846</v>
      </c>
      <c r="M23" s="38">
        <f t="shared" si="4"/>
        <v>62.33883608470902</v>
      </c>
      <c r="N23" s="38">
        <v>7200</v>
      </c>
      <c r="O23" s="38">
        <f t="shared" si="5"/>
        <v>1.2006003001500751</v>
      </c>
      <c r="P23" s="60">
        <v>2465774</v>
      </c>
      <c r="Q23" s="38">
        <f t="shared" si="6"/>
        <v>411.16791729197934</v>
      </c>
      <c r="R23" s="38">
        <v>15366</v>
      </c>
      <c r="S23" s="38">
        <f t="shared" si="7"/>
        <v>2.562281140570285</v>
      </c>
      <c r="T23" s="39">
        <f t="shared" si="8"/>
        <v>3035889</v>
      </c>
      <c r="U23" s="38">
        <f t="shared" si="9"/>
        <v>506.2346173086543</v>
      </c>
    </row>
    <row r="24" spans="1:21" ht="12.75">
      <c r="A24" s="51">
        <v>21</v>
      </c>
      <c r="B24" s="66" t="s">
        <v>37</v>
      </c>
      <c r="C24" s="48">
        <v>3313</v>
      </c>
      <c r="D24" s="52">
        <v>49182</v>
      </c>
      <c r="E24" s="52">
        <f t="shared" si="0"/>
        <v>14.845155448234229</v>
      </c>
      <c r="F24" s="52">
        <v>51053</v>
      </c>
      <c r="G24" s="52">
        <f t="shared" si="1"/>
        <v>15.4099003923936</v>
      </c>
      <c r="H24" s="58">
        <v>1120</v>
      </c>
      <c r="I24" s="52">
        <f t="shared" si="2"/>
        <v>0.33806217929369153</v>
      </c>
      <c r="J24" s="52">
        <v>3707</v>
      </c>
      <c r="K24" s="52">
        <f t="shared" si="3"/>
        <v>1.1189254452158164</v>
      </c>
      <c r="L24" s="58">
        <v>279145</v>
      </c>
      <c r="M24" s="52">
        <f t="shared" si="4"/>
        <v>84.25747057047992</v>
      </c>
      <c r="N24" s="52">
        <v>726</v>
      </c>
      <c r="O24" s="52">
        <f t="shared" si="5"/>
        <v>0.21913673407787504</v>
      </c>
      <c r="P24" s="58">
        <v>281196</v>
      </c>
      <c r="Q24" s="52">
        <f t="shared" si="6"/>
        <v>84.8765469363115</v>
      </c>
      <c r="R24" s="52">
        <v>5865806</v>
      </c>
      <c r="S24" s="52">
        <f t="shared" si="7"/>
        <v>1770.542106851796</v>
      </c>
      <c r="T24" s="53">
        <f t="shared" si="8"/>
        <v>6531935</v>
      </c>
      <c r="U24" s="52">
        <f t="shared" si="9"/>
        <v>1971.6073045578025</v>
      </c>
    </row>
    <row r="25" spans="1:21" ht="12.75">
      <c r="A25" s="16">
        <v>22</v>
      </c>
      <c r="B25" s="65" t="s">
        <v>38</v>
      </c>
      <c r="C25" s="50">
        <v>3457</v>
      </c>
      <c r="D25" s="41">
        <v>25978</v>
      </c>
      <c r="E25" s="41">
        <f t="shared" si="0"/>
        <v>7.514608041654614</v>
      </c>
      <c r="F25" s="41">
        <v>0</v>
      </c>
      <c r="G25" s="41">
        <f t="shared" si="1"/>
        <v>0</v>
      </c>
      <c r="H25" s="59">
        <v>0</v>
      </c>
      <c r="I25" s="41">
        <f t="shared" si="2"/>
        <v>0</v>
      </c>
      <c r="J25" s="41">
        <v>11008</v>
      </c>
      <c r="K25" s="41">
        <f t="shared" si="3"/>
        <v>3.1842638125542377</v>
      </c>
      <c r="L25" s="59">
        <v>577977</v>
      </c>
      <c r="M25" s="41">
        <f t="shared" si="4"/>
        <v>167.19033844373735</v>
      </c>
      <c r="N25" s="41">
        <v>0</v>
      </c>
      <c r="O25" s="41">
        <f t="shared" si="5"/>
        <v>0</v>
      </c>
      <c r="P25" s="59">
        <v>62249</v>
      </c>
      <c r="Q25" s="41">
        <f t="shared" si="6"/>
        <v>18.00665316748626</v>
      </c>
      <c r="R25" s="41">
        <v>27936</v>
      </c>
      <c r="S25" s="41">
        <f t="shared" si="7"/>
        <v>8.080995082441424</v>
      </c>
      <c r="T25" s="42">
        <f t="shared" si="8"/>
        <v>705148</v>
      </c>
      <c r="U25" s="41">
        <f t="shared" si="9"/>
        <v>203.9768585478739</v>
      </c>
    </row>
    <row r="26" spans="1:21" ht="12.75">
      <c r="A26" s="16">
        <v>23</v>
      </c>
      <c r="B26" s="65" t="s">
        <v>39</v>
      </c>
      <c r="C26" s="50">
        <v>13797</v>
      </c>
      <c r="D26" s="41">
        <v>306467</v>
      </c>
      <c r="E26" s="41">
        <f t="shared" si="0"/>
        <v>22.21258244545916</v>
      </c>
      <c r="F26" s="41">
        <v>176033</v>
      </c>
      <c r="G26" s="41">
        <f t="shared" si="1"/>
        <v>12.758788142349786</v>
      </c>
      <c r="H26" s="59">
        <v>1734708</v>
      </c>
      <c r="I26" s="41">
        <f t="shared" si="2"/>
        <v>125.73081104587953</v>
      </c>
      <c r="J26" s="41">
        <v>313284</v>
      </c>
      <c r="K26" s="41">
        <f t="shared" si="3"/>
        <v>22.706675364209612</v>
      </c>
      <c r="L26" s="59">
        <v>3125943</v>
      </c>
      <c r="M26" s="41">
        <f t="shared" si="4"/>
        <v>226.5668623613829</v>
      </c>
      <c r="N26" s="41">
        <v>21269</v>
      </c>
      <c r="O26" s="41">
        <f t="shared" si="5"/>
        <v>1.541567007320432</v>
      </c>
      <c r="P26" s="59">
        <v>823890</v>
      </c>
      <c r="Q26" s="41">
        <f t="shared" si="6"/>
        <v>59.71515546858013</v>
      </c>
      <c r="R26" s="41">
        <v>19443081</v>
      </c>
      <c r="S26" s="41">
        <f t="shared" si="7"/>
        <v>1409.2252663622526</v>
      </c>
      <c r="T26" s="42">
        <f t="shared" si="8"/>
        <v>25944675</v>
      </c>
      <c r="U26" s="41">
        <f t="shared" si="9"/>
        <v>1880.4577081974342</v>
      </c>
    </row>
    <row r="27" spans="1:21" ht="12.75">
      <c r="A27" s="16">
        <v>24</v>
      </c>
      <c r="B27" s="65" t="s">
        <v>40</v>
      </c>
      <c r="C27" s="50">
        <v>4265</v>
      </c>
      <c r="D27" s="41">
        <v>61215</v>
      </c>
      <c r="E27" s="41">
        <f t="shared" si="0"/>
        <v>14.352872215709262</v>
      </c>
      <c r="F27" s="41">
        <v>83240</v>
      </c>
      <c r="G27" s="41">
        <f t="shared" si="1"/>
        <v>19.516998827667056</v>
      </c>
      <c r="H27" s="59">
        <v>0</v>
      </c>
      <c r="I27" s="41">
        <f t="shared" si="2"/>
        <v>0</v>
      </c>
      <c r="J27" s="41">
        <v>0</v>
      </c>
      <c r="K27" s="41">
        <f t="shared" si="3"/>
        <v>0</v>
      </c>
      <c r="L27" s="59">
        <v>316214</v>
      </c>
      <c r="M27" s="41">
        <f t="shared" si="4"/>
        <v>74.14161781946072</v>
      </c>
      <c r="N27" s="41">
        <v>150240</v>
      </c>
      <c r="O27" s="41">
        <f t="shared" si="5"/>
        <v>35.226260257913246</v>
      </c>
      <c r="P27" s="59">
        <v>250884</v>
      </c>
      <c r="Q27" s="41">
        <f t="shared" si="6"/>
        <v>58.823915592028136</v>
      </c>
      <c r="R27" s="41">
        <v>969807</v>
      </c>
      <c r="S27" s="41">
        <f t="shared" si="7"/>
        <v>227.3873388042204</v>
      </c>
      <c r="T27" s="42">
        <f t="shared" si="8"/>
        <v>1831600</v>
      </c>
      <c r="U27" s="41">
        <f t="shared" si="9"/>
        <v>429.4490035169988</v>
      </c>
    </row>
    <row r="28" spans="1:21" ht="12.75">
      <c r="A28" s="17">
        <v>25</v>
      </c>
      <c r="B28" s="67" t="s">
        <v>41</v>
      </c>
      <c r="C28" s="46">
        <v>2242</v>
      </c>
      <c r="D28" s="38">
        <v>37757</v>
      </c>
      <c r="E28" s="38">
        <f t="shared" si="0"/>
        <v>16.84076717216771</v>
      </c>
      <c r="F28" s="38">
        <v>0</v>
      </c>
      <c r="G28" s="38">
        <f t="shared" si="1"/>
        <v>0</v>
      </c>
      <c r="H28" s="60">
        <v>0</v>
      </c>
      <c r="I28" s="38">
        <f t="shared" si="2"/>
        <v>0</v>
      </c>
      <c r="J28" s="38">
        <v>0</v>
      </c>
      <c r="K28" s="38">
        <f t="shared" si="3"/>
        <v>0</v>
      </c>
      <c r="L28" s="60">
        <v>498390</v>
      </c>
      <c r="M28" s="38">
        <f t="shared" si="4"/>
        <v>222.29705619982158</v>
      </c>
      <c r="N28" s="38">
        <v>4800</v>
      </c>
      <c r="O28" s="38">
        <f t="shared" si="5"/>
        <v>2.1409455842997325</v>
      </c>
      <c r="P28" s="60">
        <v>0</v>
      </c>
      <c r="Q28" s="38">
        <f t="shared" si="6"/>
        <v>0</v>
      </c>
      <c r="R28" s="38">
        <v>0</v>
      </c>
      <c r="S28" s="38">
        <f t="shared" si="7"/>
        <v>0</v>
      </c>
      <c r="T28" s="39">
        <f t="shared" si="8"/>
        <v>540947</v>
      </c>
      <c r="U28" s="38">
        <f t="shared" si="9"/>
        <v>241.278768956289</v>
      </c>
    </row>
    <row r="29" spans="1:21" ht="12.75">
      <c r="A29" s="51">
        <v>26</v>
      </c>
      <c r="B29" s="66" t="s">
        <v>138</v>
      </c>
      <c r="C29" s="48">
        <v>43722</v>
      </c>
      <c r="D29" s="52">
        <v>623534</v>
      </c>
      <c r="E29" s="52">
        <f t="shared" si="0"/>
        <v>14.26133296738484</v>
      </c>
      <c r="F29" s="52">
        <v>397248</v>
      </c>
      <c r="G29" s="52">
        <f t="shared" si="1"/>
        <v>9.085769177988197</v>
      </c>
      <c r="H29" s="58">
        <v>0</v>
      </c>
      <c r="I29" s="52">
        <f t="shared" si="2"/>
        <v>0</v>
      </c>
      <c r="J29" s="52">
        <v>0</v>
      </c>
      <c r="K29" s="52">
        <f t="shared" si="3"/>
        <v>0</v>
      </c>
      <c r="L29" s="58">
        <v>12796653</v>
      </c>
      <c r="M29" s="52">
        <f t="shared" si="4"/>
        <v>292.6822423493893</v>
      </c>
      <c r="N29" s="52">
        <v>414182</v>
      </c>
      <c r="O29" s="52">
        <f t="shared" si="5"/>
        <v>9.473079914002104</v>
      </c>
      <c r="P29" s="58">
        <v>1162394</v>
      </c>
      <c r="Q29" s="52">
        <f t="shared" si="6"/>
        <v>26.586020767576965</v>
      </c>
      <c r="R29" s="52">
        <v>26683761</v>
      </c>
      <c r="S29" s="52">
        <f t="shared" si="7"/>
        <v>610.3051324276108</v>
      </c>
      <c r="T29" s="53">
        <f t="shared" si="8"/>
        <v>42077772</v>
      </c>
      <c r="U29" s="52">
        <f t="shared" si="9"/>
        <v>962.3935776039523</v>
      </c>
    </row>
    <row r="30" spans="1:21" ht="12.75">
      <c r="A30" s="16">
        <v>27</v>
      </c>
      <c r="B30" s="65" t="s">
        <v>139</v>
      </c>
      <c r="C30" s="50">
        <v>5839</v>
      </c>
      <c r="D30" s="41">
        <v>54708</v>
      </c>
      <c r="E30" s="41">
        <f t="shared" si="0"/>
        <v>9.36941257064566</v>
      </c>
      <c r="F30" s="41">
        <v>97473</v>
      </c>
      <c r="G30" s="41">
        <f t="shared" si="1"/>
        <v>16.693440657646857</v>
      </c>
      <c r="H30" s="59">
        <v>0</v>
      </c>
      <c r="I30" s="41">
        <f t="shared" si="2"/>
        <v>0</v>
      </c>
      <c r="J30" s="41">
        <v>58135</v>
      </c>
      <c r="K30" s="41">
        <f t="shared" si="3"/>
        <v>9.95632813837986</v>
      </c>
      <c r="L30" s="59">
        <v>1094288</v>
      </c>
      <c r="M30" s="41">
        <f t="shared" si="4"/>
        <v>187.41017297482446</v>
      </c>
      <c r="N30" s="41">
        <v>0</v>
      </c>
      <c r="O30" s="41">
        <f t="shared" si="5"/>
        <v>0</v>
      </c>
      <c r="P30" s="59">
        <v>77241</v>
      </c>
      <c r="Q30" s="41">
        <f t="shared" si="6"/>
        <v>13.228463778044185</v>
      </c>
      <c r="R30" s="41">
        <v>0</v>
      </c>
      <c r="S30" s="41">
        <f t="shared" si="7"/>
        <v>0</v>
      </c>
      <c r="T30" s="42">
        <f t="shared" si="8"/>
        <v>1381845</v>
      </c>
      <c r="U30" s="41">
        <f t="shared" si="9"/>
        <v>236.65781811954102</v>
      </c>
    </row>
    <row r="31" spans="1:21" ht="12.75">
      <c r="A31" s="16">
        <v>28</v>
      </c>
      <c r="B31" s="65" t="s">
        <v>42</v>
      </c>
      <c r="C31" s="50">
        <v>29653</v>
      </c>
      <c r="D31" s="41">
        <v>388805</v>
      </c>
      <c r="E31" s="41">
        <f t="shared" si="0"/>
        <v>13.11182679661417</v>
      </c>
      <c r="F31" s="41">
        <v>412132</v>
      </c>
      <c r="G31" s="41">
        <f t="shared" si="1"/>
        <v>13.898492563990153</v>
      </c>
      <c r="H31" s="59">
        <v>53364</v>
      </c>
      <c r="I31" s="41">
        <f t="shared" si="2"/>
        <v>1.7996155532323879</v>
      </c>
      <c r="J31" s="41">
        <v>2849</v>
      </c>
      <c r="K31" s="41">
        <f t="shared" si="3"/>
        <v>0.09607796850234378</v>
      </c>
      <c r="L31" s="59">
        <v>1535608</v>
      </c>
      <c r="M31" s="41">
        <f t="shared" si="4"/>
        <v>51.78592385256129</v>
      </c>
      <c r="N31" s="41">
        <v>733285</v>
      </c>
      <c r="O31" s="41">
        <f t="shared" si="5"/>
        <v>24.728863858631506</v>
      </c>
      <c r="P31" s="59">
        <v>1559842</v>
      </c>
      <c r="Q31" s="41">
        <f t="shared" si="6"/>
        <v>52.603176744342896</v>
      </c>
      <c r="R31" s="41">
        <v>5889093</v>
      </c>
      <c r="S31" s="41">
        <f t="shared" si="7"/>
        <v>198.6002428084848</v>
      </c>
      <c r="T31" s="42">
        <f t="shared" si="8"/>
        <v>10574978</v>
      </c>
      <c r="U31" s="41">
        <f t="shared" si="9"/>
        <v>356.62422014635956</v>
      </c>
    </row>
    <row r="32" spans="1:21" ht="12.75">
      <c r="A32" s="16">
        <v>29</v>
      </c>
      <c r="B32" s="65" t="s">
        <v>43</v>
      </c>
      <c r="C32" s="50">
        <v>14639</v>
      </c>
      <c r="D32" s="41">
        <v>93824</v>
      </c>
      <c r="E32" s="41">
        <f t="shared" si="0"/>
        <v>6.409180954983264</v>
      </c>
      <c r="F32" s="41">
        <v>233640</v>
      </c>
      <c r="G32" s="41">
        <f t="shared" si="1"/>
        <v>15.960106564656055</v>
      </c>
      <c r="H32" s="59">
        <v>0</v>
      </c>
      <c r="I32" s="41">
        <f t="shared" si="2"/>
        <v>0</v>
      </c>
      <c r="J32" s="41">
        <v>348071</v>
      </c>
      <c r="K32" s="41">
        <f t="shared" si="3"/>
        <v>23.77696563972949</v>
      </c>
      <c r="L32" s="59">
        <v>3022439</v>
      </c>
      <c r="M32" s="41">
        <f t="shared" si="4"/>
        <v>206.4648541567047</v>
      </c>
      <c r="N32" s="41">
        <v>81430</v>
      </c>
      <c r="O32" s="41">
        <f t="shared" si="5"/>
        <v>5.56253842475579</v>
      </c>
      <c r="P32" s="59">
        <v>1586372</v>
      </c>
      <c r="Q32" s="41">
        <f t="shared" si="6"/>
        <v>108.36614522849922</v>
      </c>
      <c r="R32" s="41">
        <v>10075323</v>
      </c>
      <c r="S32" s="41">
        <f t="shared" si="7"/>
        <v>688.2521347086549</v>
      </c>
      <c r="T32" s="42">
        <f t="shared" si="8"/>
        <v>15441099</v>
      </c>
      <c r="U32" s="41">
        <f t="shared" si="9"/>
        <v>1054.7919256779835</v>
      </c>
    </row>
    <row r="33" spans="1:21" ht="12.75">
      <c r="A33" s="17">
        <v>30</v>
      </c>
      <c r="B33" s="67" t="s">
        <v>44</v>
      </c>
      <c r="C33" s="46">
        <v>2607</v>
      </c>
      <c r="D33" s="38">
        <v>59263</v>
      </c>
      <c r="E33" s="38">
        <f t="shared" si="0"/>
        <v>22.732259301879555</v>
      </c>
      <c r="F33" s="38">
        <v>5523</v>
      </c>
      <c r="G33" s="38">
        <f t="shared" si="1"/>
        <v>2.1185270425776754</v>
      </c>
      <c r="H33" s="60">
        <v>0</v>
      </c>
      <c r="I33" s="38">
        <f t="shared" si="2"/>
        <v>0</v>
      </c>
      <c r="J33" s="38">
        <v>0</v>
      </c>
      <c r="K33" s="38">
        <f t="shared" si="3"/>
        <v>0</v>
      </c>
      <c r="L33" s="60">
        <v>227266</v>
      </c>
      <c r="M33" s="38">
        <f t="shared" si="4"/>
        <v>87.1752972765631</v>
      </c>
      <c r="N33" s="38">
        <v>6908</v>
      </c>
      <c r="O33" s="38">
        <f t="shared" si="5"/>
        <v>2.649789029535865</v>
      </c>
      <c r="P33" s="60">
        <v>219116</v>
      </c>
      <c r="Q33" s="38">
        <f t="shared" si="6"/>
        <v>84.04909858074414</v>
      </c>
      <c r="R33" s="38">
        <v>3129850</v>
      </c>
      <c r="S33" s="38">
        <f t="shared" si="7"/>
        <v>1200.5561948599923</v>
      </c>
      <c r="T33" s="39">
        <f t="shared" si="8"/>
        <v>3647926</v>
      </c>
      <c r="U33" s="38">
        <f t="shared" si="9"/>
        <v>1399.2811660912926</v>
      </c>
    </row>
    <row r="34" spans="1:21" ht="12.75">
      <c r="A34" s="51">
        <v>31</v>
      </c>
      <c r="B34" s="66" t="s">
        <v>45</v>
      </c>
      <c r="C34" s="48">
        <v>6703</v>
      </c>
      <c r="D34" s="52">
        <v>70890</v>
      </c>
      <c r="E34" s="52">
        <f t="shared" si="0"/>
        <v>10.575861554527823</v>
      </c>
      <c r="F34" s="52">
        <v>24302</v>
      </c>
      <c r="G34" s="52">
        <f t="shared" si="1"/>
        <v>3.62554080262569</v>
      </c>
      <c r="H34" s="58">
        <v>0</v>
      </c>
      <c r="I34" s="52">
        <f t="shared" si="2"/>
        <v>0</v>
      </c>
      <c r="J34" s="52">
        <v>29683</v>
      </c>
      <c r="K34" s="52">
        <f t="shared" si="3"/>
        <v>4.428315679546472</v>
      </c>
      <c r="L34" s="58">
        <v>1379671</v>
      </c>
      <c r="M34" s="52">
        <f t="shared" si="4"/>
        <v>205.82888258988513</v>
      </c>
      <c r="N34" s="52">
        <v>20827</v>
      </c>
      <c r="O34" s="52">
        <f t="shared" si="5"/>
        <v>3.107116216619424</v>
      </c>
      <c r="P34" s="58">
        <v>21549</v>
      </c>
      <c r="Q34" s="52">
        <f t="shared" si="6"/>
        <v>3.2148291809637475</v>
      </c>
      <c r="R34" s="52">
        <v>4298267</v>
      </c>
      <c r="S34" s="52">
        <f t="shared" si="7"/>
        <v>641.2452633149336</v>
      </c>
      <c r="T34" s="53">
        <f t="shared" si="8"/>
        <v>5845189</v>
      </c>
      <c r="U34" s="52">
        <f t="shared" si="9"/>
        <v>872.0258093391019</v>
      </c>
    </row>
    <row r="35" spans="1:21" ht="12.75">
      <c r="A35" s="16">
        <v>32</v>
      </c>
      <c r="B35" s="65" t="s">
        <v>46</v>
      </c>
      <c r="C35" s="50">
        <v>24131</v>
      </c>
      <c r="D35" s="41">
        <v>202619</v>
      </c>
      <c r="E35" s="41">
        <f t="shared" si="0"/>
        <v>8.39662674567983</v>
      </c>
      <c r="F35" s="41">
        <v>343670</v>
      </c>
      <c r="G35" s="41">
        <f t="shared" si="1"/>
        <v>14.241846587377232</v>
      </c>
      <c r="H35" s="59">
        <v>88618</v>
      </c>
      <c r="I35" s="41">
        <f t="shared" si="2"/>
        <v>3.6723716381418092</v>
      </c>
      <c r="J35" s="41">
        <v>1025948</v>
      </c>
      <c r="K35" s="41">
        <f t="shared" si="3"/>
        <v>42.51576809912561</v>
      </c>
      <c r="L35" s="59">
        <v>4881308</v>
      </c>
      <c r="M35" s="41">
        <f t="shared" si="4"/>
        <v>202.28370146284863</v>
      </c>
      <c r="N35" s="41">
        <v>394388</v>
      </c>
      <c r="O35" s="41">
        <f t="shared" si="5"/>
        <v>16.343624383572998</v>
      </c>
      <c r="P35" s="59">
        <v>112300</v>
      </c>
      <c r="Q35" s="41">
        <f t="shared" si="6"/>
        <v>4.653764866768887</v>
      </c>
      <c r="R35" s="41">
        <v>3164013</v>
      </c>
      <c r="S35" s="41">
        <f t="shared" si="7"/>
        <v>131.11818822261822</v>
      </c>
      <c r="T35" s="42">
        <f t="shared" si="8"/>
        <v>10212864</v>
      </c>
      <c r="U35" s="41">
        <f t="shared" si="9"/>
        <v>423.22589200613317</v>
      </c>
    </row>
    <row r="36" spans="1:21" ht="12.75">
      <c r="A36" s="16">
        <v>33</v>
      </c>
      <c r="B36" s="65" t="s">
        <v>47</v>
      </c>
      <c r="C36" s="50">
        <v>2096</v>
      </c>
      <c r="D36" s="41">
        <v>29546</v>
      </c>
      <c r="E36" s="41">
        <f t="shared" si="0"/>
        <v>14.096374045801527</v>
      </c>
      <c r="F36" s="41">
        <v>68248</v>
      </c>
      <c r="G36" s="41">
        <f t="shared" si="1"/>
        <v>32.56106870229008</v>
      </c>
      <c r="H36" s="59">
        <v>0</v>
      </c>
      <c r="I36" s="41">
        <f t="shared" si="2"/>
        <v>0</v>
      </c>
      <c r="J36" s="41">
        <v>2900</v>
      </c>
      <c r="K36" s="41">
        <f t="shared" si="3"/>
        <v>1.383587786259542</v>
      </c>
      <c r="L36" s="59">
        <v>316975</v>
      </c>
      <c r="M36" s="41">
        <f t="shared" si="4"/>
        <v>151.22853053435114</v>
      </c>
      <c r="N36" s="41">
        <v>27786</v>
      </c>
      <c r="O36" s="41">
        <f t="shared" si="5"/>
        <v>13.256679389312977</v>
      </c>
      <c r="P36" s="59">
        <v>68387</v>
      </c>
      <c r="Q36" s="41">
        <f t="shared" si="6"/>
        <v>32.62738549618321</v>
      </c>
      <c r="R36" s="41">
        <v>18952114</v>
      </c>
      <c r="S36" s="41">
        <f t="shared" si="7"/>
        <v>9042.039122137405</v>
      </c>
      <c r="T36" s="42">
        <f t="shared" si="8"/>
        <v>19465956</v>
      </c>
      <c r="U36" s="41">
        <f t="shared" si="9"/>
        <v>9287.192748091604</v>
      </c>
    </row>
    <row r="37" spans="1:21" ht="12.75">
      <c r="A37" s="16">
        <v>34</v>
      </c>
      <c r="B37" s="65" t="s">
        <v>48</v>
      </c>
      <c r="C37" s="50">
        <v>4746</v>
      </c>
      <c r="D37" s="41">
        <v>63272</v>
      </c>
      <c r="E37" s="41">
        <f t="shared" si="0"/>
        <v>13.33164770332912</v>
      </c>
      <c r="F37" s="41">
        <v>96558</v>
      </c>
      <c r="G37" s="41">
        <f t="shared" si="1"/>
        <v>20.345132743362832</v>
      </c>
      <c r="H37" s="59">
        <v>383158</v>
      </c>
      <c r="I37" s="41">
        <f t="shared" si="2"/>
        <v>80.73282764433208</v>
      </c>
      <c r="J37" s="41">
        <v>23406</v>
      </c>
      <c r="K37" s="41">
        <f t="shared" si="3"/>
        <v>4.93173198482933</v>
      </c>
      <c r="L37" s="59">
        <v>771965</v>
      </c>
      <c r="M37" s="41">
        <f t="shared" si="4"/>
        <v>162.6559207753898</v>
      </c>
      <c r="N37" s="41">
        <v>0</v>
      </c>
      <c r="O37" s="41">
        <f t="shared" si="5"/>
        <v>0</v>
      </c>
      <c r="P37" s="59">
        <v>84959</v>
      </c>
      <c r="Q37" s="41">
        <f t="shared" si="6"/>
        <v>17.90117994100295</v>
      </c>
      <c r="R37" s="41">
        <v>2351684</v>
      </c>
      <c r="S37" s="41">
        <f t="shared" si="7"/>
        <v>495.5086388537716</v>
      </c>
      <c r="T37" s="42">
        <f t="shared" si="8"/>
        <v>3775002</v>
      </c>
      <c r="U37" s="41">
        <f t="shared" si="9"/>
        <v>795.4070796460177</v>
      </c>
    </row>
    <row r="38" spans="1:21" ht="12.75">
      <c r="A38" s="17">
        <v>35</v>
      </c>
      <c r="B38" s="67" t="s">
        <v>49</v>
      </c>
      <c r="C38" s="46">
        <v>6754</v>
      </c>
      <c r="D38" s="38">
        <v>68850</v>
      </c>
      <c r="E38" s="38">
        <f t="shared" si="0"/>
        <v>10.193959135327214</v>
      </c>
      <c r="F38" s="38">
        <v>54940</v>
      </c>
      <c r="G38" s="38">
        <f t="shared" si="1"/>
        <v>8.134438851051229</v>
      </c>
      <c r="H38" s="60">
        <v>0</v>
      </c>
      <c r="I38" s="38">
        <f t="shared" si="2"/>
        <v>0</v>
      </c>
      <c r="J38" s="38">
        <v>237530</v>
      </c>
      <c r="K38" s="38">
        <f t="shared" si="3"/>
        <v>35.16878886585727</v>
      </c>
      <c r="L38" s="60">
        <v>1507980</v>
      </c>
      <c r="M38" s="38">
        <f t="shared" si="4"/>
        <v>223.2721350310927</v>
      </c>
      <c r="N38" s="38">
        <v>13565</v>
      </c>
      <c r="O38" s="38">
        <f t="shared" si="5"/>
        <v>2.0084394432928634</v>
      </c>
      <c r="P38" s="60">
        <v>619912</v>
      </c>
      <c r="Q38" s="38">
        <f t="shared" si="6"/>
        <v>91.78442404501037</v>
      </c>
      <c r="R38" s="38">
        <v>0</v>
      </c>
      <c r="S38" s="38">
        <f t="shared" si="7"/>
        <v>0</v>
      </c>
      <c r="T38" s="39">
        <f t="shared" si="8"/>
        <v>2502777</v>
      </c>
      <c r="U38" s="38">
        <f t="shared" si="9"/>
        <v>370.56218537163164</v>
      </c>
    </row>
    <row r="39" spans="1:21" ht="12.75">
      <c r="A39" s="51">
        <v>36</v>
      </c>
      <c r="B39" s="66" t="s">
        <v>140</v>
      </c>
      <c r="C39" s="48">
        <v>10109</v>
      </c>
      <c r="D39" s="52">
        <v>3847</v>
      </c>
      <c r="E39" s="52">
        <f t="shared" si="0"/>
        <v>0.3805519833811455</v>
      </c>
      <c r="F39" s="52">
        <v>209488</v>
      </c>
      <c r="G39" s="52">
        <f t="shared" si="1"/>
        <v>20.722920170145414</v>
      </c>
      <c r="H39" s="58">
        <v>3085894</v>
      </c>
      <c r="I39" s="52">
        <f t="shared" si="2"/>
        <v>305.26204372341476</v>
      </c>
      <c r="J39" s="52">
        <v>333076</v>
      </c>
      <c r="K39" s="52">
        <f t="shared" si="3"/>
        <v>32.948461766742504</v>
      </c>
      <c r="L39" s="58">
        <v>3431711</v>
      </c>
      <c r="M39" s="52">
        <f t="shared" si="4"/>
        <v>339.4708675437729</v>
      </c>
      <c r="N39" s="52">
        <v>1504509</v>
      </c>
      <c r="O39" s="52">
        <f t="shared" si="5"/>
        <v>148.8286675239885</v>
      </c>
      <c r="P39" s="58">
        <v>450583</v>
      </c>
      <c r="Q39" s="52">
        <f t="shared" si="6"/>
        <v>44.57246018399446</v>
      </c>
      <c r="R39" s="52">
        <v>10470153</v>
      </c>
      <c r="S39" s="52">
        <f t="shared" si="7"/>
        <v>1035.7258878227321</v>
      </c>
      <c r="T39" s="53">
        <f t="shared" si="8"/>
        <v>19489261</v>
      </c>
      <c r="U39" s="52">
        <f t="shared" si="9"/>
        <v>1927.911860718172</v>
      </c>
    </row>
    <row r="40" spans="1:21" ht="12.75">
      <c r="A40" s="16">
        <v>37</v>
      </c>
      <c r="B40" s="65" t="s">
        <v>50</v>
      </c>
      <c r="C40" s="50">
        <v>19119</v>
      </c>
      <c r="D40" s="41">
        <v>304327</v>
      </c>
      <c r="E40" s="41">
        <f t="shared" si="0"/>
        <v>15.917516606517077</v>
      </c>
      <c r="F40" s="41">
        <v>219153</v>
      </c>
      <c r="G40" s="41">
        <f t="shared" si="1"/>
        <v>11.462576494586537</v>
      </c>
      <c r="H40" s="59">
        <v>85868</v>
      </c>
      <c r="I40" s="41">
        <f t="shared" si="2"/>
        <v>4.491239081541922</v>
      </c>
      <c r="J40" s="41">
        <v>0</v>
      </c>
      <c r="K40" s="41">
        <f t="shared" si="3"/>
        <v>0</v>
      </c>
      <c r="L40" s="59">
        <v>2215396</v>
      </c>
      <c r="M40" s="41">
        <f t="shared" si="4"/>
        <v>115.87405199016685</v>
      </c>
      <c r="N40" s="41">
        <v>23269</v>
      </c>
      <c r="O40" s="41">
        <f t="shared" si="5"/>
        <v>1.2170615617971652</v>
      </c>
      <c r="P40" s="59">
        <v>96805</v>
      </c>
      <c r="Q40" s="41">
        <f t="shared" si="6"/>
        <v>5.063287828861342</v>
      </c>
      <c r="R40" s="41">
        <v>11326165</v>
      </c>
      <c r="S40" s="41">
        <f t="shared" si="7"/>
        <v>592.4036298969611</v>
      </c>
      <c r="T40" s="42">
        <f t="shared" si="8"/>
        <v>14270983</v>
      </c>
      <c r="U40" s="41">
        <f t="shared" si="9"/>
        <v>746.429363460432</v>
      </c>
    </row>
    <row r="41" spans="1:21" ht="12.75">
      <c r="A41" s="16">
        <v>38</v>
      </c>
      <c r="B41" s="65" t="s">
        <v>141</v>
      </c>
      <c r="C41" s="50">
        <v>3614</v>
      </c>
      <c r="D41" s="41">
        <v>53971</v>
      </c>
      <c r="E41" s="41">
        <f t="shared" si="0"/>
        <v>14.933868289983398</v>
      </c>
      <c r="F41" s="41">
        <v>0</v>
      </c>
      <c r="G41" s="41">
        <f t="shared" si="1"/>
        <v>0</v>
      </c>
      <c r="H41" s="59">
        <v>0</v>
      </c>
      <c r="I41" s="41">
        <f t="shared" si="2"/>
        <v>0</v>
      </c>
      <c r="J41" s="41">
        <v>143192</v>
      </c>
      <c r="K41" s="41">
        <f t="shared" si="3"/>
        <v>39.62147205312673</v>
      </c>
      <c r="L41" s="59">
        <v>3011270</v>
      </c>
      <c r="M41" s="41">
        <f t="shared" si="4"/>
        <v>833.2235749861649</v>
      </c>
      <c r="N41" s="41">
        <v>128575</v>
      </c>
      <c r="O41" s="41">
        <f t="shared" si="5"/>
        <v>35.57692307692308</v>
      </c>
      <c r="P41" s="59">
        <v>5940</v>
      </c>
      <c r="Q41" s="41">
        <f t="shared" si="6"/>
        <v>1.6436081903707802</v>
      </c>
      <c r="R41" s="41">
        <v>0</v>
      </c>
      <c r="S41" s="41">
        <f t="shared" si="7"/>
        <v>0</v>
      </c>
      <c r="T41" s="42">
        <f t="shared" si="8"/>
        <v>3342948</v>
      </c>
      <c r="U41" s="41">
        <f t="shared" si="9"/>
        <v>924.9994465965689</v>
      </c>
    </row>
    <row r="42" spans="1:21" ht="12.75">
      <c r="A42" s="16">
        <v>39</v>
      </c>
      <c r="B42" s="65" t="s">
        <v>51</v>
      </c>
      <c r="C42" s="50">
        <v>2634</v>
      </c>
      <c r="D42" s="41">
        <v>24224</v>
      </c>
      <c r="E42" s="41">
        <f t="shared" si="0"/>
        <v>9.19665907365224</v>
      </c>
      <c r="F42" s="41">
        <v>39457</v>
      </c>
      <c r="G42" s="41">
        <f t="shared" si="1"/>
        <v>14.979878511769172</v>
      </c>
      <c r="H42" s="59">
        <v>0</v>
      </c>
      <c r="I42" s="41">
        <f t="shared" si="2"/>
        <v>0</v>
      </c>
      <c r="J42" s="41">
        <v>39990</v>
      </c>
      <c r="K42" s="41">
        <f t="shared" si="3"/>
        <v>15.182232346241458</v>
      </c>
      <c r="L42" s="59">
        <v>652759</v>
      </c>
      <c r="M42" s="41">
        <f t="shared" si="4"/>
        <v>247.8204252088079</v>
      </c>
      <c r="N42" s="41">
        <v>76138</v>
      </c>
      <c r="O42" s="41">
        <f t="shared" si="5"/>
        <v>28.90584662110858</v>
      </c>
      <c r="P42" s="59">
        <v>34447</v>
      </c>
      <c r="Q42" s="41">
        <f t="shared" si="6"/>
        <v>13.077828397873956</v>
      </c>
      <c r="R42" s="41">
        <v>357474</v>
      </c>
      <c r="S42" s="41">
        <f t="shared" si="7"/>
        <v>135.71526195899773</v>
      </c>
      <c r="T42" s="42">
        <f t="shared" si="8"/>
        <v>1224489</v>
      </c>
      <c r="U42" s="41">
        <f t="shared" si="9"/>
        <v>464.87813211845105</v>
      </c>
    </row>
    <row r="43" spans="1:21" ht="12.75">
      <c r="A43" s="17">
        <v>40</v>
      </c>
      <c r="B43" s="67" t="s">
        <v>52</v>
      </c>
      <c r="C43" s="46">
        <v>23634</v>
      </c>
      <c r="D43" s="38">
        <v>0</v>
      </c>
      <c r="E43" s="38">
        <f t="shared" si="0"/>
        <v>0</v>
      </c>
      <c r="F43" s="38">
        <v>167719</v>
      </c>
      <c r="G43" s="38">
        <f t="shared" si="1"/>
        <v>7.096513497503596</v>
      </c>
      <c r="H43" s="60">
        <v>456</v>
      </c>
      <c r="I43" s="38">
        <f t="shared" si="2"/>
        <v>0.019294237116019294</v>
      </c>
      <c r="J43" s="38">
        <v>825</v>
      </c>
      <c r="K43" s="38">
        <f t="shared" si="3"/>
        <v>0.03490733688753491</v>
      </c>
      <c r="L43" s="60">
        <v>5116898</v>
      </c>
      <c r="M43" s="38">
        <f t="shared" si="4"/>
        <v>216.5057967335195</v>
      </c>
      <c r="N43" s="38">
        <v>16264</v>
      </c>
      <c r="O43" s="38">
        <f t="shared" si="5"/>
        <v>0.6881611238046882</v>
      </c>
      <c r="P43" s="60">
        <v>413</v>
      </c>
      <c r="Q43" s="38">
        <f t="shared" si="6"/>
        <v>0.017474824405517474</v>
      </c>
      <c r="R43" s="38">
        <v>536762</v>
      </c>
      <c r="S43" s="38">
        <f t="shared" si="7"/>
        <v>22.71143268172971</v>
      </c>
      <c r="T43" s="39">
        <f t="shared" si="8"/>
        <v>5839337</v>
      </c>
      <c r="U43" s="38">
        <f t="shared" si="9"/>
        <v>247.07358043496657</v>
      </c>
    </row>
    <row r="44" spans="1:21" ht="12.75">
      <c r="A44" s="51">
        <v>41</v>
      </c>
      <c r="B44" s="66" t="s">
        <v>53</v>
      </c>
      <c r="C44" s="48">
        <v>1512</v>
      </c>
      <c r="D44" s="52">
        <v>11631</v>
      </c>
      <c r="E44" s="52">
        <f t="shared" si="0"/>
        <v>7.692460317460317</v>
      </c>
      <c r="F44" s="52">
        <v>44539</v>
      </c>
      <c r="G44" s="52">
        <f t="shared" si="1"/>
        <v>29.457010582010582</v>
      </c>
      <c r="H44" s="58">
        <v>0</v>
      </c>
      <c r="I44" s="52">
        <f t="shared" si="2"/>
        <v>0</v>
      </c>
      <c r="J44" s="52">
        <v>50546</v>
      </c>
      <c r="K44" s="52">
        <f t="shared" si="3"/>
        <v>33.42989417989418</v>
      </c>
      <c r="L44" s="58">
        <v>231131</v>
      </c>
      <c r="M44" s="52">
        <f t="shared" si="4"/>
        <v>152.864417989418</v>
      </c>
      <c r="N44" s="52">
        <v>0</v>
      </c>
      <c r="O44" s="52">
        <f t="shared" si="5"/>
        <v>0</v>
      </c>
      <c r="P44" s="58">
        <v>6628</v>
      </c>
      <c r="Q44" s="52">
        <f t="shared" si="6"/>
        <v>4.383597883597884</v>
      </c>
      <c r="R44" s="52">
        <v>0</v>
      </c>
      <c r="S44" s="52">
        <f t="shared" si="7"/>
        <v>0</v>
      </c>
      <c r="T44" s="53">
        <f t="shared" si="8"/>
        <v>344475</v>
      </c>
      <c r="U44" s="52">
        <f t="shared" si="9"/>
        <v>227.82738095238096</v>
      </c>
    </row>
    <row r="45" spans="1:21" ht="12.75">
      <c r="A45" s="16">
        <v>42</v>
      </c>
      <c r="B45" s="65" t="s">
        <v>54</v>
      </c>
      <c r="C45" s="50">
        <v>3385</v>
      </c>
      <c r="D45" s="41">
        <v>39347</v>
      </c>
      <c r="E45" s="41">
        <f t="shared" si="0"/>
        <v>11.623929098966027</v>
      </c>
      <c r="F45" s="41">
        <v>59419</v>
      </c>
      <c r="G45" s="41">
        <f t="shared" si="1"/>
        <v>17.553618906942393</v>
      </c>
      <c r="H45" s="59">
        <v>0</v>
      </c>
      <c r="I45" s="41">
        <f t="shared" si="2"/>
        <v>0</v>
      </c>
      <c r="J45" s="41">
        <v>7939</v>
      </c>
      <c r="K45" s="41">
        <f t="shared" si="3"/>
        <v>2.3453471196454947</v>
      </c>
      <c r="L45" s="59">
        <v>200418</v>
      </c>
      <c r="M45" s="41">
        <f t="shared" si="4"/>
        <v>59.20768094534712</v>
      </c>
      <c r="N45" s="41">
        <v>0</v>
      </c>
      <c r="O45" s="41">
        <f t="shared" si="5"/>
        <v>0</v>
      </c>
      <c r="P45" s="59">
        <v>73434</v>
      </c>
      <c r="Q45" s="41">
        <f t="shared" si="6"/>
        <v>21.69394387001477</v>
      </c>
      <c r="R45" s="41">
        <v>979425</v>
      </c>
      <c r="S45" s="41">
        <f t="shared" si="7"/>
        <v>289.3426883308715</v>
      </c>
      <c r="T45" s="42">
        <f t="shared" si="8"/>
        <v>1359982</v>
      </c>
      <c r="U45" s="41">
        <f t="shared" si="9"/>
        <v>401.7672082717873</v>
      </c>
    </row>
    <row r="46" spans="1:21" ht="12.75">
      <c r="A46" s="16">
        <v>43</v>
      </c>
      <c r="B46" s="65" t="s">
        <v>55</v>
      </c>
      <c r="C46" s="50">
        <v>4253</v>
      </c>
      <c r="D46" s="41">
        <v>46425</v>
      </c>
      <c r="E46" s="41">
        <f t="shared" si="0"/>
        <v>10.91582412414766</v>
      </c>
      <c r="F46" s="41">
        <v>21365</v>
      </c>
      <c r="G46" s="41">
        <f t="shared" si="1"/>
        <v>5.023512814483894</v>
      </c>
      <c r="H46" s="59">
        <v>9500</v>
      </c>
      <c r="I46" s="41">
        <f t="shared" si="2"/>
        <v>2.2337173759699036</v>
      </c>
      <c r="J46" s="41">
        <v>1933</v>
      </c>
      <c r="K46" s="41">
        <f t="shared" si="3"/>
        <v>0.45450270397366566</v>
      </c>
      <c r="L46" s="59">
        <v>490946</v>
      </c>
      <c r="M46" s="41">
        <f t="shared" si="4"/>
        <v>115.43522219609687</v>
      </c>
      <c r="N46" s="41">
        <v>0</v>
      </c>
      <c r="O46" s="41">
        <f t="shared" si="5"/>
        <v>0</v>
      </c>
      <c r="P46" s="59">
        <v>114010</v>
      </c>
      <c r="Q46" s="41">
        <f t="shared" si="6"/>
        <v>26.806959793087234</v>
      </c>
      <c r="R46" s="41">
        <v>788594</v>
      </c>
      <c r="S46" s="41">
        <f t="shared" si="7"/>
        <v>185.42064425111687</v>
      </c>
      <c r="T46" s="42">
        <f t="shared" si="8"/>
        <v>1472773</v>
      </c>
      <c r="U46" s="41">
        <f t="shared" si="9"/>
        <v>346.2903832588761</v>
      </c>
    </row>
    <row r="47" spans="1:21" ht="12.75">
      <c r="A47" s="16">
        <v>44</v>
      </c>
      <c r="B47" s="65" t="s">
        <v>142</v>
      </c>
      <c r="C47" s="50">
        <v>4645</v>
      </c>
      <c r="D47" s="41">
        <v>54519</v>
      </c>
      <c r="E47" s="41">
        <f t="shared" si="0"/>
        <v>11.73713670613563</v>
      </c>
      <c r="F47" s="41">
        <v>199091</v>
      </c>
      <c r="G47" s="41">
        <f t="shared" si="1"/>
        <v>42.86135629709365</v>
      </c>
      <c r="H47" s="59">
        <v>0</v>
      </c>
      <c r="I47" s="41">
        <f t="shared" si="2"/>
        <v>0</v>
      </c>
      <c r="J47" s="41">
        <v>564494</v>
      </c>
      <c r="K47" s="41">
        <f t="shared" si="3"/>
        <v>121.52723358449946</v>
      </c>
      <c r="L47" s="59">
        <v>2362954</v>
      </c>
      <c r="M47" s="41">
        <f t="shared" si="4"/>
        <v>508.7091496232508</v>
      </c>
      <c r="N47" s="41">
        <v>0</v>
      </c>
      <c r="O47" s="41">
        <f t="shared" si="5"/>
        <v>0</v>
      </c>
      <c r="P47" s="59">
        <v>0</v>
      </c>
      <c r="Q47" s="41">
        <f t="shared" si="6"/>
        <v>0</v>
      </c>
      <c r="R47" s="41">
        <v>54318209</v>
      </c>
      <c r="S47" s="41">
        <f t="shared" si="7"/>
        <v>11693.909364908504</v>
      </c>
      <c r="T47" s="42">
        <f t="shared" si="8"/>
        <v>57499267</v>
      </c>
      <c r="U47" s="41">
        <f t="shared" si="9"/>
        <v>12378.744241119482</v>
      </c>
    </row>
    <row r="48" spans="1:21" ht="12.75">
      <c r="A48" s="17">
        <v>45</v>
      </c>
      <c r="B48" s="67" t="s">
        <v>143</v>
      </c>
      <c r="C48" s="46">
        <v>9535</v>
      </c>
      <c r="D48" s="38">
        <v>191986</v>
      </c>
      <c r="E48" s="38">
        <f t="shared" si="0"/>
        <v>20.134871525957</v>
      </c>
      <c r="F48" s="38">
        <v>55660</v>
      </c>
      <c r="G48" s="38">
        <f t="shared" si="1"/>
        <v>5.83744100681699</v>
      </c>
      <c r="H48" s="60">
        <v>404879</v>
      </c>
      <c r="I48" s="38">
        <f t="shared" si="2"/>
        <v>42.462401678028314</v>
      </c>
      <c r="J48" s="38">
        <v>173272</v>
      </c>
      <c r="K48" s="38">
        <f t="shared" si="3"/>
        <v>18.172207656004193</v>
      </c>
      <c r="L48" s="60">
        <v>1341259</v>
      </c>
      <c r="M48" s="38">
        <f t="shared" si="4"/>
        <v>140.66691137912952</v>
      </c>
      <c r="N48" s="38">
        <v>0</v>
      </c>
      <c r="O48" s="38">
        <f t="shared" si="5"/>
        <v>0</v>
      </c>
      <c r="P48" s="60">
        <v>0</v>
      </c>
      <c r="Q48" s="38">
        <f t="shared" si="6"/>
        <v>0</v>
      </c>
      <c r="R48" s="38">
        <v>4010335</v>
      </c>
      <c r="S48" s="38">
        <f t="shared" si="7"/>
        <v>420.59098059779757</v>
      </c>
      <c r="T48" s="39">
        <f t="shared" si="8"/>
        <v>6177391</v>
      </c>
      <c r="U48" s="38">
        <f t="shared" si="9"/>
        <v>647.8648138437336</v>
      </c>
    </row>
    <row r="49" spans="1:21" ht="12.75">
      <c r="A49" s="51">
        <v>46</v>
      </c>
      <c r="B49" s="66" t="s">
        <v>56</v>
      </c>
      <c r="C49" s="48">
        <v>1208</v>
      </c>
      <c r="D49" s="52">
        <v>12480</v>
      </c>
      <c r="E49" s="52">
        <f t="shared" si="0"/>
        <v>10.331125827814569</v>
      </c>
      <c r="F49" s="52">
        <v>27541</v>
      </c>
      <c r="G49" s="52">
        <f t="shared" si="1"/>
        <v>22.798841059602648</v>
      </c>
      <c r="H49" s="58">
        <v>0</v>
      </c>
      <c r="I49" s="52">
        <f t="shared" si="2"/>
        <v>0</v>
      </c>
      <c r="J49" s="52">
        <v>5086</v>
      </c>
      <c r="K49" s="52">
        <f t="shared" si="3"/>
        <v>4.210264900662252</v>
      </c>
      <c r="L49" s="58">
        <v>178836</v>
      </c>
      <c r="M49" s="52">
        <f t="shared" si="4"/>
        <v>148.0430463576159</v>
      </c>
      <c r="N49" s="52">
        <v>2760</v>
      </c>
      <c r="O49" s="52">
        <f t="shared" si="5"/>
        <v>2.2847682119205297</v>
      </c>
      <c r="P49" s="58">
        <v>189495</v>
      </c>
      <c r="Q49" s="52">
        <f t="shared" si="6"/>
        <v>156.86672185430464</v>
      </c>
      <c r="R49" s="52">
        <v>124606</v>
      </c>
      <c r="S49" s="52">
        <f t="shared" si="7"/>
        <v>103.15066225165563</v>
      </c>
      <c r="T49" s="53">
        <f t="shared" si="8"/>
        <v>540804</v>
      </c>
      <c r="U49" s="52">
        <f t="shared" si="9"/>
        <v>447.68543046357615</v>
      </c>
    </row>
    <row r="50" spans="1:21" ht="12.75">
      <c r="A50" s="16">
        <v>47</v>
      </c>
      <c r="B50" s="65" t="s">
        <v>57</v>
      </c>
      <c r="C50" s="50">
        <v>4085</v>
      </c>
      <c r="D50" s="41">
        <v>37543</v>
      </c>
      <c r="E50" s="41">
        <f t="shared" si="0"/>
        <v>9.19045287637699</v>
      </c>
      <c r="F50" s="41">
        <v>66072</v>
      </c>
      <c r="G50" s="41">
        <f t="shared" si="1"/>
        <v>16.174296205630355</v>
      </c>
      <c r="H50" s="59">
        <v>508432</v>
      </c>
      <c r="I50" s="41">
        <f t="shared" si="2"/>
        <v>124.46315789473684</v>
      </c>
      <c r="J50" s="41">
        <v>387245</v>
      </c>
      <c r="K50" s="41">
        <f t="shared" si="3"/>
        <v>94.796817625459</v>
      </c>
      <c r="L50" s="59">
        <v>1951629</v>
      </c>
      <c r="M50" s="41">
        <f t="shared" si="4"/>
        <v>477.7549571603427</v>
      </c>
      <c r="N50" s="41">
        <v>31436</v>
      </c>
      <c r="O50" s="41">
        <f t="shared" si="5"/>
        <v>7.6954712362301105</v>
      </c>
      <c r="P50" s="59">
        <v>568517</v>
      </c>
      <c r="Q50" s="41">
        <f t="shared" si="6"/>
        <v>139.1718482252142</v>
      </c>
      <c r="R50" s="41">
        <v>1220689</v>
      </c>
      <c r="S50" s="41">
        <f t="shared" si="7"/>
        <v>298.822276621787</v>
      </c>
      <c r="T50" s="42">
        <f>D50+F50+H50+J50+L50+N50+P50+R50</f>
        <v>4771563</v>
      </c>
      <c r="U50" s="41">
        <f t="shared" si="9"/>
        <v>1168.0692778457772</v>
      </c>
    </row>
    <row r="51" spans="1:21" ht="12.75">
      <c r="A51" s="16">
        <v>48</v>
      </c>
      <c r="B51" s="65" t="s">
        <v>58</v>
      </c>
      <c r="C51" s="50">
        <v>6355</v>
      </c>
      <c r="D51" s="41">
        <v>0</v>
      </c>
      <c r="E51" s="41">
        <f t="shared" si="0"/>
        <v>0</v>
      </c>
      <c r="F51" s="41">
        <v>84252</v>
      </c>
      <c r="G51" s="41">
        <f t="shared" si="1"/>
        <v>13.257592446892211</v>
      </c>
      <c r="H51" s="59">
        <v>30795</v>
      </c>
      <c r="I51" s="41">
        <f t="shared" si="2"/>
        <v>4.845790715971676</v>
      </c>
      <c r="J51" s="41">
        <v>218152</v>
      </c>
      <c r="K51" s="41">
        <f t="shared" si="3"/>
        <v>34.32761605035405</v>
      </c>
      <c r="L51" s="59">
        <v>900254</v>
      </c>
      <c r="M51" s="41">
        <f t="shared" si="4"/>
        <v>141.66073957513768</v>
      </c>
      <c r="N51" s="41">
        <v>106581</v>
      </c>
      <c r="O51" s="41">
        <f t="shared" si="5"/>
        <v>16.771203776553893</v>
      </c>
      <c r="P51" s="59">
        <v>0</v>
      </c>
      <c r="Q51" s="41">
        <f t="shared" si="6"/>
        <v>0</v>
      </c>
      <c r="R51" s="41">
        <v>0</v>
      </c>
      <c r="S51" s="41">
        <f t="shared" si="7"/>
        <v>0</v>
      </c>
      <c r="T51" s="42">
        <f t="shared" si="8"/>
        <v>1340034</v>
      </c>
      <c r="U51" s="41">
        <f t="shared" si="9"/>
        <v>210.86294256490953</v>
      </c>
    </row>
    <row r="52" spans="1:21" ht="12.75">
      <c r="A52" s="16">
        <v>49</v>
      </c>
      <c r="B52" s="65" t="s">
        <v>59</v>
      </c>
      <c r="C52" s="50">
        <v>15095</v>
      </c>
      <c r="D52" s="41">
        <v>188338</v>
      </c>
      <c r="E52" s="41">
        <f t="shared" si="0"/>
        <v>12.47684663795959</v>
      </c>
      <c r="F52" s="41">
        <v>99541</v>
      </c>
      <c r="G52" s="41">
        <f t="shared" si="1"/>
        <v>6.59430274925472</v>
      </c>
      <c r="H52" s="59">
        <v>0</v>
      </c>
      <c r="I52" s="41">
        <f t="shared" si="2"/>
        <v>0</v>
      </c>
      <c r="J52" s="41">
        <v>87662</v>
      </c>
      <c r="K52" s="41">
        <f t="shared" si="3"/>
        <v>5.807353428287512</v>
      </c>
      <c r="L52" s="59">
        <v>2136163</v>
      </c>
      <c r="M52" s="41">
        <f t="shared" si="4"/>
        <v>141.51460748592248</v>
      </c>
      <c r="N52" s="41">
        <v>193777</v>
      </c>
      <c r="O52" s="41">
        <f t="shared" si="5"/>
        <v>12.837164624047698</v>
      </c>
      <c r="P52" s="59">
        <v>443853</v>
      </c>
      <c r="Q52" s="41">
        <f t="shared" si="6"/>
        <v>29.403974826101358</v>
      </c>
      <c r="R52" s="41">
        <v>4872380</v>
      </c>
      <c r="S52" s="41">
        <f t="shared" si="7"/>
        <v>322.78105332891687</v>
      </c>
      <c r="T52" s="42">
        <f t="shared" si="8"/>
        <v>8021714</v>
      </c>
      <c r="U52" s="41">
        <f t="shared" si="9"/>
        <v>531.4153030804903</v>
      </c>
    </row>
    <row r="53" spans="1:21" ht="12.75">
      <c r="A53" s="17">
        <v>50</v>
      </c>
      <c r="B53" s="67" t="s">
        <v>60</v>
      </c>
      <c r="C53" s="46">
        <v>8404</v>
      </c>
      <c r="D53" s="38">
        <v>86347</v>
      </c>
      <c r="E53" s="38">
        <f t="shared" si="0"/>
        <v>10.274512137077583</v>
      </c>
      <c r="F53" s="38">
        <v>113526</v>
      </c>
      <c r="G53" s="38">
        <f t="shared" si="1"/>
        <v>13.508567348881485</v>
      </c>
      <c r="H53" s="60">
        <v>0</v>
      </c>
      <c r="I53" s="38">
        <f t="shared" si="2"/>
        <v>0</v>
      </c>
      <c r="J53" s="38">
        <v>38414</v>
      </c>
      <c r="K53" s="38">
        <f t="shared" si="3"/>
        <v>4.570918610185626</v>
      </c>
      <c r="L53" s="60">
        <v>1417278</v>
      </c>
      <c r="M53" s="38">
        <f t="shared" si="4"/>
        <v>168.6432651118515</v>
      </c>
      <c r="N53" s="38">
        <v>47695</v>
      </c>
      <c r="O53" s="38">
        <f t="shared" si="5"/>
        <v>5.675273679200381</v>
      </c>
      <c r="P53" s="60">
        <v>125487</v>
      </c>
      <c r="Q53" s="38">
        <f t="shared" si="6"/>
        <v>14.931818181818182</v>
      </c>
      <c r="R53" s="38">
        <v>1113508</v>
      </c>
      <c r="S53" s="38">
        <f t="shared" si="7"/>
        <v>132.4973821989529</v>
      </c>
      <c r="T53" s="39">
        <f t="shared" si="8"/>
        <v>2942255</v>
      </c>
      <c r="U53" s="38">
        <f t="shared" si="9"/>
        <v>350.1017372679676</v>
      </c>
    </row>
    <row r="54" spans="1:21" ht="12.75">
      <c r="A54" s="51">
        <v>51</v>
      </c>
      <c r="B54" s="66" t="s">
        <v>61</v>
      </c>
      <c r="C54" s="48">
        <v>9532</v>
      </c>
      <c r="D54" s="52">
        <v>96120</v>
      </c>
      <c r="E54" s="52">
        <f t="shared" si="0"/>
        <v>10.083927822073017</v>
      </c>
      <c r="F54" s="52">
        <v>143482</v>
      </c>
      <c r="G54" s="52">
        <f t="shared" si="1"/>
        <v>15.052664708350818</v>
      </c>
      <c r="H54" s="58">
        <v>0</v>
      </c>
      <c r="I54" s="52">
        <f t="shared" si="2"/>
        <v>0</v>
      </c>
      <c r="J54" s="52">
        <v>217102</v>
      </c>
      <c r="K54" s="52">
        <f t="shared" si="3"/>
        <v>22.776122534620228</v>
      </c>
      <c r="L54" s="58">
        <v>2395892</v>
      </c>
      <c r="M54" s="52">
        <f t="shared" si="4"/>
        <v>251.35249685270668</v>
      </c>
      <c r="N54" s="52">
        <v>34971</v>
      </c>
      <c r="O54" s="52">
        <f t="shared" si="5"/>
        <v>3.668799832144356</v>
      </c>
      <c r="P54" s="58">
        <v>391757</v>
      </c>
      <c r="Q54" s="52">
        <f t="shared" si="6"/>
        <v>41.09913973982375</v>
      </c>
      <c r="R54" s="52">
        <v>13076794</v>
      </c>
      <c r="S54" s="52">
        <f t="shared" si="7"/>
        <v>1371.8835501468736</v>
      </c>
      <c r="T54" s="53">
        <f t="shared" si="8"/>
        <v>16356118</v>
      </c>
      <c r="U54" s="52">
        <f t="shared" si="9"/>
        <v>1715.9167016365925</v>
      </c>
    </row>
    <row r="55" spans="1:21" ht="12.75">
      <c r="A55" s="16">
        <v>52</v>
      </c>
      <c r="B55" s="65" t="s">
        <v>144</v>
      </c>
      <c r="C55" s="50">
        <v>35490</v>
      </c>
      <c r="D55" s="41">
        <v>367769</v>
      </c>
      <c r="E55" s="41">
        <f t="shared" si="0"/>
        <v>10.36260918568611</v>
      </c>
      <c r="F55" s="41">
        <v>204190</v>
      </c>
      <c r="G55" s="41">
        <f t="shared" si="1"/>
        <v>5.7534516765285995</v>
      </c>
      <c r="H55" s="59">
        <v>56670</v>
      </c>
      <c r="I55" s="41">
        <f t="shared" si="2"/>
        <v>1.5967878275570584</v>
      </c>
      <c r="J55" s="41">
        <v>338147</v>
      </c>
      <c r="K55" s="41">
        <f t="shared" si="3"/>
        <v>9.527951535643844</v>
      </c>
      <c r="L55" s="59">
        <v>3208848</v>
      </c>
      <c r="M55" s="41">
        <f t="shared" si="4"/>
        <v>90.41555367709213</v>
      </c>
      <c r="N55" s="41">
        <v>635403</v>
      </c>
      <c r="O55" s="41">
        <f t="shared" si="5"/>
        <v>17.90371935756551</v>
      </c>
      <c r="P55" s="59">
        <v>512745</v>
      </c>
      <c r="Q55" s="41">
        <f t="shared" si="6"/>
        <v>14.447590870667794</v>
      </c>
      <c r="R55" s="41">
        <v>69185281</v>
      </c>
      <c r="S55" s="41">
        <f t="shared" si="7"/>
        <v>1949.430290222598</v>
      </c>
      <c r="T55" s="42">
        <f t="shared" si="8"/>
        <v>74509053</v>
      </c>
      <c r="U55" s="41">
        <f t="shared" si="9"/>
        <v>2099.437954353339</v>
      </c>
    </row>
    <row r="56" spans="1:21" ht="12.75">
      <c r="A56" s="16">
        <v>53</v>
      </c>
      <c r="B56" s="65" t="s">
        <v>62</v>
      </c>
      <c r="C56" s="50">
        <v>19402</v>
      </c>
      <c r="D56" s="41">
        <v>197589</v>
      </c>
      <c r="E56" s="41">
        <f t="shared" si="0"/>
        <v>10.183950108236264</v>
      </c>
      <c r="F56" s="41">
        <v>168995</v>
      </c>
      <c r="G56" s="41">
        <f t="shared" si="1"/>
        <v>8.710184517060098</v>
      </c>
      <c r="H56" s="59">
        <v>41110</v>
      </c>
      <c r="I56" s="41">
        <f t="shared" si="2"/>
        <v>2.1188537264199567</v>
      </c>
      <c r="J56" s="41">
        <v>105288</v>
      </c>
      <c r="K56" s="41">
        <f t="shared" si="3"/>
        <v>5.4266570456653955</v>
      </c>
      <c r="L56" s="59">
        <v>2363124</v>
      </c>
      <c r="M56" s="41">
        <f t="shared" si="4"/>
        <v>121.79795897330172</v>
      </c>
      <c r="N56" s="41">
        <v>262297</v>
      </c>
      <c r="O56" s="41">
        <f t="shared" si="5"/>
        <v>13.519070198948562</v>
      </c>
      <c r="P56" s="59">
        <v>3272691</v>
      </c>
      <c r="Q56" s="41">
        <f t="shared" si="6"/>
        <v>168.67802288423874</v>
      </c>
      <c r="R56" s="41">
        <v>1464791</v>
      </c>
      <c r="S56" s="41">
        <f t="shared" si="7"/>
        <v>75.49690753530564</v>
      </c>
      <c r="T56" s="42">
        <f t="shared" si="8"/>
        <v>7875885</v>
      </c>
      <c r="U56" s="41">
        <f t="shared" si="9"/>
        <v>405.9316049891764</v>
      </c>
    </row>
    <row r="57" spans="1:21" ht="12.75">
      <c r="A57" s="16">
        <v>54</v>
      </c>
      <c r="B57" s="65" t="s">
        <v>63</v>
      </c>
      <c r="C57" s="50">
        <v>745</v>
      </c>
      <c r="D57" s="41">
        <v>15599</v>
      </c>
      <c r="E57" s="41">
        <f t="shared" si="0"/>
        <v>20.93825503355705</v>
      </c>
      <c r="F57" s="41">
        <v>12251</v>
      </c>
      <c r="G57" s="41">
        <f t="shared" si="1"/>
        <v>16.444295302013423</v>
      </c>
      <c r="H57" s="59">
        <v>0</v>
      </c>
      <c r="I57" s="41">
        <f t="shared" si="2"/>
        <v>0</v>
      </c>
      <c r="J57" s="41">
        <v>9401</v>
      </c>
      <c r="K57" s="41">
        <f t="shared" si="3"/>
        <v>12.618791946308725</v>
      </c>
      <c r="L57" s="59">
        <v>70675</v>
      </c>
      <c r="M57" s="41">
        <f t="shared" si="4"/>
        <v>94.86577181208054</v>
      </c>
      <c r="N57" s="41">
        <v>0</v>
      </c>
      <c r="O57" s="41">
        <f t="shared" si="5"/>
        <v>0</v>
      </c>
      <c r="P57" s="59">
        <v>42432</v>
      </c>
      <c r="Q57" s="41">
        <f t="shared" si="6"/>
        <v>56.955704697986576</v>
      </c>
      <c r="R57" s="41">
        <v>219564</v>
      </c>
      <c r="S57" s="41">
        <f t="shared" si="7"/>
        <v>294.71677852348995</v>
      </c>
      <c r="T57" s="42">
        <f t="shared" si="8"/>
        <v>369922</v>
      </c>
      <c r="U57" s="41">
        <f t="shared" si="9"/>
        <v>496.53959731543625</v>
      </c>
    </row>
    <row r="58" spans="1:21" ht="12.75">
      <c r="A58" s="17">
        <v>55</v>
      </c>
      <c r="B58" s="67" t="s">
        <v>145</v>
      </c>
      <c r="C58" s="46">
        <v>18898</v>
      </c>
      <c r="D58" s="38">
        <v>179248</v>
      </c>
      <c r="E58" s="38">
        <f t="shared" si="0"/>
        <v>9.485024870356652</v>
      </c>
      <c r="F58" s="38">
        <v>305091</v>
      </c>
      <c r="G58" s="38">
        <f t="shared" si="1"/>
        <v>16.144089321621337</v>
      </c>
      <c r="H58" s="60">
        <v>4181</v>
      </c>
      <c r="I58" s="38">
        <f t="shared" si="2"/>
        <v>0.22124034289342787</v>
      </c>
      <c r="J58" s="38">
        <v>1451475</v>
      </c>
      <c r="K58" s="38">
        <f t="shared" si="3"/>
        <v>76.80574663985607</v>
      </c>
      <c r="L58" s="60">
        <v>8429799</v>
      </c>
      <c r="M58" s="38">
        <f t="shared" si="4"/>
        <v>446.0683141073129</v>
      </c>
      <c r="N58" s="38">
        <v>51023</v>
      </c>
      <c r="O58" s="38">
        <f t="shared" si="5"/>
        <v>2.69991533495608</v>
      </c>
      <c r="P58" s="60">
        <v>911161</v>
      </c>
      <c r="Q58" s="38">
        <f t="shared" si="6"/>
        <v>48.21467880198963</v>
      </c>
      <c r="R58" s="38">
        <v>4806227</v>
      </c>
      <c r="S58" s="38">
        <f t="shared" si="7"/>
        <v>254.3246375277807</v>
      </c>
      <c r="T58" s="39">
        <f t="shared" si="8"/>
        <v>16138205</v>
      </c>
      <c r="U58" s="38">
        <f t="shared" si="9"/>
        <v>853.9636469467669</v>
      </c>
    </row>
    <row r="59" spans="1:21" ht="12.75">
      <c r="A59" s="51">
        <v>56</v>
      </c>
      <c r="B59" s="66" t="s">
        <v>64</v>
      </c>
      <c r="C59" s="48">
        <v>2826</v>
      </c>
      <c r="D59" s="52">
        <v>45532</v>
      </c>
      <c r="E59" s="52">
        <f t="shared" si="0"/>
        <v>16.11181882519462</v>
      </c>
      <c r="F59" s="52">
        <v>0</v>
      </c>
      <c r="G59" s="52">
        <f t="shared" si="1"/>
        <v>0</v>
      </c>
      <c r="H59" s="58">
        <v>0</v>
      </c>
      <c r="I59" s="52">
        <f t="shared" si="2"/>
        <v>0</v>
      </c>
      <c r="J59" s="52">
        <v>65038</v>
      </c>
      <c r="K59" s="52">
        <f t="shared" si="3"/>
        <v>23.014154281670205</v>
      </c>
      <c r="L59" s="58">
        <v>733713</v>
      </c>
      <c r="M59" s="52">
        <f t="shared" si="4"/>
        <v>259.6295116772824</v>
      </c>
      <c r="N59" s="52">
        <v>0</v>
      </c>
      <c r="O59" s="52">
        <f t="shared" si="5"/>
        <v>0</v>
      </c>
      <c r="P59" s="58">
        <v>12367</v>
      </c>
      <c r="Q59" s="52">
        <f t="shared" si="6"/>
        <v>4.376150035385704</v>
      </c>
      <c r="R59" s="52">
        <v>147500</v>
      </c>
      <c r="S59" s="52">
        <f t="shared" si="7"/>
        <v>52.19391365888181</v>
      </c>
      <c r="T59" s="53">
        <f t="shared" si="8"/>
        <v>1004150</v>
      </c>
      <c r="U59" s="52">
        <f t="shared" si="9"/>
        <v>355.3255484784147</v>
      </c>
    </row>
    <row r="60" spans="1:21" ht="12.75">
      <c r="A60" s="16">
        <v>57</v>
      </c>
      <c r="B60" s="65" t="s">
        <v>146</v>
      </c>
      <c r="C60" s="50">
        <v>8937</v>
      </c>
      <c r="D60" s="41">
        <v>0</v>
      </c>
      <c r="E60" s="41">
        <f t="shared" si="0"/>
        <v>0</v>
      </c>
      <c r="F60" s="41">
        <v>0</v>
      </c>
      <c r="G60" s="41">
        <f t="shared" si="1"/>
        <v>0</v>
      </c>
      <c r="H60" s="59">
        <v>118200</v>
      </c>
      <c r="I60" s="41">
        <f t="shared" si="2"/>
        <v>13.225914736488754</v>
      </c>
      <c r="J60" s="41">
        <v>39509</v>
      </c>
      <c r="K60" s="41">
        <f t="shared" si="3"/>
        <v>4.42083473201298</v>
      </c>
      <c r="L60" s="59">
        <v>592981</v>
      </c>
      <c r="M60" s="41">
        <f t="shared" si="4"/>
        <v>66.35123643280743</v>
      </c>
      <c r="N60" s="41">
        <v>225642</v>
      </c>
      <c r="O60" s="41">
        <f t="shared" si="5"/>
        <v>25.24806982208795</v>
      </c>
      <c r="P60" s="59">
        <v>52533</v>
      </c>
      <c r="Q60" s="41">
        <f t="shared" si="6"/>
        <v>5.878147029204431</v>
      </c>
      <c r="R60" s="41">
        <v>9359187</v>
      </c>
      <c r="S60" s="41">
        <f t="shared" si="7"/>
        <v>1047.2403491104396</v>
      </c>
      <c r="T60" s="42">
        <f t="shared" si="8"/>
        <v>10388052</v>
      </c>
      <c r="U60" s="41">
        <f t="shared" si="9"/>
        <v>1162.3645518630412</v>
      </c>
    </row>
    <row r="61" spans="1:21" ht="12.75">
      <c r="A61" s="16">
        <v>58</v>
      </c>
      <c r="B61" s="65" t="s">
        <v>65</v>
      </c>
      <c r="C61" s="50">
        <v>9603</v>
      </c>
      <c r="D61" s="41">
        <v>84762</v>
      </c>
      <c r="E61" s="41">
        <f t="shared" si="0"/>
        <v>8.826616682286785</v>
      </c>
      <c r="F61" s="41">
        <v>119351</v>
      </c>
      <c r="G61" s="41">
        <f t="shared" si="1"/>
        <v>12.428511923357284</v>
      </c>
      <c r="H61" s="59">
        <v>0</v>
      </c>
      <c r="I61" s="41">
        <f t="shared" si="2"/>
        <v>0</v>
      </c>
      <c r="J61" s="41">
        <v>0</v>
      </c>
      <c r="K61" s="41">
        <f t="shared" si="3"/>
        <v>0</v>
      </c>
      <c r="L61" s="59">
        <v>418774</v>
      </c>
      <c r="M61" s="41">
        <f t="shared" si="4"/>
        <v>43.608663959179424</v>
      </c>
      <c r="N61" s="41">
        <v>200</v>
      </c>
      <c r="O61" s="41">
        <f t="shared" si="5"/>
        <v>0.02082682495053629</v>
      </c>
      <c r="P61" s="59">
        <v>539184</v>
      </c>
      <c r="Q61" s="41">
        <f t="shared" si="6"/>
        <v>56.147453920649795</v>
      </c>
      <c r="R61" s="41">
        <v>547047</v>
      </c>
      <c r="S61" s="41">
        <f t="shared" si="7"/>
        <v>56.966260543580134</v>
      </c>
      <c r="T61" s="42">
        <f t="shared" si="8"/>
        <v>1709318</v>
      </c>
      <c r="U61" s="41">
        <f t="shared" si="9"/>
        <v>177.99833385400396</v>
      </c>
    </row>
    <row r="62" spans="1:21" ht="12.75">
      <c r="A62" s="16">
        <v>59</v>
      </c>
      <c r="B62" s="65" t="s">
        <v>66</v>
      </c>
      <c r="C62" s="50">
        <v>5262</v>
      </c>
      <c r="D62" s="41">
        <v>77363</v>
      </c>
      <c r="E62" s="41">
        <f t="shared" si="0"/>
        <v>14.702204484986696</v>
      </c>
      <c r="F62" s="41">
        <v>71098</v>
      </c>
      <c r="G62" s="41">
        <f t="shared" si="1"/>
        <v>13.51159255036108</v>
      </c>
      <c r="H62" s="59">
        <v>0</v>
      </c>
      <c r="I62" s="41">
        <f t="shared" si="2"/>
        <v>0</v>
      </c>
      <c r="J62" s="41">
        <v>60829</v>
      </c>
      <c r="K62" s="41">
        <f t="shared" si="3"/>
        <v>11.560053211706576</v>
      </c>
      <c r="L62" s="59">
        <v>975338</v>
      </c>
      <c r="M62" s="41">
        <f t="shared" si="4"/>
        <v>185.3549980995819</v>
      </c>
      <c r="N62" s="41">
        <v>0</v>
      </c>
      <c r="O62" s="41">
        <f t="shared" si="5"/>
        <v>0</v>
      </c>
      <c r="P62" s="59">
        <v>386341</v>
      </c>
      <c r="Q62" s="41">
        <f t="shared" si="6"/>
        <v>73.42094260737362</v>
      </c>
      <c r="R62" s="41">
        <v>216813</v>
      </c>
      <c r="S62" s="41">
        <f t="shared" si="7"/>
        <v>41.203534777651086</v>
      </c>
      <c r="T62" s="42">
        <f t="shared" si="8"/>
        <v>1787782</v>
      </c>
      <c r="U62" s="41">
        <f t="shared" si="9"/>
        <v>339.753325731661</v>
      </c>
    </row>
    <row r="63" spans="1:21" ht="12.75">
      <c r="A63" s="17">
        <v>60</v>
      </c>
      <c r="B63" s="67" t="s">
        <v>67</v>
      </c>
      <c r="C63" s="46">
        <v>7227</v>
      </c>
      <c r="D63" s="38">
        <v>107402</v>
      </c>
      <c r="E63" s="38">
        <f t="shared" si="0"/>
        <v>14.86121488861215</v>
      </c>
      <c r="F63" s="38">
        <v>34308</v>
      </c>
      <c r="G63" s="38">
        <f t="shared" si="1"/>
        <v>4.74719800747198</v>
      </c>
      <c r="H63" s="60">
        <v>17213</v>
      </c>
      <c r="I63" s="38">
        <f t="shared" si="2"/>
        <v>2.3817628338176284</v>
      </c>
      <c r="J63" s="38">
        <v>32658</v>
      </c>
      <c r="K63" s="38">
        <f t="shared" si="3"/>
        <v>4.518887505188875</v>
      </c>
      <c r="L63" s="60">
        <v>337038</v>
      </c>
      <c r="M63" s="38">
        <f t="shared" si="4"/>
        <v>46.635948526359485</v>
      </c>
      <c r="N63" s="38">
        <v>782</v>
      </c>
      <c r="O63" s="38">
        <f t="shared" si="5"/>
        <v>0.10820534108205342</v>
      </c>
      <c r="P63" s="60">
        <v>38227</v>
      </c>
      <c r="Q63" s="38">
        <f t="shared" si="6"/>
        <v>5.289470042894701</v>
      </c>
      <c r="R63" s="38">
        <v>5451835</v>
      </c>
      <c r="S63" s="38">
        <f t="shared" si="7"/>
        <v>754.3704164937042</v>
      </c>
      <c r="T63" s="39">
        <f t="shared" si="8"/>
        <v>6019463</v>
      </c>
      <c r="U63" s="38">
        <f t="shared" si="9"/>
        <v>832.913103639131</v>
      </c>
    </row>
    <row r="64" spans="1:21" ht="12.75">
      <c r="A64" s="51">
        <v>61</v>
      </c>
      <c r="B64" s="66" t="s">
        <v>68</v>
      </c>
      <c r="C64" s="48">
        <v>3789</v>
      </c>
      <c r="D64" s="52">
        <v>75536</v>
      </c>
      <c r="E64" s="52">
        <f t="shared" si="0"/>
        <v>19.935603061493797</v>
      </c>
      <c r="F64" s="52">
        <v>62792</v>
      </c>
      <c r="G64" s="52">
        <f t="shared" si="1"/>
        <v>16.572182633940354</v>
      </c>
      <c r="H64" s="58">
        <v>11453</v>
      </c>
      <c r="I64" s="52">
        <f t="shared" si="2"/>
        <v>3.022697281604645</v>
      </c>
      <c r="J64" s="52">
        <v>4360</v>
      </c>
      <c r="K64" s="52">
        <f t="shared" si="3"/>
        <v>1.150699392979678</v>
      </c>
      <c r="L64" s="58">
        <v>2384109</v>
      </c>
      <c r="M64" s="52">
        <f t="shared" si="4"/>
        <v>629.2185273159145</v>
      </c>
      <c r="N64" s="52">
        <v>6123</v>
      </c>
      <c r="O64" s="52">
        <f t="shared" si="5"/>
        <v>1.615993665874901</v>
      </c>
      <c r="P64" s="58">
        <v>18542</v>
      </c>
      <c r="Q64" s="52">
        <f t="shared" si="6"/>
        <v>4.893639482713117</v>
      </c>
      <c r="R64" s="52">
        <v>731517</v>
      </c>
      <c r="S64" s="52">
        <f t="shared" si="7"/>
        <v>193.0633412509897</v>
      </c>
      <c r="T64" s="53">
        <f t="shared" si="8"/>
        <v>3294432</v>
      </c>
      <c r="U64" s="52">
        <f t="shared" si="9"/>
        <v>869.4726840855107</v>
      </c>
    </row>
    <row r="65" spans="1:21" ht="12.75">
      <c r="A65" s="16">
        <v>62</v>
      </c>
      <c r="B65" s="65" t="s">
        <v>69</v>
      </c>
      <c r="C65" s="50">
        <v>2257</v>
      </c>
      <c r="D65" s="41">
        <v>13403</v>
      </c>
      <c r="E65" s="41">
        <f t="shared" si="0"/>
        <v>5.938413823659725</v>
      </c>
      <c r="F65" s="41">
        <v>7339</v>
      </c>
      <c r="G65" s="41">
        <f t="shared" si="1"/>
        <v>3.251661497563137</v>
      </c>
      <c r="H65" s="59">
        <v>800</v>
      </c>
      <c r="I65" s="41">
        <f t="shared" si="2"/>
        <v>0.35445281346920693</v>
      </c>
      <c r="J65" s="41">
        <v>7996</v>
      </c>
      <c r="K65" s="41">
        <f t="shared" si="3"/>
        <v>3.542755870624723</v>
      </c>
      <c r="L65" s="59">
        <v>586682</v>
      </c>
      <c r="M65" s="41">
        <f t="shared" si="4"/>
        <v>259.9388568896766</v>
      </c>
      <c r="N65" s="41">
        <v>0</v>
      </c>
      <c r="O65" s="41">
        <f t="shared" si="5"/>
        <v>0</v>
      </c>
      <c r="P65" s="59">
        <v>2160</v>
      </c>
      <c r="Q65" s="41">
        <f t="shared" si="6"/>
        <v>0.9570225963668587</v>
      </c>
      <c r="R65" s="41">
        <v>91866</v>
      </c>
      <c r="S65" s="41">
        <f t="shared" si="7"/>
        <v>40.7027027027027</v>
      </c>
      <c r="T65" s="42">
        <f t="shared" si="8"/>
        <v>710246</v>
      </c>
      <c r="U65" s="41">
        <f t="shared" si="9"/>
        <v>314.6858661940629</v>
      </c>
    </row>
    <row r="66" spans="1:21" ht="12.75">
      <c r="A66" s="16">
        <v>63</v>
      </c>
      <c r="B66" s="65" t="s">
        <v>70</v>
      </c>
      <c r="C66" s="50">
        <v>2309</v>
      </c>
      <c r="D66" s="41">
        <v>34960</v>
      </c>
      <c r="E66" s="41">
        <f t="shared" si="0"/>
        <v>15.140753572975314</v>
      </c>
      <c r="F66" s="41">
        <v>30052</v>
      </c>
      <c r="G66" s="41">
        <f t="shared" si="1"/>
        <v>13.01515807708965</v>
      </c>
      <c r="H66" s="59">
        <v>6300</v>
      </c>
      <c r="I66" s="41">
        <f t="shared" si="2"/>
        <v>2.728453876136856</v>
      </c>
      <c r="J66" s="41">
        <v>104702</v>
      </c>
      <c r="K66" s="41">
        <f t="shared" si="3"/>
        <v>45.34517106972716</v>
      </c>
      <c r="L66" s="59">
        <v>700983</v>
      </c>
      <c r="M66" s="41">
        <f t="shared" si="4"/>
        <v>303.5872672152447</v>
      </c>
      <c r="N66" s="41">
        <v>0</v>
      </c>
      <c r="O66" s="41">
        <f t="shared" si="5"/>
        <v>0</v>
      </c>
      <c r="P66" s="59">
        <v>68688</v>
      </c>
      <c r="Q66" s="41">
        <f t="shared" si="6"/>
        <v>29.747942832394976</v>
      </c>
      <c r="R66" s="41">
        <v>0</v>
      </c>
      <c r="S66" s="41">
        <f t="shared" si="7"/>
        <v>0</v>
      </c>
      <c r="T66" s="42">
        <f>D66+F66+H66+J66+L66+N66+P66+R66</f>
        <v>945685</v>
      </c>
      <c r="U66" s="41">
        <f t="shared" si="9"/>
        <v>409.56474664356864</v>
      </c>
    </row>
    <row r="67" spans="1:21" ht="12.75">
      <c r="A67" s="16">
        <v>64</v>
      </c>
      <c r="B67" s="65" t="s">
        <v>71</v>
      </c>
      <c r="C67" s="50">
        <v>2669</v>
      </c>
      <c r="D67" s="41">
        <v>17043</v>
      </c>
      <c r="E67" s="41">
        <f t="shared" si="0"/>
        <v>6.385537654552267</v>
      </c>
      <c r="F67" s="41">
        <v>37314</v>
      </c>
      <c r="G67" s="41">
        <f t="shared" si="1"/>
        <v>13.980517047583364</v>
      </c>
      <c r="H67" s="59">
        <v>0</v>
      </c>
      <c r="I67" s="41">
        <f t="shared" si="2"/>
        <v>0</v>
      </c>
      <c r="J67" s="41">
        <v>46901</v>
      </c>
      <c r="K67" s="41">
        <f t="shared" si="3"/>
        <v>17.572499063319594</v>
      </c>
      <c r="L67" s="59">
        <v>319535</v>
      </c>
      <c r="M67" s="41">
        <f t="shared" si="4"/>
        <v>119.7208692394155</v>
      </c>
      <c r="N67" s="41">
        <v>0</v>
      </c>
      <c r="O67" s="41">
        <f t="shared" si="5"/>
        <v>0</v>
      </c>
      <c r="P67" s="59">
        <v>30564</v>
      </c>
      <c r="Q67" s="41">
        <f t="shared" si="6"/>
        <v>11.451479955039341</v>
      </c>
      <c r="R67" s="41">
        <v>0</v>
      </c>
      <c r="S67" s="41">
        <f t="shared" si="7"/>
        <v>0</v>
      </c>
      <c r="T67" s="42">
        <f t="shared" si="8"/>
        <v>451357</v>
      </c>
      <c r="U67" s="41">
        <f t="shared" si="9"/>
        <v>169.11090295991008</v>
      </c>
    </row>
    <row r="68" spans="1:21" ht="12.75">
      <c r="A68" s="17">
        <v>65</v>
      </c>
      <c r="B68" s="67" t="s">
        <v>72</v>
      </c>
      <c r="C68" s="46">
        <v>8779</v>
      </c>
      <c r="D68" s="38">
        <v>65483</v>
      </c>
      <c r="E68" s="38">
        <f t="shared" si="0"/>
        <v>7.45905000569541</v>
      </c>
      <c r="F68" s="38">
        <v>88623</v>
      </c>
      <c r="G68" s="38">
        <f t="shared" si="1"/>
        <v>10.09488552226905</v>
      </c>
      <c r="H68" s="60">
        <v>0</v>
      </c>
      <c r="I68" s="38">
        <f t="shared" si="2"/>
        <v>0</v>
      </c>
      <c r="J68" s="38">
        <v>0</v>
      </c>
      <c r="K68" s="38">
        <f t="shared" si="3"/>
        <v>0</v>
      </c>
      <c r="L68" s="60">
        <v>1062222</v>
      </c>
      <c r="M68" s="38">
        <f t="shared" si="4"/>
        <v>120.99578539697004</v>
      </c>
      <c r="N68" s="38">
        <v>10833</v>
      </c>
      <c r="O68" s="38">
        <f t="shared" si="5"/>
        <v>1.2339674222576604</v>
      </c>
      <c r="P68" s="60">
        <v>621406</v>
      </c>
      <c r="Q68" s="38">
        <f t="shared" si="6"/>
        <v>70.78323271443217</v>
      </c>
      <c r="R68" s="38">
        <v>1109797</v>
      </c>
      <c r="S68" s="38">
        <f t="shared" si="7"/>
        <v>126.41496753616585</v>
      </c>
      <c r="T68" s="39">
        <f t="shared" si="8"/>
        <v>2958364</v>
      </c>
      <c r="U68" s="38">
        <f>T68/$C68</f>
        <v>336.9818885977902</v>
      </c>
    </row>
    <row r="69" spans="1:21" ht="12.75">
      <c r="A69" s="51">
        <v>66</v>
      </c>
      <c r="B69" s="66" t="s">
        <v>147</v>
      </c>
      <c r="C69" s="48">
        <v>2337</v>
      </c>
      <c r="D69" s="52">
        <v>18422</v>
      </c>
      <c r="E69" s="52">
        <f>D69/$C69</f>
        <v>7.88275566966196</v>
      </c>
      <c r="F69" s="52">
        <v>34222</v>
      </c>
      <c r="G69" s="52">
        <f>F69/$C69</f>
        <v>14.643560119811724</v>
      </c>
      <c r="H69" s="58">
        <v>11087</v>
      </c>
      <c r="I69" s="52">
        <f>H69/$C69</f>
        <v>4.744116388532307</v>
      </c>
      <c r="J69" s="52">
        <v>2500</v>
      </c>
      <c r="K69" s="52">
        <f>J69/$C69</f>
        <v>1.069747539580659</v>
      </c>
      <c r="L69" s="58">
        <v>132125</v>
      </c>
      <c r="M69" s="52">
        <f>L69/$C69</f>
        <v>56.53615746683783</v>
      </c>
      <c r="N69" s="52">
        <v>0</v>
      </c>
      <c r="O69" s="52">
        <f>N69/$C69</f>
        <v>0</v>
      </c>
      <c r="P69" s="58">
        <v>21958</v>
      </c>
      <c r="Q69" s="52">
        <f>P69/$C69</f>
        <v>9.395806589644843</v>
      </c>
      <c r="R69" s="52">
        <v>160509</v>
      </c>
      <c r="S69" s="52">
        <f>R69/$C69</f>
        <v>68.6816431322208</v>
      </c>
      <c r="T69" s="53">
        <f>D69+F69+H69+J69+L69+N69+P69+R69</f>
        <v>380823</v>
      </c>
      <c r="U69" s="52">
        <f>T69/$C69</f>
        <v>162.9537869062901</v>
      </c>
    </row>
    <row r="70" spans="1:21" ht="12.75">
      <c r="A70" s="16">
        <v>67</v>
      </c>
      <c r="B70" s="65" t="s">
        <v>73</v>
      </c>
      <c r="C70" s="50">
        <v>4618</v>
      </c>
      <c r="D70" s="41">
        <v>49180</v>
      </c>
      <c r="E70" s="41">
        <f t="shared" si="0"/>
        <v>10.64963187527068</v>
      </c>
      <c r="F70" s="41">
        <v>106757</v>
      </c>
      <c r="G70" s="41">
        <f t="shared" si="1"/>
        <v>23.117583369423993</v>
      </c>
      <c r="H70" s="59">
        <v>0</v>
      </c>
      <c r="I70" s="41">
        <f t="shared" si="2"/>
        <v>0</v>
      </c>
      <c r="J70" s="41">
        <v>28913</v>
      </c>
      <c r="K70" s="41">
        <f t="shared" si="3"/>
        <v>6.26093546990039</v>
      </c>
      <c r="L70" s="59">
        <v>616662</v>
      </c>
      <c r="M70" s="41">
        <f t="shared" si="4"/>
        <v>133.53443048938934</v>
      </c>
      <c r="N70" s="41">
        <v>2665</v>
      </c>
      <c r="O70" s="41">
        <f t="shared" si="5"/>
        <v>0.5770896491987874</v>
      </c>
      <c r="P70" s="59">
        <v>435278</v>
      </c>
      <c r="Q70" s="41">
        <f t="shared" si="6"/>
        <v>94.25682113469034</v>
      </c>
      <c r="R70" s="41">
        <v>6493362</v>
      </c>
      <c r="S70" s="41">
        <f t="shared" si="7"/>
        <v>1406.0983109571243</v>
      </c>
      <c r="T70" s="42">
        <f>D70+F70+H70+J70+L70+N70+P70+R70</f>
        <v>7732817</v>
      </c>
      <c r="U70" s="41">
        <f t="shared" si="9"/>
        <v>1674.494802944998</v>
      </c>
    </row>
    <row r="71" spans="1:21" ht="12.75">
      <c r="A71" s="16">
        <v>68</v>
      </c>
      <c r="B71" s="65" t="s">
        <v>74</v>
      </c>
      <c r="C71" s="50">
        <v>1842</v>
      </c>
      <c r="D71" s="41">
        <v>65356</v>
      </c>
      <c r="E71" s="41">
        <f>D71/$C71</f>
        <v>35.48099891422367</v>
      </c>
      <c r="F71" s="41">
        <v>36496</v>
      </c>
      <c r="G71" s="41">
        <f>F71/$C71</f>
        <v>19.81324647122693</v>
      </c>
      <c r="H71" s="59">
        <v>0</v>
      </c>
      <c r="I71" s="41">
        <f>H71/$C71</f>
        <v>0</v>
      </c>
      <c r="J71" s="41">
        <v>7050</v>
      </c>
      <c r="K71" s="41">
        <f>J71/$C71</f>
        <v>3.8273615635179152</v>
      </c>
      <c r="L71" s="59">
        <v>665519</v>
      </c>
      <c r="M71" s="41">
        <f>L71/$C71</f>
        <v>361.3023887079262</v>
      </c>
      <c r="N71" s="41">
        <v>15592</v>
      </c>
      <c r="O71" s="41">
        <f>N71/$C71</f>
        <v>8.46471226927253</v>
      </c>
      <c r="P71" s="59">
        <v>153899</v>
      </c>
      <c r="Q71" s="41">
        <f>P71/$C71</f>
        <v>83.5499457111835</v>
      </c>
      <c r="R71" s="41">
        <v>200424</v>
      </c>
      <c r="S71" s="41">
        <f>R71/$C71</f>
        <v>108.80781758957654</v>
      </c>
      <c r="T71" s="42">
        <f>D71+F71+H71+J71+L71+N71+P71+R71</f>
        <v>1144336</v>
      </c>
      <c r="U71" s="41">
        <f>T71/$C71</f>
        <v>621.2464712269273</v>
      </c>
    </row>
    <row r="72" spans="1:21" ht="12.75">
      <c r="A72" s="16">
        <v>69</v>
      </c>
      <c r="B72" s="65" t="s">
        <v>116</v>
      </c>
      <c r="C72" s="50">
        <v>3637</v>
      </c>
      <c r="D72" s="41">
        <v>44975</v>
      </c>
      <c r="E72" s="41">
        <f>D72/$C72</f>
        <v>12.365960956832554</v>
      </c>
      <c r="F72" s="41">
        <v>30044</v>
      </c>
      <c r="G72" s="41">
        <f>F72/$C72</f>
        <v>8.26065438548254</v>
      </c>
      <c r="H72" s="59">
        <v>1070704</v>
      </c>
      <c r="I72" s="41">
        <f>H72/$C72</f>
        <v>294.3920813857575</v>
      </c>
      <c r="J72" s="41">
        <v>57759</v>
      </c>
      <c r="K72" s="41">
        <f>J72/$C72</f>
        <v>15.880945834478966</v>
      </c>
      <c r="L72" s="59">
        <v>491162</v>
      </c>
      <c r="M72" s="41">
        <f>L72/$C72</f>
        <v>135.04591696453122</v>
      </c>
      <c r="N72" s="41">
        <v>599866</v>
      </c>
      <c r="O72" s="41">
        <f>N72/$C72</f>
        <v>164.93428649986254</v>
      </c>
      <c r="P72" s="59">
        <v>101607</v>
      </c>
      <c r="Q72" s="41">
        <f>P72/$C72</f>
        <v>27.937036018696727</v>
      </c>
      <c r="R72" s="41">
        <v>897527</v>
      </c>
      <c r="S72" s="41">
        <f>R72/$C72</f>
        <v>246.77673907066264</v>
      </c>
      <c r="T72" s="42">
        <f>D72+F72+H72+J72+L72+N72+P72+R72</f>
        <v>3293644</v>
      </c>
      <c r="U72" s="41">
        <f>T72/$C72</f>
        <v>905.5936211163047</v>
      </c>
    </row>
    <row r="73" spans="1:21" ht="12.75">
      <c r="A73" s="16">
        <v>396</v>
      </c>
      <c r="B73" s="65" t="s">
        <v>148</v>
      </c>
      <c r="C73" s="49">
        <v>12675</v>
      </c>
      <c r="D73" s="41">
        <v>2250.56</v>
      </c>
      <c r="E73" s="41">
        <f>D73/$C73</f>
        <v>0.17755897435897436</v>
      </c>
      <c r="F73" s="41">
        <v>173701.13999999984</v>
      </c>
      <c r="G73" s="41">
        <f>F73/$C73</f>
        <v>13.70423195266271</v>
      </c>
      <c r="H73" s="59">
        <v>4844709.88</v>
      </c>
      <c r="I73" s="41">
        <f>H73/$C73</f>
        <v>382.2256315581854</v>
      </c>
      <c r="J73" s="41">
        <v>3826109.85</v>
      </c>
      <c r="K73" s="41">
        <f>J73/$C73</f>
        <v>301.8627100591716</v>
      </c>
      <c r="L73" s="59">
        <v>734351.71</v>
      </c>
      <c r="M73" s="41">
        <f>L73/$C73</f>
        <v>57.937018540433925</v>
      </c>
      <c r="N73" s="41">
        <v>864894.19</v>
      </c>
      <c r="O73" s="41">
        <f>N73/$C73</f>
        <v>68.23622800788954</v>
      </c>
      <c r="P73" s="59">
        <v>335222.61000000004</v>
      </c>
      <c r="Q73" s="41">
        <f>P73/$C73</f>
        <v>26.447543195266277</v>
      </c>
      <c r="R73" s="41">
        <v>280876.39</v>
      </c>
      <c r="S73" s="41">
        <f>R73/$C73</f>
        <v>22.15987297830375</v>
      </c>
      <c r="T73" s="42">
        <f>D73+F73+H73+J73+L73+N73+P73+R73</f>
        <v>11062116.33</v>
      </c>
      <c r="U73" s="41">
        <f>T73/$C73</f>
        <v>872.7507952662722</v>
      </c>
    </row>
    <row r="74" spans="1:21" ht="12.75">
      <c r="A74" s="29"/>
      <c r="B74" s="30" t="s">
        <v>75</v>
      </c>
      <c r="C74" s="47">
        <f>SUM(C4:C73)</f>
        <v>663933</v>
      </c>
      <c r="D74" s="18">
        <f>SUM(D4:D73)</f>
        <v>7488496.56</v>
      </c>
      <c r="E74" s="18">
        <f>D74/$C74</f>
        <v>11.278994356358247</v>
      </c>
      <c r="F74" s="18">
        <f>SUM(F4:F73)</f>
        <v>7641430.14</v>
      </c>
      <c r="G74" s="18">
        <f>F74/$C74</f>
        <v>11.50933925561766</v>
      </c>
      <c r="H74" s="33">
        <f>SUM(H4:H73)</f>
        <v>12825987.879999999</v>
      </c>
      <c r="I74" s="18">
        <f>H74/$C74</f>
        <v>19.318196083038497</v>
      </c>
      <c r="J74" s="18">
        <f>SUM(J4:J73)</f>
        <v>12167441.85</v>
      </c>
      <c r="K74" s="18">
        <f>J74/$C74</f>
        <v>18.326309808369217</v>
      </c>
      <c r="L74" s="33">
        <f>SUM(L4:L73)</f>
        <v>169328122.71</v>
      </c>
      <c r="M74" s="18">
        <f>L74/$C74</f>
        <v>255.03796724970744</v>
      </c>
      <c r="N74" s="18">
        <f>SUM(N4:N73)</f>
        <v>8978382.19</v>
      </c>
      <c r="O74" s="18">
        <f>N74/$C74</f>
        <v>13.523024446743872</v>
      </c>
      <c r="P74" s="33">
        <f>SUM(P4:P73)</f>
        <v>23184930.61</v>
      </c>
      <c r="Q74" s="18">
        <f>P74/$C74</f>
        <v>34.920587785213264</v>
      </c>
      <c r="R74" s="18">
        <f>SUM(R4:R73)</f>
        <v>489991521.39</v>
      </c>
      <c r="S74" s="18">
        <f>R74/$C74</f>
        <v>738.0135064682731</v>
      </c>
      <c r="T74" s="31">
        <f>SUM(T4:T73)</f>
        <v>731606313.33</v>
      </c>
      <c r="U74" s="18">
        <f>T74/$C74</f>
        <v>1101.9279254533214</v>
      </c>
    </row>
    <row r="75" spans="1:29" ht="12.75">
      <c r="A75" s="35"/>
      <c r="B75" s="8"/>
      <c r="C75" s="8"/>
      <c r="D75" s="8"/>
      <c r="E75" s="8"/>
      <c r="F75" s="8"/>
      <c r="G75" s="12"/>
      <c r="H75" s="8"/>
      <c r="I75" s="8"/>
      <c r="J75" s="8"/>
      <c r="K75" s="12"/>
      <c r="L75" s="8"/>
      <c r="M75" s="8"/>
      <c r="N75" s="8"/>
      <c r="O75" s="12"/>
      <c r="P75" s="8"/>
      <c r="Q75" s="8"/>
      <c r="R75" s="8"/>
      <c r="S75" s="8"/>
      <c r="T75" s="8"/>
      <c r="U75" s="12"/>
      <c r="V75" s="22"/>
      <c r="W75" s="22"/>
      <c r="X75" s="22"/>
      <c r="Y75" s="22"/>
      <c r="Z75" s="22"/>
      <c r="AA75" s="22"/>
      <c r="AB75" s="22"/>
      <c r="AC75" s="22"/>
    </row>
    <row r="76" spans="1:29" s="37" customFormat="1" ht="12.75">
      <c r="A76" s="16">
        <v>318</v>
      </c>
      <c r="B76" s="40" t="s">
        <v>76</v>
      </c>
      <c r="C76" s="50">
        <v>1345</v>
      </c>
      <c r="D76" s="41">
        <v>18133</v>
      </c>
      <c r="E76" s="41">
        <f>D76/$C76</f>
        <v>13.4817843866171</v>
      </c>
      <c r="F76" s="41">
        <v>0</v>
      </c>
      <c r="G76" s="41">
        <f>F76/$C76</f>
        <v>0</v>
      </c>
      <c r="H76" s="59">
        <v>249674</v>
      </c>
      <c r="I76" s="41">
        <f>H76/$C76</f>
        <v>185.63122676579925</v>
      </c>
      <c r="J76" s="41">
        <v>0</v>
      </c>
      <c r="K76" s="41">
        <f>J76/$C76</f>
        <v>0</v>
      </c>
      <c r="L76" s="59">
        <v>126351</v>
      </c>
      <c r="M76" s="41">
        <f>L76/$C76</f>
        <v>93.94126394052044</v>
      </c>
      <c r="N76" s="41">
        <v>0</v>
      </c>
      <c r="O76" s="41">
        <f>N76/$C76</f>
        <v>0</v>
      </c>
      <c r="P76" s="59">
        <v>60102</v>
      </c>
      <c r="Q76" s="41">
        <f>P76/$C76</f>
        <v>44.68550185873606</v>
      </c>
      <c r="R76" s="41">
        <v>1089133</v>
      </c>
      <c r="S76" s="41">
        <f>R76/$C76</f>
        <v>809.7643122676579</v>
      </c>
      <c r="T76" s="42">
        <f>D76+F76+H76+J76+L76+N76+P76+R76</f>
        <v>1543393</v>
      </c>
      <c r="U76" s="41">
        <f>T76/$C76</f>
        <v>1147.5040892193308</v>
      </c>
      <c r="V76" s="23"/>
      <c r="W76" s="23"/>
      <c r="X76" s="23"/>
      <c r="Y76" s="23"/>
      <c r="Z76" s="23"/>
      <c r="AA76" s="23"/>
      <c r="AB76" s="23"/>
      <c r="AC76" s="23"/>
    </row>
    <row r="77" spans="1:29" ht="12.75">
      <c r="A77" s="13">
        <v>319</v>
      </c>
      <c r="B77" s="28" t="s">
        <v>77</v>
      </c>
      <c r="C77" s="49">
        <v>362</v>
      </c>
      <c r="D77" s="38">
        <v>0</v>
      </c>
      <c r="E77" s="38">
        <f>D77/$C77</f>
        <v>0</v>
      </c>
      <c r="F77" s="38">
        <v>11600</v>
      </c>
      <c r="G77" s="38">
        <f>F77/$C77</f>
        <v>32.04419889502763</v>
      </c>
      <c r="H77" s="60">
        <v>0</v>
      </c>
      <c r="I77" s="38">
        <f>H77/$C77</f>
        <v>0</v>
      </c>
      <c r="J77" s="38">
        <v>0</v>
      </c>
      <c r="K77" s="38">
        <f>J77/$C77</f>
        <v>0</v>
      </c>
      <c r="L77" s="60">
        <v>0</v>
      </c>
      <c r="M77" s="38">
        <f>L77/$C77</f>
        <v>0</v>
      </c>
      <c r="N77" s="38">
        <v>0</v>
      </c>
      <c r="O77" s="38">
        <f>N77/$C77</f>
        <v>0</v>
      </c>
      <c r="P77" s="60">
        <v>0</v>
      </c>
      <c r="Q77" s="38">
        <f>P77/$C77</f>
        <v>0</v>
      </c>
      <c r="R77" s="38">
        <v>0</v>
      </c>
      <c r="S77" s="38">
        <f>R77/$C77</f>
        <v>0</v>
      </c>
      <c r="T77" s="39">
        <f>D77+F77+H77+J77+L77+N77+P77+R77</f>
        <v>11600</v>
      </c>
      <c r="U77" s="38">
        <f>T77/$C77</f>
        <v>32.04419889502763</v>
      </c>
      <c r="V77" s="23"/>
      <c r="W77" s="23"/>
      <c r="X77" s="23"/>
      <c r="Y77" s="23"/>
      <c r="Z77" s="23"/>
      <c r="AA77" s="23"/>
      <c r="AB77" s="23"/>
      <c r="AC77" s="23"/>
    </row>
    <row r="78" spans="1:29" ht="12.75">
      <c r="A78" s="14"/>
      <c r="B78" s="15" t="s">
        <v>78</v>
      </c>
      <c r="C78" s="47">
        <f>SUM(C76:C77)</f>
        <v>1707</v>
      </c>
      <c r="D78" s="18">
        <f>SUM(D76:D77)</f>
        <v>18133</v>
      </c>
      <c r="E78" s="18">
        <f>D78/$C78</f>
        <v>10.62272993555946</v>
      </c>
      <c r="F78" s="18">
        <f>SUM(F76:F77)</f>
        <v>11600</v>
      </c>
      <c r="G78" s="18">
        <f>F78/$C78</f>
        <v>6.795547744581136</v>
      </c>
      <c r="H78" s="33">
        <f>SUM(H76:H77)</f>
        <v>249674</v>
      </c>
      <c r="I78" s="18">
        <f>H78/$C78</f>
        <v>146.2647920328061</v>
      </c>
      <c r="J78" s="18">
        <f>SUM(J76:J77)</f>
        <v>0</v>
      </c>
      <c r="K78" s="18">
        <f>J78/$C78</f>
        <v>0</v>
      </c>
      <c r="L78" s="33">
        <f>SUM(L76:L77)</f>
        <v>126351</v>
      </c>
      <c r="M78" s="18">
        <f>L78/$C78</f>
        <v>74.01933216168717</v>
      </c>
      <c r="N78" s="18">
        <f>SUM(N76:N77)</f>
        <v>0</v>
      </c>
      <c r="O78" s="18">
        <f>N78/$C78</f>
        <v>0</v>
      </c>
      <c r="P78" s="33">
        <f>SUM(P76:P77)</f>
        <v>60102</v>
      </c>
      <c r="Q78" s="18">
        <f>P78/$C78</f>
        <v>35.209138840070295</v>
      </c>
      <c r="R78" s="18">
        <f>SUM(R76:R77)</f>
        <v>1089133</v>
      </c>
      <c r="S78" s="18">
        <f>R78/$C78</f>
        <v>638.0392501464557</v>
      </c>
      <c r="T78" s="31">
        <f>SUM(T76:T77)</f>
        <v>1554993</v>
      </c>
      <c r="U78" s="18">
        <f>T78/$C78</f>
        <v>910.9507908611599</v>
      </c>
      <c r="V78" s="24"/>
      <c r="W78" s="25"/>
      <c r="X78" s="24"/>
      <c r="Y78" s="25"/>
      <c r="Z78" s="24"/>
      <c r="AA78" s="25"/>
      <c r="AB78" s="26"/>
      <c r="AC78" s="25"/>
    </row>
    <row r="79" spans="1:29" ht="12.75">
      <c r="A79" s="10"/>
      <c r="B79" s="11"/>
      <c r="C79" s="8"/>
      <c r="D79" s="11"/>
      <c r="E79" s="11"/>
      <c r="F79" s="11"/>
      <c r="G79" s="45"/>
      <c r="H79" s="11"/>
      <c r="I79" s="11"/>
      <c r="J79" s="11"/>
      <c r="K79" s="45"/>
      <c r="L79" s="11"/>
      <c r="M79" s="11"/>
      <c r="N79" s="11"/>
      <c r="O79" s="45"/>
      <c r="P79" s="11"/>
      <c r="Q79" s="11"/>
      <c r="R79" s="11"/>
      <c r="S79" s="11"/>
      <c r="T79" s="11"/>
      <c r="U79" s="45"/>
      <c r="V79" s="22"/>
      <c r="W79" s="22"/>
      <c r="X79" s="22"/>
      <c r="Y79" s="22"/>
      <c r="Z79" s="22"/>
      <c r="AA79" s="22"/>
      <c r="AB79" s="22"/>
      <c r="AC79" s="22"/>
    </row>
    <row r="80" spans="1:29" ht="12.75">
      <c r="A80" s="51">
        <v>321001</v>
      </c>
      <c r="B80" s="51" t="s">
        <v>79</v>
      </c>
      <c r="C80" s="48">
        <v>335</v>
      </c>
      <c r="D80" s="52">
        <v>0</v>
      </c>
      <c r="E80" s="52">
        <f aca="true" t="shared" si="10" ref="E80:E89">D80/$C80</f>
        <v>0</v>
      </c>
      <c r="F80" s="52">
        <v>6687</v>
      </c>
      <c r="G80" s="52">
        <f aca="true" t="shared" si="11" ref="G80:G89">F80/$C80</f>
        <v>19.961194029850745</v>
      </c>
      <c r="H80" s="58">
        <v>24883</v>
      </c>
      <c r="I80" s="52">
        <f aca="true" t="shared" si="12" ref="I80:I89">H80/$C80</f>
        <v>74.27761194029851</v>
      </c>
      <c r="J80" s="52">
        <v>0</v>
      </c>
      <c r="K80" s="52">
        <f aca="true" t="shared" si="13" ref="K80:K89">J80/$C80</f>
        <v>0</v>
      </c>
      <c r="L80" s="58">
        <v>25410</v>
      </c>
      <c r="M80" s="52">
        <f aca="true" t="shared" si="14" ref="M80:M89">L80/$C80</f>
        <v>75.85074626865672</v>
      </c>
      <c r="N80" s="52">
        <v>231000</v>
      </c>
      <c r="O80" s="52">
        <f aca="true" t="shared" si="15" ref="O80:O89">N80/$C80</f>
        <v>689.5522388059702</v>
      </c>
      <c r="P80" s="58">
        <v>0</v>
      </c>
      <c r="Q80" s="52">
        <f aca="true" t="shared" si="16" ref="Q80:Q89">P80/$C80</f>
        <v>0</v>
      </c>
      <c r="R80" s="52">
        <v>0</v>
      </c>
      <c r="S80" s="52">
        <f aca="true" t="shared" si="17" ref="S80:S89">R80/$C80</f>
        <v>0</v>
      </c>
      <c r="T80" s="53">
        <f aca="true" t="shared" si="18" ref="T80:T88">D80+F80+H80+J80+L80+N80+P80+R80</f>
        <v>287980</v>
      </c>
      <c r="U80" s="52">
        <f>T80/$C80</f>
        <v>859.6417910447761</v>
      </c>
      <c r="V80" s="23"/>
      <c r="W80" s="23"/>
      <c r="X80" s="23"/>
      <c r="Y80" s="23"/>
      <c r="Z80" s="23"/>
      <c r="AA80" s="23"/>
      <c r="AB80" s="23"/>
      <c r="AC80" s="23"/>
    </row>
    <row r="81" spans="1:29" s="37" customFormat="1" ht="12.75">
      <c r="A81" s="16">
        <v>329001</v>
      </c>
      <c r="B81" s="40" t="s">
        <v>80</v>
      </c>
      <c r="C81" s="50">
        <v>370</v>
      </c>
      <c r="D81" s="41">
        <v>2678</v>
      </c>
      <c r="E81" s="41">
        <f t="shared" si="10"/>
        <v>7.237837837837838</v>
      </c>
      <c r="F81" s="41">
        <v>4616</v>
      </c>
      <c r="G81" s="41">
        <f t="shared" si="11"/>
        <v>12.475675675675676</v>
      </c>
      <c r="H81" s="59">
        <v>0</v>
      </c>
      <c r="I81" s="41">
        <f t="shared" si="12"/>
        <v>0</v>
      </c>
      <c r="J81" s="41">
        <v>0</v>
      </c>
      <c r="K81" s="41">
        <f t="shared" si="13"/>
        <v>0</v>
      </c>
      <c r="L81" s="59">
        <v>85873</v>
      </c>
      <c r="M81" s="41">
        <f t="shared" si="14"/>
        <v>232.0891891891892</v>
      </c>
      <c r="N81" s="41">
        <v>48000</v>
      </c>
      <c r="O81" s="41">
        <f t="shared" si="15"/>
        <v>129.72972972972974</v>
      </c>
      <c r="P81" s="59">
        <v>5880</v>
      </c>
      <c r="Q81" s="41">
        <f t="shared" si="16"/>
        <v>15.891891891891891</v>
      </c>
      <c r="R81" s="41">
        <v>139997</v>
      </c>
      <c r="S81" s="41">
        <f t="shared" si="17"/>
        <v>378.3702702702703</v>
      </c>
      <c r="T81" s="42">
        <f t="shared" si="18"/>
        <v>287044</v>
      </c>
      <c r="U81" s="41">
        <f aca="true" t="shared" si="19" ref="U81:U129">T81/$C81</f>
        <v>775.7945945945946</v>
      </c>
      <c r="V81" s="23"/>
      <c r="W81" s="23"/>
      <c r="X81" s="23"/>
      <c r="Y81" s="23"/>
      <c r="Z81" s="23"/>
      <c r="AA81" s="23"/>
      <c r="AB81" s="23"/>
      <c r="AC81" s="23"/>
    </row>
    <row r="82" spans="1:29" s="37" customFormat="1" ht="12.75">
      <c r="A82" s="16">
        <v>331001</v>
      </c>
      <c r="B82" s="40" t="s">
        <v>81</v>
      </c>
      <c r="C82" s="50">
        <v>510</v>
      </c>
      <c r="D82" s="41">
        <v>0</v>
      </c>
      <c r="E82" s="41">
        <f t="shared" si="10"/>
        <v>0</v>
      </c>
      <c r="F82" s="41">
        <v>8321</v>
      </c>
      <c r="G82" s="41">
        <f t="shared" si="11"/>
        <v>16.315686274509805</v>
      </c>
      <c r="H82" s="59">
        <v>86000</v>
      </c>
      <c r="I82" s="41">
        <f t="shared" si="12"/>
        <v>168.62745098039215</v>
      </c>
      <c r="J82" s="41">
        <v>0</v>
      </c>
      <c r="K82" s="41">
        <f t="shared" si="13"/>
        <v>0</v>
      </c>
      <c r="L82" s="59">
        <v>85854</v>
      </c>
      <c r="M82" s="41">
        <f t="shared" si="14"/>
        <v>168.34117647058824</v>
      </c>
      <c r="N82" s="41">
        <v>0</v>
      </c>
      <c r="O82" s="41">
        <f t="shared" si="15"/>
        <v>0</v>
      </c>
      <c r="P82" s="59">
        <v>5014</v>
      </c>
      <c r="Q82" s="41">
        <f t="shared" si="16"/>
        <v>9.831372549019608</v>
      </c>
      <c r="R82" s="41">
        <v>57808</v>
      </c>
      <c r="S82" s="41">
        <f t="shared" si="17"/>
        <v>113.34901960784313</v>
      </c>
      <c r="T82" s="42">
        <f t="shared" si="18"/>
        <v>242997</v>
      </c>
      <c r="U82" s="41">
        <f t="shared" si="19"/>
        <v>476.4647058823529</v>
      </c>
      <c r="V82" s="23"/>
      <c r="W82" s="23"/>
      <c r="X82" s="23"/>
      <c r="Y82" s="23"/>
      <c r="Z82" s="23"/>
      <c r="AA82" s="23"/>
      <c r="AB82" s="23"/>
      <c r="AC82" s="23"/>
    </row>
    <row r="83" spans="1:29" s="37" customFormat="1" ht="12.75">
      <c r="A83" s="16">
        <v>333001</v>
      </c>
      <c r="B83" s="40" t="s">
        <v>82</v>
      </c>
      <c r="C83" s="50">
        <v>686</v>
      </c>
      <c r="D83" s="41">
        <v>4366</v>
      </c>
      <c r="E83" s="41">
        <f t="shared" si="10"/>
        <v>6.364431486880466</v>
      </c>
      <c r="F83" s="41">
        <v>6572</v>
      </c>
      <c r="G83" s="41">
        <f t="shared" si="11"/>
        <v>9.580174927113703</v>
      </c>
      <c r="H83" s="59">
        <v>0</v>
      </c>
      <c r="I83" s="41">
        <f t="shared" si="12"/>
        <v>0</v>
      </c>
      <c r="J83" s="41">
        <v>245</v>
      </c>
      <c r="K83" s="41">
        <f t="shared" si="13"/>
        <v>0.35714285714285715</v>
      </c>
      <c r="L83" s="59">
        <v>39636</v>
      </c>
      <c r="M83" s="41">
        <f t="shared" si="14"/>
        <v>57.778425655976676</v>
      </c>
      <c r="N83" s="41">
        <v>0</v>
      </c>
      <c r="O83" s="41">
        <f t="shared" si="15"/>
        <v>0</v>
      </c>
      <c r="P83" s="59">
        <v>0</v>
      </c>
      <c r="Q83" s="41">
        <f t="shared" si="16"/>
        <v>0</v>
      </c>
      <c r="R83" s="41">
        <v>31545</v>
      </c>
      <c r="S83" s="41">
        <f t="shared" si="17"/>
        <v>45.98396501457726</v>
      </c>
      <c r="T83" s="42">
        <f t="shared" si="18"/>
        <v>82364</v>
      </c>
      <c r="U83" s="41">
        <f t="shared" si="19"/>
        <v>120.06413994169097</v>
      </c>
      <c r="V83" s="23"/>
      <c r="W83" s="23"/>
      <c r="X83" s="23"/>
      <c r="Y83" s="23"/>
      <c r="Z83" s="23"/>
      <c r="AA83" s="23"/>
      <c r="AB83" s="23"/>
      <c r="AC83" s="23"/>
    </row>
    <row r="84" spans="1:29" s="37" customFormat="1" ht="12.75">
      <c r="A84" s="17">
        <v>336001</v>
      </c>
      <c r="B84" s="54" t="s">
        <v>83</v>
      </c>
      <c r="C84" s="46">
        <v>547</v>
      </c>
      <c r="D84" s="38">
        <v>4635</v>
      </c>
      <c r="E84" s="38">
        <f t="shared" si="10"/>
        <v>8.473491773308957</v>
      </c>
      <c r="F84" s="38">
        <v>7268</v>
      </c>
      <c r="G84" s="38">
        <f t="shared" si="11"/>
        <v>13.287020109689214</v>
      </c>
      <c r="H84" s="60">
        <v>0</v>
      </c>
      <c r="I84" s="38">
        <f t="shared" si="12"/>
        <v>0</v>
      </c>
      <c r="J84" s="38">
        <v>240</v>
      </c>
      <c r="K84" s="38">
        <f t="shared" si="13"/>
        <v>0.43875685557586835</v>
      </c>
      <c r="L84" s="60">
        <v>86708</v>
      </c>
      <c r="M84" s="38">
        <f t="shared" si="14"/>
        <v>158.51553930530164</v>
      </c>
      <c r="N84" s="38">
        <v>0</v>
      </c>
      <c r="O84" s="38">
        <f t="shared" si="15"/>
        <v>0</v>
      </c>
      <c r="P84" s="60">
        <v>1825</v>
      </c>
      <c r="Q84" s="38">
        <f t="shared" si="16"/>
        <v>3.3363802559414992</v>
      </c>
      <c r="R84" s="38">
        <v>510139</v>
      </c>
      <c r="S84" s="38">
        <f t="shared" si="17"/>
        <v>932.6124314442413</v>
      </c>
      <c r="T84" s="39">
        <f t="shared" si="18"/>
        <v>610815</v>
      </c>
      <c r="U84" s="38">
        <f t="shared" si="19"/>
        <v>1116.6636197440585</v>
      </c>
      <c r="V84" s="23"/>
      <c r="W84" s="23"/>
      <c r="X84" s="23"/>
      <c r="Y84" s="23"/>
      <c r="Z84" s="23"/>
      <c r="AA84" s="23"/>
      <c r="AB84" s="23"/>
      <c r="AC84" s="23"/>
    </row>
    <row r="85" spans="1:29" s="37" customFormat="1" ht="12.75">
      <c r="A85" s="51">
        <v>337001</v>
      </c>
      <c r="B85" s="51" t="s">
        <v>84</v>
      </c>
      <c r="C85" s="48">
        <v>858</v>
      </c>
      <c r="D85" s="52">
        <v>0</v>
      </c>
      <c r="E85" s="52">
        <f t="shared" si="10"/>
        <v>0</v>
      </c>
      <c r="F85" s="52">
        <v>12159</v>
      </c>
      <c r="G85" s="52">
        <f t="shared" si="11"/>
        <v>14.171328671328672</v>
      </c>
      <c r="H85" s="58">
        <v>0</v>
      </c>
      <c r="I85" s="52">
        <f t="shared" si="12"/>
        <v>0</v>
      </c>
      <c r="J85" s="52">
        <v>0</v>
      </c>
      <c r="K85" s="52">
        <f t="shared" si="13"/>
        <v>0</v>
      </c>
      <c r="L85" s="58">
        <v>129975</v>
      </c>
      <c r="M85" s="52">
        <f t="shared" si="14"/>
        <v>151.48601398601397</v>
      </c>
      <c r="N85" s="52">
        <v>0</v>
      </c>
      <c r="O85" s="52">
        <f t="shared" si="15"/>
        <v>0</v>
      </c>
      <c r="P85" s="58">
        <v>52234</v>
      </c>
      <c r="Q85" s="52">
        <f t="shared" si="16"/>
        <v>60.878787878787875</v>
      </c>
      <c r="R85" s="52">
        <v>0</v>
      </c>
      <c r="S85" s="52">
        <f t="shared" si="17"/>
        <v>0</v>
      </c>
      <c r="T85" s="53">
        <f t="shared" si="18"/>
        <v>194368</v>
      </c>
      <c r="U85" s="52">
        <f t="shared" si="19"/>
        <v>226.53613053613054</v>
      </c>
      <c r="V85" s="23"/>
      <c r="W85" s="23"/>
      <c r="X85" s="23"/>
      <c r="Y85" s="23"/>
      <c r="Z85" s="23"/>
      <c r="AA85" s="23"/>
      <c r="AB85" s="23"/>
      <c r="AC85" s="23"/>
    </row>
    <row r="86" spans="1:29" s="37" customFormat="1" ht="12.75">
      <c r="A86" s="16">
        <v>339001</v>
      </c>
      <c r="B86" s="40" t="s">
        <v>85</v>
      </c>
      <c r="C86" s="50">
        <v>336</v>
      </c>
      <c r="D86" s="41">
        <v>8541</v>
      </c>
      <c r="E86" s="41">
        <f t="shared" si="10"/>
        <v>25.419642857142858</v>
      </c>
      <c r="F86" s="41">
        <v>5263</v>
      </c>
      <c r="G86" s="41">
        <f t="shared" si="11"/>
        <v>15.663690476190476</v>
      </c>
      <c r="H86" s="59">
        <v>92438</v>
      </c>
      <c r="I86" s="41">
        <f t="shared" si="12"/>
        <v>275.11309523809524</v>
      </c>
      <c r="J86" s="41">
        <v>0</v>
      </c>
      <c r="K86" s="41">
        <f t="shared" si="13"/>
        <v>0</v>
      </c>
      <c r="L86" s="59">
        <v>17722</v>
      </c>
      <c r="M86" s="41">
        <f t="shared" si="14"/>
        <v>52.74404761904762</v>
      </c>
      <c r="N86" s="41">
        <v>381246</v>
      </c>
      <c r="O86" s="41">
        <f t="shared" si="15"/>
        <v>1134.6607142857142</v>
      </c>
      <c r="P86" s="59">
        <v>9352</v>
      </c>
      <c r="Q86" s="41">
        <f t="shared" si="16"/>
        <v>27.833333333333332</v>
      </c>
      <c r="R86" s="41">
        <v>0</v>
      </c>
      <c r="S86" s="41">
        <f t="shared" si="17"/>
        <v>0</v>
      </c>
      <c r="T86" s="42">
        <f>D86+F86+H86+J86+L86+N86+P86+R86</f>
        <v>514562</v>
      </c>
      <c r="U86" s="41">
        <f t="shared" si="19"/>
        <v>1531.4345238095239</v>
      </c>
      <c r="V86" s="23"/>
      <c r="W86" s="23"/>
      <c r="X86" s="23"/>
      <c r="Y86" s="23"/>
      <c r="Z86" s="23"/>
      <c r="AA86" s="23"/>
      <c r="AB86" s="23"/>
      <c r="AC86" s="23"/>
    </row>
    <row r="87" spans="1:29" ht="12.75">
      <c r="A87" s="16">
        <v>340001</v>
      </c>
      <c r="B87" s="40" t="s">
        <v>106</v>
      </c>
      <c r="C87" s="50">
        <v>106</v>
      </c>
      <c r="D87" s="41">
        <v>653</v>
      </c>
      <c r="E87" s="41">
        <f>D87/$C87</f>
        <v>6.160377358490566</v>
      </c>
      <c r="F87" s="41">
        <v>0</v>
      </c>
      <c r="G87" s="41">
        <f>F87/$C87</f>
        <v>0</v>
      </c>
      <c r="H87" s="59">
        <v>382</v>
      </c>
      <c r="I87" s="41">
        <f>H87/$C87</f>
        <v>3.6037735849056602</v>
      </c>
      <c r="J87" s="41">
        <v>0</v>
      </c>
      <c r="K87" s="41">
        <f>J87/$C87</f>
        <v>0</v>
      </c>
      <c r="L87" s="59">
        <v>2983</v>
      </c>
      <c r="M87" s="41">
        <f>L87/$C87</f>
        <v>28.141509433962263</v>
      </c>
      <c r="N87" s="41">
        <v>86</v>
      </c>
      <c r="O87" s="41">
        <f>N87/$C87</f>
        <v>0.8113207547169812</v>
      </c>
      <c r="P87" s="59">
        <v>554</v>
      </c>
      <c r="Q87" s="41">
        <f>P87/$C87</f>
        <v>5.226415094339623</v>
      </c>
      <c r="R87" s="41">
        <v>0</v>
      </c>
      <c r="S87" s="41">
        <f>R87/$C87</f>
        <v>0</v>
      </c>
      <c r="T87" s="42">
        <f>D87+F87+H87+J87+L87+N87+P87+R87</f>
        <v>4658</v>
      </c>
      <c r="U87" s="41">
        <f>T87/$C87</f>
        <v>43.943396226415096</v>
      </c>
      <c r="V87" s="23"/>
      <c r="W87" s="23"/>
      <c r="X87" s="23"/>
      <c r="Y87" s="23"/>
      <c r="Z87" s="23"/>
      <c r="AA87" s="23"/>
      <c r="AB87" s="23"/>
      <c r="AC87" s="23"/>
    </row>
    <row r="88" spans="1:29" ht="12.75">
      <c r="A88" s="17">
        <v>342001</v>
      </c>
      <c r="B88" s="44" t="s">
        <v>118</v>
      </c>
      <c r="C88" s="49">
        <v>20</v>
      </c>
      <c r="D88" s="38">
        <v>0</v>
      </c>
      <c r="E88" s="41">
        <f t="shared" si="10"/>
        <v>0</v>
      </c>
      <c r="F88" s="41">
        <v>0</v>
      </c>
      <c r="G88" s="41">
        <f t="shared" si="11"/>
        <v>0</v>
      </c>
      <c r="H88" s="59">
        <v>0</v>
      </c>
      <c r="I88" s="41">
        <f t="shared" si="12"/>
        <v>0</v>
      </c>
      <c r="J88" s="41">
        <v>0</v>
      </c>
      <c r="K88" s="41">
        <f t="shared" si="13"/>
        <v>0</v>
      </c>
      <c r="L88" s="59">
        <v>31</v>
      </c>
      <c r="M88" s="41">
        <f t="shared" si="14"/>
        <v>1.55</v>
      </c>
      <c r="N88" s="41">
        <v>0</v>
      </c>
      <c r="O88" s="41">
        <f t="shared" si="15"/>
        <v>0</v>
      </c>
      <c r="P88" s="59">
        <v>0</v>
      </c>
      <c r="Q88" s="41">
        <f t="shared" si="16"/>
        <v>0</v>
      </c>
      <c r="R88" s="41">
        <v>0</v>
      </c>
      <c r="S88" s="41">
        <f t="shared" si="17"/>
        <v>0</v>
      </c>
      <c r="T88" s="42">
        <f t="shared" si="18"/>
        <v>31</v>
      </c>
      <c r="U88" s="41">
        <f t="shared" si="19"/>
        <v>1.55</v>
      </c>
      <c r="V88" s="23"/>
      <c r="W88" s="23"/>
      <c r="X88" s="23"/>
      <c r="Y88" s="23"/>
      <c r="Z88" s="23"/>
      <c r="AA88" s="23"/>
      <c r="AB88" s="23"/>
      <c r="AC88" s="23"/>
    </row>
    <row r="89" spans="1:29" ht="12.75">
      <c r="A89" s="14"/>
      <c r="B89" s="15" t="s">
        <v>86</v>
      </c>
      <c r="C89" s="47">
        <f>SUM(C80:C88)</f>
        <v>3768</v>
      </c>
      <c r="D89" s="61">
        <f>SUM(D80:D88)</f>
        <v>20873</v>
      </c>
      <c r="E89" s="33">
        <f t="shared" si="10"/>
        <v>5.5395435244161355</v>
      </c>
      <c r="F89" s="33">
        <f>SUM(F80:F88)</f>
        <v>50886</v>
      </c>
      <c r="G89" s="33">
        <f t="shared" si="11"/>
        <v>13.504777070063694</v>
      </c>
      <c r="H89" s="33">
        <f>SUM(H80:H88)</f>
        <v>203703</v>
      </c>
      <c r="I89" s="33">
        <f t="shared" si="12"/>
        <v>54.06130573248408</v>
      </c>
      <c r="J89" s="33">
        <f>SUM(J80:J88)</f>
        <v>485</v>
      </c>
      <c r="K89" s="33">
        <f t="shared" si="13"/>
        <v>0.12871549893842887</v>
      </c>
      <c r="L89" s="33">
        <f>SUM(L80:L88)</f>
        <v>474192</v>
      </c>
      <c r="M89" s="33">
        <f t="shared" si="14"/>
        <v>125.84713375796179</v>
      </c>
      <c r="N89" s="33">
        <f>SUM(N80:N88)</f>
        <v>660332</v>
      </c>
      <c r="O89" s="33">
        <f t="shared" si="15"/>
        <v>175.24734607218684</v>
      </c>
      <c r="P89" s="33">
        <f>SUM(P80:P88)</f>
        <v>74859</v>
      </c>
      <c r="Q89" s="33">
        <f t="shared" si="16"/>
        <v>19.86703821656051</v>
      </c>
      <c r="R89" s="33">
        <f>SUM(R80:R88)</f>
        <v>739489</v>
      </c>
      <c r="S89" s="33">
        <f t="shared" si="17"/>
        <v>196.255042462845</v>
      </c>
      <c r="T89" s="34">
        <f>SUM(T80:T88)</f>
        <v>2224819</v>
      </c>
      <c r="U89" s="32">
        <f t="shared" si="19"/>
        <v>590.4509023354565</v>
      </c>
      <c r="V89" s="24"/>
      <c r="W89" s="24"/>
      <c r="X89" s="24"/>
      <c r="Y89" s="24"/>
      <c r="Z89" s="24"/>
      <c r="AA89" s="24"/>
      <c r="AB89" s="26"/>
      <c r="AC89" s="25"/>
    </row>
    <row r="90" spans="1:29" ht="12.75">
      <c r="A90" s="35"/>
      <c r="B90" s="11"/>
      <c r="C90" s="8"/>
      <c r="D90" s="11"/>
      <c r="E90" s="11"/>
      <c r="F90" s="11"/>
      <c r="G90" s="45"/>
      <c r="H90" s="11"/>
      <c r="I90" s="11"/>
      <c r="J90" s="11"/>
      <c r="K90" s="45"/>
      <c r="L90" s="11"/>
      <c r="M90" s="11"/>
      <c r="N90" s="11"/>
      <c r="O90" s="45"/>
      <c r="P90" s="11"/>
      <c r="Q90" s="11"/>
      <c r="R90" s="11"/>
      <c r="S90" s="11"/>
      <c r="T90" s="11"/>
      <c r="U90" s="45"/>
      <c r="V90" s="22"/>
      <c r="W90" s="22"/>
      <c r="X90" s="22"/>
      <c r="Y90" s="22"/>
      <c r="Z90" s="22"/>
      <c r="AA90" s="22"/>
      <c r="AB90" s="22"/>
      <c r="AC90" s="22"/>
    </row>
    <row r="91" spans="1:29" ht="14.25" customHeight="1">
      <c r="A91" s="51">
        <v>300001</v>
      </c>
      <c r="B91" s="51" t="s">
        <v>87</v>
      </c>
      <c r="C91" s="48">
        <v>601</v>
      </c>
      <c r="D91" s="52">
        <v>5265</v>
      </c>
      <c r="E91" s="52">
        <f aca="true" t="shared" si="20" ref="E91:E129">D91/$C91</f>
        <v>8.760399334442596</v>
      </c>
      <c r="F91" s="52">
        <v>7421</v>
      </c>
      <c r="G91" s="52">
        <f aca="true" t="shared" si="21" ref="G91:G129">F91/$C91</f>
        <v>12.3477537437604</v>
      </c>
      <c r="H91" s="58">
        <v>255390</v>
      </c>
      <c r="I91" s="52">
        <f aca="true" t="shared" si="22" ref="I91:I128">H91/$C91</f>
        <v>424.94176372712144</v>
      </c>
      <c r="J91" s="52">
        <v>20885</v>
      </c>
      <c r="K91" s="52">
        <f aca="true" t="shared" si="23" ref="K91:K129">J91/$C91</f>
        <v>34.750415973377706</v>
      </c>
      <c r="L91" s="58">
        <v>87921</v>
      </c>
      <c r="M91" s="52">
        <f aca="true" t="shared" si="24" ref="M91:M129">L91/$C91</f>
        <v>146.29118136439268</v>
      </c>
      <c r="N91" s="52">
        <v>0</v>
      </c>
      <c r="O91" s="52">
        <f aca="true" t="shared" si="25" ref="O91:O129">N91/$C91</f>
        <v>0</v>
      </c>
      <c r="P91" s="58">
        <v>368</v>
      </c>
      <c r="Q91" s="52">
        <f aca="true" t="shared" si="26" ref="Q91:Q128">P91/$C91</f>
        <v>0.6123128119800333</v>
      </c>
      <c r="R91" s="52">
        <v>0</v>
      </c>
      <c r="S91" s="52">
        <f aca="true" t="shared" si="27" ref="S91:S129">R91/$C91</f>
        <v>0</v>
      </c>
      <c r="T91" s="53">
        <f>D91+F91+H91+J91+L91+N91+P91+R91</f>
        <v>377250</v>
      </c>
      <c r="U91" s="52">
        <f t="shared" si="19"/>
        <v>627.7038269550749</v>
      </c>
      <c r="V91" s="23"/>
      <c r="W91" s="23"/>
      <c r="X91" s="23"/>
      <c r="Y91" s="23"/>
      <c r="Z91" s="23"/>
      <c r="AA91" s="23"/>
      <c r="AB91" s="23"/>
      <c r="AC91" s="23"/>
    </row>
    <row r="92" spans="1:29" s="37" customFormat="1" ht="12.75">
      <c r="A92" s="16">
        <v>300002</v>
      </c>
      <c r="B92" s="40" t="s">
        <v>88</v>
      </c>
      <c r="C92" s="50">
        <v>357</v>
      </c>
      <c r="D92" s="41">
        <v>9594</v>
      </c>
      <c r="E92" s="41">
        <f t="shared" si="20"/>
        <v>26.873949579831933</v>
      </c>
      <c r="F92" s="41">
        <v>5131</v>
      </c>
      <c r="G92" s="41">
        <f t="shared" si="21"/>
        <v>14.372549019607844</v>
      </c>
      <c r="H92" s="59">
        <v>93719</v>
      </c>
      <c r="I92" s="41">
        <f t="shared" si="22"/>
        <v>262.5182072829132</v>
      </c>
      <c r="J92" s="41">
        <v>12110</v>
      </c>
      <c r="K92" s="41">
        <f t="shared" si="23"/>
        <v>33.92156862745098</v>
      </c>
      <c r="L92" s="59">
        <v>55354</v>
      </c>
      <c r="M92" s="41">
        <f t="shared" si="24"/>
        <v>155.0532212885154</v>
      </c>
      <c r="N92" s="41">
        <v>0</v>
      </c>
      <c r="O92" s="41">
        <f t="shared" si="25"/>
        <v>0</v>
      </c>
      <c r="P92" s="59">
        <v>6260</v>
      </c>
      <c r="Q92" s="41">
        <f t="shared" si="26"/>
        <v>17.535014005602243</v>
      </c>
      <c r="R92" s="41">
        <v>0</v>
      </c>
      <c r="S92" s="41">
        <f t="shared" si="27"/>
        <v>0</v>
      </c>
      <c r="T92" s="42">
        <f>D92+F92+H92+J92+L92+N92+P92+R92</f>
        <v>182168</v>
      </c>
      <c r="U92" s="41">
        <f t="shared" si="19"/>
        <v>510.27450980392155</v>
      </c>
      <c r="V92" s="23"/>
      <c r="W92" s="23"/>
      <c r="X92" s="23"/>
      <c r="Y92" s="23"/>
      <c r="Z92" s="23"/>
      <c r="AA92" s="23"/>
      <c r="AB92" s="23"/>
      <c r="AC92" s="23"/>
    </row>
    <row r="93" spans="1:29" s="37" customFormat="1" ht="12.75">
      <c r="A93" s="16">
        <v>377001</v>
      </c>
      <c r="B93" s="40" t="s">
        <v>119</v>
      </c>
      <c r="C93" s="50">
        <v>466</v>
      </c>
      <c r="D93" s="41">
        <v>0</v>
      </c>
      <c r="E93" s="41">
        <f aca="true" t="shared" si="28" ref="E93:E103">D93/$C93</f>
        <v>0</v>
      </c>
      <c r="F93" s="41">
        <v>0</v>
      </c>
      <c r="G93" s="41">
        <f aca="true" t="shared" si="29" ref="G93:G103">F93/$C93</f>
        <v>0</v>
      </c>
      <c r="H93" s="59">
        <v>136449</v>
      </c>
      <c r="I93" s="41">
        <f aca="true" t="shared" si="30" ref="I93:I103">H93/$C93</f>
        <v>292.8090128755365</v>
      </c>
      <c r="J93" s="41">
        <v>0</v>
      </c>
      <c r="K93" s="41">
        <f aca="true" t="shared" si="31" ref="K93:K103">J93/$C93</f>
        <v>0</v>
      </c>
      <c r="L93" s="59">
        <v>282569</v>
      </c>
      <c r="M93" s="41">
        <f aca="true" t="shared" si="32" ref="M93:M103">L93/$C93</f>
        <v>606.3712446351931</v>
      </c>
      <c r="N93" s="41">
        <v>0</v>
      </c>
      <c r="O93" s="41">
        <f aca="true" t="shared" si="33" ref="O93:O103">N93/$C93</f>
        <v>0</v>
      </c>
      <c r="P93" s="59">
        <v>0</v>
      </c>
      <c r="Q93" s="41">
        <f aca="true" t="shared" si="34" ref="Q93:Q103">P93/$C93</f>
        <v>0</v>
      </c>
      <c r="R93" s="41">
        <v>0</v>
      </c>
      <c r="S93" s="41">
        <f aca="true" t="shared" si="35" ref="S93:S103">R93/$C93</f>
        <v>0</v>
      </c>
      <c r="T93" s="42">
        <f aca="true" t="shared" si="36" ref="T93:T103">D93+F93+H93+J93+L93+N93+P93+R93</f>
        <v>419018</v>
      </c>
      <c r="U93" s="41">
        <f aca="true" t="shared" si="37" ref="U93:U103">T93/$C93</f>
        <v>899.1802575107296</v>
      </c>
      <c r="V93" s="23"/>
      <c r="W93" s="23"/>
      <c r="X93" s="23"/>
      <c r="Y93" s="23"/>
      <c r="Z93" s="23"/>
      <c r="AA93" s="23"/>
      <c r="AB93" s="23"/>
      <c r="AC93" s="23"/>
    </row>
    <row r="94" spans="1:29" s="37" customFormat="1" ht="12.75">
      <c r="A94" s="16">
        <v>377002</v>
      </c>
      <c r="B94" s="40" t="s">
        <v>120</v>
      </c>
      <c r="C94" s="50">
        <v>442</v>
      </c>
      <c r="D94" s="41">
        <v>0</v>
      </c>
      <c r="E94" s="41">
        <f t="shared" si="28"/>
        <v>0</v>
      </c>
      <c r="F94" s="41">
        <v>0</v>
      </c>
      <c r="G94" s="41">
        <f t="shared" si="29"/>
        <v>0</v>
      </c>
      <c r="H94" s="59">
        <v>125980</v>
      </c>
      <c r="I94" s="41">
        <f t="shared" si="30"/>
        <v>285.0226244343891</v>
      </c>
      <c r="J94" s="41">
        <v>0</v>
      </c>
      <c r="K94" s="41">
        <f t="shared" si="31"/>
        <v>0</v>
      </c>
      <c r="L94" s="59">
        <v>177007</v>
      </c>
      <c r="M94" s="41">
        <f t="shared" si="32"/>
        <v>400.4683257918552</v>
      </c>
      <c r="N94" s="41">
        <v>0</v>
      </c>
      <c r="O94" s="41">
        <f t="shared" si="33"/>
        <v>0</v>
      </c>
      <c r="P94" s="59">
        <v>0</v>
      </c>
      <c r="Q94" s="41">
        <f t="shared" si="34"/>
        <v>0</v>
      </c>
      <c r="R94" s="41">
        <v>0</v>
      </c>
      <c r="S94" s="41">
        <f t="shared" si="35"/>
        <v>0</v>
      </c>
      <c r="T94" s="42">
        <f t="shared" si="36"/>
        <v>302987</v>
      </c>
      <c r="U94" s="41">
        <f t="shared" si="37"/>
        <v>685.4909502262443</v>
      </c>
      <c r="V94" s="23"/>
      <c r="W94" s="23"/>
      <c r="X94" s="23"/>
      <c r="Y94" s="23"/>
      <c r="Z94" s="23"/>
      <c r="AA94" s="23"/>
      <c r="AB94" s="23"/>
      <c r="AC94" s="23"/>
    </row>
    <row r="95" spans="1:29" s="37" customFormat="1" ht="12.75">
      <c r="A95" s="17">
        <v>377003</v>
      </c>
      <c r="B95" s="54" t="s">
        <v>121</v>
      </c>
      <c r="C95" s="46">
        <v>464</v>
      </c>
      <c r="D95" s="38">
        <v>0</v>
      </c>
      <c r="E95" s="38">
        <f t="shared" si="28"/>
        <v>0</v>
      </c>
      <c r="F95" s="38">
        <v>0</v>
      </c>
      <c r="G95" s="38">
        <f t="shared" si="29"/>
        <v>0</v>
      </c>
      <c r="H95" s="60">
        <v>155494</v>
      </c>
      <c r="I95" s="38">
        <f t="shared" si="30"/>
        <v>335.1163793103448</v>
      </c>
      <c r="J95" s="38">
        <v>0</v>
      </c>
      <c r="K95" s="38">
        <f t="shared" si="31"/>
        <v>0</v>
      </c>
      <c r="L95" s="60">
        <v>94581</v>
      </c>
      <c r="M95" s="38">
        <f t="shared" si="32"/>
        <v>203.83836206896552</v>
      </c>
      <c r="N95" s="38">
        <v>0</v>
      </c>
      <c r="O95" s="38">
        <f t="shared" si="33"/>
        <v>0</v>
      </c>
      <c r="P95" s="60">
        <v>0</v>
      </c>
      <c r="Q95" s="38">
        <f t="shared" si="34"/>
        <v>0</v>
      </c>
      <c r="R95" s="38">
        <v>0</v>
      </c>
      <c r="S95" s="38">
        <f t="shared" si="35"/>
        <v>0</v>
      </c>
      <c r="T95" s="39">
        <f t="shared" si="36"/>
        <v>250075</v>
      </c>
      <c r="U95" s="38">
        <f t="shared" si="37"/>
        <v>538.9547413793103</v>
      </c>
      <c r="V95" s="23"/>
      <c r="W95" s="23"/>
      <c r="X95" s="23"/>
      <c r="Y95" s="23"/>
      <c r="Z95" s="23"/>
      <c r="AA95" s="23"/>
      <c r="AB95" s="23"/>
      <c r="AC95" s="23"/>
    </row>
    <row r="96" spans="1:29" s="37" customFormat="1" ht="12.75">
      <c r="A96" s="51">
        <v>378001</v>
      </c>
      <c r="B96" s="51" t="s">
        <v>122</v>
      </c>
      <c r="C96" s="48">
        <v>182</v>
      </c>
      <c r="D96" s="52">
        <v>2315</v>
      </c>
      <c r="E96" s="52">
        <f t="shared" si="28"/>
        <v>12.719780219780219</v>
      </c>
      <c r="F96" s="52">
        <v>0</v>
      </c>
      <c r="G96" s="52">
        <f t="shared" si="29"/>
        <v>0</v>
      </c>
      <c r="H96" s="58">
        <v>71317</v>
      </c>
      <c r="I96" s="52">
        <f t="shared" si="30"/>
        <v>391.85164835164835</v>
      </c>
      <c r="J96" s="52">
        <v>0</v>
      </c>
      <c r="K96" s="52">
        <f t="shared" si="31"/>
        <v>0</v>
      </c>
      <c r="L96" s="58">
        <v>6469</v>
      </c>
      <c r="M96" s="52">
        <f t="shared" si="32"/>
        <v>35.543956043956044</v>
      </c>
      <c r="N96" s="52">
        <v>0</v>
      </c>
      <c r="O96" s="52">
        <f t="shared" si="33"/>
        <v>0</v>
      </c>
      <c r="P96" s="58">
        <v>1472</v>
      </c>
      <c r="Q96" s="52">
        <f t="shared" si="34"/>
        <v>8.087912087912088</v>
      </c>
      <c r="R96" s="52">
        <v>0</v>
      </c>
      <c r="S96" s="52">
        <f t="shared" si="35"/>
        <v>0</v>
      </c>
      <c r="T96" s="53">
        <f t="shared" si="36"/>
        <v>81573</v>
      </c>
      <c r="U96" s="52">
        <f t="shared" si="37"/>
        <v>448.2032967032967</v>
      </c>
      <c r="V96" s="23"/>
      <c r="W96" s="23"/>
      <c r="X96" s="23"/>
      <c r="Y96" s="23"/>
      <c r="Z96" s="23"/>
      <c r="AA96" s="23"/>
      <c r="AB96" s="23"/>
      <c r="AC96" s="23"/>
    </row>
    <row r="97" spans="1:29" s="37" customFormat="1" ht="12.75">
      <c r="A97" s="16">
        <v>378002</v>
      </c>
      <c r="B97" s="40" t="s">
        <v>123</v>
      </c>
      <c r="C97" s="50">
        <v>198</v>
      </c>
      <c r="D97" s="41">
        <v>2315</v>
      </c>
      <c r="E97" s="41">
        <f t="shared" si="28"/>
        <v>11.691919191919192</v>
      </c>
      <c r="F97" s="41">
        <v>0</v>
      </c>
      <c r="G97" s="41">
        <f t="shared" si="29"/>
        <v>0</v>
      </c>
      <c r="H97" s="59">
        <v>171323</v>
      </c>
      <c r="I97" s="41">
        <f t="shared" si="30"/>
        <v>865.2676767676768</v>
      </c>
      <c r="J97" s="41">
        <v>0</v>
      </c>
      <c r="K97" s="41">
        <f t="shared" si="31"/>
        <v>0</v>
      </c>
      <c r="L97" s="59">
        <v>6469</v>
      </c>
      <c r="M97" s="41">
        <f t="shared" si="32"/>
        <v>32.67171717171717</v>
      </c>
      <c r="N97" s="41">
        <v>0</v>
      </c>
      <c r="O97" s="41">
        <f t="shared" si="33"/>
        <v>0</v>
      </c>
      <c r="P97" s="59">
        <v>1472</v>
      </c>
      <c r="Q97" s="41">
        <f t="shared" si="34"/>
        <v>7.434343434343434</v>
      </c>
      <c r="R97" s="41">
        <v>0</v>
      </c>
      <c r="S97" s="41">
        <f t="shared" si="35"/>
        <v>0</v>
      </c>
      <c r="T97" s="42">
        <f t="shared" si="36"/>
        <v>181579</v>
      </c>
      <c r="U97" s="41">
        <f t="shared" si="37"/>
        <v>917.0656565656566</v>
      </c>
      <c r="V97" s="23"/>
      <c r="W97" s="23"/>
      <c r="X97" s="23"/>
      <c r="Y97" s="23"/>
      <c r="Z97" s="23"/>
      <c r="AA97" s="23"/>
      <c r="AB97" s="23"/>
      <c r="AC97" s="23"/>
    </row>
    <row r="98" spans="1:29" s="37" customFormat="1" ht="12.75">
      <c r="A98" s="16">
        <v>379001</v>
      </c>
      <c r="B98" s="40" t="s">
        <v>124</v>
      </c>
      <c r="C98" s="50">
        <v>92</v>
      </c>
      <c r="D98" s="41">
        <v>0</v>
      </c>
      <c r="E98" s="41">
        <f t="shared" si="28"/>
        <v>0</v>
      </c>
      <c r="F98" s="41">
        <v>0</v>
      </c>
      <c r="G98" s="41">
        <f t="shared" si="29"/>
        <v>0</v>
      </c>
      <c r="H98" s="59">
        <v>5652</v>
      </c>
      <c r="I98" s="41">
        <f t="shared" si="30"/>
        <v>61.43478260869565</v>
      </c>
      <c r="J98" s="41">
        <v>3113</v>
      </c>
      <c r="K98" s="41">
        <f t="shared" si="31"/>
        <v>33.83695652173913</v>
      </c>
      <c r="L98" s="59">
        <v>6672</v>
      </c>
      <c r="M98" s="41">
        <f t="shared" si="32"/>
        <v>72.52173913043478</v>
      </c>
      <c r="N98" s="41">
        <v>0</v>
      </c>
      <c r="O98" s="41">
        <f t="shared" si="33"/>
        <v>0</v>
      </c>
      <c r="P98" s="59">
        <v>2427</v>
      </c>
      <c r="Q98" s="41">
        <f t="shared" si="34"/>
        <v>26.380434782608695</v>
      </c>
      <c r="R98" s="41">
        <v>0</v>
      </c>
      <c r="S98" s="41">
        <f t="shared" si="35"/>
        <v>0</v>
      </c>
      <c r="T98" s="42">
        <f t="shared" si="36"/>
        <v>17864</v>
      </c>
      <c r="U98" s="41">
        <f t="shared" si="37"/>
        <v>194.17391304347825</v>
      </c>
      <c r="V98" s="23"/>
      <c r="W98" s="23"/>
      <c r="X98" s="23"/>
      <c r="Y98" s="23"/>
      <c r="Z98" s="23"/>
      <c r="AA98" s="23"/>
      <c r="AB98" s="23"/>
      <c r="AC98" s="23"/>
    </row>
    <row r="99" spans="1:29" s="37" customFormat="1" ht="12.75">
      <c r="A99" s="16">
        <v>380001</v>
      </c>
      <c r="B99" s="40" t="s">
        <v>125</v>
      </c>
      <c r="C99" s="50">
        <v>218</v>
      </c>
      <c r="D99" s="41">
        <v>0</v>
      </c>
      <c r="E99" s="41">
        <f t="shared" si="28"/>
        <v>0</v>
      </c>
      <c r="F99" s="41">
        <v>0</v>
      </c>
      <c r="G99" s="41">
        <f t="shared" si="29"/>
        <v>0</v>
      </c>
      <c r="H99" s="59">
        <v>8790</v>
      </c>
      <c r="I99" s="41">
        <f t="shared" si="30"/>
        <v>40.321100917431195</v>
      </c>
      <c r="J99" s="41">
        <v>200</v>
      </c>
      <c r="K99" s="41">
        <f t="shared" si="31"/>
        <v>0.9174311926605505</v>
      </c>
      <c r="L99" s="59">
        <v>12572</v>
      </c>
      <c r="M99" s="41">
        <f t="shared" si="32"/>
        <v>57.669724770642205</v>
      </c>
      <c r="N99" s="41">
        <v>190821</v>
      </c>
      <c r="O99" s="41">
        <f t="shared" si="33"/>
        <v>875.3256880733945</v>
      </c>
      <c r="P99" s="59">
        <v>665</v>
      </c>
      <c r="Q99" s="41">
        <f t="shared" si="34"/>
        <v>3.05045871559633</v>
      </c>
      <c r="R99" s="41">
        <v>0</v>
      </c>
      <c r="S99" s="41">
        <f t="shared" si="35"/>
        <v>0</v>
      </c>
      <c r="T99" s="42">
        <f t="shared" si="36"/>
        <v>213048</v>
      </c>
      <c r="U99" s="41">
        <f t="shared" si="37"/>
        <v>977.2844036697247</v>
      </c>
      <c r="V99" s="23"/>
      <c r="W99" s="23"/>
      <c r="X99" s="23"/>
      <c r="Y99" s="23"/>
      <c r="Z99" s="23"/>
      <c r="AA99" s="23"/>
      <c r="AB99" s="23"/>
      <c r="AC99" s="23"/>
    </row>
    <row r="100" spans="1:29" s="37" customFormat="1" ht="12.75">
      <c r="A100" s="17">
        <v>381001</v>
      </c>
      <c r="B100" s="54" t="s">
        <v>126</v>
      </c>
      <c r="C100" s="46">
        <v>116</v>
      </c>
      <c r="D100" s="38">
        <v>8019</v>
      </c>
      <c r="E100" s="38">
        <f t="shared" si="28"/>
        <v>69.12931034482759</v>
      </c>
      <c r="F100" s="38">
        <v>6000</v>
      </c>
      <c r="G100" s="38">
        <f t="shared" si="29"/>
        <v>51.724137931034484</v>
      </c>
      <c r="H100" s="60">
        <v>12475</v>
      </c>
      <c r="I100" s="38">
        <f t="shared" si="30"/>
        <v>107.54310344827586</v>
      </c>
      <c r="J100" s="38">
        <v>6604</v>
      </c>
      <c r="K100" s="38">
        <f t="shared" si="31"/>
        <v>56.93103448275862</v>
      </c>
      <c r="L100" s="60">
        <v>15017</v>
      </c>
      <c r="M100" s="38">
        <f t="shared" si="32"/>
        <v>129.45689655172413</v>
      </c>
      <c r="N100" s="38">
        <v>0</v>
      </c>
      <c r="O100" s="38">
        <f t="shared" si="33"/>
        <v>0</v>
      </c>
      <c r="P100" s="60">
        <v>0</v>
      </c>
      <c r="Q100" s="38">
        <f t="shared" si="34"/>
        <v>0</v>
      </c>
      <c r="R100" s="38">
        <v>0</v>
      </c>
      <c r="S100" s="38">
        <f t="shared" si="35"/>
        <v>0</v>
      </c>
      <c r="T100" s="39">
        <f t="shared" si="36"/>
        <v>48115</v>
      </c>
      <c r="U100" s="38">
        <f t="shared" si="37"/>
        <v>414.7844827586207</v>
      </c>
      <c r="V100" s="23"/>
      <c r="W100" s="23"/>
      <c r="X100" s="23"/>
      <c r="Y100" s="23"/>
      <c r="Z100" s="23"/>
      <c r="AA100" s="23"/>
      <c r="AB100" s="23"/>
      <c r="AC100" s="23"/>
    </row>
    <row r="101" spans="1:29" s="37" customFormat="1" ht="12.75">
      <c r="A101" s="51">
        <v>382001</v>
      </c>
      <c r="B101" s="51" t="s">
        <v>127</v>
      </c>
      <c r="C101" s="48">
        <v>83</v>
      </c>
      <c r="D101" s="52">
        <v>0</v>
      </c>
      <c r="E101" s="52">
        <f t="shared" si="28"/>
        <v>0</v>
      </c>
      <c r="F101" s="52">
        <v>1066</v>
      </c>
      <c r="G101" s="52">
        <f t="shared" si="29"/>
        <v>12.843373493975903</v>
      </c>
      <c r="H101" s="58">
        <v>17635</v>
      </c>
      <c r="I101" s="52">
        <f t="shared" si="30"/>
        <v>212.46987951807228</v>
      </c>
      <c r="J101" s="52">
        <v>0</v>
      </c>
      <c r="K101" s="52">
        <f t="shared" si="31"/>
        <v>0</v>
      </c>
      <c r="L101" s="58">
        <v>31202</v>
      </c>
      <c r="M101" s="52">
        <f t="shared" si="32"/>
        <v>375.9277108433735</v>
      </c>
      <c r="N101" s="52">
        <v>66900</v>
      </c>
      <c r="O101" s="52">
        <f t="shared" si="33"/>
        <v>806.0240963855422</v>
      </c>
      <c r="P101" s="58">
        <v>0</v>
      </c>
      <c r="Q101" s="52">
        <f t="shared" si="34"/>
        <v>0</v>
      </c>
      <c r="R101" s="52">
        <v>0</v>
      </c>
      <c r="S101" s="52">
        <f t="shared" si="35"/>
        <v>0</v>
      </c>
      <c r="T101" s="53">
        <f t="shared" si="36"/>
        <v>116803</v>
      </c>
      <c r="U101" s="52">
        <f t="shared" si="37"/>
        <v>1407.2650602409637</v>
      </c>
      <c r="V101" s="23"/>
      <c r="W101" s="23"/>
      <c r="X101" s="23"/>
      <c r="Y101" s="23"/>
      <c r="Z101" s="23"/>
      <c r="AA101" s="23"/>
      <c r="AB101" s="23"/>
      <c r="AC101" s="23"/>
    </row>
    <row r="102" spans="1:29" s="37" customFormat="1" ht="12.75">
      <c r="A102" s="16">
        <v>383001</v>
      </c>
      <c r="B102" s="40" t="s">
        <v>128</v>
      </c>
      <c r="C102" s="50">
        <v>108</v>
      </c>
      <c r="D102" s="41">
        <v>0</v>
      </c>
      <c r="E102" s="41">
        <f t="shared" si="28"/>
        <v>0</v>
      </c>
      <c r="F102" s="41">
        <v>0</v>
      </c>
      <c r="G102" s="41">
        <f t="shared" si="29"/>
        <v>0</v>
      </c>
      <c r="H102" s="59">
        <v>16636</v>
      </c>
      <c r="I102" s="41">
        <f t="shared" si="30"/>
        <v>154.03703703703704</v>
      </c>
      <c r="J102" s="41">
        <v>2977</v>
      </c>
      <c r="K102" s="41">
        <f t="shared" si="31"/>
        <v>27.564814814814813</v>
      </c>
      <c r="L102" s="59">
        <v>21241</v>
      </c>
      <c r="M102" s="41">
        <f t="shared" si="32"/>
        <v>196.67592592592592</v>
      </c>
      <c r="N102" s="41">
        <v>0</v>
      </c>
      <c r="O102" s="41">
        <f t="shared" si="33"/>
        <v>0</v>
      </c>
      <c r="P102" s="59">
        <v>3685</v>
      </c>
      <c r="Q102" s="41">
        <f t="shared" si="34"/>
        <v>34.120370370370374</v>
      </c>
      <c r="R102" s="41">
        <v>10050</v>
      </c>
      <c r="S102" s="41">
        <f t="shared" si="35"/>
        <v>93.05555555555556</v>
      </c>
      <c r="T102" s="42">
        <f t="shared" si="36"/>
        <v>54589</v>
      </c>
      <c r="U102" s="41">
        <f t="shared" si="37"/>
        <v>505.4537037037037</v>
      </c>
      <c r="V102" s="23"/>
      <c r="W102" s="23"/>
      <c r="X102" s="23"/>
      <c r="Y102" s="23"/>
      <c r="Z102" s="23"/>
      <c r="AA102" s="23"/>
      <c r="AB102" s="23"/>
      <c r="AC102" s="23"/>
    </row>
    <row r="103" spans="1:29" s="37" customFormat="1" ht="12.75">
      <c r="A103" s="16">
        <v>384001</v>
      </c>
      <c r="B103" s="40" t="s">
        <v>129</v>
      </c>
      <c r="C103" s="50">
        <v>196</v>
      </c>
      <c r="D103" s="41">
        <v>0</v>
      </c>
      <c r="E103" s="41">
        <f t="shared" si="28"/>
        <v>0</v>
      </c>
      <c r="F103" s="41">
        <v>0</v>
      </c>
      <c r="G103" s="41">
        <f t="shared" si="29"/>
        <v>0</v>
      </c>
      <c r="H103" s="59">
        <v>0</v>
      </c>
      <c r="I103" s="41">
        <f t="shared" si="30"/>
        <v>0</v>
      </c>
      <c r="J103" s="41">
        <v>0</v>
      </c>
      <c r="K103" s="41">
        <f t="shared" si="31"/>
        <v>0</v>
      </c>
      <c r="L103" s="59">
        <v>4379</v>
      </c>
      <c r="M103" s="41">
        <f t="shared" si="32"/>
        <v>22.341836734693878</v>
      </c>
      <c r="N103" s="41">
        <v>1570</v>
      </c>
      <c r="O103" s="41">
        <f t="shared" si="33"/>
        <v>8.010204081632653</v>
      </c>
      <c r="P103" s="59">
        <v>7563</v>
      </c>
      <c r="Q103" s="41">
        <f t="shared" si="34"/>
        <v>38.58673469387755</v>
      </c>
      <c r="R103" s="41">
        <v>0</v>
      </c>
      <c r="S103" s="41">
        <f t="shared" si="35"/>
        <v>0</v>
      </c>
      <c r="T103" s="42">
        <f t="shared" si="36"/>
        <v>13512</v>
      </c>
      <c r="U103" s="41">
        <f t="shared" si="37"/>
        <v>68.93877551020408</v>
      </c>
      <c r="V103" s="23"/>
      <c r="W103" s="23"/>
      <c r="X103" s="23"/>
      <c r="Y103" s="23"/>
      <c r="Z103" s="23"/>
      <c r="AA103" s="23"/>
      <c r="AB103" s="23"/>
      <c r="AC103" s="23"/>
    </row>
    <row r="104" spans="1:29" s="37" customFormat="1" ht="12.75">
      <c r="A104" s="16">
        <v>385001</v>
      </c>
      <c r="B104" s="40" t="s">
        <v>107</v>
      </c>
      <c r="C104" s="50">
        <v>154</v>
      </c>
      <c r="D104" s="41">
        <v>0</v>
      </c>
      <c r="E104" s="41">
        <f t="shared" si="20"/>
        <v>0</v>
      </c>
      <c r="F104" s="41">
        <v>39</v>
      </c>
      <c r="G104" s="41">
        <f>F104/$C104</f>
        <v>0.2532467532467532</v>
      </c>
      <c r="H104" s="59">
        <v>36292</v>
      </c>
      <c r="I104" s="41">
        <f t="shared" si="22"/>
        <v>235.66233766233765</v>
      </c>
      <c r="J104" s="41">
        <v>0</v>
      </c>
      <c r="K104" s="41">
        <f t="shared" si="23"/>
        <v>0</v>
      </c>
      <c r="L104" s="59">
        <v>45048</v>
      </c>
      <c r="M104" s="41">
        <f t="shared" si="24"/>
        <v>292.5194805194805</v>
      </c>
      <c r="N104" s="41">
        <v>0</v>
      </c>
      <c r="O104" s="41">
        <f t="shared" si="25"/>
        <v>0</v>
      </c>
      <c r="P104" s="59">
        <v>32808</v>
      </c>
      <c r="Q104" s="41">
        <f t="shared" si="26"/>
        <v>213.03896103896105</v>
      </c>
      <c r="R104" s="41">
        <v>0</v>
      </c>
      <c r="S104" s="41">
        <f t="shared" si="27"/>
        <v>0</v>
      </c>
      <c r="T104" s="42">
        <f aca="true" t="shared" si="38" ref="T104:T128">D104+F104+H104+J104+L104+N104+P104+R104</f>
        <v>114187</v>
      </c>
      <c r="U104" s="41">
        <f t="shared" si="19"/>
        <v>741.474025974026</v>
      </c>
      <c r="V104" s="23"/>
      <c r="W104" s="23"/>
      <c r="X104" s="23"/>
      <c r="Y104" s="23"/>
      <c r="Z104" s="23"/>
      <c r="AA104" s="23"/>
      <c r="AB104" s="23"/>
      <c r="AC104" s="23"/>
    </row>
    <row r="105" spans="1:29" s="37" customFormat="1" ht="12.75">
      <c r="A105" s="17">
        <v>386001</v>
      </c>
      <c r="B105" s="54" t="s">
        <v>108</v>
      </c>
      <c r="C105" s="46">
        <v>335</v>
      </c>
      <c r="D105" s="38">
        <v>0</v>
      </c>
      <c r="E105" s="38">
        <f t="shared" si="20"/>
        <v>0</v>
      </c>
      <c r="F105" s="38">
        <v>9061</v>
      </c>
      <c r="G105" s="38">
        <f t="shared" si="21"/>
        <v>27.04776119402985</v>
      </c>
      <c r="H105" s="60">
        <v>111112</v>
      </c>
      <c r="I105" s="38">
        <f t="shared" si="22"/>
        <v>331.6776119402985</v>
      </c>
      <c r="J105" s="38">
        <v>23701</v>
      </c>
      <c r="K105" s="38">
        <f t="shared" si="23"/>
        <v>70.74925373134329</v>
      </c>
      <c r="L105" s="60">
        <v>57413</v>
      </c>
      <c r="M105" s="38">
        <f>L105/$C105</f>
        <v>171.3820895522388</v>
      </c>
      <c r="N105" s="38">
        <v>0</v>
      </c>
      <c r="O105" s="38">
        <f t="shared" si="25"/>
        <v>0</v>
      </c>
      <c r="P105" s="60">
        <v>5670</v>
      </c>
      <c r="Q105" s="38">
        <f t="shared" si="26"/>
        <v>16.925373134328357</v>
      </c>
      <c r="R105" s="38">
        <v>15159</v>
      </c>
      <c r="S105" s="38">
        <f t="shared" si="27"/>
        <v>45.25074626865672</v>
      </c>
      <c r="T105" s="39">
        <f t="shared" si="38"/>
        <v>222116</v>
      </c>
      <c r="U105" s="38">
        <f t="shared" si="19"/>
        <v>663.0328358208956</v>
      </c>
      <c r="V105" s="23"/>
      <c r="W105" s="23"/>
      <c r="X105" s="23"/>
      <c r="Y105" s="23"/>
      <c r="Z105" s="23"/>
      <c r="AA105" s="23"/>
      <c r="AB105" s="23"/>
      <c r="AC105" s="23"/>
    </row>
    <row r="106" spans="1:29" ht="12.75">
      <c r="A106" s="51">
        <v>387001</v>
      </c>
      <c r="B106" s="51" t="s">
        <v>109</v>
      </c>
      <c r="C106" s="48">
        <v>447</v>
      </c>
      <c r="D106" s="52">
        <v>0</v>
      </c>
      <c r="E106" s="52">
        <f t="shared" si="20"/>
        <v>0</v>
      </c>
      <c r="F106" s="52">
        <v>6928</v>
      </c>
      <c r="G106" s="52">
        <f t="shared" si="21"/>
        <v>15.498881431767337</v>
      </c>
      <c r="H106" s="58">
        <v>78290</v>
      </c>
      <c r="I106" s="52">
        <f t="shared" si="22"/>
        <v>175.14541387024607</v>
      </c>
      <c r="J106" s="52">
        <v>0</v>
      </c>
      <c r="K106" s="52">
        <f t="shared" si="23"/>
        <v>0</v>
      </c>
      <c r="L106" s="58">
        <v>10521</v>
      </c>
      <c r="M106" s="52">
        <f t="shared" si="24"/>
        <v>23.536912751677853</v>
      </c>
      <c r="N106" s="52">
        <v>161</v>
      </c>
      <c r="O106" s="52">
        <f t="shared" si="25"/>
        <v>0.36017897091722595</v>
      </c>
      <c r="P106" s="58">
        <v>316</v>
      </c>
      <c r="Q106" s="52">
        <f t="shared" si="26"/>
        <v>0.7069351230425056</v>
      </c>
      <c r="R106" s="52">
        <v>0</v>
      </c>
      <c r="S106" s="52">
        <f t="shared" si="27"/>
        <v>0</v>
      </c>
      <c r="T106" s="53">
        <f t="shared" si="38"/>
        <v>96216</v>
      </c>
      <c r="U106" s="52">
        <f t="shared" si="19"/>
        <v>215.248322147651</v>
      </c>
      <c r="V106" s="23"/>
      <c r="W106" s="23"/>
      <c r="X106" s="23"/>
      <c r="Y106" s="23"/>
      <c r="Z106" s="23"/>
      <c r="AA106" s="23"/>
      <c r="AB106" s="23"/>
      <c r="AC106" s="23"/>
    </row>
    <row r="107" spans="1:29" ht="12.75">
      <c r="A107" s="16">
        <v>388001</v>
      </c>
      <c r="B107" s="40" t="s">
        <v>110</v>
      </c>
      <c r="C107" s="50">
        <v>392</v>
      </c>
      <c r="D107" s="41">
        <v>0</v>
      </c>
      <c r="E107" s="41">
        <f t="shared" si="20"/>
        <v>0</v>
      </c>
      <c r="F107" s="41">
        <v>7070</v>
      </c>
      <c r="G107" s="41">
        <f t="shared" si="21"/>
        <v>18.035714285714285</v>
      </c>
      <c r="H107" s="59">
        <v>176794</v>
      </c>
      <c r="I107" s="41">
        <f t="shared" si="22"/>
        <v>451.0051020408163</v>
      </c>
      <c r="J107" s="41">
        <v>0</v>
      </c>
      <c r="K107" s="41">
        <f t="shared" si="23"/>
        <v>0</v>
      </c>
      <c r="L107" s="59">
        <v>24786</v>
      </c>
      <c r="M107" s="41">
        <f t="shared" si="24"/>
        <v>63.22959183673469</v>
      </c>
      <c r="N107" s="41">
        <v>0</v>
      </c>
      <c r="O107" s="41">
        <f t="shared" si="25"/>
        <v>0</v>
      </c>
      <c r="P107" s="59">
        <v>0</v>
      </c>
      <c r="Q107" s="41">
        <f t="shared" si="26"/>
        <v>0</v>
      </c>
      <c r="R107" s="41">
        <v>0</v>
      </c>
      <c r="S107" s="41">
        <f t="shared" si="27"/>
        <v>0</v>
      </c>
      <c r="T107" s="42">
        <f t="shared" si="38"/>
        <v>208650</v>
      </c>
      <c r="U107" s="41">
        <f t="shared" si="19"/>
        <v>532.2704081632653</v>
      </c>
      <c r="V107" s="23"/>
      <c r="W107" s="23"/>
      <c r="X107" s="23"/>
      <c r="Y107" s="23"/>
      <c r="Z107" s="23"/>
      <c r="AA107" s="23"/>
      <c r="AB107" s="23"/>
      <c r="AC107" s="23"/>
    </row>
    <row r="108" spans="1:29" s="37" customFormat="1" ht="12.75">
      <c r="A108" s="16">
        <v>389001</v>
      </c>
      <c r="B108" s="40" t="s">
        <v>111</v>
      </c>
      <c r="C108" s="50">
        <v>351</v>
      </c>
      <c r="D108" s="41">
        <v>0</v>
      </c>
      <c r="E108" s="41">
        <f t="shared" si="20"/>
        <v>0</v>
      </c>
      <c r="F108" s="41">
        <v>7624</v>
      </c>
      <c r="G108" s="41">
        <f t="shared" si="21"/>
        <v>21.72079772079772</v>
      </c>
      <c r="H108" s="59">
        <v>105852</v>
      </c>
      <c r="I108" s="41">
        <f t="shared" si="22"/>
        <v>301.5726495726496</v>
      </c>
      <c r="J108" s="41">
        <v>21864</v>
      </c>
      <c r="K108" s="41">
        <f t="shared" si="23"/>
        <v>62.29059829059829</v>
      </c>
      <c r="L108" s="59">
        <v>189923</v>
      </c>
      <c r="M108" s="41">
        <f t="shared" si="24"/>
        <v>541.0911680911681</v>
      </c>
      <c r="N108" s="41">
        <v>0</v>
      </c>
      <c r="O108" s="41">
        <f t="shared" si="25"/>
        <v>0</v>
      </c>
      <c r="P108" s="59">
        <v>13255</v>
      </c>
      <c r="Q108" s="41">
        <f t="shared" si="26"/>
        <v>37.763532763532766</v>
      </c>
      <c r="R108" s="41">
        <v>3000</v>
      </c>
      <c r="S108" s="41">
        <f t="shared" si="27"/>
        <v>8.547008547008547</v>
      </c>
      <c r="T108" s="42">
        <f t="shared" si="38"/>
        <v>341518</v>
      </c>
      <c r="U108" s="41">
        <f t="shared" si="19"/>
        <v>972.985754985755</v>
      </c>
      <c r="V108" s="23"/>
      <c r="W108" s="23"/>
      <c r="X108" s="23"/>
      <c r="Y108" s="23"/>
      <c r="Z108" s="23"/>
      <c r="AA108" s="23"/>
      <c r="AB108" s="23"/>
      <c r="AC108" s="23"/>
    </row>
    <row r="109" spans="1:29" s="37" customFormat="1" ht="12.75">
      <c r="A109" s="16">
        <v>390001</v>
      </c>
      <c r="B109" s="40" t="s">
        <v>89</v>
      </c>
      <c r="C109" s="50">
        <v>749</v>
      </c>
      <c r="D109" s="41">
        <v>11251</v>
      </c>
      <c r="E109" s="41">
        <f t="shared" si="20"/>
        <v>15.02136181575434</v>
      </c>
      <c r="F109" s="41">
        <v>6672</v>
      </c>
      <c r="G109" s="41">
        <f t="shared" si="21"/>
        <v>8.907877169559413</v>
      </c>
      <c r="H109" s="59">
        <v>235131</v>
      </c>
      <c r="I109" s="41">
        <f t="shared" si="22"/>
        <v>313.92656875834444</v>
      </c>
      <c r="J109" s="41">
        <v>49630</v>
      </c>
      <c r="K109" s="41">
        <f t="shared" si="23"/>
        <v>66.26168224299066</v>
      </c>
      <c r="L109" s="59">
        <v>231011</v>
      </c>
      <c r="M109" s="41">
        <f t="shared" si="24"/>
        <v>308.42590120160213</v>
      </c>
      <c r="N109" s="41">
        <v>411229</v>
      </c>
      <c r="O109" s="41">
        <f t="shared" si="25"/>
        <v>549.0373831775701</v>
      </c>
      <c r="P109" s="59">
        <v>5804</v>
      </c>
      <c r="Q109" s="41">
        <f t="shared" si="26"/>
        <v>7.748998664886515</v>
      </c>
      <c r="R109" s="41">
        <v>0</v>
      </c>
      <c r="S109" s="41">
        <f t="shared" si="27"/>
        <v>0</v>
      </c>
      <c r="T109" s="42">
        <f t="shared" si="38"/>
        <v>950728</v>
      </c>
      <c r="U109" s="41">
        <f t="shared" si="19"/>
        <v>1269.3297730307077</v>
      </c>
      <c r="V109" s="23"/>
      <c r="W109" s="23"/>
      <c r="X109" s="23"/>
      <c r="Y109" s="23"/>
      <c r="Z109" s="23"/>
      <c r="AA109" s="23"/>
      <c r="AB109" s="23"/>
      <c r="AC109" s="23"/>
    </row>
    <row r="110" spans="1:29" s="37" customFormat="1" ht="12.75">
      <c r="A110" s="17">
        <v>391001</v>
      </c>
      <c r="B110" s="54" t="s">
        <v>90</v>
      </c>
      <c r="C110" s="46">
        <v>647</v>
      </c>
      <c r="D110" s="38">
        <v>0</v>
      </c>
      <c r="E110" s="38">
        <f t="shared" si="20"/>
        <v>0</v>
      </c>
      <c r="F110" s="38">
        <v>5453</v>
      </c>
      <c r="G110" s="38">
        <f t="shared" si="21"/>
        <v>8.428129829984544</v>
      </c>
      <c r="H110" s="60">
        <v>1773</v>
      </c>
      <c r="I110" s="38">
        <f t="shared" si="22"/>
        <v>2.7403400309119013</v>
      </c>
      <c r="J110" s="38">
        <v>0</v>
      </c>
      <c r="K110" s="38">
        <f t="shared" si="23"/>
        <v>0</v>
      </c>
      <c r="L110" s="60">
        <v>24590</v>
      </c>
      <c r="M110" s="38">
        <f t="shared" si="24"/>
        <v>38.00618238021638</v>
      </c>
      <c r="N110" s="38">
        <v>0</v>
      </c>
      <c r="O110" s="38">
        <f t="shared" si="25"/>
        <v>0</v>
      </c>
      <c r="P110" s="60">
        <v>0</v>
      </c>
      <c r="Q110" s="38">
        <f t="shared" si="26"/>
        <v>0</v>
      </c>
      <c r="R110" s="38">
        <v>0</v>
      </c>
      <c r="S110" s="38">
        <f t="shared" si="27"/>
        <v>0</v>
      </c>
      <c r="T110" s="39">
        <f t="shared" si="38"/>
        <v>31816</v>
      </c>
      <c r="U110" s="38">
        <f t="shared" si="19"/>
        <v>49.17465224111283</v>
      </c>
      <c r="V110" s="23"/>
      <c r="W110" s="23"/>
      <c r="X110" s="23"/>
      <c r="Y110" s="23"/>
      <c r="Z110" s="23"/>
      <c r="AA110" s="23"/>
      <c r="AB110" s="23"/>
      <c r="AC110" s="23"/>
    </row>
    <row r="111" spans="1:29" ht="12.75">
      <c r="A111" s="51">
        <v>392001</v>
      </c>
      <c r="B111" s="51" t="s">
        <v>91</v>
      </c>
      <c r="C111" s="48">
        <v>351</v>
      </c>
      <c r="D111" s="52">
        <v>0</v>
      </c>
      <c r="E111" s="52">
        <f t="shared" si="20"/>
        <v>0</v>
      </c>
      <c r="F111" s="52">
        <v>7223</v>
      </c>
      <c r="G111" s="52">
        <f t="shared" si="21"/>
        <v>20.57834757834758</v>
      </c>
      <c r="H111" s="58">
        <v>0</v>
      </c>
      <c r="I111" s="52">
        <f t="shared" si="22"/>
        <v>0</v>
      </c>
      <c r="J111" s="52">
        <v>0</v>
      </c>
      <c r="K111" s="52">
        <f t="shared" si="23"/>
        <v>0</v>
      </c>
      <c r="L111" s="58">
        <v>179379</v>
      </c>
      <c r="M111" s="52">
        <f t="shared" si="24"/>
        <v>511.05128205128204</v>
      </c>
      <c r="N111" s="52">
        <v>0</v>
      </c>
      <c r="O111" s="52">
        <f t="shared" si="25"/>
        <v>0</v>
      </c>
      <c r="P111" s="58">
        <v>12979</v>
      </c>
      <c r="Q111" s="52">
        <f t="shared" si="26"/>
        <v>36.977207977207975</v>
      </c>
      <c r="R111" s="52">
        <v>0</v>
      </c>
      <c r="S111" s="52">
        <f t="shared" si="27"/>
        <v>0</v>
      </c>
      <c r="T111" s="53">
        <f t="shared" si="38"/>
        <v>199581</v>
      </c>
      <c r="U111" s="52">
        <f t="shared" si="19"/>
        <v>568.6068376068376</v>
      </c>
      <c r="V111" s="23"/>
      <c r="W111" s="23"/>
      <c r="X111" s="23"/>
      <c r="Y111" s="23"/>
      <c r="Z111" s="23"/>
      <c r="AA111" s="23"/>
      <c r="AB111" s="23"/>
      <c r="AC111" s="23"/>
    </row>
    <row r="112" spans="1:29" ht="12.75">
      <c r="A112" s="16">
        <v>392002</v>
      </c>
      <c r="B112" s="40" t="s">
        <v>92</v>
      </c>
      <c r="C112" s="50">
        <v>203</v>
      </c>
      <c r="D112" s="41">
        <v>690</v>
      </c>
      <c r="E112" s="41">
        <f t="shared" si="20"/>
        <v>3.399014778325123</v>
      </c>
      <c r="F112" s="41">
        <v>6837</v>
      </c>
      <c r="G112" s="41">
        <f t="shared" si="21"/>
        <v>33.679802955665025</v>
      </c>
      <c r="H112" s="59">
        <v>0</v>
      </c>
      <c r="I112" s="41">
        <f t="shared" si="22"/>
        <v>0</v>
      </c>
      <c r="J112" s="41">
        <v>0</v>
      </c>
      <c r="K112" s="41">
        <f t="shared" si="23"/>
        <v>0</v>
      </c>
      <c r="L112" s="59">
        <v>119273</v>
      </c>
      <c r="M112" s="41">
        <f t="shared" si="24"/>
        <v>587.551724137931</v>
      </c>
      <c r="N112" s="41">
        <v>0</v>
      </c>
      <c r="O112" s="41">
        <f t="shared" si="25"/>
        <v>0</v>
      </c>
      <c r="P112" s="59">
        <v>18844</v>
      </c>
      <c r="Q112" s="41">
        <f t="shared" si="26"/>
        <v>92.82758620689656</v>
      </c>
      <c r="R112" s="41">
        <v>0</v>
      </c>
      <c r="S112" s="41">
        <f t="shared" si="27"/>
        <v>0</v>
      </c>
      <c r="T112" s="42">
        <f t="shared" si="38"/>
        <v>145644</v>
      </c>
      <c r="U112" s="41">
        <f t="shared" si="19"/>
        <v>717.4581280788177</v>
      </c>
      <c r="V112" s="23"/>
      <c r="W112" s="23"/>
      <c r="X112" s="23"/>
      <c r="Y112" s="23"/>
      <c r="Z112" s="23"/>
      <c r="AA112" s="23"/>
      <c r="AB112" s="23"/>
      <c r="AC112" s="23"/>
    </row>
    <row r="113" spans="1:29" s="37" customFormat="1" ht="12.75">
      <c r="A113" s="16">
        <v>393001</v>
      </c>
      <c r="B113" s="40" t="s">
        <v>93</v>
      </c>
      <c r="C113" s="50">
        <v>731</v>
      </c>
      <c r="D113" s="41">
        <v>0</v>
      </c>
      <c r="E113" s="41">
        <f t="shared" si="20"/>
        <v>0</v>
      </c>
      <c r="F113" s="41">
        <v>9080</v>
      </c>
      <c r="G113" s="41">
        <f t="shared" si="21"/>
        <v>12.421340629274965</v>
      </c>
      <c r="H113" s="59">
        <v>300145</v>
      </c>
      <c r="I113" s="41">
        <f t="shared" si="22"/>
        <v>410.59507523939806</v>
      </c>
      <c r="J113" s="41">
        <v>0</v>
      </c>
      <c r="K113" s="41">
        <f t="shared" si="23"/>
        <v>0</v>
      </c>
      <c r="L113" s="59">
        <v>99867</v>
      </c>
      <c r="M113" s="41">
        <f t="shared" si="24"/>
        <v>136.61696306429548</v>
      </c>
      <c r="N113" s="41">
        <v>4103</v>
      </c>
      <c r="O113" s="41">
        <f t="shared" si="25"/>
        <v>5.612859097127223</v>
      </c>
      <c r="P113" s="59">
        <v>37022</v>
      </c>
      <c r="Q113" s="41">
        <f t="shared" si="26"/>
        <v>50.64569083447332</v>
      </c>
      <c r="R113" s="41">
        <v>0</v>
      </c>
      <c r="S113" s="41">
        <f t="shared" si="27"/>
        <v>0</v>
      </c>
      <c r="T113" s="42">
        <f t="shared" si="38"/>
        <v>450217</v>
      </c>
      <c r="U113" s="41">
        <f t="shared" si="19"/>
        <v>615.8919288645691</v>
      </c>
      <c r="V113" s="23"/>
      <c r="W113" s="23"/>
      <c r="X113" s="23"/>
      <c r="Y113" s="23"/>
      <c r="Z113" s="23"/>
      <c r="AA113" s="23"/>
      <c r="AB113" s="23"/>
      <c r="AC113" s="23"/>
    </row>
    <row r="114" spans="1:29" s="37" customFormat="1" ht="12.75">
      <c r="A114" s="16">
        <v>394003</v>
      </c>
      <c r="B114" s="40" t="s">
        <v>112</v>
      </c>
      <c r="C114" s="50">
        <v>504</v>
      </c>
      <c r="D114" s="41">
        <v>0</v>
      </c>
      <c r="E114" s="41">
        <f t="shared" si="20"/>
        <v>0</v>
      </c>
      <c r="F114" s="41">
        <v>6038</v>
      </c>
      <c r="G114" s="41">
        <f t="shared" si="21"/>
        <v>11.98015873015873</v>
      </c>
      <c r="H114" s="59">
        <v>52847</v>
      </c>
      <c r="I114" s="41">
        <f t="shared" si="22"/>
        <v>104.85515873015873</v>
      </c>
      <c r="J114" s="41">
        <v>0</v>
      </c>
      <c r="K114" s="41">
        <f t="shared" si="23"/>
        <v>0</v>
      </c>
      <c r="L114" s="59">
        <v>122062</v>
      </c>
      <c r="M114" s="41">
        <f t="shared" si="24"/>
        <v>242.18650793650792</v>
      </c>
      <c r="N114" s="41">
        <v>0</v>
      </c>
      <c r="O114" s="41">
        <f t="shared" si="25"/>
        <v>0</v>
      </c>
      <c r="P114" s="59">
        <v>18481</v>
      </c>
      <c r="Q114" s="41">
        <f t="shared" si="26"/>
        <v>36.66865079365079</v>
      </c>
      <c r="R114" s="41">
        <v>0</v>
      </c>
      <c r="S114" s="41">
        <f t="shared" si="27"/>
        <v>0</v>
      </c>
      <c r="T114" s="42">
        <f t="shared" si="38"/>
        <v>199428</v>
      </c>
      <c r="U114" s="41">
        <f t="shared" si="19"/>
        <v>395.6904761904762</v>
      </c>
      <c r="V114" s="23"/>
      <c r="W114" s="23"/>
      <c r="X114" s="23"/>
      <c r="Y114" s="23"/>
      <c r="Z114" s="23"/>
      <c r="AA114" s="23"/>
      <c r="AB114" s="23"/>
      <c r="AC114" s="23"/>
    </row>
    <row r="115" spans="1:29" s="37" customFormat="1" ht="12.75">
      <c r="A115" s="17">
        <v>395001</v>
      </c>
      <c r="B115" s="54" t="s">
        <v>94</v>
      </c>
      <c r="C115" s="46">
        <v>614</v>
      </c>
      <c r="D115" s="38">
        <v>893</v>
      </c>
      <c r="E115" s="38">
        <f t="shared" si="20"/>
        <v>1.4543973941368078</v>
      </c>
      <c r="F115" s="38">
        <v>17998</v>
      </c>
      <c r="G115" s="38">
        <f t="shared" si="21"/>
        <v>29.31270358306189</v>
      </c>
      <c r="H115" s="60">
        <v>251437</v>
      </c>
      <c r="I115" s="38">
        <f t="shared" si="22"/>
        <v>409.50651465798046</v>
      </c>
      <c r="J115" s="38">
        <v>0</v>
      </c>
      <c r="K115" s="38">
        <f t="shared" si="23"/>
        <v>0</v>
      </c>
      <c r="L115" s="60">
        <v>62113</v>
      </c>
      <c r="M115" s="38">
        <f t="shared" si="24"/>
        <v>101.16123778501628</v>
      </c>
      <c r="N115" s="38">
        <v>8750</v>
      </c>
      <c r="O115" s="38">
        <f t="shared" si="25"/>
        <v>14.250814332247558</v>
      </c>
      <c r="P115" s="60">
        <v>13035</v>
      </c>
      <c r="Q115" s="38">
        <f t="shared" si="26"/>
        <v>21.229641693811075</v>
      </c>
      <c r="R115" s="38">
        <v>0</v>
      </c>
      <c r="S115" s="38">
        <f t="shared" si="27"/>
        <v>0</v>
      </c>
      <c r="T115" s="39">
        <f t="shared" si="38"/>
        <v>354226</v>
      </c>
      <c r="U115" s="38">
        <f t="shared" si="19"/>
        <v>576.9153094462541</v>
      </c>
      <c r="V115" s="23"/>
      <c r="W115" s="23"/>
      <c r="X115" s="23"/>
      <c r="Y115" s="23"/>
      <c r="Z115" s="23"/>
      <c r="AA115" s="23"/>
      <c r="AB115" s="23"/>
      <c r="AC115" s="23"/>
    </row>
    <row r="116" spans="1:29" ht="12.75">
      <c r="A116" s="51">
        <v>395002</v>
      </c>
      <c r="B116" s="51" t="s">
        <v>95</v>
      </c>
      <c r="C116" s="48">
        <v>575</v>
      </c>
      <c r="D116" s="52">
        <v>829</v>
      </c>
      <c r="E116" s="52">
        <f t="shared" si="20"/>
        <v>1.4417391304347826</v>
      </c>
      <c r="F116" s="52">
        <v>11101</v>
      </c>
      <c r="G116" s="52">
        <f t="shared" si="21"/>
        <v>19.30608695652174</v>
      </c>
      <c r="H116" s="58">
        <v>263277</v>
      </c>
      <c r="I116" s="52">
        <f t="shared" si="22"/>
        <v>457.87304347826085</v>
      </c>
      <c r="J116" s="52">
        <v>0</v>
      </c>
      <c r="K116" s="52">
        <f t="shared" si="23"/>
        <v>0</v>
      </c>
      <c r="L116" s="58">
        <v>70853</v>
      </c>
      <c r="M116" s="52">
        <f t="shared" si="24"/>
        <v>123.22260869565217</v>
      </c>
      <c r="N116" s="52">
        <v>8043</v>
      </c>
      <c r="O116" s="52">
        <f t="shared" si="25"/>
        <v>13.987826086956522</v>
      </c>
      <c r="P116" s="58">
        <v>11370</v>
      </c>
      <c r="Q116" s="52">
        <f t="shared" si="26"/>
        <v>19.77391304347826</v>
      </c>
      <c r="R116" s="52">
        <v>0</v>
      </c>
      <c r="S116" s="52">
        <f t="shared" si="27"/>
        <v>0</v>
      </c>
      <c r="T116" s="53">
        <f t="shared" si="38"/>
        <v>365473</v>
      </c>
      <c r="U116" s="52">
        <f t="shared" si="19"/>
        <v>635.6052173913043</v>
      </c>
      <c r="V116" s="23"/>
      <c r="W116" s="23"/>
      <c r="X116" s="23"/>
      <c r="Y116" s="23"/>
      <c r="Z116" s="23"/>
      <c r="AA116" s="23"/>
      <c r="AB116" s="23"/>
      <c r="AC116" s="23"/>
    </row>
    <row r="117" spans="1:29" ht="12.75">
      <c r="A117" s="16">
        <v>395003</v>
      </c>
      <c r="B117" s="40" t="s">
        <v>96</v>
      </c>
      <c r="C117" s="50">
        <v>432</v>
      </c>
      <c r="D117" s="41">
        <v>604</v>
      </c>
      <c r="E117" s="41">
        <f t="shared" si="20"/>
        <v>1.3981481481481481</v>
      </c>
      <c r="F117" s="41">
        <v>15877</v>
      </c>
      <c r="G117" s="41">
        <f t="shared" si="21"/>
        <v>36.75231481481482</v>
      </c>
      <c r="H117" s="59">
        <v>179714</v>
      </c>
      <c r="I117" s="41">
        <f t="shared" si="22"/>
        <v>416.0046296296296</v>
      </c>
      <c r="J117" s="41">
        <v>0</v>
      </c>
      <c r="K117" s="41">
        <f t="shared" si="23"/>
        <v>0</v>
      </c>
      <c r="L117" s="59">
        <v>48167</v>
      </c>
      <c r="M117" s="41">
        <f t="shared" si="24"/>
        <v>111.49768518518519</v>
      </c>
      <c r="N117" s="41">
        <v>6055</v>
      </c>
      <c r="O117" s="41">
        <f t="shared" si="25"/>
        <v>14.016203703703704</v>
      </c>
      <c r="P117" s="59">
        <v>7781</v>
      </c>
      <c r="Q117" s="41">
        <f t="shared" si="26"/>
        <v>18.011574074074073</v>
      </c>
      <c r="R117" s="41">
        <v>0</v>
      </c>
      <c r="S117" s="41">
        <f t="shared" si="27"/>
        <v>0</v>
      </c>
      <c r="T117" s="42">
        <f t="shared" si="38"/>
        <v>258198</v>
      </c>
      <c r="U117" s="41">
        <f t="shared" si="19"/>
        <v>597.6805555555555</v>
      </c>
      <c r="V117" s="23"/>
      <c r="W117" s="23"/>
      <c r="X117" s="23"/>
      <c r="Y117" s="23"/>
      <c r="Z117" s="23"/>
      <c r="AA117" s="23"/>
      <c r="AB117" s="23"/>
      <c r="AC117" s="23"/>
    </row>
    <row r="118" spans="1:29" s="37" customFormat="1" ht="12.75">
      <c r="A118" s="16">
        <v>395004</v>
      </c>
      <c r="B118" s="40" t="s">
        <v>97</v>
      </c>
      <c r="C118" s="50">
        <v>510</v>
      </c>
      <c r="D118" s="41">
        <v>719</v>
      </c>
      <c r="E118" s="41">
        <f t="shared" si="20"/>
        <v>1.4098039215686275</v>
      </c>
      <c r="F118" s="41">
        <v>9482</v>
      </c>
      <c r="G118" s="41">
        <f t="shared" si="21"/>
        <v>18.5921568627451</v>
      </c>
      <c r="H118" s="59">
        <v>167247</v>
      </c>
      <c r="I118" s="41">
        <f t="shared" si="22"/>
        <v>327.93529411764706</v>
      </c>
      <c r="J118" s="41">
        <v>0</v>
      </c>
      <c r="K118" s="41">
        <f t="shared" si="23"/>
        <v>0</v>
      </c>
      <c r="L118" s="59">
        <v>86825</v>
      </c>
      <c r="M118" s="41">
        <f t="shared" si="24"/>
        <v>170.2450980392157</v>
      </c>
      <c r="N118" s="41">
        <v>7072</v>
      </c>
      <c r="O118" s="41">
        <f t="shared" si="25"/>
        <v>13.866666666666667</v>
      </c>
      <c r="P118" s="59">
        <v>11863</v>
      </c>
      <c r="Q118" s="41">
        <f t="shared" si="26"/>
        <v>23.26078431372549</v>
      </c>
      <c r="R118" s="41">
        <v>0</v>
      </c>
      <c r="S118" s="41">
        <f t="shared" si="27"/>
        <v>0</v>
      </c>
      <c r="T118" s="42">
        <f t="shared" si="38"/>
        <v>283208</v>
      </c>
      <c r="U118" s="41">
        <f t="shared" si="19"/>
        <v>555.3098039215686</v>
      </c>
      <c r="V118" s="23"/>
      <c r="W118" s="23"/>
      <c r="X118" s="23"/>
      <c r="Y118" s="23"/>
      <c r="Z118" s="23"/>
      <c r="AA118" s="23"/>
      <c r="AB118" s="23"/>
      <c r="AC118" s="23"/>
    </row>
    <row r="119" spans="1:29" s="37" customFormat="1" ht="12.75">
      <c r="A119" s="16">
        <v>395005</v>
      </c>
      <c r="B119" s="40" t="s">
        <v>98</v>
      </c>
      <c r="C119" s="50">
        <v>854</v>
      </c>
      <c r="D119" s="41">
        <v>1283</v>
      </c>
      <c r="E119" s="41">
        <f t="shared" si="20"/>
        <v>1.5023419203747073</v>
      </c>
      <c r="F119" s="41">
        <v>21336</v>
      </c>
      <c r="G119" s="41">
        <f t="shared" si="21"/>
        <v>24.983606557377048</v>
      </c>
      <c r="H119" s="59">
        <v>427413</v>
      </c>
      <c r="I119" s="41">
        <f t="shared" si="22"/>
        <v>500.4836065573771</v>
      </c>
      <c r="J119" s="41">
        <v>0</v>
      </c>
      <c r="K119" s="41">
        <f t="shared" si="23"/>
        <v>0</v>
      </c>
      <c r="L119" s="59">
        <v>119997</v>
      </c>
      <c r="M119" s="41">
        <f t="shared" si="24"/>
        <v>140.51170960187355</v>
      </c>
      <c r="N119" s="41">
        <v>12073</v>
      </c>
      <c r="O119" s="41">
        <f t="shared" si="25"/>
        <v>14.137002341920375</v>
      </c>
      <c r="P119" s="59">
        <v>8739</v>
      </c>
      <c r="Q119" s="41">
        <f t="shared" si="26"/>
        <v>10.233021077283372</v>
      </c>
      <c r="R119" s="41">
        <v>0</v>
      </c>
      <c r="S119" s="41">
        <f t="shared" si="27"/>
        <v>0</v>
      </c>
      <c r="T119" s="42">
        <f t="shared" si="38"/>
        <v>590841</v>
      </c>
      <c r="U119" s="41">
        <f t="shared" si="19"/>
        <v>691.851288056206</v>
      </c>
      <c r="V119" s="23"/>
      <c r="W119" s="23"/>
      <c r="X119" s="23"/>
      <c r="Y119" s="23"/>
      <c r="Z119" s="23"/>
      <c r="AA119" s="23"/>
      <c r="AB119" s="23"/>
      <c r="AC119" s="23"/>
    </row>
    <row r="120" spans="1:29" s="37" customFormat="1" ht="12.75">
      <c r="A120" s="17">
        <v>395006</v>
      </c>
      <c r="B120" s="54" t="s">
        <v>99</v>
      </c>
      <c r="C120" s="46">
        <v>416</v>
      </c>
      <c r="D120" s="38">
        <v>581</v>
      </c>
      <c r="E120" s="38">
        <f t="shared" si="20"/>
        <v>1.3966346153846154</v>
      </c>
      <c r="F120" s="38">
        <v>12914</v>
      </c>
      <c r="G120" s="38">
        <f t="shared" si="21"/>
        <v>31.04326923076923</v>
      </c>
      <c r="H120" s="60">
        <v>220523</v>
      </c>
      <c r="I120" s="38">
        <f t="shared" si="22"/>
        <v>530.1033653846154</v>
      </c>
      <c r="J120" s="38">
        <v>0</v>
      </c>
      <c r="K120" s="38">
        <f t="shared" si="23"/>
        <v>0</v>
      </c>
      <c r="L120" s="60">
        <v>65719</v>
      </c>
      <c r="M120" s="38">
        <f t="shared" si="24"/>
        <v>157.9783653846154</v>
      </c>
      <c r="N120" s="38">
        <v>5848</v>
      </c>
      <c r="O120" s="38">
        <f t="shared" si="25"/>
        <v>14.057692307692308</v>
      </c>
      <c r="P120" s="60">
        <v>7735</v>
      </c>
      <c r="Q120" s="38">
        <f t="shared" si="26"/>
        <v>18.59375</v>
      </c>
      <c r="R120" s="38">
        <v>0</v>
      </c>
      <c r="S120" s="38">
        <f t="shared" si="27"/>
        <v>0</v>
      </c>
      <c r="T120" s="39">
        <f t="shared" si="38"/>
        <v>313320</v>
      </c>
      <c r="U120" s="38">
        <f t="shared" si="19"/>
        <v>753.1730769230769</v>
      </c>
      <c r="V120" s="23"/>
      <c r="W120" s="23"/>
      <c r="X120" s="23"/>
      <c r="Y120" s="23"/>
      <c r="Z120" s="23"/>
      <c r="AA120" s="23"/>
      <c r="AB120" s="23"/>
      <c r="AC120" s="23"/>
    </row>
    <row r="121" spans="1:29" ht="12.75">
      <c r="A121" s="51">
        <v>395007</v>
      </c>
      <c r="B121" s="51" t="s">
        <v>113</v>
      </c>
      <c r="C121" s="48">
        <v>266</v>
      </c>
      <c r="D121" s="52">
        <v>387</v>
      </c>
      <c r="E121" s="52">
        <f t="shared" si="20"/>
        <v>1.4548872180451127</v>
      </c>
      <c r="F121" s="52">
        <v>11372</v>
      </c>
      <c r="G121" s="52">
        <f t="shared" si="21"/>
        <v>42.75187969924812</v>
      </c>
      <c r="H121" s="58">
        <v>66102</v>
      </c>
      <c r="I121" s="52">
        <f t="shared" si="22"/>
        <v>248.50375939849624</v>
      </c>
      <c r="J121" s="52">
        <v>0</v>
      </c>
      <c r="K121" s="52">
        <f t="shared" si="23"/>
        <v>0</v>
      </c>
      <c r="L121" s="58">
        <v>51452</v>
      </c>
      <c r="M121" s="52">
        <f t="shared" si="24"/>
        <v>193.42857142857142</v>
      </c>
      <c r="N121" s="52">
        <v>4126</v>
      </c>
      <c r="O121" s="52">
        <f t="shared" si="25"/>
        <v>15.511278195488721</v>
      </c>
      <c r="P121" s="58">
        <v>7964</v>
      </c>
      <c r="Q121" s="52">
        <f t="shared" si="26"/>
        <v>29.93984962406015</v>
      </c>
      <c r="R121" s="52">
        <v>0</v>
      </c>
      <c r="S121" s="52">
        <f t="shared" si="27"/>
        <v>0</v>
      </c>
      <c r="T121" s="53">
        <f t="shared" si="38"/>
        <v>141403</v>
      </c>
      <c r="U121" s="52">
        <f t="shared" si="19"/>
        <v>531.5902255639098</v>
      </c>
      <c r="V121" s="23"/>
      <c r="W121" s="23"/>
      <c r="X121" s="23"/>
      <c r="Y121" s="23"/>
      <c r="Z121" s="23"/>
      <c r="AA121" s="23"/>
      <c r="AB121" s="23"/>
      <c r="AC121" s="23"/>
    </row>
    <row r="122" spans="1:29" s="37" customFormat="1" ht="12.75">
      <c r="A122" s="16">
        <v>397001</v>
      </c>
      <c r="B122" s="40" t="s">
        <v>100</v>
      </c>
      <c r="C122" s="50">
        <v>312</v>
      </c>
      <c r="D122" s="41">
        <v>0</v>
      </c>
      <c r="E122" s="41">
        <f t="shared" si="20"/>
        <v>0</v>
      </c>
      <c r="F122" s="41">
        <v>5650</v>
      </c>
      <c r="G122" s="41">
        <f t="shared" si="21"/>
        <v>18.108974358974358</v>
      </c>
      <c r="H122" s="59">
        <v>0</v>
      </c>
      <c r="I122" s="41">
        <f t="shared" si="22"/>
        <v>0</v>
      </c>
      <c r="J122" s="41">
        <v>8300</v>
      </c>
      <c r="K122" s="41">
        <f t="shared" si="23"/>
        <v>26.602564102564102</v>
      </c>
      <c r="L122" s="59">
        <v>13747</v>
      </c>
      <c r="M122" s="41">
        <f t="shared" si="24"/>
        <v>44.06089743589744</v>
      </c>
      <c r="N122" s="41">
        <v>0</v>
      </c>
      <c r="O122" s="41">
        <f t="shared" si="25"/>
        <v>0</v>
      </c>
      <c r="P122" s="59">
        <v>0</v>
      </c>
      <c r="Q122" s="41">
        <f t="shared" si="26"/>
        <v>0</v>
      </c>
      <c r="R122" s="41">
        <v>0</v>
      </c>
      <c r="S122" s="41">
        <f t="shared" si="27"/>
        <v>0</v>
      </c>
      <c r="T122" s="42">
        <f t="shared" si="38"/>
        <v>27697</v>
      </c>
      <c r="U122" s="41">
        <f t="shared" si="19"/>
        <v>88.7724358974359</v>
      </c>
      <c r="V122" s="23"/>
      <c r="W122" s="23"/>
      <c r="X122" s="23"/>
      <c r="Y122" s="23"/>
      <c r="Z122" s="23"/>
      <c r="AA122" s="23"/>
      <c r="AB122" s="23"/>
      <c r="AC122" s="23"/>
    </row>
    <row r="123" spans="1:29" s="37" customFormat="1" ht="12.75">
      <c r="A123" s="16">
        <v>398001</v>
      </c>
      <c r="B123" s="40" t="s">
        <v>101</v>
      </c>
      <c r="C123" s="50">
        <v>254</v>
      </c>
      <c r="D123" s="41">
        <v>888</v>
      </c>
      <c r="E123" s="41">
        <f t="shared" si="20"/>
        <v>3.4960629921259843</v>
      </c>
      <c r="F123" s="41">
        <v>10134</v>
      </c>
      <c r="G123" s="41">
        <f t="shared" si="21"/>
        <v>39.89763779527559</v>
      </c>
      <c r="H123" s="59">
        <v>4194</v>
      </c>
      <c r="I123" s="41">
        <f t="shared" si="22"/>
        <v>16.511811023622048</v>
      </c>
      <c r="J123" s="41">
        <v>8721</v>
      </c>
      <c r="K123" s="41">
        <f t="shared" si="23"/>
        <v>34.33464566929134</v>
      </c>
      <c r="L123" s="59">
        <v>69567</v>
      </c>
      <c r="M123" s="41">
        <f t="shared" si="24"/>
        <v>273.88582677165357</v>
      </c>
      <c r="N123" s="41">
        <v>0</v>
      </c>
      <c r="O123" s="41">
        <f t="shared" si="25"/>
        <v>0</v>
      </c>
      <c r="P123" s="59">
        <v>13740</v>
      </c>
      <c r="Q123" s="41">
        <f t="shared" si="26"/>
        <v>54.09448818897638</v>
      </c>
      <c r="R123" s="41">
        <v>83310</v>
      </c>
      <c r="S123" s="41">
        <f t="shared" si="27"/>
        <v>327.99212598425197</v>
      </c>
      <c r="T123" s="42">
        <f t="shared" si="38"/>
        <v>190554</v>
      </c>
      <c r="U123" s="41">
        <f t="shared" si="19"/>
        <v>750.2125984251968</v>
      </c>
      <c r="V123" s="23"/>
      <c r="W123" s="23"/>
      <c r="X123" s="23"/>
      <c r="Y123" s="23"/>
      <c r="Z123" s="23"/>
      <c r="AA123" s="23"/>
      <c r="AB123" s="23"/>
      <c r="AC123" s="23"/>
    </row>
    <row r="124" spans="1:29" s="37" customFormat="1" ht="12.75">
      <c r="A124" s="17">
        <v>398002</v>
      </c>
      <c r="B124" s="54" t="s">
        <v>102</v>
      </c>
      <c r="C124" s="46">
        <v>465</v>
      </c>
      <c r="D124" s="38">
        <v>0</v>
      </c>
      <c r="E124" s="38">
        <f t="shared" si="20"/>
        <v>0</v>
      </c>
      <c r="F124" s="38">
        <v>1020</v>
      </c>
      <c r="G124" s="38">
        <f t="shared" si="21"/>
        <v>2.193548387096774</v>
      </c>
      <c r="H124" s="60">
        <v>37739</v>
      </c>
      <c r="I124" s="38">
        <f t="shared" si="22"/>
        <v>81.15913978494623</v>
      </c>
      <c r="J124" s="38">
        <v>0</v>
      </c>
      <c r="K124" s="38">
        <f t="shared" si="23"/>
        <v>0</v>
      </c>
      <c r="L124" s="60">
        <v>108734</v>
      </c>
      <c r="M124" s="38">
        <f t="shared" si="24"/>
        <v>233.83655913978495</v>
      </c>
      <c r="N124" s="38">
        <v>0</v>
      </c>
      <c r="O124" s="38">
        <f t="shared" si="25"/>
        <v>0</v>
      </c>
      <c r="P124" s="60">
        <v>19394</v>
      </c>
      <c r="Q124" s="38">
        <f t="shared" si="26"/>
        <v>41.70752688172043</v>
      </c>
      <c r="R124" s="38">
        <v>0</v>
      </c>
      <c r="S124" s="38">
        <f t="shared" si="27"/>
        <v>0</v>
      </c>
      <c r="T124" s="39">
        <f t="shared" si="38"/>
        <v>166887</v>
      </c>
      <c r="U124" s="38">
        <f t="shared" si="19"/>
        <v>358.89677419354837</v>
      </c>
      <c r="V124" s="23"/>
      <c r="W124" s="23"/>
      <c r="X124" s="23"/>
      <c r="Y124" s="23"/>
      <c r="Z124" s="23"/>
      <c r="AA124" s="23"/>
      <c r="AB124" s="23"/>
      <c r="AC124" s="23"/>
    </row>
    <row r="125" spans="1:29" ht="12.75">
      <c r="A125" s="51">
        <v>398003</v>
      </c>
      <c r="B125" s="51" t="s">
        <v>114</v>
      </c>
      <c r="C125" s="48">
        <v>176</v>
      </c>
      <c r="D125" s="52">
        <v>0</v>
      </c>
      <c r="E125" s="52">
        <f t="shared" si="20"/>
        <v>0</v>
      </c>
      <c r="F125" s="52">
        <v>7773</v>
      </c>
      <c r="G125" s="52">
        <f t="shared" si="21"/>
        <v>44.16477272727273</v>
      </c>
      <c r="H125" s="58">
        <v>14561</v>
      </c>
      <c r="I125" s="52">
        <f t="shared" si="22"/>
        <v>82.73295454545455</v>
      </c>
      <c r="J125" s="52">
        <v>1382</v>
      </c>
      <c r="K125" s="52">
        <f t="shared" si="23"/>
        <v>7.8522727272727275</v>
      </c>
      <c r="L125" s="58">
        <v>3275</v>
      </c>
      <c r="M125" s="52">
        <f t="shared" si="24"/>
        <v>18.607954545454547</v>
      </c>
      <c r="N125" s="52">
        <v>1331</v>
      </c>
      <c r="O125" s="52">
        <f t="shared" si="25"/>
        <v>7.5625</v>
      </c>
      <c r="P125" s="58">
        <v>10417</v>
      </c>
      <c r="Q125" s="52">
        <f t="shared" si="26"/>
        <v>59.1875</v>
      </c>
      <c r="R125" s="52">
        <v>0</v>
      </c>
      <c r="S125" s="52">
        <f t="shared" si="27"/>
        <v>0</v>
      </c>
      <c r="T125" s="53">
        <f t="shared" si="38"/>
        <v>38739</v>
      </c>
      <c r="U125" s="52">
        <f t="shared" si="19"/>
        <v>220.10795454545453</v>
      </c>
      <c r="V125" s="23"/>
      <c r="W125" s="23"/>
      <c r="X125" s="23"/>
      <c r="Y125" s="23"/>
      <c r="Z125" s="23"/>
      <c r="AA125" s="23"/>
      <c r="AB125" s="23"/>
      <c r="AC125" s="23"/>
    </row>
    <row r="126" spans="1:29" ht="12.75">
      <c r="A126" s="16">
        <v>398004</v>
      </c>
      <c r="B126" s="40" t="s">
        <v>117</v>
      </c>
      <c r="C126" s="50">
        <v>95</v>
      </c>
      <c r="D126" s="41">
        <v>863</v>
      </c>
      <c r="E126" s="41">
        <f>D126/$C126</f>
        <v>9.08421052631579</v>
      </c>
      <c r="F126" s="41">
        <v>6079</v>
      </c>
      <c r="G126" s="41">
        <f>F126/$C126</f>
        <v>63.98947368421052</v>
      </c>
      <c r="H126" s="59">
        <v>18407</v>
      </c>
      <c r="I126" s="41">
        <f>H126/$C126</f>
        <v>193.7578947368421</v>
      </c>
      <c r="J126" s="41">
        <v>880</v>
      </c>
      <c r="K126" s="41">
        <f>J126/$C126</f>
        <v>9.263157894736842</v>
      </c>
      <c r="L126" s="59">
        <v>5382</v>
      </c>
      <c r="M126" s="41">
        <f>L126/$C126</f>
        <v>56.65263157894737</v>
      </c>
      <c r="N126" s="41">
        <v>383</v>
      </c>
      <c r="O126" s="41">
        <f>N126/$C126</f>
        <v>4.031578947368421</v>
      </c>
      <c r="P126" s="59">
        <v>5377</v>
      </c>
      <c r="Q126" s="41">
        <f>P126/$C126</f>
        <v>56.6</v>
      </c>
      <c r="R126" s="41">
        <v>0</v>
      </c>
      <c r="S126" s="41">
        <f>R126/$C126</f>
        <v>0</v>
      </c>
      <c r="T126" s="42">
        <f t="shared" si="38"/>
        <v>37371</v>
      </c>
      <c r="U126" s="41">
        <f>T126/$C126</f>
        <v>393.37894736842105</v>
      </c>
      <c r="V126" s="23"/>
      <c r="W126" s="23"/>
      <c r="X126" s="23"/>
      <c r="Y126" s="23"/>
      <c r="Z126" s="23"/>
      <c r="AA126" s="23"/>
      <c r="AB126" s="23"/>
      <c r="AC126" s="23"/>
    </row>
    <row r="127" spans="1:29" s="37" customFormat="1" ht="12.75">
      <c r="A127" s="16">
        <v>399001</v>
      </c>
      <c r="B127" s="40" t="s">
        <v>103</v>
      </c>
      <c r="C127" s="50">
        <v>402</v>
      </c>
      <c r="D127" s="41">
        <v>4569</v>
      </c>
      <c r="E127" s="41">
        <f t="shared" si="20"/>
        <v>11.365671641791044</v>
      </c>
      <c r="F127" s="41">
        <v>0</v>
      </c>
      <c r="G127" s="41">
        <f t="shared" si="21"/>
        <v>0</v>
      </c>
      <c r="H127" s="59">
        <v>0</v>
      </c>
      <c r="I127" s="41">
        <f t="shared" si="22"/>
        <v>0</v>
      </c>
      <c r="J127" s="41">
        <v>0</v>
      </c>
      <c r="K127" s="41">
        <f t="shared" si="23"/>
        <v>0</v>
      </c>
      <c r="L127" s="59">
        <v>61231</v>
      </c>
      <c r="M127" s="41">
        <f t="shared" si="24"/>
        <v>152.31592039800995</v>
      </c>
      <c r="N127" s="41">
        <v>0</v>
      </c>
      <c r="O127" s="41">
        <f t="shared" si="25"/>
        <v>0</v>
      </c>
      <c r="P127" s="59">
        <v>0</v>
      </c>
      <c r="Q127" s="41">
        <f t="shared" si="26"/>
        <v>0</v>
      </c>
      <c r="R127" s="41">
        <v>0</v>
      </c>
      <c r="S127" s="41">
        <f t="shared" si="27"/>
        <v>0</v>
      </c>
      <c r="T127" s="42">
        <f t="shared" si="38"/>
        <v>65800</v>
      </c>
      <c r="U127" s="41">
        <f t="shared" si="19"/>
        <v>163.681592039801</v>
      </c>
      <c r="V127" s="23"/>
      <c r="W127" s="23"/>
      <c r="X127" s="23"/>
      <c r="Y127" s="23"/>
      <c r="Z127" s="23"/>
      <c r="AA127" s="23"/>
      <c r="AB127" s="23"/>
      <c r="AC127" s="23"/>
    </row>
    <row r="128" spans="1:29" ht="12.75">
      <c r="A128" s="17">
        <v>399002</v>
      </c>
      <c r="B128" s="44" t="s">
        <v>115</v>
      </c>
      <c r="C128" s="49">
        <v>151</v>
      </c>
      <c r="D128" s="38">
        <v>4639</v>
      </c>
      <c r="E128" s="38">
        <f t="shared" si="20"/>
        <v>30.721854304635762</v>
      </c>
      <c r="F128" s="38">
        <v>0</v>
      </c>
      <c r="G128" s="38">
        <f t="shared" si="21"/>
        <v>0</v>
      </c>
      <c r="H128" s="60">
        <v>0</v>
      </c>
      <c r="I128" s="38">
        <f t="shared" si="22"/>
        <v>0</v>
      </c>
      <c r="J128" s="38">
        <v>0</v>
      </c>
      <c r="K128" s="38">
        <f t="shared" si="23"/>
        <v>0</v>
      </c>
      <c r="L128" s="60">
        <v>19884</v>
      </c>
      <c r="M128" s="38">
        <f t="shared" si="24"/>
        <v>131.68211920529802</v>
      </c>
      <c r="N128" s="38">
        <v>0</v>
      </c>
      <c r="O128" s="38">
        <f t="shared" si="25"/>
        <v>0</v>
      </c>
      <c r="P128" s="60">
        <v>0</v>
      </c>
      <c r="Q128" s="38">
        <f t="shared" si="26"/>
        <v>0</v>
      </c>
      <c r="R128" s="38">
        <v>0</v>
      </c>
      <c r="S128" s="38">
        <f t="shared" si="27"/>
        <v>0</v>
      </c>
      <c r="T128" s="39">
        <f t="shared" si="38"/>
        <v>24523</v>
      </c>
      <c r="U128" s="38">
        <f t="shared" si="19"/>
        <v>162.40397350993376</v>
      </c>
      <c r="V128" s="23"/>
      <c r="W128" s="23"/>
      <c r="X128" s="23"/>
      <c r="Y128" s="23"/>
      <c r="Z128" s="23"/>
      <c r="AA128" s="23"/>
      <c r="AB128" s="23"/>
      <c r="AC128" s="23"/>
    </row>
    <row r="129" spans="1:29" ht="12.75">
      <c r="A129" s="14"/>
      <c r="B129" s="15" t="s">
        <v>132</v>
      </c>
      <c r="C129" s="47">
        <f>SUM(C91:C128)</f>
        <v>13909</v>
      </c>
      <c r="D129" s="55">
        <f>SUM(D91:D128)</f>
        <v>55704</v>
      </c>
      <c r="E129" s="55">
        <f t="shared" si="20"/>
        <v>4.00488892084262</v>
      </c>
      <c r="F129" s="55">
        <f>SUM(F91:F128)</f>
        <v>222379</v>
      </c>
      <c r="G129" s="55">
        <f t="shared" si="21"/>
        <v>15.988137177367172</v>
      </c>
      <c r="H129" s="61">
        <f>SUM(H91:H128)</f>
        <v>3819710</v>
      </c>
      <c r="I129" s="55">
        <f>H129/$C129</f>
        <v>274.6214681141707</v>
      </c>
      <c r="J129" s="55">
        <f>SUM(J91:J128)</f>
        <v>160367</v>
      </c>
      <c r="K129" s="55">
        <f t="shared" si="23"/>
        <v>11.529728952476814</v>
      </c>
      <c r="L129" s="61">
        <f>SUM(L91:L128)</f>
        <v>2692272</v>
      </c>
      <c r="M129" s="55">
        <f t="shared" si="24"/>
        <v>193.56330433532244</v>
      </c>
      <c r="N129" s="55">
        <f>SUM(N91:N128)</f>
        <v>728465</v>
      </c>
      <c r="O129" s="55">
        <f t="shared" si="25"/>
        <v>52.3736429649867</v>
      </c>
      <c r="P129" s="61">
        <f>SUM(P91:P128)</f>
        <v>286506</v>
      </c>
      <c r="Q129" s="55">
        <f>P129/$C129</f>
        <v>20.598605219641957</v>
      </c>
      <c r="R129" s="55">
        <f>SUM(R91:R128)</f>
        <v>111519</v>
      </c>
      <c r="S129" s="55">
        <f t="shared" si="27"/>
        <v>8.01775828600187</v>
      </c>
      <c r="T129" s="56">
        <f>SUM(T91:T128)</f>
        <v>8076922</v>
      </c>
      <c r="U129" s="55">
        <f t="shared" si="19"/>
        <v>580.6975339708102</v>
      </c>
      <c r="V129" s="24"/>
      <c r="W129" s="24"/>
      <c r="X129" s="24"/>
      <c r="Y129" s="24"/>
      <c r="Z129" s="24"/>
      <c r="AA129" s="24"/>
      <c r="AB129" s="26"/>
      <c r="AC129" s="24"/>
    </row>
    <row r="130" spans="1:29" ht="12.75">
      <c r="A130" s="10"/>
      <c r="B130" s="11"/>
      <c r="C130" s="8"/>
      <c r="D130" s="8"/>
      <c r="E130" s="8"/>
      <c r="F130" s="8"/>
      <c r="G130" s="12"/>
      <c r="H130" s="8"/>
      <c r="I130" s="8"/>
      <c r="J130" s="8"/>
      <c r="K130" s="12"/>
      <c r="L130" s="8"/>
      <c r="M130" s="8"/>
      <c r="N130" s="8"/>
      <c r="O130" s="12"/>
      <c r="P130" s="8"/>
      <c r="Q130" s="8"/>
      <c r="R130" s="8"/>
      <c r="S130" s="8"/>
      <c r="T130" s="8"/>
      <c r="U130" s="12"/>
      <c r="V130" s="22"/>
      <c r="W130" s="22"/>
      <c r="X130" s="22"/>
      <c r="Y130" s="22"/>
      <c r="Z130" s="22"/>
      <c r="AA130" s="22"/>
      <c r="AB130" s="22"/>
      <c r="AC130" s="22"/>
    </row>
    <row r="131" spans="1:29" ht="13.5" thickBot="1">
      <c r="A131" s="19"/>
      <c r="B131" s="20" t="s">
        <v>104</v>
      </c>
      <c r="C131" s="63">
        <f>C129+C89+C78+C74</f>
        <v>683317</v>
      </c>
      <c r="D131" s="21">
        <f>D129+D89+D78+D74</f>
        <v>7583206.56</v>
      </c>
      <c r="E131" s="21">
        <f>D131/$C131</f>
        <v>11.097640714339025</v>
      </c>
      <c r="F131" s="21">
        <f>F129+F89+F78+F74</f>
        <v>7926295.14</v>
      </c>
      <c r="G131" s="21">
        <f>F131/$C131</f>
        <v>11.599733564363245</v>
      </c>
      <c r="H131" s="62">
        <f>H129+H89+H78+H74</f>
        <v>17099074.88</v>
      </c>
      <c r="I131" s="21">
        <f>H131/$C131</f>
        <v>25.023634535654754</v>
      </c>
      <c r="J131" s="21">
        <f>J129+J89+J78+J74</f>
        <v>12328293.85</v>
      </c>
      <c r="K131" s="21">
        <f>J131/$C131</f>
        <v>18.041836878052205</v>
      </c>
      <c r="L131" s="62">
        <f>L129+L89+L78+L74</f>
        <v>172620937.71</v>
      </c>
      <c r="M131" s="21">
        <f>L131/$C131</f>
        <v>252.62204468789744</v>
      </c>
      <c r="N131" s="21">
        <f>N129+N89+N78+N74</f>
        <v>10367179.19</v>
      </c>
      <c r="O131" s="21">
        <f>N131/$C131</f>
        <v>15.171844385548727</v>
      </c>
      <c r="P131" s="62">
        <f>P129+P89+P78+P74</f>
        <v>23606397.61</v>
      </c>
      <c r="Q131" s="21">
        <f>P131/$C131</f>
        <v>34.54677347409767</v>
      </c>
      <c r="R131" s="21">
        <f>R129+R89+R78+R74</f>
        <v>491931662.39</v>
      </c>
      <c r="S131" s="21">
        <f>R131/$C131</f>
        <v>719.9172015184753</v>
      </c>
      <c r="T131" s="27">
        <f>T129+T89+T78+T74</f>
        <v>743463047.33</v>
      </c>
      <c r="U131" s="21">
        <f>T131/$C131</f>
        <v>1088.0207097584284</v>
      </c>
      <c r="V131" s="24"/>
      <c r="W131" s="24"/>
      <c r="X131" s="24"/>
      <c r="Y131" s="24"/>
      <c r="Z131" s="24"/>
      <c r="AA131" s="24"/>
      <c r="AB131" s="24"/>
      <c r="AC131" s="24"/>
    </row>
    <row r="132" ht="13.5" thickTop="1"/>
    <row r="133" spans="4:19" ht="12.75" customHeight="1">
      <c r="D133" s="70" t="s">
        <v>133</v>
      </c>
      <c r="E133" s="70"/>
      <c r="F133" s="70"/>
      <c r="G133" s="64"/>
      <c r="H133" s="70" t="s">
        <v>133</v>
      </c>
      <c r="I133" s="70"/>
      <c r="J133" s="70"/>
      <c r="K133" s="64"/>
      <c r="L133" s="70" t="s">
        <v>133</v>
      </c>
      <c r="M133" s="70"/>
      <c r="N133" s="70"/>
      <c r="O133" s="64"/>
      <c r="P133" s="70" t="s">
        <v>133</v>
      </c>
      <c r="Q133" s="70"/>
      <c r="R133" s="70"/>
      <c r="S133" s="64"/>
    </row>
    <row r="134" spans="4:19" ht="12.75">
      <c r="D134" s="71" t="s">
        <v>134</v>
      </c>
      <c r="E134" s="71"/>
      <c r="F134" s="71"/>
      <c r="G134" s="64"/>
      <c r="H134" s="71" t="s">
        <v>134</v>
      </c>
      <c r="I134" s="71"/>
      <c r="J134" s="71"/>
      <c r="K134" s="64"/>
      <c r="L134" s="71" t="s">
        <v>134</v>
      </c>
      <c r="M134" s="71"/>
      <c r="N134" s="71"/>
      <c r="O134" s="64"/>
      <c r="P134" s="71" t="s">
        <v>134</v>
      </c>
      <c r="Q134" s="71"/>
      <c r="R134" s="71"/>
      <c r="S134" s="64"/>
    </row>
  </sheetData>
  <sheetProtection/>
  <mergeCells count="15">
    <mergeCell ref="A1:B2"/>
    <mergeCell ref="T2:T3"/>
    <mergeCell ref="C2:C3"/>
    <mergeCell ref="D1:G1"/>
    <mergeCell ref="H1:K1"/>
    <mergeCell ref="L1:O1"/>
    <mergeCell ref="P1:U1"/>
    <mergeCell ref="D133:F133"/>
    <mergeCell ref="D134:F134"/>
    <mergeCell ref="H133:J133"/>
    <mergeCell ref="H134:J134"/>
    <mergeCell ref="L133:N133"/>
    <mergeCell ref="L134:N134"/>
    <mergeCell ref="P133:R133"/>
    <mergeCell ref="P134:R134"/>
  </mergeCells>
  <printOptions horizontalCentered="1"/>
  <pageMargins left="0.25" right="0.25" top="0.65" bottom="0.5" header="0.33" footer="0.5"/>
  <pageSetup horizontalDpi="600" verticalDpi="600" orientation="portrait" paperSize="5" scale="83" r:id="rId1"/>
  <rowBreaks count="1" manualBreakCount="1">
    <brk id="75" max="20" man="1"/>
  </rowBreaks>
  <colBreaks count="3" manualBreakCount="3">
    <brk id="7" max="133" man="1"/>
    <brk id="11" max="133" man="1"/>
    <brk id="15" max="13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cstevens</dc:creator>
  <cp:keywords/>
  <dc:description/>
  <cp:lastModifiedBy>kelliott</cp:lastModifiedBy>
  <cp:lastPrinted>2011-01-06T13:55:40Z</cp:lastPrinted>
  <dcterms:created xsi:type="dcterms:W3CDTF">2003-04-30T20:08:44Z</dcterms:created>
  <dcterms:modified xsi:type="dcterms:W3CDTF">2011-01-06T14:06:42Z</dcterms:modified>
  <cp:category/>
  <cp:version/>
  <cp:contentType/>
  <cp:contentStatus/>
</cp:coreProperties>
</file>