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Area" localSheetId="0">'Expend by Group'!$A$1:$AU$146</definedName>
    <definedName name="_xlnm.Print_Titles" localSheetId="0">'Expend by Group'!$A:$B,'Expend by Group'!$1:$3</definedName>
  </definedNames>
  <calcPr fullCalcOnLoad="1"/>
</workbook>
</file>

<file path=xl/sharedStrings.xml><?xml version="1.0" encoding="utf-8"?>
<sst xmlns="http://schemas.openxmlformats.org/spreadsheetml/2006/main" count="225" uniqueCount="186">
  <si>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</si>
  <si>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</si>
  <si>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</si>
  <si>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</si>
  <si>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</si>
  <si>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</si>
  <si>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</si>
  <si>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</si>
  <si>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</si>
  <si>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</si>
  <si>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</si>
  <si>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</si>
  <si>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</si>
  <si>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</si>
  <si>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</si>
  <si>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</si>
  <si>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</si>
  <si>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</si>
  <si>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</si>
  <si>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</si>
  <si>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</si>
  <si>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</si>
  <si>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</si>
  <si>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</si>
  <si>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</si>
  <si>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</si>
  <si>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</si>
  <si>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</si>
  <si>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</si>
  <si>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</si>
  <si>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</si>
  <si>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</si>
  <si>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</si>
  <si>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</si>
  <si>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</si>
  <si>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</si>
  <si>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</si>
  <si>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</si>
  <si>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</si>
  <si>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</si>
  <si>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</si>
  <si>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</si>
  <si>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</si>
  <si>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</si>
  <si>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</si>
  <si>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% of total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</si>
  <si>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</si>
  <si>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</si>
  <si>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</si>
  <si>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</si>
  <si>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</si>
  <si>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</si>
  <si>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</si>
  <si>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</si>
  <si>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</si>
  <si>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</si>
  <si>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</si>
  <si>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</si>
  <si>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</si>
  <si>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</si>
  <si>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</si>
  <si>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</si>
  <si>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</si>
  <si>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</si>
  <si>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</si>
  <si>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</si>
  <si>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</si>
  <si>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</si>
  <si>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</si>
  <si>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</si>
  <si>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</si>
  <si>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</si>
  <si>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</si>
  <si>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</si>
  <si>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</si>
  <si>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</si>
  <si>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</si>
  <si>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</si>
  <si>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</si>
  <si>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</si>
  <si>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</si>
  <si>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</si>
  <si>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</si>
  <si>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</si>
  <si>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</si>
  <si>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</si>
  <si>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</si>
  <si>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</si>
  <si>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</si>
  <si>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</si>
  <si>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</si>
  <si>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</si>
  <si>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</si>
  <si>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</si>
  <si>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</si>
  <si>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</si>
  <si>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</si>
  <si>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</si>
  <si>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</si>
  <si>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</si>
  <si>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</si>
  <si>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</si>
  <si>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</si>
  <si>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</si>
  <si>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</si>
  <si>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</si>
  <si>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</si>
  <si>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</si>
  <si>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</si>
  <si>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</si>
  <si>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</si>
  <si>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</si>
  <si>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</si>
  <si>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</si>
  <si>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</si>
  <si>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</si>
  <si>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</si>
  <si>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</si>
  <si>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</si>
  <si>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</si>
  <si>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</si>
  <si>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</si>
  <si>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</si>
  <si>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</si>
  <si>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</si>
  <si>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</si>
  <si>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</si>
  <si>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</si>
  <si>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</si>
  <si>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</si>
  <si>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EXPENDITURES BY GROUP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</si>
  <si>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</si>
  <si>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</si>
  <si>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</si>
  <si>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</si>
  <si>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</si>
  <si>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</si>
  <si>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</si>
  <si>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</si>
  <si>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</si>
  <si>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</si>
  <si>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</si>
  <si>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</si>
  <si>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</si>
  <si>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</si>
  <si>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</si>
  <si>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</si>
  <si>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</si>
  <si>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</si>
  <si>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</si>
  <si>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</si>
  <si>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</si>
  <si>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</si>
  <si>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</si>
  <si>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</si>
  <si>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</si>
  <si>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2009-2010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</si>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</sst>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24"/>
      <name val="Arial Narrow"/>
      <family val="2"/>
    </font>
    <font>
      <sz val="26"/>
      <name val="Arial Narrow"/>
      <family val="2"/>
    </font>
    <font>
      <sz val="2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</borders>
  <cellStyleXfs count="2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215" applyFont="1" applyFill="1" applyBorder="1" applyAlignment="1">
      <alignment horizontal="center" wrapText="1"/>
      <protection/>
    </xf>
    <xf numFmtId="0" fontId="4" fillId="33" borderId="11" xfId="215" applyFont="1" applyFill="1" applyBorder="1" applyAlignment="1">
      <alignment horizontal="center"/>
      <protection/>
    </xf>
    <xf numFmtId="170" fontId="4" fillId="0" borderId="12" xfId="215" applyNumberFormat="1" applyFont="1" applyFill="1" applyBorder="1" applyAlignment="1">
      <alignment horizontal="right" wrapText="1"/>
      <protection/>
    </xf>
    <xf numFmtId="170" fontId="4" fillId="34" borderId="10" xfId="215" applyNumberFormat="1" applyFont="1" applyFill="1" applyBorder="1" applyAlignment="1">
      <alignment horizontal="right" wrapText="1"/>
      <protection/>
    </xf>
    <xf numFmtId="170" fontId="4" fillId="35" borderId="10" xfId="215" applyNumberFormat="1" applyFont="1" applyFill="1" applyBorder="1" applyAlignment="1">
      <alignment horizontal="right" wrapText="1"/>
      <protection/>
    </xf>
    <xf numFmtId="10" fontId="4" fillId="0" borderId="12" xfId="215" applyNumberFormat="1" applyFont="1" applyFill="1" applyBorder="1" applyAlignment="1">
      <alignment horizontal="right" wrapText="1"/>
      <protection/>
    </xf>
    <xf numFmtId="1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170" fontId="3" fillId="0" borderId="22" xfId="0" applyNumberFormat="1" applyFont="1" applyBorder="1" applyAlignment="1">
      <alignment/>
    </xf>
    <xf numFmtId="170" fontId="3" fillId="36" borderId="22" xfId="0" applyNumberFormat="1" applyFont="1" applyFill="1" applyBorder="1" applyAlignment="1">
      <alignment/>
    </xf>
    <xf numFmtId="10" fontId="3" fillId="36" borderId="22" xfId="0" applyNumberFormat="1" applyFont="1" applyFill="1" applyBorder="1" applyAlignment="1">
      <alignment/>
    </xf>
    <xf numFmtId="170" fontId="3" fillId="37" borderId="22" xfId="0" applyNumberFormat="1" applyFont="1" applyFill="1" applyBorder="1" applyAlignment="1">
      <alignment/>
    </xf>
    <xf numFmtId="10" fontId="3" fillId="37" borderId="22" xfId="0" applyNumberFormat="1" applyFont="1" applyFill="1" applyBorder="1" applyAlignment="1">
      <alignment/>
    </xf>
    <xf numFmtId="170" fontId="3" fillId="38" borderId="22" xfId="0" applyNumberFormat="1" applyFont="1" applyFill="1" applyBorder="1" applyAlignment="1">
      <alignment/>
    </xf>
    <xf numFmtId="10" fontId="3" fillId="38" borderId="22" xfId="0" applyNumberFormat="1" applyFont="1" applyFill="1" applyBorder="1" applyAlignment="1">
      <alignment/>
    </xf>
    <xf numFmtId="170" fontId="3" fillId="39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10" fontId="4" fillId="0" borderId="25" xfId="215" applyNumberFormat="1" applyFont="1" applyFill="1" applyBorder="1" applyAlignment="1">
      <alignment horizontal="right" wrapText="1"/>
      <protection/>
    </xf>
    <xf numFmtId="170" fontId="3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0" fontId="4" fillId="34" borderId="27" xfId="215" applyNumberFormat="1" applyFont="1" applyFill="1" applyBorder="1" applyAlignment="1">
      <alignment horizontal="right" wrapText="1"/>
      <protection/>
    </xf>
    <xf numFmtId="10" fontId="4" fillId="34" borderId="25" xfId="215" applyNumberFormat="1" applyFont="1" applyFill="1" applyBorder="1" applyAlignment="1">
      <alignment horizontal="right" wrapText="1"/>
      <protection/>
    </xf>
    <xf numFmtId="10" fontId="5" fillId="34" borderId="12" xfId="215" applyNumberFormat="1" applyFont="1" applyFill="1" applyBorder="1" applyAlignment="1">
      <alignment wrapText="1"/>
      <protection/>
    </xf>
    <xf numFmtId="10" fontId="5" fillId="35" borderId="12" xfId="215" applyNumberFormat="1" applyFont="1" applyFill="1" applyBorder="1" applyAlignment="1">
      <alignment wrapText="1"/>
      <protection/>
    </xf>
    <xf numFmtId="10" fontId="4" fillId="0" borderId="27" xfId="215" applyNumberFormat="1" applyFont="1" applyFill="1" applyBorder="1" applyAlignment="1">
      <alignment horizontal="right" wrapText="1"/>
      <protection/>
    </xf>
    <xf numFmtId="10" fontId="4" fillId="0" borderId="10" xfId="215" applyNumberFormat="1" applyFont="1" applyFill="1" applyBorder="1" applyAlignment="1">
      <alignment horizontal="right" wrapText="1"/>
      <protection/>
    </xf>
    <xf numFmtId="10" fontId="4" fillId="40" borderId="25" xfId="215" applyNumberFormat="1" applyFont="1" applyFill="1" applyBorder="1" applyAlignment="1">
      <alignment horizontal="right" wrapText="1"/>
      <protection/>
    </xf>
    <xf numFmtId="170" fontId="4" fillId="35" borderId="27" xfId="215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0" fontId="4" fillId="34" borderId="27" xfId="215" applyNumberFormat="1" applyFont="1" applyFill="1" applyBorder="1" applyAlignment="1">
      <alignment horizontal="right" wrapText="1"/>
      <protection/>
    </xf>
    <xf numFmtId="10" fontId="4" fillId="35" borderId="27" xfId="215" applyNumberFormat="1" applyFont="1" applyFill="1" applyBorder="1" applyAlignment="1">
      <alignment horizontal="right" wrapText="1"/>
      <protection/>
    </xf>
    <xf numFmtId="10" fontId="4" fillId="40" borderId="27" xfId="215" applyNumberFormat="1" applyFont="1" applyFill="1" applyBorder="1" applyAlignment="1">
      <alignment horizontal="right" wrapText="1"/>
      <protection/>
    </xf>
    <xf numFmtId="0" fontId="5" fillId="0" borderId="22" xfId="215" applyFont="1" applyFill="1" applyBorder="1" applyAlignment="1">
      <alignment horizontal="left" wrapText="1"/>
      <protection/>
    </xf>
    <xf numFmtId="170" fontId="5" fillId="0" borderId="12" xfId="215" applyNumberFormat="1" applyFont="1" applyFill="1" applyBorder="1" applyAlignment="1">
      <alignment horizontal="right" wrapText="1"/>
      <protection/>
    </xf>
    <xf numFmtId="0" fontId="0" fillId="0" borderId="28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0" fontId="4" fillId="35" borderId="25" xfId="215" applyNumberFormat="1" applyFont="1" applyFill="1" applyBorder="1" applyAlignment="1">
      <alignment horizontal="right" wrapText="1"/>
      <protection/>
    </xf>
    <xf numFmtId="10" fontId="4" fillId="35" borderId="10" xfId="215" applyNumberFormat="1" applyFont="1" applyFill="1" applyBorder="1" applyAlignment="1">
      <alignment horizontal="right" wrapText="1"/>
      <protection/>
    </xf>
    <xf numFmtId="170" fontId="4" fillId="40" borderId="25" xfId="215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10" fontId="4" fillId="34" borderId="10" xfId="215" applyNumberFormat="1" applyFont="1" applyFill="1" applyBorder="1" applyAlignment="1">
      <alignment horizontal="right" wrapText="1"/>
      <protection/>
    </xf>
    <xf numFmtId="10" fontId="4" fillId="40" borderId="10" xfId="215" applyNumberFormat="1" applyFont="1" applyFill="1" applyBorder="1" applyAlignment="1">
      <alignment horizontal="right" wrapText="1"/>
      <protection/>
    </xf>
    <xf numFmtId="0" fontId="4" fillId="0" borderId="29" xfId="215" applyFont="1" applyFill="1" applyBorder="1" applyAlignment="1">
      <alignment horizontal="left" wrapText="1"/>
      <protection/>
    </xf>
    <xf numFmtId="170" fontId="4" fillId="40" borderId="27" xfId="215" applyNumberFormat="1" applyFont="1" applyFill="1" applyBorder="1" applyAlignment="1">
      <alignment horizontal="right" wrapText="1"/>
      <protection/>
    </xf>
    <xf numFmtId="170" fontId="4" fillId="41" borderId="27" xfId="215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wrapText="1"/>
    </xf>
    <xf numFmtId="0" fontId="4" fillId="33" borderId="30" xfId="215" applyFont="1" applyFill="1" applyBorder="1" applyAlignment="1">
      <alignment horizontal="center"/>
      <protection/>
    </xf>
    <xf numFmtId="10" fontId="4" fillId="0" borderId="31" xfId="215" applyNumberFormat="1" applyFont="1" applyFill="1" applyBorder="1" applyAlignment="1">
      <alignment horizontal="center" wrapText="1"/>
      <protection/>
    </xf>
    <xf numFmtId="10" fontId="4" fillId="36" borderId="31" xfId="215" applyNumberFormat="1" applyFont="1" applyFill="1" applyBorder="1" applyAlignment="1">
      <alignment horizontal="center" wrapText="1"/>
      <protection/>
    </xf>
    <xf numFmtId="10" fontId="4" fillId="37" borderId="31" xfId="215" applyNumberFormat="1" applyFont="1" applyFill="1" applyBorder="1" applyAlignment="1">
      <alignment horizontal="center" wrapText="1"/>
      <protection/>
    </xf>
    <xf numFmtId="10" fontId="5" fillId="38" borderId="31" xfId="215" applyNumberFormat="1" applyFont="1" applyFill="1" applyBorder="1" applyAlignment="1">
      <alignment horizontal="center" wrapText="1"/>
      <protection/>
    </xf>
    <xf numFmtId="170" fontId="3" fillId="37" borderId="10" xfId="0" applyNumberFormat="1" applyFont="1" applyFill="1" applyBorder="1" applyAlignment="1">
      <alignment/>
    </xf>
    <xf numFmtId="170" fontId="3" fillId="38" borderId="10" xfId="0" applyNumberFormat="1" applyFont="1" applyFill="1" applyBorder="1" applyAlignment="1">
      <alignment/>
    </xf>
    <xf numFmtId="10" fontId="5" fillId="34" borderId="10" xfId="215" applyNumberFormat="1" applyFont="1" applyFill="1" applyBorder="1" applyAlignment="1">
      <alignment wrapText="1"/>
      <protection/>
    </xf>
    <xf numFmtId="170" fontId="3" fillId="36" borderId="10" xfId="0" applyNumberFormat="1" applyFont="1" applyFill="1" applyBorder="1" applyAlignment="1">
      <alignment/>
    </xf>
    <xf numFmtId="10" fontId="4" fillId="0" borderId="10" xfId="215" applyNumberFormat="1" applyFont="1" applyFill="1" applyBorder="1" applyAlignment="1">
      <alignment wrapText="1"/>
      <protection/>
    </xf>
    <xf numFmtId="170" fontId="3" fillId="0" borderId="10" xfId="0" applyNumberFormat="1" applyFont="1" applyBorder="1" applyAlignment="1">
      <alignment/>
    </xf>
    <xf numFmtId="10" fontId="5" fillId="40" borderId="10" xfId="215" applyNumberFormat="1" applyFont="1" applyFill="1" applyBorder="1" applyAlignment="1">
      <alignment wrapText="1"/>
      <protection/>
    </xf>
    <xf numFmtId="170" fontId="3" fillId="39" borderId="10" xfId="0" applyNumberFormat="1" applyFont="1" applyFill="1" applyBorder="1" applyAlignment="1">
      <alignment/>
    </xf>
    <xf numFmtId="0" fontId="4" fillId="0" borderId="32" xfId="215" applyFont="1" applyFill="1" applyBorder="1" applyAlignment="1">
      <alignment horizontal="left" wrapText="1"/>
      <protection/>
    </xf>
    <xf numFmtId="170" fontId="4" fillId="40" borderId="10" xfId="215" applyNumberFormat="1" applyFont="1" applyFill="1" applyBorder="1" applyAlignment="1">
      <alignment horizontal="right" wrapText="1"/>
      <protection/>
    </xf>
    <xf numFmtId="170" fontId="4" fillId="41" borderId="10" xfId="215" applyNumberFormat="1" applyFont="1" applyFill="1" applyBorder="1" applyAlignment="1">
      <alignment horizontal="right" wrapText="1"/>
      <protection/>
    </xf>
    <xf numFmtId="0" fontId="4" fillId="0" borderId="33" xfId="215" applyFont="1" applyFill="1" applyBorder="1" applyAlignment="1">
      <alignment horizontal="left" wrapText="1"/>
      <protection/>
    </xf>
    <xf numFmtId="170" fontId="4" fillId="41" borderId="25" xfId="215" applyNumberFormat="1" applyFont="1" applyFill="1" applyBorder="1" applyAlignment="1">
      <alignment horizontal="right" wrapText="1"/>
      <protection/>
    </xf>
    <xf numFmtId="0" fontId="2" fillId="0" borderId="22" xfId="0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/>
    </xf>
    <xf numFmtId="10" fontId="4" fillId="0" borderId="12" xfId="215" applyNumberFormat="1" applyFont="1" applyFill="1" applyBorder="1" applyAlignment="1">
      <alignment wrapText="1"/>
      <protection/>
    </xf>
    <xf numFmtId="0" fontId="4" fillId="0" borderId="27" xfId="215" applyFont="1" applyFill="1" applyBorder="1" applyAlignment="1">
      <alignment horizontal="right" wrapText="1"/>
      <protection/>
    </xf>
    <xf numFmtId="0" fontId="4" fillId="0" borderId="25" xfId="215" applyFont="1" applyFill="1" applyBorder="1" applyAlignment="1">
      <alignment horizontal="right" wrapText="1"/>
      <protection/>
    </xf>
    <xf numFmtId="0" fontId="4" fillId="0" borderId="10" xfId="215" applyFont="1" applyFill="1" applyBorder="1" applyAlignment="1">
      <alignment horizontal="right" wrapText="1"/>
      <protection/>
    </xf>
    <xf numFmtId="0" fontId="2" fillId="33" borderId="34" xfId="0" applyFont="1" applyFill="1" applyBorder="1" applyAlignment="1">
      <alignment/>
    </xf>
    <xf numFmtId="170" fontId="3" fillId="36" borderId="35" xfId="0" applyNumberFormat="1" applyFont="1" applyFill="1" applyBorder="1" applyAlignment="1">
      <alignment/>
    </xf>
    <xf numFmtId="10" fontId="5" fillId="34" borderId="36" xfId="215" applyNumberFormat="1" applyFont="1" applyFill="1" applyBorder="1" applyAlignment="1">
      <alignment wrapText="1"/>
      <protection/>
    </xf>
    <xf numFmtId="170" fontId="3" fillId="37" borderId="35" xfId="0" applyNumberFormat="1" applyFont="1" applyFill="1" applyBorder="1" applyAlignment="1">
      <alignment/>
    </xf>
    <xf numFmtId="10" fontId="5" fillId="35" borderId="36" xfId="215" applyNumberFormat="1" applyFont="1" applyFill="1" applyBorder="1" applyAlignment="1">
      <alignment wrapText="1"/>
      <protection/>
    </xf>
    <xf numFmtId="170" fontId="3" fillId="38" borderId="35" xfId="0" applyNumberFormat="1" applyFont="1" applyFill="1" applyBorder="1" applyAlignment="1">
      <alignment/>
    </xf>
    <xf numFmtId="10" fontId="5" fillId="40" borderId="36" xfId="215" applyNumberFormat="1" applyFont="1" applyFill="1" applyBorder="1" applyAlignment="1">
      <alignment wrapText="1"/>
      <protection/>
    </xf>
    <xf numFmtId="170" fontId="3" fillId="39" borderId="37" xfId="0" applyNumberFormat="1" applyFont="1" applyFill="1" applyBorder="1" applyAlignment="1">
      <alignment/>
    </xf>
    <xf numFmtId="10" fontId="5" fillId="0" borderId="36" xfId="215" applyNumberFormat="1" applyFont="1" applyFill="1" applyBorder="1" applyAlignment="1">
      <alignment wrapText="1"/>
      <protection/>
    </xf>
    <xf numFmtId="170" fontId="3" fillId="0" borderId="35" xfId="0" applyNumberFormat="1" applyFont="1" applyBorder="1" applyAlignment="1">
      <alignment/>
    </xf>
    <xf numFmtId="10" fontId="5" fillId="0" borderId="36" xfId="215" applyNumberFormat="1" applyFont="1" applyFill="1" applyBorder="1" applyAlignment="1">
      <alignment horizontal="right" wrapText="1"/>
      <protection/>
    </xf>
    <xf numFmtId="170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 horizontal="left"/>
    </xf>
    <xf numFmtId="0" fontId="2" fillId="0" borderId="38" xfId="0" applyFont="1" applyBorder="1" applyAlignment="1">
      <alignment/>
    </xf>
    <xf numFmtId="170" fontId="3" fillId="0" borderId="40" xfId="0" applyNumberFormat="1" applyFont="1" applyBorder="1" applyAlignment="1">
      <alignment/>
    </xf>
    <xf numFmtId="170" fontId="3" fillId="0" borderId="15" xfId="0" applyNumberFormat="1" applyFont="1" applyBorder="1" applyAlignment="1">
      <alignment/>
    </xf>
    <xf numFmtId="170" fontId="3" fillId="36" borderId="32" xfId="0" applyNumberFormat="1" applyFont="1" applyFill="1" applyBorder="1" applyAlignment="1">
      <alignment/>
    </xf>
    <xf numFmtId="10" fontId="4" fillId="0" borderId="16" xfId="215" applyNumberFormat="1" applyFont="1" applyFill="1" applyBorder="1" applyAlignment="1">
      <alignment wrapText="1"/>
      <protection/>
    </xf>
    <xf numFmtId="10" fontId="4" fillId="0" borderId="16" xfId="215" applyNumberFormat="1" applyFont="1" applyFill="1" applyBorder="1" applyAlignment="1">
      <alignment horizontal="right" wrapText="1"/>
      <protection/>
    </xf>
    <xf numFmtId="10" fontId="4" fillId="0" borderId="41" xfId="215" applyNumberFormat="1" applyFont="1" applyFill="1" applyBorder="1" applyAlignment="1">
      <alignment horizontal="right" wrapText="1"/>
      <protection/>
    </xf>
    <xf numFmtId="170" fontId="3" fillId="0" borderId="32" xfId="0" applyNumberFormat="1" applyFont="1" applyBorder="1" applyAlignment="1">
      <alignment/>
    </xf>
    <xf numFmtId="10" fontId="4" fillId="40" borderId="42" xfId="215" applyNumberFormat="1" applyFont="1" applyFill="1" applyBorder="1" applyAlignment="1">
      <alignment horizontal="right" wrapText="1"/>
      <protection/>
    </xf>
    <xf numFmtId="10" fontId="4" fillId="35" borderId="42" xfId="215" applyNumberFormat="1" applyFont="1" applyFill="1" applyBorder="1" applyAlignment="1">
      <alignment horizontal="right" wrapText="1"/>
      <protection/>
    </xf>
    <xf numFmtId="10" fontId="4" fillId="34" borderId="42" xfId="215" applyNumberFormat="1" applyFont="1" applyFill="1" applyBorder="1" applyAlignment="1">
      <alignment horizontal="right" wrapText="1"/>
      <protection/>
    </xf>
    <xf numFmtId="10" fontId="4" fillId="0" borderId="42" xfId="215" applyNumberFormat="1" applyFont="1" applyFill="1" applyBorder="1" applyAlignment="1">
      <alignment horizontal="right" wrapText="1"/>
      <protection/>
    </xf>
    <xf numFmtId="0" fontId="4" fillId="0" borderId="29" xfId="215" applyFont="1" applyFill="1" applyBorder="1" applyAlignment="1">
      <alignment horizontal="right" wrapText="1"/>
      <protection/>
    </xf>
    <xf numFmtId="0" fontId="4" fillId="0" borderId="32" xfId="215" applyFont="1" applyFill="1" applyBorder="1" applyAlignment="1">
      <alignment horizontal="right" wrapText="1"/>
      <protection/>
    </xf>
    <xf numFmtId="0" fontId="4" fillId="0" borderId="33" xfId="215" applyFont="1" applyFill="1" applyBorder="1" applyAlignment="1">
      <alignment horizontal="right" wrapText="1"/>
      <protection/>
    </xf>
    <xf numFmtId="170" fontId="4" fillId="41" borderId="42" xfId="215" applyNumberFormat="1" applyFont="1" applyFill="1" applyBorder="1" applyAlignment="1">
      <alignment horizontal="right" wrapText="1"/>
      <protection/>
    </xf>
    <xf numFmtId="170" fontId="4" fillId="40" borderId="42" xfId="215" applyNumberFormat="1" applyFont="1" applyFill="1" applyBorder="1" applyAlignment="1">
      <alignment horizontal="right" wrapText="1"/>
      <protection/>
    </xf>
    <xf numFmtId="170" fontId="4" fillId="35" borderId="42" xfId="215" applyNumberFormat="1" applyFont="1" applyFill="1" applyBorder="1" applyAlignment="1">
      <alignment horizontal="right" wrapText="1"/>
      <protection/>
    </xf>
    <xf numFmtId="170" fontId="4" fillId="34" borderId="42" xfId="215" applyNumberFormat="1" applyFont="1" applyFill="1" applyBorder="1" applyAlignment="1">
      <alignment horizontal="right" wrapText="1"/>
      <protection/>
    </xf>
    <xf numFmtId="0" fontId="4" fillId="0" borderId="43" xfId="215" applyFont="1" applyFill="1" applyBorder="1" applyAlignment="1">
      <alignment horizontal="right" wrapText="1"/>
      <protection/>
    </xf>
    <xf numFmtId="170" fontId="3" fillId="0" borderId="41" xfId="0" applyNumberFormat="1" applyFont="1" applyBorder="1" applyAlignment="1">
      <alignment/>
    </xf>
    <xf numFmtId="10" fontId="4" fillId="0" borderId="22" xfId="215" applyNumberFormat="1" applyFont="1" applyFill="1" applyBorder="1" applyAlignment="1">
      <alignment horizontal="right" wrapText="1"/>
      <protection/>
    </xf>
    <xf numFmtId="0" fontId="4" fillId="0" borderId="21" xfId="215" applyFont="1" applyFill="1" applyBorder="1" applyAlignment="1">
      <alignment horizontal="left" wrapText="1"/>
      <protection/>
    </xf>
    <xf numFmtId="0" fontId="4" fillId="0" borderId="22" xfId="215" applyFont="1" applyFill="1" applyBorder="1" applyAlignment="1">
      <alignment horizontal="right" wrapText="1"/>
      <protection/>
    </xf>
    <xf numFmtId="170" fontId="4" fillId="34" borderId="22" xfId="215" applyNumberFormat="1" applyFont="1" applyFill="1" applyBorder="1" applyAlignment="1">
      <alignment horizontal="right" wrapText="1"/>
      <protection/>
    </xf>
    <xf numFmtId="10" fontId="4" fillId="34" borderId="22" xfId="215" applyNumberFormat="1" applyFont="1" applyFill="1" applyBorder="1" applyAlignment="1">
      <alignment horizontal="right" wrapText="1"/>
      <protection/>
    </xf>
    <xf numFmtId="170" fontId="4" fillId="35" borderId="22" xfId="215" applyNumberFormat="1" applyFont="1" applyFill="1" applyBorder="1" applyAlignment="1">
      <alignment horizontal="right" wrapText="1"/>
      <protection/>
    </xf>
    <xf numFmtId="10" fontId="4" fillId="35" borderId="22" xfId="215" applyNumberFormat="1" applyFont="1" applyFill="1" applyBorder="1" applyAlignment="1">
      <alignment horizontal="right" wrapText="1"/>
      <protection/>
    </xf>
    <xf numFmtId="170" fontId="4" fillId="40" borderId="22" xfId="215" applyNumberFormat="1" applyFont="1" applyFill="1" applyBorder="1" applyAlignment="1">
      <alignment horizontal="right" wrapText="1"/>
      <protection/>
    </xf>
    <xf numFmtId="10" fontId="4" fillId="40" borderId="22" xfId="215" applyNumberFormat="1" applyFont="1" applyFill="1" applyBorder="1" applyAlignment="1">
      <alignment horizontal="right" wrapText="1"/>
      <protection/>
    </xf>
    <xf numFmtId="170" fontId="4" fillId="41" borderId="22" xfId="215" applyNumberFormat="1" applyFont="1" applyFill="1" applyBorder="1" applyAlignment="1">
      <alignment horizontal="right" wrapText="1"/>
      <protection/>
    </xf>
    <xf numFmtId="6" fontId="4" fillId="0" borderId="44" xfId="214" applyNumberFormat="1" applyFont="1" applyFill="1" applyBorder="1" applyAlignment="1">
      <alignment horizontal="right" wrapText="1"/>
      <protection/>
    </xf>
    <xf numFmtId="6" fontId="4" fillId="0" borderId="45" xfId="214" applyNumberFormat="1" applyFont="1" applyFill="1" applyBorder="1" applyAlignment="1">
      <alignment horizontal="right" wrapText="1"/>
      <protection/>
    </xf>
    <xf numFmtId="6" fontId="4" fillId="0" borderId="46" xfId="214" applyNumberFormat="1" applyFont="1" applyFill="1" applyBorder="1" applyAlignment="1">
      <alignment horizontal="right" wrapText="1"/>
      <protection/>
    </xf>
    <xf numFmtId="6" fontId="4" fillId="0" borderId="47" xfId="214" applyNumberFormat="1" applyFont="1" applyFill="1" applyBorder="1" applyAlignment="1">
      <alignment horizontal="right" wrapText="1"/>
      <protection/>
    </xf>
    <xf numFmtId="6" fontId="4" fillId="0" borderId="10" xfId="214" applyNumberFormat="1" applyFont="1" applyFill="1" applyBorder="1" applyAlignment="1">
      <alignment horizontal="right" wrapText="1"/>
      <protection/>
    </xf>
    <xf numFmtId="6" fontId="4" fillId="0" borderId="48" xfId="214" applyNumberFormat="1" applyFont="1" applyFill="1" applyBorder="1" applyAlignment="1">
      <alignment horizontal="right" wrapText="1"/>
      <protection/>
    </xf>
    <xf numFmtId="0" fontId="4" fillId="0" borderId="28" xfId="215" applyFont="1" applyFill="1" applyBorder="1" applyAlignment="1">
      <alignment wrapText="1"/>
      <protection/>
    </xf>
    <xf numFmtId="0" fontId="4" fillId="0" borderId="17" xfId="215" applyFont="1" applyFill="1" applyBorder="1" applyAlignment="1">
      <alignment wrapText="1"/>
      <protection/>
    </xf>
    <xf numFmtId="0" fontId="4" fillId="0" borderId="41" xfId="215" applyFont="1" applyFill="1" applyBorder="1" applyAlignment="1">
      <alignment horizontal="left" wrapText="1"/>
      <protection/>
    </xf>
    <xf numFmtId="0" fontId="7" fillId="0" borderId="0" xfId="0" applyFont="1" applyAlignment="1">
      <alignment horizontal="center" vertical="center" wrapText="1"/>
    </xf>
    <xf numFmtId="38" fontId="2" fillId="0" borderId="0" xfId="136" applyNumberFormat="1" applyFont="1" applyFill="1" applyAlignment="1">
      <alignment horizontal="left" vertical="top" wrapText="1"/>
      <protection/>
    </xf>
    <xf numFmtId="38" fontId="2" fillId="0" borderId="0" xfId="136" applyNumberFormat="1" applyFont="1" applyFill="1" applyAlignment="1">
      <alignment horizontal="left" vertical="center" wrapText="1"/>
      <protection/>
    </xf>
    <xf numFmtId="0" fontId="3" fillId="36" borderId="4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4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</cellXfs>
  <cellStyles count="2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05" xfId="66"/>
    <cellStyle name="Normal 106" xfId="67"/>
    <cellStyle name="Normal 107" xfId="68"/>
    <cellStyle name="Normal 108" xfId="69"/>
    <cellStyle name="Normal 109" xfId="70"/>
    <cellStyle name="Normal 11" xfId="71"/>
    <cellStyle name="Normal 110" xfId="72"/>
    <cellStyle name="Normal 111" xfId="73"/>
    <cellStyle name="Normal 112" xfId="74"/>
    <cellStyle name="Normal 113" xfId="75"/>
    <cellStyle name="Normal 114" xfId="76"/>
    <cellStyle name="Normal 115" xfId="77"/>
    <cellStyle name="Normal 116" xfId="78"/>
    <cellStyle name="Normal 117" xfId="79"/>
    <cellStyle name="Normal 118" xfId="80"/>
    <cellStyle name="Normal 119" xfId="81"/>
    <cellStyle name="Normal 12" xfId="82"/>
    <cellStyle name="Normal 120" xfId="83"/>
    <cellStyle name="Normal 121" xfId="84"/>
    <cellStyle name="Normal 122" xfId="85"/>
    <cellStyle name="Normal 123" xfId="86"/>
    <cellStyle name="Normal 124" xfId="87"/>
    <cellStyle name="Normal 125" xfId="88"/>
    <cellStyle name="Normal 126" xfId="89"/>
    <cellStyle name="Normal 127" xfId="90"/>
    <cellStyle name="Normal 128" xfId="91"/>
    <cellStyle name="Normal 129" xfId="92"/>
    <cellStyle name="Normal 13" xfId="93"/>
    <cellStyle name="Normal 130" xfId="94"/>
    <cellStyle name="Normal 130 2" xfId="95"/>
    <cellStyle name="Normal 131" xfId="96"/>
    <cellStyle name="Normal 132" xfId="97"/>
    <cellStyle name="Normal 133" xfId="98"/>
    <cellStyle name="Normal 134" xfId="99"/>
    <cellStyle name="Normal 135" xfId="100"/>
    <cellStyle name="Normal 14" xfId="101"/>
    <cellStyle name="Normal 15" xfId="102"/>
    <cellStyle name="Normal 16" xfId="103"/>
    <cellStyle name="Normal 16 2" xfId="104"/>
    <cellStyle name="Normal 17" xfId="105"/>
    <cellStyle name="Normal 18" xfId="106"/>
    <cellStyle name="Normal 19" xfId="107"/>
    <cellStyle name="Normal 19 2" xfId="108"/>
    <cellStyle name="Normal 2" xfId="109"/>
    <cellStyle name="Normal 2 2" xfId="110"/>
    <cellStyle name="Normal 2 2 2" xfId="111"/>
    <cellStyle name="Normal 2 3" xfId="112"/>
    <cellStyle name="Normal 2 4" xfId="113"/>
    <cellStyle name="Normal 2 5" xfId="114"/>
    <cellStyle name="Normal 20" xfId="115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0" xfId="127"/>
    <cellStyle name="Normal 31" xfId="128"/>
    <cellStyle name="Normal 32" xfId="129"/>
    <cellStyle name="Normal 33" xfId="130"/>
    <cellStyle name="Normal 34" xfId="131"/>
    <cellStyle name="Normal 35" xfId="132"/>
    <cellStyle name="Normal 36" xfId="133"/>
    <cellStyle name="Normal 37" xfId="134"/>
    <cellStyle name="Normal 38" xfId="135"/>
    <cellStyle name="Normal 38 2" xfId="136"/>
    <cellStyle name="Normal 39" xfId="137"/>
    <cellStyle name="Normal 39 2" xfId="138"/>
    <cellStyle name="Normal 4" xfId="139"/>
    <cellStyle name="Normal 4 2" xfId="140"/>
    <cellStyle name="Normal 4 3" xfId="141"/>
    <cellStyle name="Normal 4 4" xfId="142"/>
    <cellStyle name="Normal 4 5" xfId="143"/>
    <cellStyle name="Normal 4 6" xfId="144"/>
    <cellStyle name="Normal 4 7" xfId="145"/>
    <cellStyle name="Normal 40" xfId="146"/>
    <cellStyle name="Normal 41" xfId="147"/>
    <cellStyle name="Normal 42" xfId="148"/>
    <cellStyle name="Normal 43" xfId="149"/>
    <cellStyle name="Normal 44" xfId="150"/>
    <cellStyle name="Normal 45" xfId="151"/>
    <cellStyle name="Normal 46" xfId="152"/>
    <cellStyle name="Normal 46 2" xfId="153"/>
    <cellStyle name="Normal 46 3" xfId="154"/>
    <cellStyle name="Normal 47" xfId="155"/>
    <cellStyle name="Normal 47 2" xfId="156"/>
    <cellStyle name="Normal 48" xfId="157"/>
    <cellStyle name="Normal 49" xfId="158"/>
    <cellStyle name="Normal 5" xfId="159"/>
    <cellStyle name="Normal 50" xfId="160"/>
    <cellStyle name="Normal 51" xfId="161"/>
    <cellStyle name="Normal 52" xfId="162"/>
    <cellStyle name="Normal 53" xfId="163"/>
    <cellStyle name="Normal 54" xfId="164"/>
    <cellStyle name="Normal 55" xfId="165"/>
    <cellStyle name="Normal 56" xfId="166"/>
    <cellStyle name="Normal 57" xfId="167"/>
    <cellStyle name="Normal 58" xfId="168"/>
    <cellStyle name="Normal 59" xfId="169"/>
    <cellStyle name="Normal 6" xfId="170"/>
    <cellStyle name="Normal 60" xfId="171"/>
    <cellStyle name="Normal 61" xfId="172"/>
    <cellStyle name="Normal 62" xfId="173"/>
    <cellStyle name="Normal 63" xfId="174"/>
    <cellStyle name="Normal 64" xfId="175"/>
    <cellStyle name="Normal 65" xfId="176"/>
    <cellStyle name="Normal 66" xfId="177"/>
    <cellStyle name="Normal 67" xfId="178"/>
    <cellStyle name="Normal 68" xfId="179"/>
    <cellStyle name="Normal 69" xfId="180"/>
    <cellStyle name="Normal 7" xfId="181"/>
    <cellStyle name="Normal 70" xfId="182"/>
    <cellStyle name="Normal 71" xfId="183"/>
    <cellStyle name="Normal 72" xfId="184"/>
    <cellStyle name="Normal 73" xfId="185"/>
    <cellStyle name="Normal 74" xfId="186"/>
    <cellStyle name="Normal 75" xfId="187"/>
    <cellStyle name="Normal 76" xfId="188"/>
    <cellStyle name="Normal 77" xfId="189"/>
    <cellStyle name="Normal 78" xfId="190"/>
    <cellStyle name="Normal 79" xfId="191"/>
    <cellStyle name="Normal 8" xfId="192"/>
    <cellStyle name="Normal 80" xfId="193"/>
    <cellStyle name="Normal 81" xfId="194"/>
    <cellStyle name="Normal 82" xfId="195"/>
    <cellStyle name="Normal 83" xfId="196"/>
    <cellStyle name="Normal 84" xfId="197"/>
    <cellStyle name="Normal 85" xfId="198"/>
    <cellStyle name="Normal 86" xfId="199"/>
    <cellStyle name="Normal 87" xfId="200"/>
    <cellStyle name="Normal 88" xfId="201"/>
    <cellStyle name="Normal 89" xfId="202"/>
    <cellStyle name="Normal 9" xfId="203"/>
    <cellStyle name="Normal 90" xfId="204"/>
    <cellStyle name="Normal 91" xfId="205"/>
    <cellStyle name="Normal 92" xfId="206"/>
    <cellStyle name="Normal 93" xfId="207"/>
    <cellStyle name="Normal 94" xfId="208"/>
    <cellStyle name="Normal 95" xfId="209"/>
    <cellStyle name="Normal 96" xfId="210"/>
    <cellStyle name="Normal 97" xfId="211"/>
    <cellStyle name="Normal 98" xfId="212"/>
    <cellStyle name="Normal 99" xfId="213"/>
    <cellStyle name="Normal_Expend by Group" xfId="214"/>
    <cellStyle name="Normal_Sheet1" xfId="215"/>
    <cellStyle name="Note" xfId="216"/>
    <cellStyle name="Output" xfId="217"/>
    <cellStyle name="Percent" xfId="218"/>
    <cellStyle name="Title" xfId="219"/>
    <cellStyle name="Total" xfId="220"/>
    <cellStyle name="Warning Text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6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6.7109375" style="1" customWidth="1"/>
    <col min="2" max="2" width="42.00390625" style="1" customWidth="1"/>
    <col min="3" max="3" width="14.421875" style="1" customWidth="1"/>
    <col min="4" max="4" width="7.28125" style="8" customWidth="1"/>
    <col min="5" max="5" width="14.8515625" style="1" customWidth="1"/>
    <col min="6" max="6" width="8.421875" style="8" customWidth="1"/>
    <col min="7" max="7" width="13.28125" style="1" customWidth="1"/>
    <col min="8" max="8" width="8.7109375" style="8" bestFit="1" customWidth="1"/>
    <col min="9" max="9" width="13.7109375" style="1" customWidth="1"/>
    <col min="10" max="10" width="7.28125" style="8" customWidth="1"/>
    <col min="11" max="11" width="14.8515625" style="1" bestFit="1" customWidth="1"/>
    <col min="12" max="12" width="8.421875" style="8" bestFit="1" customWidth="1"/>
    <col min="13" max="13" width="13.00390625" style="1" customWidth="1"/>
    <col min="14" max="14" width="9.00390625" style="8" bestFit="1" customWidth="1"/>
    <col min="15" max="15" width="14.57421875" style="1" customWidth="1"/>
    <col min="16" max="16" width="8.8515625" style="8" customWidth="1"/>
    <col min="17" max="17" width="13.7109375" style="1" customWidth="1"/>
    <col min="18" max="18" width="9.00390625" style="8" bestFit="1" customWidth="1"/>
    <col min="19" max="19" width="15.421875" style="1" customWidth="1"/>
    <col min="20" max="20" width="7.28125" style="8" customWidth="1"/>
    <col min="21" max="21" width="14.8515625" style="1" customWidth="1"/>
    <col min="22" max="22" width="8.57421875" style="8" customWidth="1"/>
    <col min="23" max="23" width="13.7109375" style="1" customWidth="1"/>
    <col min="24" max="24" width="9.140625" style="8" customWidth="1"/>
    <col min="25" max="25" width="14.421875" style="1" bestFit="1" customWidth="1"/>
    <col min="26" max="26" width="9.00390625" style="8" customWidth="1"/>
    <col min="27" max="27" width="14.421875" style="1" bestFit="1" customWidth="1"/>
    <col min="28" max="28" width="9.140625" style="8" customWidth="1"/>
    <col min="29" max="29" width="14.421875" style="1" bestFit="1" customWidth="1"/>
    <col min="30" max="30" width="8.421875" style="8" customWidth="1"/>
    <col min="31" max="31" width="13.00390625" style="1" customWidth="1"/>
    <col min="32" max="32" width="8.140625" style="8" customWidth="1"/>
    <col min="33" max="33" width="13.140625" style="1" customWidth="1"/>
    <col min="34" max="34" width="9.140625" style="8" customWidth="1"/>
    <col min="35" max="35" width="13.140625" style="1" customWidth="1"/>
    <col min="36" max="36" width="8.421875" style="8" customWidth="1"/>
    <col min="37" max="37" width="13.140625" style="1" customWidth="1"/>
    <col min="38" max="38" width="8.28125" style="8" customWidth="1"/>
    <col min="39" max="39" width="13.28125" style="1" customWidth="1"/>
    <col min="40" max="40" width="7.421875" style="8" customWidth="1"/>
    <col min="41" max="41" width="14.8515625" style="1" customWidth="1"/>
    <col min="42" max="42" width="9.7109375" style="8" bestFit="1" customWidth="1"/>
    <col min="43" max="43" width="15.140625" style="1" customWidth="1"/>
    <col min="44" max="44" width="8.57421875" style="8" customWidth="1"/>
    <col min="45" max="45" width="14.57421875" style="1" customWidth="1"/>
    <col min="46" max="46" width="9.00390625" style="8" customWidth="1"/>
    <col min="47" max="47" width="15.28125" style="1" bestFit="1" customWidth="1"/>
    <col min="52" max="16384" width="9.140625" style="1" customWidth="1"/>
  </cols>
  <sheetData>
    <row r="1" spans="3:51" s="51" customFormat="1" ht="48" customHeight="1">
      <c r="C1" s="142" t="s">
        <v>130</v>
      </c>
      <c r="D1" s="142"/>
      <c r="E1" s="142"/>
      <c r="F1" s="142"/>
      <c r="G1" s="142"/>
      <c r="H1" s="142"/>
      <c r="I1" s="142" t="s">
        <v>130</v>
      </c>
      <c r="J1" s="142"/>
      <c r="K1" s="142"/>
      <c r="L1" s="142"/>
      <c r="M1" s="142"/>
      <c r="N1" s="142"/>
      <c r="O1" s="142"/>
      <c r="P1" s="142"/>
      <c r="Q1" s="142" t="s">
        <v>130</v>
      </c>
      <c r="R1" s="142"/>
      <c r="S1" s="142"/>
      <c r="T1" s="142"/>
      <c r="U1" s="142"/>
      <c r="V1" s="142"/>
      <c r="W1" s="142" t="s">
        <v>130</v>
      </c>
      <c r="X1" s="142"/>
      <c r="Y1" s="142"/>
      <c r="Z1" s="142"/>
      <c r="AA1" s="142"/>
      <c r="AB1" s="142"/>
      <c r="AC1" s="142"/>
      <c r="AD1" s="142"/>
      <c r="AE1" s="142" t="s">
        <v>130</v>
      </c>
      <c r="AF1" s="142"/>
      <c r="AG1" s="142"/>
      <c r="AH1" s="142"/>
      <c r="AI1" s="142"/>
      <c r="AJ1" s="142"/>
      <c r="AK1" s="142" t="s">
        <v>130</v>
      </c>
      <c r="AL1" s="142"/>
      <c r="AM1" s="142"/>
      <c r="AN1" s="142"/>
      <c r="AO1" s="142"/>
      <c r="AP1" s="142"/>
      <c r="AQ1" s="142" t="s">
        <v>130</v>
      </c>
      <c r="AR1" s="142"/>
      <c r="AS1" s="142"/>
      <c r="AT1" s="142"/>
      <c r="AU1" s="142"/>
      <c r="AV1" s="52"/>
      <c r="AW1" s="52"/>
      <c r="AX1" s="52"/>
      <c r="AY1" s="52"/>
    </row>
    <row r="2" spans="1:47" ht="51" customHeight="1">
      <c r="A2" s="62"/>
      <c r="B2" s="63" t="s">
        <v>156</v>
      </c>
      <c r="C2" s="83" t="s">
        <v>23</v>
      </c>
      <c r="D2" s="64"/>
      <c r="E2" s="83" t="s">
        <v>24</v>
      </c>
      <c r="F2" s="64"/>
      <c r="G2" s="83" t="s">
        <v>25</v>
      </c>
      <c r="H2" s="64"/>
      <c r="I2" s="83" t="s">
        <v>1</v>
      </c>
      <c r="J2" s="64"/>
      <c r="K2" s="83" t="s">
        <v>26</v>
      </c>
      <c r="L2" s="64"/>
      <c r="M2" s="83" t="s">
        <v>2</v>
      </c>
      <c r="N2" s="64"/>
      <c r="O2" s="145" t="s">
        <v>27</v>
      </c>
      <c r="P2" s="64"/>
      <c r="Q2" s="83" t="s">
        <v>12</v>
      </c>
      <c r="R2" s="64"/>
      <c r="S2" s="83" t="s">
        <v>3</v>
      </c>
      <c r="T2" s="64"/>
      <c r="U2" s="149" t="s">
        <v>15</v>
      </c>
      <c r="V2" s="64"/>
      <c r="W2" s="83" t="s">
        <v>4</v>
      </c>
      <c r="X2" s="64"/>
      <c r="Y2" s="83" t="s">
        <v>30</v>
      </c>
      <c r="Z2" s="64"/>
      <c r="AA2" s="83" t="s">
        <v>5</v>
      </c>
      <c r="AB2" s="64"/>
      <c r="AC2" s="83" t="s">
        <v>13</v>
      </c>
      <c r="AD2" s="64"/>
      <c r="AE2" s="83" t="s">
        <v>6</v>
      </c>
      <c r="AF2" s="64"/>
      <c r="AG2" s="83" t="s">
        <v>8</v>
      </c>
      <c r="AH2" s="64"/>
      <c r="AI2" s="83" t="s">
        <v>9</v>
      </c>
      <c r="AJ2" s="64"/>
      <c r="AK2" s="83" t="s">
        <v>10</v>
      </c>
      <c r="AL2" s="64"/>
      <c r="AM2" s="83" t="s">
        <v>7</v>
      </c>
      <c r="AN2" s="64"/>
      <c r="AO2" s="151" t="s">
        <v>16</v>
      </c>
      <c r="AP2" s="64"/>
      <c r="AQ2" s="83" t="s">
        <v>31</v>
      </c>
      <c r="AR2" s="64"/>
      <c r="AS2" s="83" t="s">
        <v>14</v>
      </c>
      <c r="AT2" s="64"/>
      <c r="AU2" s="147" t="s">
        <v>28</v>
      </c>
    </row>
    <row r="3" spans="1:47" ht="15" customHeight="1">
      <c r="A3" s="65" t="s">
        <v>0</v>
      </c>
      <c r="B3" s="3" t="s">
        <v>29</v>
      </c>
      <c r="C3" s="2" t="s">
        <v>17</v>
      </c>
      <c r="D3" s="66" t="s">
        <v>45</v>
      </c>
      <c r="E3" s="2" t="s">
        <v>18</v>
      </c>
      <c r="F3" s="66" t="s">
        <v>45</v>
      </c>
      <c r="G3" s="2" t="s">
        <v>19</v>
      </c>
      <c r="H3" s="66" t="s">
        <v>45</v>
      </c>
      <c r="I3" s="2" t="s">
        <v>20</v>
      </c>
      <c r="J3" s="66" t="s">
        <v>45</v>
      </c>
      <c r="K3" s="2" t="s">
        <v>21</v>
      </c>
      <c r="L3" s="66" t="s">
        <v>45</v>
      </c>
      <c r="M3" s="2" t="s">
        <v>22</v>
      </c>
      <c r="N3" s="66" t="s">
        <v>45</v>
      </c>
      <c r="O3" s="146"/>
      <c r="P3" s="67" t="s">
        <v>45</v>
      </c>
      <c r="Q3" s="2" t="s">
        <v>32</v>
      </c>
      <c r="R3" s="66" t="s">
        <v>45</v>
      </c>
      <c r="S3" s="2" t="s">
        <v>33</v>
      </c>
      <c r="T3" s="66" t="s">
        <v>45</v>
      </c>
      <c r="U3" s="150"/>
      <c r="V3" s="68" t="s">
        <v>45</v>
      </c>
      <c r="W3" s="2" t="s">
        <v>34</v>
      </c>
      <c r="X3" s="66" t="s">
        <v>45</v>
      </c>
      <c r="Y3" s="2" t="s">
        <v>35</v>
      </c>
      <c r="Z3" s="66" t="s">
        <v>45</v>
      </c>
      <c r="AA3" s="2" t="s">
        <v>36</v>
      </c>
      <c r="AB3" s="66" t="s">
        <v>45</v>
      </c>
      <c r="AC3" s="2" t="s">
        <v>37</v>
      </c>
      <c r="AD3" s="66" t="s">
        <v>45</v>
      </c>
      <c r="AE3" s="2" t="s">
        <v>38</v>
      </c>
      <c r="AF3" s="66" t="s">
        <v>45</v>
      </c>
      <c r="AG3" s="2" t="s">
        <v>39</v>
      </c>
      <c r="AH3" s="66" t="s">
        <v>45</v>
      </c>
      <c r="AI3" s="2" t="s">
        <v>40</v>
      </c>
      <c r="AJ3" s="66" t="s">
        <v>45</v>
      </c>
      <c r="AK3" s="2" t="s">
        <v>41</v>
      </c>
      <c r="AL3" s="66" t="s">
        <v>45</v>
      </c>
      <c r="AM3" s="2" t="s">
        <v>42</v>
      </c>
      <c r="AN3" s="66" t="s">
        <v>45</v>
      </c>
      <c r="AO3" s="152"/>
      <c r="AP3" s="69" t="s">
        <v>45</v>
      </c>
      <c r="AQ3" s="2" t="s">
        <v>43</v>
      </c>
      <c r="AR3" s="66" t="s">
        <v>45</v>
      </c>
      <c r="AS3" s="2" t="s">
        <v>44</v>
      </c>
      <c r="AT3" s="66" t="s">
        <v>45</v>
      </c>
      <c r="AU3" s="148" t="s">
        <v>11</v>
      </c>
    </row>
    <row r="4" spans="1:47" ht="12.75">
      <c r="A4" s="121">
        <v>1</v>
      </c>
      <c r="B4" s="140" t="s">
        <v>47</v>
      </c>
      <c r="C4" s="135">
        <v>38787838</v>
      </c>
      <c r="D4" s="113">
        <f>C4/$AU4</f>
        <v>0.42918283757628944</v>
      </c>
      <c r="E4" s="135">
        <v>8140119</v>
      </c>
      <c r="F4" s="113">
        <f>E4/$AU4</f>
        <v>0.09006945348768003</v>
      </c>
      <c r="G4" s="135">
        <v>1735870</v>
      </c>
      <c r="H4" s="113">
        <f>G4/$AU4</f>
        <v>0.01920719613873693</v>
      </c>
      <c r="I4" s="135">
        <v>306256</v>
      </c>
      <c r="J4" s="113">
        <f>I4/$AU4</f>
        <v>0.0033886863997102416</v>
      </c>
      <c r="K4" s="135">
        <v>244338</v>
      </c>
      <c r="L4" s="113">
        <f>K4/$AU4</f>
        <v>0.0027035710566728523</v>
      </c>
      <c r="M4" s="135">
        <v>3722258</v>
      </c>
      <c r="N4" s="113">
        <f>M4/$AU4</f>
        <v>0.04118634430284678</v>
      </c>
      <c r="O4" s="120">
        <f>C4+E4+G4+I4+K4+M4</f>
        <v>52936679</v>
      </c>
      <c r="P4" s="112">
        <f>O4/$AU4</f>
        <v>0.5857380889619362</v>
      </c>
      <c r="Q4" s="135">
        <v>4799987</v>
      </c>
      <c r="R4" s="113">
        <f>Q4/$AU4</f>
        <v>0.05311128815659437</v>
      </c>
      <c r="S4" s="135">
        <v>3836125</v>
      </c>
      <c r="T4" s="113">
        <f>S4/$AU4</f>
        <v>0.042446269183586446</v>
      </c>
      <c r="U4" s="119">
        <f>O4+Q4+S4</f>
        <v>61572791</v>
      </c>
      <c r="V4" s="111">
        <f>U4/$AU4</f>
        <v>0.6812956463021171</v>
      </c>
      <c r="W4" s="135">
        <v>4866099</v>
      </c>
      <c r="X4" s="113">
        <f>W4/$AU4</f>
        <v>0.053842809613341806</v>
      </c>
      <c r="Y4" s="135">
        <v>1048251</v>
      </c>
      <c r="Z4" s="113">
        <f>Y4/$AU4</f>
        <v>0.011598773271977237</v>
      </c>
      <c r="AA4" s="135">
        <v>707935</v>
      </c>
      <c r="AB4" s="113">
        <f>AA4/$AU4</f>
        <v>0.00783321700269993</v>
      </c>
      <c r="AC4" s="135">
        <v>9737435</v>
      </c>
      <c r="AD4" s="113">
        <f>AC4/$AU4</f>
        <v>0.107743566011972</v>
      </c>
      <c r="AE4" s="135">
        <v>3600751</v>
      </c>
      <c r="AF4" s="113">
        <f>AE4/$AU4</f>
        <v>0.0398418837261737</v>
      </c>
      <c r="AG4" s="135">
        <v>5819120</v>
      </c>
      <c r="AH4" s="113">
        <f>AG4/$AU4</f>
        <v>0.06438787420420126</v>
      </c>
      <c r="AI4" s="135">
        <v>0</v>
      </c>
      <c r="AJ4" s="113">
        <f>AI4/$AU4</f>
        <v>0</v>
      </c>
      <c r="AK4" s="135">
        <v>496340</v>
      </c>
      <c r="AL4" s="113">
        <f>AK4/$AU4</f>
        <v>0.005491943366439127</v>
      </c>
      <c r="AM4" s="135">
        <v>450925</v>
      </c>
      <c r="AN4" s="113">
        <f>AM4/$AU4</f>
        <v>0.0049894317655469304</v>
      </c>
      <c r="AO4" s="118">
        <f>W4+Y4+AA4+AC4+AE4+AG4+AI4+AK4+AM4</f>
        <v>26726856</v>
      </c>
      <c r="AP4" s="110">
        <f>AO4/$AU4</f>
        <v>0.295729498962352</v>
      </c>
      <c r="AQ4" s="135">
        <v>945211</v>
      </c>
      <c r="AR4" s="113">
        <f>AQ4/$AU4</f>
        <v>0.0104586478650427</v>
      </c>
      <c r="AS4" s="135">
        <v>1131165</v>
      </c>
      <c r="AT4" s="113">
        <f>AS4/$AU4</f>
        <v>0.012516206870488204</v>
      </c>
      <c r="AU4" s="117">
        <f>U4+AO4+AQ4+AS4</f>
        <v>90376023</v>
      </c>
    </row>
    <row r="5" spans="1:51" s="56" customFormat="1" ht="12.75">
      <c r="A5" s="114">
        <v>2</v>
      </c>
      <c r="B5" s="139" t="s">
        <v>170</v>
      </c>
      <c r="C5" s="133">
        <v>18772985</v>
      </c>
      <c r="D5" s="40">
        <f aca="true" t="shared" si="0" ref="D5:D68">C5/$AU5</f>
        <v>0.3770183163408521</v>
      </c>
      <c r="E5" s="133">
        <v>4123424</v>
      </c>
      <c r="F5" s="40">
        <f aca="true" t="shared" si="1" ref="F5:F68">E5/$AU5</f>
        <v>0.08281082491886407</v>
      </c>
      <c r="G5" s="133">
        <v>1323940</v>
      </c>
      <c r="H5" s="40">
        <f aca="true" t="shared" si="2" ref="H5:H68">G5/$AU5</f>
        <v>0.026588719361162205</v>
      </c>
      <c r="I5" s="133">
        <v>712175</v>
      </c>
      <c r="J5" s="40">
        <f aca="true" t="shared" si="3" ref="J5:J68">I5/$AU5</f>
        <v>0.01430262792198717</v>
      </c>
      <c r="K5" s="133">
        <v>155905</v>
      </c>
      <c r="L5" s="40">
        <f aca="true" t="shared" si="4" ref="L5:L67">K5/$AU5</f>
        <v>0.0031310439234421453</v>
      </c>
      <c r="M5" s="133">
        <v>1581272</v>
      </c>
      <c r="N5" s="40">
        <f aca="true" t="shared" si="5" ref="N5:N68">M5/$AU5</f>
        <v>0.03175672420325973</v>
      </c>
      <c r="O5" s="36">
        <f aca="true" t="shared" si="6" ref="O5:O68">C5+E5+G5+I5+K5+M5</f>
        <v>26669701</v>
      </c>
      <c r="P5" s="45">
        <f aca="true" t="shared" si="7" ref="P5:P68">O5/$AU5</f>
        <v>0.5356082566695674</v>
      </c>
      <c r="Q5" s="133">
        <v>2613257</v>
      </c>
      <c r="R5" s="40">
        <f aca="true" t="shared" si="8" ref="R5:R68">Q5/$AU5</f>
        <v>0.05248210416755492</v>
      </c>
      <c r="S5" s="133">
        <v>1979350</v>
      </c>
      <c r="T5" s="40">
        <f aca="true" t="shared" si="9" ref="T5:T68">S5/$AU5</f>
        <v>0.03975133440149585</v>
      </c>
      <c r="U5" s="43">
        <f aca="true" t="shared" si="10" ref="U5:U68">O5+Q5+S5</f>
        <v>31262308</v>
      </c>
      <c r="V5" s="46">
        <f aca="true" t="shared" si="11" ref="V5:V68">U5/$AU5</f>
        <v>0.6278416952386182</v>
      </c>
      <c r="W5" s="133">
        <v>2764460</v>
      </c>
      <c r="X5" s="40">
        <f aca="true" t="shared" si="12" ref="X5:X68">W5/$AU5</f>
        <v>0.05551871771013677</v>
      </c>
      <c r="Y5" s="133">
        <v>1510324</v>
      </c>
      <c r="Z5" s="40">
        <f aca="true" t="shared" si="13" ref="Z5:Z68">Y5/$AU5</f>
        <v>0.030331873786144346</v>
      </c>
      <c r="AA5" s="133">
        <v>326973</v>
      </c>
      <c r="AB5" s="40">
        <f aca="true" t="shared" si="14" ref="AB5:AB68">AA5/$AU5</f>
        <v>0.006566606746285549</v>
      </c>
      <c r="AC5" s="133">
        <v>3924748</v>
      </c>
      <c r="AD5" s="40">
        <f aca="true" t="shared" si="15" ref="AD5:AD68">AC5/$AU5</f>
        <v>0.07882080995761337</v>
      </c>
      <c r="AE5" s="133">
        <v>2861357</v>
      </c>
      <c r="AF5" s="40">
        <f aca="true" t="shared" si="16" ref="AF5:AF68">AE5/$AU5</f>
        <v>0.05746470252813345</v>
      </c>
      <c r="AG5" s="133">
        <v>2634321</v>
      </c>
      <c r="AH5" s="40">
        <f aca="true" t="shared" si="17" ref="AH5:AH68">AG5/$AU5</f>
        <v>0.05290513299410561</v>
      </c>
      <c r="AI5" s="133">
        <v>0</v>
      </c>
      <c r="AJ5" s="40">
        <f aca="true" t="shared" si="18" ref="AJ5:AJ68">AI5/$AU5</f>
        <v>0</v>
      </c>
      <c r="AK5" s="133">
        <v>15181</v>
      </c>
      <c r="AL5" s="40">
        <f aca="true" t="shared" si="19" ref="AL5:AL68">AK5/$AU5</f>
        <v>0.00030488039384096217</v>
      </c>
      <c r="AM5" s="133">
        <v>99581</v>
      </c>
      <c r="AN5" s="40">
        <f aca="true" t="shared" si="20" ref="AN5:AN68">AM5/$AU5</f>
        <v>0.00199988765556135</v>
      </c>
      <c r="AO5" s="60">
        <f aca="true" t="shared" si="21" ref="AO5:AO68">W5+Y5+AA5+AC5+AE5+AG5+AI5+AK5+AM5</f>
        <v>14136945</v>
      </c>
      <c r="AP5" s="47">
        <f aca="true" t="shared" si="22" ref="AP5:AP68">AO5/$AU5</f>
        <v>0.2839126117718214</v>
      </c>
      <c r="AQ5" s="133">
        <v>2486819</v>
      </c>
      <c r="AR5" s="40">
        <f aca="true" t="shared" si="23" ref="AR5:AR68">AQ5/$AU5</f>
        <v>0.04994284672493167</v>
      </c>
      <c r="AS5" s="133">
        <v>1907225</v>
      </c>
      <c r="AT5" s="40">
        <f aca="true" t="shared" si="24" ref="AT5:AT68">AS5/$AU5</f>
        <v>0.03830284626462875</v>
      </c>
      <c r="AU5" s="61">
        <f aca="true" t="shared" si="25" ref="AU5:AU67">U5+AO5+AQ5+AS5</f>
        <v>49793297</v>
      </c>
      <c r="AV5" s="44"/>
      <c r="AW5" s="44"/>
      <c r="AX5" s="44"/>
      <c r="AY5" s="44"/>
    </row>
    <row r="6" spans="1:51" s="56" customFormat="1" ht="12.75">
      <c r="A6" s="114">
        <v>3</v>
      </c>
      <c r="B6" s="139" t="s">
        <v>48</v>
      </c>
      <c r="C6" s="133">
        <v>75512470</v>
      </c>
      <c r="D6" s="40">
        <f t="shared" si="0"/>
        <v>0.3287973812508788</v>
      </c>
      <c r="E6" s="133">
        <v>31326518</v>
      </c>
      <c r="F6" s="40">
        <f t="shared" si="1"/>
        <v>0.13640233304656196</v>
      </c>
      <c r="G6" s="133">
        <v>1844336</v>
      </c>
      <c r="H6" s="40">
        <f t="shared" si="2"/>
        <v>0.008030631853874213</v>
      </c>
      <c r="I6" s="133">
        <v>2849867</v>
      </c>
      <c r="J6" s="40">
        <f t="shared" si="3"/>
        <v>0.012408928042127324</v>
      </c>
      <c r="K6" s="133">
        <v>450143</v>
      </c>
      <c r="L6" s="40">
        <f t="shared" si="4"/>
        <v>0.0019600185186422103</v>
      </c>
      <c r="M6" s="133">
        <v>7798870</v>
      </c>
      <c r="N6" s="40">
        <f t="shared" si="5"/>
        <v>0.03395794141968925</v>
      </c>
      <c r="O6" s="36">
        <f t="shared" si="6"/>
        <v>119782204</v>
      </c>
      <c r="P6" s="45">
        <f t="shared" si="7"/>
        <v>0.5215572341317738</v>
      </c>
      <c r="Q6" s="133">
        <v>8308279</v>
      </c>
      <c r="R6" s="40">
        <f t="shared" si="8"/>
        <v>0.036176016728120146</v>
      </c>
      <c r="S6" s="133">
        <v>8825818</v>
      </c>
      <c r="T6" s="40">
        <f t="shared" si="9"/>
        <v>0.038429491788533325</v>
      </c>
      <c r="U6" s="43">
        <f t="shared" si="10"/>
        <v>136916301</v>
      </c>
      <c r="V6" s="46">
        <f t="shared" si="11"/>
        <v>0.5961627426484273</v>
      </c>
      <c r="W6" s="133">
        <v>9690373</v>
      </c>
      <c r="X6" s="40">
        <f t="shared" si="12"/>
        <v>0.04219394843983017</v>
      </c>
      <c r="Y6" s="133">
        <v>3928567</v>
      </c>
      <c r="Z6" s="40">
        <f t="shared" si="13"/>
        <v>0.017105817644007953</v>
      </c>
      <c r="AA6" s="133">
        <v>2193500</v>
      </c>
      <c r="AB6" s="40">
        <f t="shared" si="14"/>
        <v>0.0095509662943591</v>
      </c>
      <c r="AC6" s="133">
        <v>22508584</v>
      </c>
      <c r="AD6" s="40">
        <f t="shared" si="15"/>
        <v>0.09800716987360407</v>
      </c>
      <c r="AE6" s="133">
        <v>11890847</v>
      </c>
      <c r="AF6" s="40">
        <f t="shared" si="16"/>
        <v>0.051775281015901994</v>
      </c>
      <c r="AG6" s="133">
        <v>8973656</v>
      </c>
      <c r="AH6" s="40">
        <f t="shared" si="17"/>
        <v>0.03907320993534229</v>
      </c>
      <c r="AI6" s="133">
        <v>0</v>
      </c>
      <c r="AJ6" s="40">
        <f t="shared" si="18"/>
        <v>0</v>
      </c>
      <c r="AK6" s="133">
        <v>0</v>
      </c>
      <c r="AL6" s="40">
        <f t="shared" si="19"/>
        <v>0</v>
      </c>
      <c r="AM6" s="133">
        <v>9992374</v>
      </c>
      <c r="AN6" s="40">
        <f t="shared" si="20"/>
        <v>0.04350892513090049</v>
      </c>
      <c r="AO6" s="60">
        <f t="shared" si="21"/>
        <v>69177901</v>
      </c>
      <c r="AP6" s="47">
        <f t="shared" si="22"/>
        <v>0.30121531833394605</v>
      </c>
      <c r="AQ6" s="133">
        <v>6747604</v>
      </c>
      <c r="AR6" s="40">
        <f t="shared" si="23"/>
        <v>0.0293805052982369</v>
      </c>
      <c r="AS6" s="133">
        <v>16820820</v>
      </c>
      <c r="AT6" s="40">
        <f t="shared" si="24"/>
        <v>0.07324143371938976</v>
      </c>
      <c r="AU6" s="61">
        <f t="shared" si="25"/>
        <v>229662626</v>
      </c>
      <c r="AV6" s="44"/>
      <c r="AW6" s="44"/>
      <c r="AX6" s="44"/>
      <c r="AY6" s="44"/>
    </row>
    <row r="7" spans="1:51" s="56" customFormat="1" ht="12.75">
      <c r="A7" s="114">
        <v>4</v>
      </c>
      <c r="B7" s="139" t="s">
        <v>49</v>
      </c>
      <c r="C7" s="133">
        <v>15137654</v>
      </c>
      <c r="D7" s="40">
        <f t="shared" si="0"/>
        <v>0.32506865294209103</v>
      </c>
      <c r="E7" s="133">
        <v>6616797</v>
      </c>
      <c r="F7" s="40">
        <f t="shared" si="1"/>
        <v>0.14209026627119822</v>
      </c>
      <c r="G7" s="133">
        <v>965640</v>
      </c>
      <c r="H7" s="40">
        <f t="shared" si="2"/>
        <v>0.0207363237412482</v>
      </c>
      <c r="I7" s="133">
        <v>823743</v>
      </c>
      <c r="J7" s="40">
        <f t="shared" si="3"/>
        <v>0.01768920252639391</v>
      </c>
      <c r="K7" s="133">
        <v>0</v>
      </c>
      <c r="L7" s="40">
        <f t="shared" si="4"/>
        <v>0</v>
      </c>
      <c r="M7" s="133">
        <v>3157001</v>
      </c>
      <c r="N7" s="40">
        <f t="shared" si="5"/>
        <v>0.06779399650743995</v>
      </c>
      <c r="O7" s="36">
        <f t="shared" si="6"/>
        <v>26700835</v>
      </c>
      <c r="P7" s="45">
        <f t="shared" si="7"/>
        <v>0.5733784419883713</v>
      </c>
      <c r="Q7" s="133">
        <v>1799306</v>
      </c>
      <c r="R7" s="40">
        <f t="shared" si="8"/>
        <v>0.038638614520494524</v>
      </c>
      <c r="S7" s="133">
        <v>1089298</v>
      </c>
      <c r="T7" s="40">
        <f t="shared" si="9"/>
        <v>0.02339177745194294</v>
      </c>
      <c r="U7" s="43">
        <f t="shared" si="10"/>
        <v>29589439</v>
      </c>
      <c r="V7" s="46">
        <f t="shared" si="11"/>
        <v>0.6354088339608087</v>
      </c>
      <c r="W7" s="133">
        <v>2787866</v>
      </c>
      <c r="X7" s="40">
        <f t="shared" si="12"/>
        <v>0.059867126385835974</v>
      </c>
      <c r="Y7" s="133">
        <v>1290997</v>
      </c>
      <c r="Z7" s="40">
        <f t="shared" si="13"/>
        <v>0.027723097366492897</v>
      </c>
      <c r="AA7" s="133">
        <v>671899</v>
      </c>
      <c r="AB7" s="40">
        <f t="shared" si="14"/>
        <v>0.014428477678452553</v>
      </c>
      <c r="AC7" s="133">
        <v>6263000</v>
      </c>
      <c r="AD7" s="40">
        <f t="shared" si="15"/>
        <v>0.13449276706789018</v>
      </c>
      <c r="AE7" s="133">
        <v>2275438</v>
      </c>
      <c r="AF7" s="40">
        <f t="shared" si="16"/>
        <v>0.048863157099062096</v>
      </c>
      <c r="AG7" s="133">
        <v>2279232</v>
      </c>
      <c r="AH7" s="40">
        <f t="shared" si="17"/>
        <v>0.048944630124490095</v>
      </c>
      <c r="AI7" s="133">
        <v>0</v>
      </c>
      <c r="AJ7" s="40">
        <f t="shared" si="18"/>
        <v>0</v>
      </c>
      <c r="AK7" s="133">
        <v>14549</v>
      </c>
      <c r="AL7" s="40">
        <f t="shared" si="19"/>
        <v>0.0003124277930817075</v>
      </c>
      <c r="AM7" s="133">
        <v>981742</v>
      </c>
      <c r="AN7" s="40">
        <f t="shared" si="20"/>
        <v>0.02108210093034722</v>
      </c>
      <c r="AO7" s="60">
        <f t="shared" si="21"/>
        <v>16564723</v>
      </c>
      <c r="AP7" s="47">
        <f t="shared" si="22"/>
        <v>0.3557137844456527</v>
      </c>
      <c r="AQ7" s="133">
        <v>0</v>
      </c>
      <c r="AR7" s="40">
        <f t="shared" si="23"/>
        <v>0</v>
      </c>
      <c r="AS7" s="133">
        <v>413398</v>
      </c>
      <c r="AT7" s="40">
        <f t="shared" si="24"/>
        <v>0.008877381593538507</v>
      </c>
      <c r="AU7" s="61">
        <f t="shared" si="25"/>
        <v>46567560</v>
      </c>
      <c r="AV7" s="44"/>
      <c r="AW7" s="44"/>
      <c r="AX7" s="44"/>
      <c r="AY7" s="44"/>
    </row>
    <row r="8" spans="1:47" ht="12.75">
      <c r="A8" s="115">
        <v>5</v>
      </c>
      <c r="B8" s="141" t="s">
        <v>50</v>
      </c>
      <c r="C8" s="134">
        <v>16954863</v>
      </c>
      <c r="D8" s="41">
        <f>C8/$AU8</f>
        <v>0.30665513395303673</v>
      </c>
      <c r="E8" s="134">
        <v>6905289</v>
      </c>
      <c r="F8" s="41">
        <f t="shared" si="1"/>
        <v>0.12489291852605539</v>
      </c>
      <c r="G8" s="134">
        <v>1475770</v>
      </c>
      <c r="H8" s="41">
        <f t="shared" si="2"/>
        <v>0.026691601520688963</v>
      </c>
      <c r="I8" s="134">
        <v>439892</v>
      </c>
      <c r="J8" s="41">
        <f t="shared" si="3"/>
        <v>0.0079561327145415</v>
      </c>
      <c r="K8" s="134">
        <v>13675</v>
      </c>
      <c r="L8" s="41">
        <f t="shared" si="4"/>
        <v>0.0002473336975242901</v>
      </c>
      <c r="M8" s="134">
        <v>6439083</v>
      </c>
      <c r="N8" s="41">
        <f t="shared" si="5"/>
        <v>0.11646085609183168</v>
      </c>
      <c r="O8" s="5">
        <f t="shared" si="6"/>
        <v>32228572</v>
      </c>
      <c r="P8" s="57">
        <f t="shared" si="7"/>
        <v>0.5829039765036785</v>
      </c>
      <c r="Q8" s="134">
        <v>1349891</v>
      </c>
      <c r="R8" s="41">
        <f t="shared" si="8"/>
        <v>0.02441488353087835</v>
      </c>
      <c r="S8" s="134">
        <v>3424982</v>
      </c>
      <c r="T8" s="41">
        <f t="shared" si="9"/>
        <v>0.061946139818218504</v>
      </c>
      <c r="U8" s="6">
        <f t="shared" si="10"/>
        <v>37003445</v>
      </c>
      <c r="V8" s="54">
        <f t="shared" si="11"/>
        <v>0.6692649998527754</v>
      </c>
      <c r="W8" s="134">
        <v>2892524</v>
      </c>
      <c r="X8" s="41">
        <f t="shared" si="12"/>
        <v>0.05231580666162703</v>
      </c>
      <c r="Y8" s="134">
        <v>1431819</v>
      </c>
      <c r="Z8" s="41">
        <f t="shared" si="13"/>
        <v>0.025896679155797547</v>
      </c>
      <c r="AA8" s="134">
        <v>538663</v>
      </c>
      <c r="AB8" s="41">
        <f t="shared" si="14"/>
        <v>0.009742560256638147</v>
      </c>
      <c r="AC8" s="134">
        <v>4514419</v>
      </c>
      <c r="AD8" s="41">
        <f t="shared" si="15"/>
        <v>0.08165030665037719</v>
      </c>
      <c r="AE8" s="134">
        <v>3964687</v>
      </c>
      <c r="AF8" s="41">
        <f t="shared" si="16"/>
        <v>0.07170754626957843</v>
      </c>
      <c r="AG8" s="134">
        <v>4095974</v>
      </c>
      <c r="AH8" s="41">
        <f t="shared" si="17"/>
        <v>0.07408207637172626</v>
      </c>
      <c r="AI8" s="134">
        <v>0</v>
      </c>
      <c r="AJ8" s="41">
        <f t="shared" si="18"/>
        <v>0</v>
      </c>
      <c r="AK8" s="134">
        <v>10666</v>
      </c>
      <c r="AL8" s="41">
        <f t="shared" si="19"/>
        <v>0.00019291124078932927</v>
      </c>
      <c r="AM8" s="134">
        <v>5120</v>
      </c>
      <c r="AN8" s="41">
        <f t="shared" si="20"/>
        <v>9.260318327783291E-05</v>
      </c>
      <c r="AO8" s="79">
        <f t="shared" si="21"/>
        <v>17453872</v>
      </c>
      <c r="AP8" s="58">
        <f t="shared" si="22"/>
        <v>0.3156804897898118</v>
      </c>
      <c r="AQ8" s="134">
        <v>374693</v>
      </c>
      <c r="AR8" s="41">
        <f t="shared" si="23"/>
        <v>0.00677690713904708</v>
      </c>
      <c r="AS8" s="134">
        <v>457666</v>
      </c>
      <c r="AT8" s="41">
        <f t="shared" si="24"/>
        <v>0.008277603218365757</v>
      </c>
      <c r="AU8" s="80">
        <f t="shared" si="25"/>
        <v>55289676</v>
      </c>
    </row>
    <row r="9" spans="1:47" ht="12.75">
      <c r="A9" s="121">
        <v>6</v>
      </c>
      <c r="B9" s="140" t="s">
        <v>51</v>
      </c>
      <c r="C9" s="135">
        <v>20937121</v>
      </c>
      <c r="D9" s="113">
        <f>C9/$AU9</f>
        <v>0.3563265024511963</v>
      </c>
      <c r="E9" s="135">
        <v>5772988</v>
      </c>
      <c r="F9" s="113">
        <f t="shared" si="1"/>
        <v>0.09824983209165801</v>
      </c>
      <c r="G9" s="135">
        <v>1720620</v>
      </c>
      <c r="H9" s="113">
        <f t="shared" si="2"/>
        <v>0.029283037846873854</v>
      </c>
      <c r="I9" s="135">
        <v>1462026</v>
      </c>
      <c r="J9" s="113">
        <f t="shared" si="3"/>
        <v>0.02488205570731108</v>
      </c>
      <c r="K9" s="135">
        <v>93165</v>
      </c>
      <c r="L9" s="113">
        <f t="shared" si="4"/>
        <v>0.00158556463426207</v>
      </c>
      <c r="M9" s="135">
        <v>1512692</v>
      </c>
      <c r="N9" s="113">
        <f t="shared" si="5"/>
        <v>0.025744334650685978</v>
      </c>
      <c r="O9" s="120">
        <f t="shared" si="6"/>
        <v>31498612</v>
      </c>
      <c r="P9" s="112">
        <f t="shared" si="7"/>
        <v>0.5360713273819873</v>
      </c>
      <c r="Q9" s="135">
        <v>2897492</v>
      </c>
      <c r="R9" s="113">
        <f t="shared" si="8"/>
        <v>0.04931208976823135</v>
      </c>
      <c r="S9" s="135">
        <v>2896085</v>
      </c>
      <c r="T9" s="113">
        <f t="shared" si="9"/>
        <v>0.04928814419381599</v>
      </c>
      <c r="U9" s="119">
        <f t="shared" si="10"/>
        <v>37292189</v>
      </c>
      <c r="V9" s="111">
        <f t="shared" si="11"/>
        <v>0.6346715613440346</v>
      </c>
      <c r="W9" s="135">
        <v>3131968</v>
      </c>
      <c r="X9" s="113">
        <f t="shared" si="12"/>
        <v>0.05330261038416258</v>
      </c>
      <c r="Y9" s="135">
        <v>1552049</v>
      </c>
      <c r="Z9" s="113">
        <f t="shared" si="13"/>
        <v>0.026414146997711708</v>
      </c>
      <c r="AA9" s="135">
        <v>528351</v>
      </c>
      <c r="AB9" s="113">
        <f t="shared" si="14"/>
        <v>0.008991946117930541</v>
      </c>
      <c r="AC9" s="135">
        <v>5147494</v>
      </c>
      <c r="AD9" s="113">
        <f t="shared" si="15"/>
        <v>0.08760462020583051</v>
      </c>
      <c r="AE9" s="135">
        <v>3507389</v>
      </c>
      <c r="AF9" s="113">
        <f t="shared" si="16"/>
        <v>0.059691858069015266</v>
      </c>
      <c r="AG9" s="135">
        <v>2998246</v>
      </c>
      <c r="AH9" s="113">
        <f t="shared" si="17"/>
        <v>0.0510268107381282</v>
      </c>
      <c r="AI9" s="135">
        <v>12</v>
      </c>
      <c r="AJ9" s="113">
        <f t="shared" si="18"/>
        <v>2.042266474657311E-07</v>
      </c>
      <c r="AK9" s="135">
        <v>17030</v>
      </c>
      <c r="AL9" s="113">
        <f t="shared" si="19"/>
        <v>0.00028983165052845006</v>
      </c>
      <c r="AM9" s="135">
        <v>928090</v>
      </c>
      <c r="AN9" s="113">
        <f t="shared" si="20"/>
        <v>0.015795059103872532</v>
      </c>
      <c r="AO9" s="118">
        <f t="shared" si="21"/>
        <v>17810629</v>
      </c>
      <c r="AP9" s="110">
        <f t="shared" si="22"/>
        <v>0.30311708749382726</v>
      </c>
      <c r="AQ9" s="135">
        <v>1466671</v>
      </c>
      <c r="AR9" s="113">
        <f t="shared" si="23"/>
        <v>0.024961108438767608</v>
      </c>
      <c r="AS9" s="135">
        <v>2188759</v>
      </c>
      <c r="AT9" s="113">
        <f t="shared" si="24"/>
        <v>0.03725024272337051</v>
      </c>
      <c r="AU9" s="117">
        <f t="shared" si="25"/>
        <v>58758248</v>
      </c>
    </row>
    <row r="10" spans="1:51" s="56" customFormat="1" ht="12.75">
      <c r="A10" s="114">
        <v>7</v>
      </c>
      <c r="B10" s="139" t="s">
        <v>52</v>
      </c>
      <c r="C10" s="133">
        <v>11929080</v>
      </c>
      <c r="D10" s="40">
        <f t="shared" si="0"/>
        <v>0.3464257719298327</v>
      </c>
      <c r="E10" s="133">
        <v>2847652</v>
      </c>
      <c r="F10" s="40">
        <f t="shared" si="1"/>
        <v>0.08269707657988143</v>
      </c>
      <c r="G10" s="133">
        <v>1276285</v>
      </c>
      <c r="H10" s="40">
        <f t="shared" si="2"/>
        <v>0.03706388223798202</v>
      </c>
      <c r="I10" s="133">
        <v>419152</v>
      </c>
      <c r="J10" s="40">
        <f t="shared" si="3"/>
        <v>0.01217235991006291</v>
      </c>
      <c r="K10" s="133">
        <v>4286</v>
      </c>
      <c r="L10" s="40">
        <f t="shared" si="4"/>
        <v>0.00012446734018811703</v>
      </c>
      <c r="M10" s="133">
        <v>2325909</v>
      </c>
      <c r="N10" s="40">
        <f t="shared" si="5"/>
        <v>0.06754542854633763</v>
      </c>
      <c r="O10" s="36">
        <f t="shared" si="6"/>
        <v>18802364</v>
      </c>
      <c r="P10" s="45">
        <f t="shared" si="7"/>
        <v>0.5460289865442848</v>
      </c>
      <c r="Q10" s="133">
        <v>750452</v>
      </c>
      <c r="R10" s="40">
        <f t="shared" si="8"/>
        <v>0.021793458791146244</v>
      </c>
      <c r="S10" s="133">
        <v>1424628</v>
      </c>
      <c r="T10" s="40">
        <f t="shared" si="9"/>
        <v>0.04137182872550555</v>
      </c>
      <c r="U10" s="43">
        <f t="shared" si="10"/>
        <v>20977444</v>
      </c>
      <c r="V10" s="46">
        <f t="shared" si="11"/>
        <v>0.6091942740609366</v>
      </c>
      <c r="W10" s="133">
        <v>1572077</v>
      </c>
      <c r="X10" s="40">
        <f t="shared" si="12"/>
        <v>0.045653813056676255</v>
      </c>
      <c r="Y10" s="133">
        <v>1197014</v>
      </c>
      <c r="Z10" s="40">
        <f t="shared" si="13"/>
        <v>0.034761817253368806</v>
      </c>
      <c r="AA10" s="133">
        <v>386107</v>
      </c>
      <c r="AB10" s="40">
        <f t="shared" si="14"/>
        <v>0.011212718459639127</v>
      </c>
      <c r="AC10" s="133">
        <v>2976224</v>
      </c>
      <c r="AD10" s="40">
        <f t="shared" si="15"/>
        <v>0.08643086446197816</v>
      </c>
      <c r="AE10" s="133">
        <v>3064065</v>
      </c>
      <c r="AF10" s="40">
        <f t="shared" si="16"/>
        <v>0.08898180604608091</v>
      </c>
      <c r="AG10" s="133">
        <v>2159145</v>
      </c>
      <c r="AH10" s="40">
        <f t="shared" si="17"/>
        <v>0.06270252805190665</v>
      </c>
      <c r="AI10" s="133">
        <v>6877</v>
      </c>
      <c r="AJ10" s="40">
        <f t="shared" si="18"/>
        <v>0.00019971112890193206</v>
      </c>
      <c r="AK10" s="133">
        <v>14858</v>
      </c>
      <c r="AL10" s="40">
        <f t="shared" si="19"/>
        <v>0.0004314829072596927</v>
      </c>
      <c r="AM10" s="133">
        <v>209433</v>
      </c>
      <c r="AN10" s="40">
        <f t="shared" si="20"/>
        <v>0.006082027171632737</v>
      </c>
      <c r="AO10" s="60">
        <f t="shared" si="21"/>
        <v>11585800</v>
      </c>
      <c r="AP10" s="47">
        <f t="shared" si="22"/>
        <v>0.3364567685374443</v>
      </c>
      <c r="AQ10" s="133">
        <v>647406</v>
      </c>
      <c r="AR10" s="40">
        <f t="shared" si="23"/>
        <v>0.018800957265942157</v>
      </c>
      <c r="AS10" s="133">
        <v>1224086</v>
      </c>
      <c r="AT10" s="40">
        <f t="shared" si="24"/>
        <v>0.03554800013567695</v>
      </c>
      <c r="AU10" s="61">
        <f t="shared" si="25"/>
        <v>34434736</v>
      </c>
      <c r="AV10" s="44"/>
      <c r="AW10" s="44"/>
      <c r="AX10" s="44"/>
      <c r="AY10" s="44"/>
    </row>
    <row r="11" spans="1:51" s="56" customFormat="1" ht="12.75">
      <c r="A11" s="114">
        <v>8</v>
      </c>
      <c r="B11" s="139" t="s">
        <v>53</v>
      </c>
      <c r="C11" s="133">
        <v>68056090</v>
      </c>
      <c r="D11" s="40">
        <f t="shared" si="0"/>
        <v>0.32020325144573536</v>
      </c>
      <c r="E11" s="133">
        <v>24968811</v>
      </c>
      <c r="F11" s="40">
        <f t="shared" si="1"/>
        <v>0.11747801654391316</v>
      </c>
      <c r="G11" s="133">
        <v>3898899</v>
      </c>
      <c r="H11" s="40">
        <f t="shared" si="2"/>
        <v>0.018344282442005207</v>
      </c>
      <c r="I11" s="133">
        <v>9873512</v>
      </c>
      <c r="J11" s="40">
        <f t="shared" si="3"/>
        <v>0.046454779367849156</v>
      </c>
      <c r="K11" s="133">
        <v>798116</v>
      </c>
      <c r="L11" s="40">
        <f t="shared" si="4"/>
        <v>0.0037551281337329916</v>
      </c>
      <c r="M11" s="133">
        <v>6401647</v>
      </c>
      <c r="N11" s="40">
        <f t="shared" si="5"/>
        <v>0.030119687804689297</v>
      </c>
      <c r="O11" s="36">
        <f t="shared" si="6"/>
        <v>113997075</v>
      </c>
      <c r="P11" s="45">
        <f t="shared" si="7"/>
        <v>0.5363551457379252</v>
      </c>
      <c r="Q11" s="133">
        <v>8705251</v>
      </c>
      <c r="R11" s="40">
        <f t="shared" si="8"/>
        <v>0.04095812255525169</v>
      </c>
      <c r="S11" s="133">
        <v>12635201</v>
      </c>
      <c r="T11" s="40">
        <f t="shared" si="9"/>
        <v>0.059448499654776034</v>
      </c>
      <c r="U11" s="43">
        <f t="shared" si="10"/>
        <v>135337527</v>
      </c>
      <c r="V11" s="46">
        <f t="shared" si="11"/>
        <v>0.6367617679479529</v>
      </c>
      <c r="W11" s="133">
        <v>11549486</v>
      </c>
      <c r="X11" s="40">
        <f t="shared" si="12"/>
        <v>0.054340220981355235</v>
      </c>
      <c r="Y11" s="133">
        <v>1975583</v>
      </c>
      <c r="Z11" s="40">
        <f t="shared" si="13"/>
        <v>0.009295099088133335</v>
      </c>
      <c r="AA11" s="133">
        <v>1764916</v>
      </c>
      <c r="AB11" s="40">
        <f t="shared" si="14"/>
        <v>0.008303912871406534</v>
      </c>
      <c r="AC11" s="133">
        <v>20451075</v>
      </c>
      <c r="AD11" s="40">
        <f t="shared" si="15"/>
        <v>0.09622211194561121</v>
      </c>
      <c r="AE11" s="133">
        <v>12024893</v>
      </c>
      <c r="AF11" s="40">
        <f t="shared" si="16"/>
        <v>0.05657700636176811</v>
      </c>
      <c r="AG11" s="133">
        <v>10162353</v>
      </c>
      <c r="AH11" s="40">
        <f t="shared" si="17"/>
        <v>0.04781377350563811</v>
      </c>
      <c r="AI11" s="133">
        <v>0</v>
      </c>
      <c r="AJ11" s="40">
        <f t="shared" si="18"/>
        <v>0</v>
      </c>
      <c r="AK11" s="133">
        <v>80179</v>
      </c>
      <c r="AL11" s="40">
        <f t="shared" si="19"/>
        <v>0.0003772414268534618</v>
      </c>
      <c r="AM11" s="133">
        <v>1287577</v>
      </c>
      <c r="AN11" s="40">
        <f t="shared" si="20"/>
        <v>0.006058037449502985</v>
      </c>
      <c r="AO11" s="60">
        <f t="shared" si="21"/>
        <v>59296062</v>
      </c>
      <c r="AP11" s="47">
        <f t="shared" si="22"/>
        <v>0.27898740363026897</v>
      </c>
      <c r="AQ11" s="133">
        <v>9817848</v>
      </c>
      <c r="AR11" s="40">
        <f t="shared" si="23"/>
        <v>0.046192880781132296</v>
      </c>
      <c r="AS11" s="133">
        <v>8088847</v>
      </c>
      <c r="AT11" s="40">
        <f t="shared" si="24"/>
        <v>0.03805794764064586</v>
      </c>
      <c r="AU11" s="61">
        <f t="shared" si="25"/>
        <v>212540284</v>
      </c>
      <c r="AV11" s="44"/>
      <c r="AW11" s="44"/>
      <c r="AX11" s="44"/>
      <c r="AY11" s="44"/>
    </row>
    <row r="12" spans="1:51" s="56" customFormat="1" ht="12.75">
      <c r="A12" s="114">
        <v>9</v>
      </c>
      <c r="B12" s="139" t="s">
        <v>54</v>
      </c>
      <c r="C12" s="133">
        <v>163939312</v>
      </c>
      <c r="D12" s="40">
        <f t="shared" si="0"/>
        <v>0.327011519600604</v>
      </c>
      <c r="E12" s="133">
        <v>65813935</v>
      </c>
      <c r="F12" s="40">
        <f t="shared" si="1"/>
        <v>0.13127976830380608</v>
      </c>
      <c r="G12" s="133">
        <v>3836584</v>
      </c>
      <c r="H12" s="40">
        <f t="shared" si="2"/>
        <v>0.007652875619701049</v>
      </c>
      <c r="I12" s="133">
        <v>13457576</v>
      </c>
      <c r="J12" s="40">
        <f t="shared" si="3"/>
        <v>0.026843972468913485</v>
      </c>
      <c r="K12" s="133">
        <v>392289</v>
      </c>
      <c r="L12" s="40">
        <f t="shared" si="4"/>
        <v>0.0007825031131800855</v>
      </c>
      <c r="M12" s="133">
        <v>19832989</v>
      </c>
      <c r="N12" s="40">
        <f t="shared" si="5"/>
        <v>0.03956107776707068</v>
      </c>
      <c r="O12" s="36">
        <f t="shared" si="6"/>
        <v>267272685</v>
      </c>
      <c r="P12" s="45">
        <f t="shared" si="7"/>
        <v>0.5331317168732754</v>
      </c>
      <c r="Q12" s="133">
        <v>20148587</v>
      </c>
      <c r="R12" s="40">
        <f t="shared" si="8"/>
        <v>0.040190604512692935</v>
      </c>
      <c r="S12" s="133">
        <v>29595345</v>
      </c>
      <c r="T12" s="40">
        <f t="shared" si="9"/>
        <v>0.05903415491675442</v>
      </c>
      <c r="U12" s="43">
        <f t="shared" si="10"/>
        <v>317016617</v>
      </c>
      <c r="V12" s="46">
        <f t="shared" si="11"/>
        <v>0.6323564763027227</v>
      </c>
      <c r="W12" s="133">
        <v>26679887</v>
      </c>
      <c r="X12" s="40">
        <f t="shared" si="12"/>
        <v>0.053218659296571894</v>
      </c>
      <c r="Y12" s="133">
        <v>7694831</v>
      </c>
      <c r="Z12" s="40">
        <f t="shared" si="13"/>
        <v>0.015348962659913049</v>
      </c>
      <c r="AA12" s="133">
        <v>4594021</v>
      </c>
      <c r="AB12" s="40">
        <f t="shared" si="14"/>
        <v>0.009163743399673938</v>
      </c>
      <c r="AC12" s="133">
        <v>45094063</v>
      </c>
      <c r="AD12" s="40">
        <f t="shared" si="15"/>
        <v>0.08994961541985348</v>
      </c>
      <c r="AE12" s="133">
        <v>22462525</v>
      </c>
      <c r="AF12" s="40">
        <f t="shared" si="16"/>
        <v>0.04480624167994896</v>
      </c>
      <c r="AG12" s="133">
        <v>22867316</v>
      </c>
      <c r="AH12" s="40">
        <f t="shared" si="17"/>
        <v>0.04561368266781067</v>
      </c>
      <c r="AI12" s="133">
        <v>0</v>
      </c>
      <c r="AJ12" s="40">
        <f t="shared" si="18"/>
        <v>0</v>
      </c>
      <c r="AK12" s="133">
        <v>649403</v>
      </c>
      <c r="AL12" s="40">
        <f t="shared" si="19"/>
        <v>0.001295371191158781</v>
      </c>
      <c r="AM12" s="133">
        <v>11437209</v>
      </c>
      <c r="AN12" s="40">
        <f t="shared" si="20"/>
        <v>0.022813924552029987</v>
      </c>
      <c r="AO12" s="60">
        <f t="shared" si="21"/>
        <v>141479255</v>
      </c>
      <c r="AP12" s="47">
        <f t="shared" si="22"/>
        <v>0.28221020086696075</v>
      </c>
      <c r="AQ12" s="133">
        <v>30717311</v>
      </c>
      <c r="AR12" s="40">
        <f t="shared" si="23"/>
        <v>0.06127215263752204</v>
      </c>
      <c r="AS12" s="133">
        <v>12112618</v>
      </c>
      <c r="AT12" s="40">
        <f t="shared" si="24"/>
        <v>0.024161170192794446</v>
      </c>
      <c r="AU12" s="61">
        <f t="shared" si="25"/>
        <v>501325801</v>
      </c>
      <c r="AV12" s="44"/>
      <c r="AW12" s="44"/>
      <c r="AX12" s="44"/>
      <c r="AY12" s="44"/>
    </row>
    <row r="13" spans="1:47" ht="12.75">
      <c r="A13" s="115">
        <v>10</v>
      </c>
      <c r="B13" s="141" t="s">
        <v>171</v>
      </c>
      <c r="C13" s="134">
        <v>114479054</v>
      </c>
      <c r="D13" s="41">
        <f t="shared" si="0"/>
        <v>0.282243389588479</v>
      </c>
      <c r="E13" s="134">
        <v>41746193</v>
      </c>
      <c r="F13" s="41">
        <f t="shared" si="1"/>
        <v>0.10292351834716273</v>
      </c>
      <c r="G13" s="134">
        <v>5912593</v>
      </c>
      <c r="H13" s="41">
        <f t="shared" si="2"/>
        <v>0.014577254364602924</v>
      </c>
      <c r="I13" s="134">
        <v>2571214</v>
      </c>
      <c r="J13" s="41">
        <f t="shared" si="3"/>
        <v>0.006339222149034804</v>
      </c>
      <c r="K13" s="134">
        <v>306045</v>
      </c>
      <c r="L13" s="41">
        <f t="shared" si="4"/>
        <v>0.0007545413344052096</v>
      </c>
      <c r="M13" s="134">
        <v>19972265</v>
      </c>
      <c r="N13" s="41">
        <f t="shared" si="5"/>
        <v>0.04924079623648308</v>
      </c>
      <c r="O13" s="5">
        <f t="shared" si="6"/>
        <v>184987364</v>
      </c>
      <c r="P13" s="57">
        <f t="shared" si="7"/>
        <v>0.45607872202016775</v>
      </c>
      <c r="Q13" s="134">
        <v>19225917</v>
      </c>
      <c r="R13" s="41">
        <f t="shared" si="8"/>
        <v>0.047400706001874904</v>
      </c>
      <c r="S13" s="134">
        <v>22075961</v>
      </c>
      <c r="T13" s="41">
        <f t="shared" si="9"/>
        <v>0.05442737202443224</v>
      </c>
      <c r="U13" s="6">
        <f t="shared" si="10"/>
        <v>226289242</v>
      </c>
      <c r="V13" s="54">
        <f t="shared" si="11"/>
        <v>0.5579068000464749</v>
      </c>
      <c r="W13" s="134">
        <v>17395635</v>
      </c>
      <c r="X13" s="41">
        <f t="shared" si="12"/>
        <v>0.04288822116265898</v>
      </c>
      <c r="Y13" s="134">
        <v>4676095</v>
      </c>
      <c r="Z13" s="41">
        <f t="shared" si="13"/>
        <v>0.011528719505646321</v>
      </c>
      <c r="AA13" s="134">
        <v>3839111</v>
      </c>
      <c r="AB13" s="41">
        <f t="shared" si="14"/>
        <v>0.009465169948438035</v>
      </c>
      <c r="AC13" s="134">
        <v>33296967</v>
      </c>
      <c r="AD13" s="41">
        <f t="shared" si="15"/>
        <v>0.08209229986383124</v>
      </c>
      <c r="AE13" s="134">
        <v>14584758</v>
      </c>
      <c r="AF13" s="41">
        <f t="shared" si="16"/>
        <v>0.03595811976440411</v>
      </c>
      <c r="AG13" s="134">
        <v>16412554</v>
      </c>
      <c r="AH13" s="41">
        <f t="shared" si="17"/>
        <v>0.04046447547307605</v>
      </c>
      <c r="AI13" s="134">
        <v>76158</v>
      </c>
      <c r="AJ13" s="41">
        <f t="shared" si="18"/>
        <v>0.00018776441028486645</v>
      </c>
      <c r="AK13" s="134">
        <v>100187</v>
      </c>
      <c r="AL13" s="41">
        <f t="shared" si="19"/>
        <v>0.00024700691947280543</v>
      </c>
      <c r="AM13" s="134">
        <v>2989146</v>
      </c>
      <c r="AN13" s="41">
        <f t="shared" si="20"/>
        <v>0.007369616270718341</v>
      </c>
      <c r="AO13" s="79">
        <f t="shared" si="21"/>
        <v>93370611</v>
      </c>
      <c r="AP13" s="58">
        <f t="shared" si="22"/>
        <v>0.23020139331853076</v>
      </c>
      <c r="AQ13" s="134">
        <v>32553354</v>
      </c>
      <c r="AR13" s="41">
        <f t="shared" si="23"/>
        <v>0.08025895265900494</v>
      </c>
      <c r="AS13" s="134">
        <v>53390815</v>
      </c>
      <c r="AT13" s="41">
        <f t="shared" si="24"/>
        <v>0.13163285397598942</v>
      </c>
      <c r="AU13" s="80">
        <f t="shared" si="25"/>
        <v>405604022</v>
      </c>
    </row>
    <row r="14" spans="1:47" ht="12.75">
      <c r="A14" s="121">
        <v>11</v>
      </c>
      <c r="B14" s="140" t="s">
        <v>55</v>
      </c>
      <c r="C14" s="135">
        <v>6817066</v>
      </c>
      <c r="D14" s="113">
        <f t="shared" si="0"/>
        <v>0.28914268898740086</v>
      </c>
      <c r="E14" s="135">
        <v>2746240</v>
      </c>
      <c r="F14" s="113">
        <f t="shared" si="1"/>
        <v>0.11648049442454567</v>
      </c>
      <c r="G14" s="135">
        <v>472411</v>
      </c>
      <c r="H14" s="113">
        <f t="shared" si="2"/>
        <v>0.020037093208020437</v>
      </c>
      <c r="I14" s="135">
        <v>329161</v>
      </c>
      <c r="J14" s="113">
        <f t="shared" si="3"/>
        <v>0.013961210974014607</v>
      </c>
      <c r="K14" s="135">
        <v>47688</v>
      </c>
      <c r="L14" s="113">
        <f t="shared" si="4"/>
        <v>0.0020226643767907154</v>
      </c>
      <c r="M14" s="135">
        <v>595119</v>
      </c>
      <c r="N14" s="113">
        <f t="shared" si="5"/>
        <v>0.02524169605039661</v>
      </c>
      <c r="O14" s="120">
        <f t="shared" si="6"/>
        <v>11007685</v>
      </c>
      <c r="P14" s="112">
        <f t="shared" si="7"/>
        <v>0.46688584802116895</v>
      </c>
      <c r="Q14" s="135">
        <v>535606</v>
      </c>
      <c r="R14" s="113">
        <f t="shared" si="8"/>
        <v>0.02271747978936772</v>
      </c>
      <c r="S14" s="135">
        <v>1249405</v>
      </c>
      <c r="T14" s="113">
        <f t="shared" si="9"/>
        <v>0.05299293293248204</v>
      </c>
      <c r="U14" s="119">
        <f t="shared" si="10"/>
        <v>12792696</v>
      </c>
      <c r="V14" s="111">
        <f t="shared" si="11"/>
        <v>0.5425962607430187</v>
      </c>
      <c r="W14" s="135">
        <v>1020836</v>
      </c>
      <c r="X14" s="113">
        <f t="shared" si="12"/>
        <v>0.043298284930077306</v>
      </c>
      <c r="Y14" s="135">
        <v>502673</v>
      </c>
      <c r="Z14" s="113">
        <f t="shared" si="13"/>
        <v>0.02132064188631352</v>
      </c>
      <c r="AA14" s="135">
        <v>355638</v>
      </c>
      <c r="AB14" s="113">
        <f t="shared" si="14"/>
        <v>0.01508422063481581</v>
      </c>
      <c r="AC14" s="135">
        <v>1325248</v>
      </c>
      <c r="AD14" s="113">
        <f t="shared" si="15"/>
        <v>0.056209778560919764</v>
      </c>
      <c r="AE14" s="135">
        <v>1204358</v>
      </c>
      <c r="AF14" s="113">
        <f t="shared" si="16"/>
        <v>0.05108228534438249</v>
      </c>
      <c r="AG14" s="135">
        <v>1299496</v>
      </c>
      <c r="AH14" s="113">
        <f t="shared" si="17"/>
        <v>0.05511751943847566</v>
      </c>
      <c r="AI14" s="135">
        <v>0</v>
      </c>
      <c r="AJ14" s="113">
        <f t="shared" si="18"/>
        <v>0</v>
      </c>
      <c r="AK14" s="135">
        <v>0</v>
      </c>
      <c r="AL14" s="113">
        <f t="shared" si="19"/>
        <v>0</v>
      </c>
      <c r="AM14" s="135">
        <v>62263</v>
      </c>
      <c r="AN14" s="113">
        <f t="shared" si="20"/>
        <v>0.0026408562341075385</v>
      </c>
      <c r="AO14" s="118">
        <f t="shared" si="21"/>
        <v>5770512</v>
      </c>
      <c r="AP14" s="110">
        <f t="shared" si="22"/>
        <v>0.24475358702909208</v>
      </c>
      <c r="AQ14" s="135">
        <v>3829276</v>
      </c>
      <c r="AR14" s="113">
        <f t="shared" si="23"/>
        <v>0.16241696347298362</v>
      </c>
      <c r="AS14" s="135">
        <v>1184339</v>
      </c>
      <c r="AT14" s="113">
        <f t="shared" si="24"/>
        <v>0.050233188754905615</v>
      </c>
      <c r="AU14" s="117">
        <f t="shared" si="25"/>
        <v>23576823</v>
      </c>
    </row>
    <row r="15" spans="1:51" s="56" customFormat="1" ht="12.75">
      <c r="A15" s="114">
        <v>12</v>
      </c>
      <c r="B15" s="139" t="s">
        <v>172</v>
      </c>
      <c r="C15" s="133">
        <v>7845298</v>
      </c>
      <c r="D15" s="40">
        <f t="shared" si="0"/>
        <v>0.14141612823477107</v>
      </c>
      <c r="E15" s="133">
        <v>2224441</v>
      </c>
      <c r="F15" s="40">
        <f t="shared" si="1"/>
        <v>0.040096862312519216</v>
      </c>
      <c r="G15" s="133">
        <v>934940</v>
      </c>
      <c r="H15" s="40">
        <f t="shared" si="2"/>
        <v>0.016852845479141374</v>
      </c>
      <c r="I15" s="133">
        <v>189764</v>
      </c>
      <c r="J15" s="40">
        <f t="shared" si="3"/>
        <v>0.0034206081347506615</v>
      </c>
      <c r="K15" s="133">
        <v>0</v>
      </c>
      <c r="L15" s="40">
        <f t="shared" si="4"/>
        <v>0</v>
      </c>
      <c r="M15" s="133">
        <v>1084241</v>
      </c>
      <c r="N15" s="40">
        <f t="shared" si="5"/>
        <v>0.019544084149945153</v>
      </c>
      <c r="O15" s="36">
        <f t="shared" si="6"/>
        <v>12278684</v>
      </c>
      <c r="P15" s="45">
        <f t="shared" si="7"/>
        <v>0.22133052831112746</v>
      </c>
      <c r="Q15" s="133">
        <v>1292843</v>
      </c>
      <c r="R15" s="40">
        <f t="shared" si="8"/>
        <v>0.023304258356460918</v>
      </c>
      <c r="S15" s="133">
        <v>1591065</v>
      </c>
      <c r="T15" s="40">
        <f t="shared" si="9"/>
        <v>0.02867988597372031</v>
      </c>
      <c r="U15" s="43">
        <f t="shared" si="10"/>
        <v>15162592</v>
      </c>
      <c r="V15" s="46">
        <f t="shared" si="11"/>
        <v>0.2733146726413087</v>
      </c>
      <c r="W15" s="133">
        <v>1398686</v>
      </c>
      <c r="X15" s="40">
        <f t="shared" si="12"/>
        <v>0.02521214092010004</v>
      </c>
      <c r="Y15" s="133">
        <v>1376209</v>
      </c>
      <c r="Z15" s="40">
        <f t="shared" si="13"/>
        <v>0.02480697972490606</v>
      </c>
      <c r="AA15" s="133">
        <v>514661</v>
      </c>
      <c r="AB15" s="40">
        <f t="shared" si="14"/>
        <v>0.009277068375660875</v>
      </c>
      <c r="AC15" s="133">
        <v>5496248</v>
      </c>
      <c r="AD15" s="40">
        <f t="shared" si="15"/>
        <v>0.0990731151293557</v>
      </c>
      <c r="AE15" s="133">
        <v>1640265</v>
      </c>
      <c r="AF15" s="40">
        <f t="shared" si="16"/>
        <v>0.029566745020903826</v>
      </c>
      <c r="AG15" s="133">
        <v>1211393</v>
      </c>
      <c r="AH15" s="40">
        <f t="shared" si="17"/>
        <v>0.02183607401920284</v>
      </c>
      <c r="AI15" s="133">
        <v>0</v>
      </c>
      <c r="AJ15" s="40">
        <f t="shared" si="18"/>
        <v>0</v>
      </c>
      <c r="AK15" s="133">
        <v>14364</v>
      </c>
      <c r="AL15" s="40">
        <f t="shared" si="19"/>
        <v>0.00025891958036065063</v>
      </c>
      <c r="AM15" s="133">
        <v>4273</v>
      </c>
      <c r="AN15" s="40">
        <f t="shared" si="20"/>
        <v>7.702334773608049E-05</v>
      </c>
      <c r="AO15" s="60">
        <f t="shared" si="21"/>
        <v>11656099</v>
      </c>
      <c r="AP15" s="47">
        <f t="shared" si="22"/>
        <v>0.21010806611822605</v>
      </c>
      <c r="AQ15" s="133">
        <v>27221331</v>
      </c>
      <c r="AR15" s="40">
        <f t="shared" si="23"/>
        <v>0.49068056247412767</v>
      </c>
      <c r="AS15" s="133">
        <v>1436663</v>
      </c>
      <c r="AT15" s="40">
        <f t="shared" si="24"/>
        <v>0.025896698766337607</v>
      </c>
      <c r="AU15" s="61">
        <f t="shared" si="25"/>
        <v>55476685</v>
      </c>
      <c r="AV15" s="44"/>
      <c r="AW15" s="44"/>
      <c r="AX15" s="44"/>
      <c r="AY15" s="44"/>
    </row>
    <row r="16" spans="1:51" s="56" customFormat="1" ht="12.75">
      <c r="A16" s="114">
        <v>13</v>
      </c>
      <c r="B16" s="139" t="s">
        <v>56</v>
      </c>
      <c r="C16" s="133">
        <v>6100686</v>
      </c>
      <c r="D16" s="40">
        <f t="shared" si="0"/>
        <v>0.34042133619210463</v>
      </c>
      <c r="E16" s="133">
        <v>1869669</v>
      </c>
      <c r="F16" s="40">
        <f t="shared" si="1"/>
        <v>0.10432846719482956</v>
      </c>
      <c r="G16" s="133">
        <v>795743</v>
      </c>
      <c r="H16" s="40">
        <f t="shared" si="2"/>
        <v>0.04440285819094998</v>
      </c>
      <c r="I16" s="133">
        <v>161854</v>
      </c>
      <c r="J16" s="40">
        <f t="shared" si="3"/>
        <v>0.00903153431401598</v>
      </c>
      <c r="K16" s="133">
        <v>116297</v>
      </c>
      <c r="L16" s="40">
        <f t="shared" si="4"/>
        <v>0.006489430882876645</v>
      </c>
      <c r="M16" s="133">
        <v>1007500</v>
      </c>
      <c r="N16" s="40">
        <f t="shared" si="5"/>
        <v>0.05621900491412694</v>
      </c>
      <c r="O16" s="36">
        <f t="shared" si="6"/>
        <v>10051749</v>
      </c>
      <c r="P16" s="45">
        <f t="shared" si="7"/>
        <v>0.5608926316889037</v>
      </c>
      <c r="Q16" s="133">
        <v>735610</v>
      </c>
      <c r="R16" s="40">
        <f t="shared" si="8"/>
        <v>0.04104740665496865</v>
      </c>
      <c r="S16" s="133">
        <v>1497960</v>
      </c>
      <c r="T16" s="40">
        <f t="shared" si="9"/>
        <v>0.08358691871083433</v>
      </c>
      <c r="U16" s="43">
        <f t="shared" si="10"/>
        <v>12285319</v>
      </c>
      <c r="V16" s="46">
        <f t="shared" si="11"/>
        <v>0.6855269570547067</v>
      </c>
      <c r="W16" s="133">
        <v>742450</v>
      </c>
      <c r="X16" s="40">
        <f t="shared" si="12"/>
        <v>0.041429082082872</v>
      </c>
      <c r="Y16" s="133">
        <v>394983</v>
      </c>
      <c r="Z16" s="40">
        <f t="shared" si="13"/>
        <v>0.022040249347887442</v>
      </c>
      <c r="AA16" s="133">
        <v>428307</v>
      </c>
      <c r="AB16" s="40">
        <f t="shared" si="14"/>
        <v>0.023899745248392026</v>
      </c>
      <c r="AC16" s="133">
        <v>1401289</v>
      </c>
      <c r="AD16" s="40">
        <f t="shared" si="15"/>
        <v>0.07819262846363476</v>
      </c>
      <c r="AE16" s="133">
        <v>1204718</v>
      </c>
      <c r="AF16" s="40">
        <f t="shared" si="16"/>
        <v>0.06722386815100463</v>
      </c>
      <c r="AG16" s="133">
        <v>1183980</v>
      </c>
      <c r="AH16" s="40">
        <f t="shared" si="17"/>
        <v>0.06606667735804268</v>
      </c>
      <c r="AI16" s="133">
        <v>0</v>
      </c>
      <c r="AJ16" s="40">
        <f t="shared" si="18"/>
        <v>0</v>
      </c>
      <c r="AK16" s="133">
        <v>9927</v>
      </c>
      <c r="AL16" s="40">
        <f t="shared" si="19"/>
        <v>0.0005539315749702611</v>
      </c>
      <c r="AM16" s="133">
        <v>7147</v>
      </c>
      <c r="AN16" s="40">
        <f t="shared" si="20"/>
        <v>0.0003988061817580796</v>
      </c>
      <c r="AO16" s="60">
        <f t="shared" si="21"/>
        <v>5372801</v>
      </c>
      <c r="AP16" s="47">
        <f t="shared" si="22"/>
        <v>0.2998049884085619</v>
      </c>
      <c r="AQ16" s="133">
        <v>128951</v>
      </c>
      <c r="AR16" s="40">
        <f t="shared" si="23"/>
        <v>0.007195530424497849</v>
      </c>
      <c r="AS16" s="133">
        <v>133915</v>
      </c>
      <c r="AT16" s="40">
        <f t="shared" si="24"/>
        <v>0.007472524112233557</v>
      </c>
      <c r="AU16" s="61">
        <f t="shared" si="25"/>
        <v>17920986</v>
      </c>
      <c r="AV16" s="44"/>
      <c r="AW16" s="44"/>
      <c r="AX16" s="44"/>
      <c r="AY16" s="44"/>
    </row>
    <row r="17" spans="1:51" s="56" customFormat="1" ht="12.75">
      <c r="A17" s="114">
        <v>14</v>
      </c>
      <c r="B17" s="139" t="s">
        <v>57</v>
      </c>
      <c r="C17" s="133">
        <v>8914252</v>
      </c>
      <c r="D17" s="40">
        <f t="shared" si="0"/>
        <v>0.3346910075341269</v>
      </c>
      <c r="E17" s="133">
        <v>2931319</v>
      </c>
      <c r="F17" s="40">
        <f t="shared" si="1"/>
        <v>0.11005815288976903</v>
      </c>
      <c r="G17" s="133">
        <v>511158</v>
      </c>
      <c r="H17" s="40">
        <f t="shared" si="2"/>
        <v>0.01919173768355766</v>
      </c>
      <c r="I17" s="133">
        <v>374882</v>
      </c>
      <c r="J17" s="40">
        <f t="shared" si="3"/>
        <v>0.014075172463871176</v>
      </c>
      <c r="K17" s="133">
        <v>45231</v>
      </c>
      <c r="L17" s="40">
        <f t="shared" si="4"/>
        <v>0.0016982253768208586</v>
      </c>
      <c r="M17" s="133">
        <v>1225405</v>
      </c>
      <c r="N17" s="40">
        <f t="shared" si="5"/>
        <v>0.04600857526659071</v>
      </c>
      <c r="O17" s="36">
        <f t="shared" si="6"/>
        <v>14002247</v>
      </c>
      <c r="P17" s="45">
        <f t="shared" si="7"/>
        <v>0.5257228712147364</v>
      </c>
      <c r="Q17" s="133">
        <v>868989</v>
      </c>
      <c r="R17" s="40">
        <f t="shared" si="8"/>
        <v>0.03262671999244282</v>
      </c>
      <c r="S17" s="133">
        <v>2032614</v>
      </c>
      <c r="T17" s="40">
        <f t="shared" si="9"/>
        <v>0.07631572762223592</v>
      </c>
      <c r="U17" s="43">
        <f t="shared" si="10"/>
        <v>16903850</v>
      </c>
      <c r="V17" s="46">
        <f t="shared" si="11"/>
        <v>0.634665318829415</v>
      </c>
      <c r="W17" s="133">
        <v>1715765</v>
      </c>
      <c r="X17" s="40">
        <f t="shared" si="12"/>
        <v>0.06441943940352945</v>
      </c>
      <c r="Y17" s="133">
        <v>763710</v>
      </c>
      <c r="Z17" s="40">
        <f t="shared" si="13"/>
        <v>0.028673955971167075</v>
      </c>
      <c r="AA17" s="133">
        <v>276406</v>
      </c>
      <c r="AB17" s="40">
        <f t="shared" si="14"/>
        <v>0.010377831211017803</v>
      </c>
      <c r="AC17" s="133">
        <v>1822192</v>
      </c>
      <c r="AD17" s="40">
        <f t="shared" si="15"/>
        <v>0.06841530578231643</v>
      </c>
      <c r="AE17" s="133">
        <v>1960412</v>
      </c>
      <c r="AF17" s="40">
        <f t="shared" si="16"/>
        <v>0.07360485966315433</v>
      </c>
      <c r="AG17" s="133">
        <v>1698865</v>
      </c>
      <c r="AH17" s="40">
        <f t="shared" si="17"/>
        <v>0.06378491863528925</v>
      </c>
      <c r="AI17" s="133">
        <v>0</v>
      </c>
      <c r="AJ17" s="40">
        <f t="shared" si="18"/>
        <v>0</v>
      </c>
      <c r="AK17" s="133">
        <v>12762</v>
      </c>
      <c r="AL17" s="40">
        <f t="shared" si="19"/>
        <v>0.00047915704404032187</v>
      </c>
      <c r="AM17" s="133">
        <v>16975</v>
      </c>
      <c r="AN17" s="40">
        <f t="shared" si="20"/>
        <v>0.0006373366888093139</v>
      </c>
      <c r="AO17" s="60">
        <f t="shared" si="21"/>
        <v>8267087</v>
      </c>
      <c r="AP17" s="47">
        <f t="shared" si="22"/>
        <v>0.310392804399324</v>
      </c>
      <c r="AQ17" s="133">
        <v>11509</v>
      </c>
      <c r="AR17" s="40">
        <f t="shared" si="23"/>
        <v>0.0004321123977323354</v>
      </c>
      <c r="AS17" s="133">
        <v>1451828</v>
      </c>
      <c r="AT17" s="40">
        <f t="shared" si="24"/>
        <v>0.054509764373528634</v>
      </c>
      <c r="AU17" s="61">
        <f t="shared" si="25"/>
        <v>26634274</v>
      </c>
      <c r="AV17" s="44"/>
      <c r="AW17" s="44"/>
      <c r="AX17" s="44"/>
      <c r="AY17" s="44"/>
    </row>
    <row r="18" spans="1:47" ht="12.75">
      <c r="A18" s="115">
        <v>15</v>
      </c>
      <c r="B18" s="141" t="s">
        <v>58</v>
      </c>
      <c r="C18" s="134">
        <v>13082158</v>
      </c>
      <c r="D18" s="41">
        <f t="shared" si="0"/>
        <v>0.32871804400803517</v>
      </c>
      <c r="E18" s="134">
        <v>3017493</v>
      </c>
      <c r="F18" s="41">
        <f t="shared" si="1"/>
        <v>0.07582116014559204</v>
      </c>
      <c r="G18" s="134">
        <v>862277</v>
      </c>
      <c r="H18" s="41">
        <f t="shared" si="2"/>
        <v>0.0216666095022791</v>
      </c>
      <c r="I18" s="134">
        <v>727209</v>
      </c>
      <c r="J18" s="41">
        <f t="shared" si="3"/>
        <v>0.018272728403451424</v>
      </c>
      <c r="K18" s="134">
        <v>107614</v>
      </c>
      <c r="L18" s="41">
        <f t="shared" si="4"/>
        <v>0.0027040388587173995</v>
      </c>
      <c r="M18" s="134">
        <v>2962344</v>
      </c>
      <c r="N18" s="41">
        <f t="shared" si="5"/>
        <v>0.07443542000936994</v>
      </c>
      <c r="O18" s="5">
        <f t="shared" si="6"/>
        <v>20759095</v>
      </c>
      <c r="P18" s="57">
        <f t="shared" si="7"/>
        <v>0.521618000927445</v>
      </c>
      <c r="Q18" s="134">
        <v>2812821</v>
      </c>
      <c r="R18" s="41">
        <f t="shared" si="8"/>
        <v>0.07067832518646583</v>
      </c>
      <c r="S18" s="134">
        <v>1905267</v>
      </c>
      <c r="T18" s="41">
        <f t="shared" si="9"/>
        <v>0.04787403129919828</v>
      </c>
      <c r="U18" s="6">
        <f t="shared" si="10"/>
        <v>25477183</v>
      </c>
      <c r="V18" s="54">
        <f t="shared" si="11"/>
        <v>0.6401703574131092</v>
      </c>
      <c r="W18" s="134">
        <v>2169729</v>
      </c>
      <c r="X18" s="41">
        <f t="shared" si="12"/>
        <v>0.05451922174518227</v>
      </c>
      <c r="Y18" s="134">
        <v>1128784</v>
      </c>
      <c r="Z18" s="41">
        <f t="shared" si="13"/>
        <v>0.02836318507906463</v>
      </c>
      <c r="AA18" s="134">
        <v>552156</v>
      </c>
      <c r="AB18" s="41">
        <f t="shared" si="14"/>
        <v>0.013874136079636149</v>
      </c>
      <c r="AC18" s="134">
        <v>3013666</v>
      </c>
      <c r="AD18" s="41">
        <f t="shared" si="15"/>
        <v>0.07572499833846368</v>
      </c>
      <c r="AE18" s="134">
        <v>1688084</v>
      </c>
      <c r="AF18" s="41">
        <f t="shared" si="16"/>
        <v>0.04241682989926127</v>
      </c>
      <c r="AG18" s="134">
        <v>2399525</v>
      </c>
      <c r="AH18" s="41">
        <f t="shared" si="17"/>
        <v>0.06029335256066932</v>
      </c>
      <c r="AI18" s="134">
        <v>0</v>
      </c>
      <c r="AJ18" s="41">
        <f t="shared" si="18"/>
        <v>0</v>
      </c>
      <c r="AK18" s="134">
        <v>5325</v>
      </c>
      <c r="AL18" s="41">
        <f t="shared" si="19"/>
        <v>0.00013380235771061528</v>
      </c>
      <c r="AM18" s="134">
        <v>504994</v>
      </c>
      <c r="AN18" s="41">
        <f t="shared" si="20"/>
        <v>0.0126890869163783</v>
      </c>
      <c r="AO18" s="79">
        <f t="shared" si="21"/>
        <v>11462263</v>
      </c>
      <c r="AP18" s="58">
        <f t="shared" si="22"/>
        <v>0.2880146129763662</v>
      </c>
      <c r="AQ18" s="134">
        <v>2201812</v>
      </c>
      <c r="AR18" s="41">
        <f t="shared" si="23"/>
        <v>0.05532537780948831</v>
      </c>
      <c r="AS18" s="134">
        <v>656247</v>
      </c>
      <c r="AT18" s="41">
        <f t="shared" si="24"/>
        <v>0.01648965180103627</v>
      </c>
      <c r="AU18" s="80">
        <f t="shared" si="25"/>
        <v>39797505</v>
      </c>
    </row>
    <row r="19" spans="1:47" ht="12.75">
      <c r="A19" s="121">
        <v>16</v>
      </c>
      <c r="B19" s="140" t="s">
        <v>59</v>
      </c>
      <c r="C19" s="135">
        <v>28291353</v>
      </c>
      <c r="D19" s="113">
        <f t="shared" si="0"/>
        <v>0.26358082535144295</v>
      </c>
      <c r="E19" s="135">
        <v>9690891</v>
      </c>
      <c r="F19" s="113">
        <f t="shared" si="1"/>
        <v>0.09028670520532793</v>
      </c>
      <c r="G19" s="135">
        <v>2305745</v>
      </c>
      <c r="H19" s="113">
        <f t="shared" si="2"/>
        <v>0.0214818347553036</v>
      </c>
      <c r="I19" s="135">
        <v>5929140</v>
      </c>
      <c r="J19" s="113">
        <f t="shared" si="3"/>
        <v>0.05523976229854593</v>
      </c>
      <c r="K19" s="135">
        <v>161836</v>
      </c>
      <c r="L19" s="113">
        <f t="shared" si="4"/>
        <v>0.001507770464409253</v>
      </c>
      <c r="M19" s="135">
        <v>4512119</v>
      </c>
      <c r="N19" s="113">
        <f t="shared" si="5"/>
        <v>0.042037864011096514</v>
      </c>
      <c r="O19" s="120">
        <f t="shared" si="6"/>
        <v>50891084</v>
      </c>
      <c r="P19" s="112">
        <f t="shared" si="7"/>
        <v>0.47413476208612615</v>
      </c>
      <c r="Q19" s="135">
        <v>3532843</v>
      </c>
      <c r="R19" s="113">
        <f t="shared" si="8"/>
        <v>0.03291428563975246</v>
      </c>
      <c r="S19" s="135">
        <v>5265600</v>
      </c>
      <c r="T19" s="113">
        <f t="shared" si="9"/>
        <v>0.04905778786792409</v>
      </c>
      <c r="U19" s="119">
        <f t="shared" si="10"/>
        <v>59689527</v>
      </c>
      <c r="V19" s="111">
        <f t="shared" si="11"/>
        <v>0.5561068355938027</v>
      </c>
      <c r="W19" s="135">
        <v>5015925</v>
      </c>
      <c r="X19" s="113">
        <f t="shared" si="12"/>
        <v>0.04673165158983158</v>
      </c>
      <c r="Y19" s="135">
        <v>2325881</v>
      </c>
      <c r="Z19" s="113">
        <f t="shared" si="13"/>
        <v>0.02166943495594712</v>
      </c>
      <c r="AA19" s="135">
        <v>1431661</v>
      </c>
      <c r="AB19" s="113">
        <f t="shared" si="14"/>
        <v>0.01333829414250609</v>
      </c>
      <c r="AC19" s="135">
        <v>7321660</v>
      </c>
      <c r="AD19" s="113">
        <f t="shared" si="15"/>
        <v>0.06821339317856752</v>
      </c>
      <c r="AE19" s="135">
        <v>6734560</v>
      </c>
      <c r="AF19" s="113">
        <f t="shared" si="16"/>
        <v>0.06274358399115142</v>
      </c>
      <c r="AG19" s="135">
        <v>4268499</v>
      </c>
      <c r="AH19" s="113">
        <f t="shared" si="17"/>
        <v>0.03976814008972313</v>
      </c>
      <c r="AI19" s="135">
        <v>0</v>
      </c>
      <c r="AJ19" s="113">
        <f t="shared" si="18"/>
        <v>0</v>
      </c>
      <c r="AK19" s="135">
        <v>0</v>
      </c>
      <c r="AL19" s="113">
        <f t="shared" si="19"/>
        <v>0</v>
      </c>
      <c r="AM19" s="135">
        <v>335507</v>
      </c>
      <c r="AN19" s="113">
        <f t="shared" si="20"/>
        <v>0.003125803561646082</v>
      </c>
      <c r="AO19" s="118">
        <f t="shared" si="21"/>
        <v>27433693</v>
      </c>
      <c r="AP19" s="110">
        <f t="shared" si="22"/>
        <v>0.25559030150937295</v>
      </c>
      <c r="AQ19" s="135">
        <v>17361902</v>
      </c>
      <c r="AR19" s="113">
        <f t="shared" si="23"/>
        <v>0.16175488174181232</v>
      </c>
      <c r="AS19" s="135">
        <v>2849518</v>
      </c>
      <c r="AT19" s="113">
        <f t="shared" si="24"/>
        <v>0.026547981155012026</v>
      </c>
      <c r="AU19" s="117">
        <f t="shared" si="25"/>
        <v>107334640</v>
      </c>
    </row>
    <row r="20" spans="1:51" s="56" customFormat="1" ht="12.75">
      <c r="A20" s="114">
        <v>17</v>
      </c>
      <c r="B20" s="139" t="s">
        <v>60</v>
      </c>
      <c r="C20" s="133">
        <v>172602199</v>
      </c>
      <c r="D20" s="40">
        <f t="shared" si="0"/>
        <v>0.31380992600767116</v>
      </c>
      <c r="E20" s="133">
        <v>73184229</v>
      </c>
      <c r="F20" s="40">
        <f t="shared" si="1"/>
        <v>0.13305703878905079</v>
      </c>
      <c r="G20" s="133">
        <v>7692692</v>
      </c>
      <c r="H20" s="40">
        <f t="shared" si="2"/>
        <v>0.013986166580182468</v>
      </c>
      <c r="I20" s="133">
        <v>11960483</v>
      </c>
      <c r="J20" s="40">
        <f t="shared" si="3"/>
        <v>0.02174548358590732</v>
      </c>
      <c r="K20" s="133">
        <v>1015215</v>
      </c>
      <c r="L20" s="40">
        <f t="shared" si="4"/>
        <v>0.0018457733787729893</v>
      </c>
      <c r="M20" s="133">
        <v>33492803</v>
      </c>
      <c r="N20" s="40">
        <f t="shared" si="5"/>
        <v>0.060893627613744984</v>
      </c>
      <c r="O20" s="36">
        <f t="shared" si="6"/>
        <v>299947621</v>
      </c>
      <c r="P20" s="45">
        <f t="shared" si="7"/>
        <v>0.5453380159553297</v>
      </c>
      <c r="Q20" s="133">
        <v>27247315</v>
      </c>
      <c r="R20" s="40">
        <f t="shared" si="8"/>
        <v>0.049538638288482685</v>
      </c>
      <c r="S20" s="133">
        <v>34616706</v>
      </c>
      <c r="T20" s="40">
        <f t="shared" si="9"/>
        <v>0.06293700782160548</v>
      </c>
      <c r="U20" s="43">
        <f t="shared" si="10"/>
        <v>361811642</v>
      </c>
      <c r="V20" s="46">
        <f t="shared" si="11"/>
        <v>0.6578136620654178</v>
      </c>
      <c r="W20" s="133">
        <v>24063561</v>
      </c>
      <c r="X20" s="40">
        <f t="shared" si="12"/>
        <v>0.04375022068456429</v>
      </c>
      <c r="Y20" s="133">
        <v>11100642</v>
      </c>
      <c r="Z20" s="40">
        <f t="shared" si="13"/>
        <v>0.020182197358086074</v>
      </c>
      <c r="AA20" s="133">
        <v>4236383</v>
      </c>
      <c r="AB20" s="40">
        <f t="shared" si="14"/>
        <v>0.007702213781008409</v>
      </c>
      <c r="AC20" s="133">
        <v>49367322</v>
      </c>
      <c r="AD20" s="40">
        <f t="shared" si="15"/>
        <v>0.08975526241132581</v>
      </c>
      <c r="AE20" s="133">
        <v>32373367</v>
      </c>
      <c r="AF20" s="40">
        <f t="shared" si="16"/>
        <v>0.05885836890692907</v>
      </c>
      <c r="AG20" s="133">
        <v>28346444</v>
      </c>
      <c r="AH20" s="40">
        <f t="shared" si="17"/>
        <v>0.05153697661882392</v>
      </c>
      <c r="AI20" s="133">
        <v>0</v>
      </c>
      <c r="AJ20" s="40">
        <f t="shared" si="18"/>
        <v>0</v>
      </c>
      <c r="AK20" s="133">
        <v>12350</v>
      </c>
      <c r="AL20" s="40">
        <f t="shared" si="19"/>
        <v>2.2453668659196738E-05</v>
      </c>
      <c r="AM20" s="133">
        <v>11171167</v>
      </c>
      <c r="AN20" s="40">
        <f t="shared" si="20"/>
        <v>0.020310419623850433</v>
      </c>
      <c r="AO20" s="60">
        <f t="shared" si="21"/>
        <v>160671236</v>
      </c>
      <c r="AP20" s="47">
        <f t="shared" si="22"/>
        <v>0.2921181130532472</v>
      </c>
      <c r="AQ20" s="133">
        <v>27277324</v>
      </c>
      <c r="AR20" s="40">
        <f t="shared" si="23"/>
        <v>0.0495931979761583</v>
      </c>
      <c r="AS20" s="133">
        <v>261275</v>
      </c>
      <c r="AT20" s="40">
        <f t="shared" si="24"/>
        <v>0.00047502690517665</v>
      </c>
      <c r="AU20" s="61">
        <f t="shared" si="25"/>
        <v>550021477</v>
      </c>
      <c r="AV20" s="44"/>
      <c r="AW20" s="44"/>
      <c r="AX20" s="44"/>
      <c r="AY20" s="44"/>
    </row>
    <row r="21" spans="1:51" s="56" customFormat="1" ht="12.75">
      <c r="A21" s="114">
        <v>18</v>
      </c>
      <c r="B21" s="139" t="s">
        <v>61</v>
      </c>
      <c r="C21" s="133">
        <v>6258368</v>
      </c>
      <c r="D21" s="40">
        <f t="shared" si="0"/>
        <v>0.34650405003317286</v>
      </c>
      <c r="E21" s="133">
        <v>1397570</v>
      </c>
      <c r="F21" s="40">
        <f t="shared" si="1"/>
        <v>0.07737858579183285</v>
      </c>
      <c r="G21" s="133">
        <v>347149</v>
      </c>
      <c r="H21" s="40">
        <f t="shared" si="2"/>
        <v>0.019220431662849792</v>
      </c>
      <c r="I21" s="133">
        <v>161168</v>
      </c>
      <c r="J21" s="40">
        <f t="shared" si="3"/>
        <v>0.00892331111493386</v>
      </c>
      <c r="K21" s="133">
        <v>0</v>
      </c>
      <c r="L21" s="40">
        <f t="shared" si="4"/>
        <v>0</v>
      </c>
      <c r="M21" s="133">
        <v>2868203</v>
      </c>
      <c r="N21" s="40">
        <f t="shared" si="5"/>
        <v>0.15880241555263233</v>
      </c>
      <c r="O21" s="36">
        <f t="shared" si="6"/>
        <v>11032458</v>
      </c>
      <c r="P21" s="45">
        <f t="shared" si="7"/>
        <v>0.6108287941554217</v>
      </c>
      <c r="Q21" s="133">
        <v>700548</v>
      </c>
      <c r="R21" s="40">
        <f t="shared" si="8"/>
        <v>0.03878690406870276</v>
      </c>
      <c r="S21" s="133">
        <v>680223</v>
      </c>
      <c r="T21" s="40">
        <f t="shared" si="9"/>
        <v>0.037661579572456416</v>
      </c>
      <c r="U21" s="43">
        <f t="shared" si="10"/>
        <v>12413229</v>
      </c>
      <c r="V21" s="46">
        <f t="shared" si="11"/>
        <v>0.6872772777965809</v>
      </c>
      <c r="W21" s="133">
        <v>1147295</v>
      </c>
      <c r="X21" s="40">
        <f t="shared" si="12"/>
        <v>0.06352173027901348</v>
      </c>
      <c r="Y21" s="133">
        <v>458555</v>
      </c>
      <c r="Z21" s="40">
        <f t="shared" si="13"/>
        <v>0.025388594065251766</v>
      </c>
      <c r="AA21" s="133">
        <v>470684</v>
      </c>
      <c r="AB21" s="40">
        <f t="shared" si="14"/>
        <v>0.02606013457275346</v>
      </c>
      <c r="AC21" s="133">
        <v>1431163</v>
      </c>
      <c r="AD21" s="40">
        <f t="shared" si="15"/>
        <v>0.07923851326058579</v>
      </c>
      <c r="AE21" s="133">
        <v>787599</v>
      </c>
      <c r="AF21" s="40">
        <f t="shared" si="16"/>
        <v>0.04360661490376994</v>
      </c>
      <c r="AG21" s="133">
        <v>1181394</v>
      </c>
      <c r="AH21" s="40">
        <f t="shared" si="17"/>
        <v>0.06540967320631995</v>
      </c>
      <c r="AI21" s="133">
        <v>0</v>
      </c>
      <c r="AJ21" s="40">
        <f t="shared" si="18"/>
        <v>0</v>
      </c>
      <c r="AK21" s="133">
        <v>2648</v>
      </c>
      <c r="AL21" s="40">
        <f t="shared" si="19"/>
        <v>0.00014661054199558763</v>
      </c>
      <c r="AM21" s="133">
        <v>0</v>
      </c>
      <c r="AN21" s="40">
        <f t="shared" si="20"/>
        <v>0</v>
      </c>
      <c r="AO21" s="60">
        <f t="shared" si="21"/>
        <v>5479338</v>
      </c>
      <c r="AP21" s="47">
        <f t="shared" si="22"/>
        <v>0.30337187082968997</v>
      </c>
      <c r="AQ21" s="133">
        <v>4279</v>
      </c>
      <c r="AR21" s="40">
        <f t="shared" si="23"/>
        <v>0.00023691333428969768</v>
      </c>
      <c r="AS21" s="133">
        <v>164611</v>
      </c>
      <c r="AT21" s="40">
        <f t="shared" si="24"/>
        <v>0.009113938039439454</v>
      </c>
      <c r="AU21" s="61">
        <f t="shared" si="25"/>
        <v>18061457</v>
      </c>
      <c r="AV21" s="44"/>
      <c r="AW21" s="44"/>
      <c r="AX21" s="44"/>
      <c r="AY21" s="44"/>
    </row>
    <row r="22" spans="1:51" s="56" customFormat="1" ht="12.75">
      <c r="A22" s="114">
        <v>19</v>
      </c>
      <c r="B22" s="139" t="s">
        <v>62</v>
      </c>
      <c r="C22" s="133">
        <v>9203450</v>
      </c>
      <c r="D22" s="40">
        <f t="shared" si="0"/>
        <v>0.3867894027323068</v>
      </c>
      <c r="E22" s="133">
        <v>1938729</v>
      </c>
      <c r="F22" s="40">
        <f t="shared" si="1"/>
        <v>0.08147812309186254</v>
      </c>
      <c r="G22" s="133">
        <v>372391</v>
      </c>
      <c r="H22" s="40">
        <f t="shared" si="2"/>
        <v>0.015650315096283073</v>
      </c>
      <c r="I22" s="133">
        <v>151284</v>
      </c>
      <c r="J22" s="40">
        <f t="shared" si="3"/>
        <v>0.006357947074516002</v>
      </c>
      <c r="K22" s="133">
        <v>1491</v>
      </c>
      <c r="L22" s="40">
        <f t="shared" si="4"/>
        <v>6.266161053451363E-05</v>
      </c>
      <c r="M22" s="133">
        <v>1755575</v>
      </c>
      <c r="N22" s="40">
        <f t="shared" si="5"/>
        <v>0.07378078934549212</v>
      </c>
      <c r="O22" s="36">
        <f t="shared" si="6"/>
        <v>13422920</v>
      </c>
      <c r="P22" s="45">
        <f t="shared" si="7"/>
        <v>0.564119238950995</v>
      </c>
      <c r="Q22" s="133">
        <v>724995</v>
      </c>
      <c r="R22" s="40">
        <f t="shared" si="8"/>
        <v>0.03046905052278317</v>
      </c>
      <c r="S22" s="133">
        <v>2402943</v>
      </c>
      <c r="T22" s="40">
        <f t="shared" si="9"/>
        <v>0.10098744359667054</v>
      </c>
      <c r="U22" s="43">
        <f t="shared" si="10"/>
        <v>16550858</v>
      </c>
      <c r="V22" s="46">
        <f t="shared" si="11"/>
        <v>0.6955757330704487</v>
      </c>
      <c r="W22" s="133">
        <v>1385357</v>
      </c>
      <c r="X22" s="40">
        <f t="shared" si="12"/>
        <v>0.058221797978043055</v>
      </c>
      <c r="Y22" s="133">
        <v>663300</v>
      </c>
      <c r="Z22" s="40">
        <f t="shared" si="13"/>
        <v>0.027876221507406363</v>
      </c>
      <c r="AA22" s="133">
        <v>351723</v>
      </c>
      <c r="AB22" s="40">
        <f t="shared" si="14"/>
        <v>0.01478171002148272</v>
      </c>
      <c r="AC22" s="133">
        <v>2064057</v>
      </c>
      <c r="AD22" s="40">
        <f t="shared" si="15"/>
        <v>0.08674522860834111</v>
      </c>
      <c r="AE22" s="133">
        <v>1327932</v>
      </c>
      <c r="AF22" s="40">
        <f t="shared" si="16"/>
        <v>0.055808422401286216</v>
      </c>
      <c r="AG22" s="133">
        <v>1197001</v>
      </c>
      <c r="AH22" s="40">
        <f t="shared" si="17"/>
        <v>0.05030584203314778</v>
      </c>
      <c r="AI22" s="133">
        <v>0</v>
      </c>
      <c r="AJ22" s="40">
        <f t="shared" si="18"/>
        <v>0</v>
      </c>
      <c r="AK22" s="133">
        <v>17463</v>
      </c>
      <c r="AL22" s="40">
        <f t="shared" si="19"/>
        <v>0.0007339099294193235</v>
      </c>
      <c r="AM22" s="133">
        <v>127782</v>
      </c>
      <c r="AN22" s="40">
        <f t="shared" si="20"/>
        <v>0.005370238710477009</v>
      </c>
      <c r="AO22" s="60">
        <f t="shared" si="21"/>
        <v>7134615</v>
      </c>
      <c r="AP22" s="47">
        <f t="shared" si="22"/>
        <v>0.2998433711896036</v>
      </c>
      <c r="AQ22" s="133">
        <v>109000</v>
      </c>
      <c r="AR22" s="40">
        <f t="shared" si="23"/>
        <v>0.004580895739947676</v>
      </c>
      <c r="AS22" s="133">
        <v>0</v>
      </c>
      <c r="AT22" s="40">
        <f t="shared" si="24"/>
        <v>0</v>
      </c>
      <c r="AU22" s="61">
        <f t="shared" si="25"/>
        <v>23794473</v>
      </c>
      <c r="AV22" s="44"/>
      <c r="AW22" s="44"/>
      <c r="AX22" s="44"/>
      <c r="AY22" s="44"/>
    </row>
    <row r="23" spans="1:47" ht="12.75">
      <c r="A23" s="115">
        <v>20</v>
      </c>
      <c r="B23" s="141" t="s">
        <v>63</v>
      </c>
      <c r="C23" s="134">
        <v>19336263</v>
      </c>
      <c r="D23" s="41">
        <f t="shared" si="0"/>
        <v>0.32390803261060913</v>
      </c>
      <c r="E23" s="134">
        <v>8781333</v>
      </c>
      <c r="F23" s="41">
        <f t="shared" si="1"/>
        <v>0.14709896610987439</v>
      </c>
      <c r="G23" s="134">
        <v>1911718</v>
      </c>
      <c r="H23" s="41">
        <f t="shared" si="2"/>
        <v>0.032023810199845154</v>
      </c>
      <c r="I23" s="134">
        <v>391458</v>
      </c>
      <c r="J23" s="41">
        <f t="shared" si="3"/>
        <v>0.006557440319760019</v>
      </c>
      <c r="K23" s="134">
        <v>66683</v>
      </c>
      <c r="L23" s="41">
        <f t="shared" si="4"/>
        <v>0.0011170286284673129</v>
      </c>
      <c r="M23" s="134">
        <v>4574659</v>
      </c>
      <c r="N23" s="41">
        <f t="shared" si="5"/>
        <v>0.07663160128481995</v>
      </c>
      <c r="O23" s="5">
        <f t="shared" si="6"/>
        <v>35062114</v>
      </c>
      <c r="P23" s="57">
        <f t="shared" si="7"/>
        <v>0.587336879153376</v>
      </c>
      <c r="Q23" s="134">
        <v>2286031</v>
      </c>
      <c r="R23" s="41">
        <f t="shared" si="8"/>
        <v>0.038294049046440015</v>
      </c>
      <c r="S23" s="134">
        <v>2911408</v>
      </c>
      <c r="T23" s="41">
        <f t="shared" si="9"/>
        <v>0.04876994264128432</v>
      </c>
      <c r="U23" s="6">
        <f t="shared" si="10"/>
        <v>40259553</v>
      </c>
      <c r="V23" s="54">
        <f t="shared" si="11"/>
        <v>0.6744008708411003</v>
      </c>
      <c r="W23" s="134">
        <v>3047167</v>
      </c>
      <c r="X23" s="41">
        <f t="shared" si="12"/>
        <v>0.051044085819787</v>
      </c>
      <c r="Y23" s="134">
        <v>1182663</v>
      </c>
      <c r="Z23" s="41">
        <f t="shared" si="13"/>
        <v>0.019811172695125258</v>
      </c>
      <c r="AA23" s="134">
        <v>459503</v>
      </c>
      <c r="AB23" s="41">
        <f t="shared" si="14"/>
        <v>0.007697284253357162</v>
      </c>
      <c r="AC23" s="134">
        <v>4494542</v>
      </c>
      <c r="AD23" s="41">
        <f t="shared" si="15"/>
        <v>0.07528953535156986</v>
      </c>
      <c r="AE23" s="134">
        <v>4626748</v>
      </c>
      <c r="AF23" s="41">
        <f t="shared" si="16"/>
        <v>0.07750416107109583</v>
      </c>
      <c r="AG23" s="134">
        <v>3753896</v>
      </c>
      <c r="AH23" s="41">
        <f t="shared" si="17"/>
        <v>0.06288273323469148</v>
      </c>
      <c r="AI23" s="134">
        <v>0</v>
      </c>
      <c r="AJ23" s="41">
        <f t="shared" si="18"/>
        <v>0</v>
      </c>
      <c r="AK23" s="134">
        <v>22936</v>
      </c>
      <c r="AL23" s="41">
        <f t="shared" si="19"/>
        <v>0.00038420839828031566</v>
      </c>
      <c r="AM23" s="134">
        <v>857952</v>
      </c>
      <c r="AN23" s="41">
        <f t="shared" si="20"/>
        <v>0.0143718330886551</v>
      </c>
      <c r="AO23" s="79">
        <f t="shared" si="21"/>
        <v>18445407</v>
      </c>
      <c r="AP23" s="58">
        <f t="shared" si="22"/>
        <v>0.308985013912562</v>
      </c>
      <c r="AQ23" s="134">
        <v>191123</v>
      </c>
      <c r="AR23" s="41">
        <f t="shared" si="23"/>
        <v>0.0032015635553073233</v>
      </c>
      <c r="AS23" s="134">
        <v>800686</v>
      </c>
      <c r="AT23" s="41">
        <f t="shared" si="24"/>
        <v>0.01341255169103038</v>
      </c>
      <c r="AU23" s="80">
        <f t="shared" si="25"/>
        <v>59696769</v>
      </c>
    </row>
    <row r="24" spans="1:47" ht="12.75">
      <c r="A24" s="121">
        <v>21</v>
      </c>
      <c r="B24" s="140" t="s">
        <v>64</v>
      </c>
      <c r="C24" s="135">
        <v>10455806</v>
      </c>
      <c r="D24" s="113">
        <f t="shared" si="0"/>
        <v>0.255622003732307</v>
      </c>
      <c r="E24" s="135">
        <v>2951576</v>
      </c>
      <c r="F24" s="113">
        <f t="shared" si="1"/>
        <v>0.07215969493773963</v>
      </c>
      <c r="G24" s="135">
        <v>508431</v>
      </c>
      <c r="H24" s="113">
        <f t="shared" si="2"/>
        <v>0.012430046137009482</v>
      </c>
      <c r="I24" s="135">
        <v>1614142</v>
      </c>
      <c r="J24" s="113">
        <f t="shared" si="3"/>
        <v>0.039462305665242205</v>
      </c>
      <c r="K24" s="135">
        <v>22155</v>
      </c>
      <c r="L24" s="113">
        <f t="shared" si="4"/>
        <v>0.0005416421739930198</v>
      </c>
      <c r="M24" s="135">
        <v>3029080</v>
      </c>
      <c r="N24" s="113">
        <f t="shared" si="5"/>
        <v>0.07405450130439073</v>
      </c>
      <c r="O24" s="120">
        <f t="shared" si="6"/>
        <v>18581190</v>
      </c>
      <c r="P24" s="112">
        <f t="shared" si="7"/>
        <v>0.454270193950682</v>
      </c>
      <c r="Q24" s="135">
        <v>1006026</v>
      </c>
      <c r="R24" s="113">
        <f t="shared" si="8"/>
        <v>0.02459517534342143</v>
      </c>
      <c r="S24" s="135">
        <v>4266297</v>
      </c>
      <c r="T24" s="113">
        <f t="shared" si="9"/>
        <v>0.10430180013450231</v>
      </c>
      <c r="U24" s="119">
        <f t="shared" si="10"/>
        <v>23853513</v>
      </c>
      <c r="V24" s="111">
        <f t="shared" si="11"/>
        <v>0.5831671694286058</v>
      </c>
      <c r="W24" s="135">
        <v>1602560</v>
      </c>
      <c r="X24" s="113">
        <f t="shared" si="12"/>
        <v>0.03917915063661719</v>
      </c>
      <c r="Y24" s="135">
        <v>576678</v>
      </c>
      <c r="Z24" s="113">
        <f t="shared" si="13"/>
        <v>0.014098538732292788</v>
      </c>
      <c r="AA24" s="135">
        <v>614052</v>
      </c>
      <c r="AB24" s="113">
        <f t="shared" si="14"/>
        <v>0.015012252774757925</v>
      </c>
      <c r="AC24" s="135">
        <v>2143272</v>
      </c>
      <c r="AD24" s="113">
        <f t="shared" si="15"/>
        <v>0.05239839790288276</v>
      </c>
      <c r="AE24" s="135">
        <v>2441267</v>
      </c>
      <c r="AF24" s="113">
        <f t="shared" si="16"/>
        <v>0.05968373573357787</v>
      </c>
      <c r="AG24" s="135">
        <v>1846206</v>
      </c>
      <c r="AH24" s="113">
        <f t="shared" si="17"/>
        <v>0.04513577212723797</v>
      </c>
      <c r="AI24" s="135">
        <v>0</v>
      </c>
      <c r="AJ24" s="113">
        <f t="shared" si="18"/>
        <v>0</v>
      </c>
      <c r="AK24" s="135">
        <v>4644</v>
      </c>
      <c r="AL24" s="113">
        <f t="shared" si="19"/>
        <v>0.00011353582739894309</v>
      </c>
      <c r="AM24" s="135">
        <v>53336</v>
      </c>
      <c r="AN24" s="113">
        <f t="shared" si="20"/>
        <v>0.0013039506654069829</v>
      </c>
      <c r="AO24" s="118">
        <f t="shared" si="21"/>
        <v>9282015</v>
      </c>
      <c r="AP24" s="110">
        <f t="shared" si="22"/>
        <v>0.22692533440017243</v>
      </c>
      <c r="AQ24" s="135">
        <v>6391675</v>
      </c>
      <c r="AR24" s="113">
        <f t="shared" si="23"/>
        <v>0.1562627281632514</v>
      </c>
      <c r="AS24" s="135">
        <v>1376185</v>
      </c>
      <c r="AT24" s="113">
        <f t="shared" si="24"/>
        <v>0.033644768007970394</v>
      </c>
      <c r="AU24" s="117">
        <f t="shared" si="25"/>
        <v>40903388</v>
      </c>
    </row>
    <row r="25" spans="1:51" s="56" customFormat="1" ht="12.75">
      <c r="A25" s="114">
        <v>22</v>
      </c>
      <c r="B25" s="139" t="s">
        <v>65</v>
      </c>
      <c r="C25" s="133">
        <v>10267980</v>
      </c>
      <c r="D25" s="40">
        <f t="shared" si="0"/>
        <v>0.31176398825010615</v>
      </c>
      <c r="E25" s="133">
        <v>3876468</v>
      </c>
      <c r="F25" s="40">
        <f t="shared" si="1"/>
        <v>0.11770018289906217</v>
      </c>
      <c r="G25" s="133">
        <v>804514</v>
      </c>
      <c r="H25" s="40">
        <f t="shared" si="2"/>
        <v>0.02442724793416484</v>
      </c>
      <c r="I25" s="133">
        <v>634732</v>
      </c>
      <c r="J25" s="40">
        <f t="shared" si="3"/>
        <v>0.019272201522594158</v>
      </c>
      <c r="K25" s="133">
        <v>0</v>
      </c>
      <c r="L25" s="40">
        <f t="shared" si="4"/>
        <v>0</v>
      </c>
      <c r="M25" s="133">
        <v>698152</v>
      </c>
      <c r="N25" s="40">
        <f t="shared" si="5"/>
        <v>0.02119780637718306</v>
      </c>
      <c r="O25" s="36">
        <f t="shared" si="6"/>
        <v>16281846</v>
      </c>
      <c r="P25" s="45">
        <f t="shared" si="7"/>
        <v>0.49436142698311036</v>
      </c>
      <c r="Q25" s="133">
        <v>920061</v>
      </c>
      <c r="R25" s="40">
        <f t="shared" si="8"/>
        <v>0.027935571241215984</v>
      </c>
      <c r="S25" s="133">
        <v>2144328</v>
      </c>
      <c r="T25" s="40">
        <f t="shared" si="9"/>
        <v>0.06510766960944349</v>
      </c>
      <c r="U25" s="43">
        <f t="shared" si="10"/>
        <v>19346235</v>
      </c>
      <c r="V25" s="46">
        <f t="shared" si="11"/>
        <v>0.5874046678337699</v>
      </c>
      <c r="W25" s="133">
        <v>1792544</v>
      </c>
      <c r="X25" s="40">
        <f t="shared" si="12"/>
        <v>0.054426544125894115</v>
      </c>
      <c r="Y25" s="133">
        <v>692421</v>
      </c>
      <c r="Z25" s="40">
        <f t="shared" si="13"/>
        <v>0.021023797524744568</v>
      </c>
      <c r="AA25" s="133">
        <v>381452</v>
      </c>
      <c r="AB25" s="40">
        <f t="shared" si="14"/>
        <v>0.011581927199505597</v>
      </c>
      <c r="AC25" s="133">
        <v>2402398</v>
      </c>
      <c r="AD25" s="40">
        <f t="shared" si="15"/>
        <v>0.07294338144835484</v>
      </c>
      <c r="AE25" s="133">
        <v>2821855</v>
      </c>
      <c r="AF25" s="40">
        <f t="shared" si="16"/>
        <v>0.0856792445119199</v>
      </c>
      <c r="AG25" s="133">
        <v>1786155</v>
      </c>
      <c r="AH25" s="40">
        <f t="shared" si="17"/>
        <v>0.054232556591741345</v>
      </c>
      <c r="AI25" s="133">
        <v>0</v>
      </c>
      <c r="AJ25" s="40">
        <f t="shared" si="18"/>
        <v>0</v>
      </c>
      <c r="AK25" s="133">
        <v>7695</v>
      </c>
      <c r="AL25" s="40">
        <f t="shared" si="19"/>
        <v>0.00023364127019964655</v>
      </c>
      <c r="AM25" s="133">
        <v>105645</v>
      </c>
      <c r="AN25" s="40">
        <f t="shared" si="20"/>
        <v>0.0032076714737156154</v>
      </c>
      <c r="AO25" s="60">
        <f t="shared" si="21"/>
        <v>9990165</v>
      </c>
      <c r="AP25" s="47">
        <f t="shared" si="22"/>
        <v>0.3033287641460756</v>
      </c>
      <c r="AQ25" s="133">
        <v>2475038</v>
      </c>
      <c r="AR25" s="40">
        <f t="shared" si="23"/>
        <v>0.07514893074884896</v>
      </c>
      <c r="AS25" s="133">
        <v>1123668</v>
      </c>
      <c r="AT25" s="40">
        <f t="shared" si="24"/>
        <v>0.03411763727130558</v>
      </c>
      <c r="AU25" s="61">
        <f t="shared" si="25"/>
        <v>32935106</v>
      </c>
      <c r="AV25" s="44"/>
      <c r="AW25" s="44"/>
      <c r="AX25" s="44"/>
      <c r="AY25" s="44"/>
    </row>
    <row r="26" spans="1:51" s="56" customFormat="1" ht="12.75">
      <c r="A26" s="114">
        <v>23</v>
      </c>
      <c r="B26" s="139" t="s">
        <v>66</v>
      </c>
      <c r="C26" s="133">
        <v>46115048</v>
      </c>
      <c r="D26" s="40">
        <f t="shared" si="0"/>
        <v>0.3184974236130325</v>
      </c>
      <c r="E26" s="133">
        <v>21487374</v>
      </c>
      <c r="F26" s="40">
        <f t="shared" si="1"/>
        <v>0.14840433992846894</v>
      </c>
      <c r="G26" s="133">
        <v>3468736</v>
      </c>
      <c r="H26" s="40">
        <f t="shared" si="2"/>
        <v>0.023957114371729073</v>
      </c>
      <c r="I26" s="133">
        <v>1735083</v>
      </c>
      <c r="J26" s="40">
        <f t="shared" si="3"/>
        <v>0.011983495392973923</v>
      </c>
      <c r="K26" s="133">
        <v>82363</v>
      </c>
      <c r="L26" s="40">
        <f t="shared" si="4"/>
        <v>0.0005688469260845223</v>
      </c>
      <c r="M26" s="133">
        <v>9715527</v>
      </c>
      <c r="N26" s="40">
        <f t="shared" si="5"/>
        <v>0.0671010972067698</v>
      </c>
      <c r="O26" s="36">
        <f t="shared" si="6"/>
        <v>82604131</v>
      </c>
      <c r="P26" s="45">
        <f t="shared" si="7"/>
        <v>0.5705123174390587</v>
      </c>
      <c r="Q26" s="133">
        <v>4062754</v>
      </c>
      <c r="R26" s="40">
        <f t="shared" si="8"/>
        <v>0.028059749211874232</v>
      </c>
      <c r="S26" s="133">
        <v>5729453</v>
      </c>
      <c r="T26" s="40">
        <f t="shared" si="9"/>
        <v>0.039570944807689676</v>
      </c>
      <c r="U26" s="43">
        <f t="shared" si="10"/>
        <v>92396338</v>
      </c>
      <c r="V26" s="46">
        <f t="shared" si="11"/>
        <v>0.6381430114586227</v>
      </c>
      <c r="W26" s="133">
        <v>5163334</v>
      </c>
      <c r="X26" s="40">
        <f t="shared" si="12"/>
        <v>0.03566099673697778</v>
      </c>
      <c r="Y26" s="133">
        <v>2186800</v>
      </c>
      <c r="Z26" s="40">
        <f t="shared" si="13"/>
        <v>0.015103316513017172</v>
      </c>
      <c r="AA26" s="133">
        <v>1549308</v>
      </c>
      <c r="AB26" s="40">
        <f t="shared" si="14"/>
        <v>0.01070042486745455</v>
      </c>
      <c r="AC26" s="133">
        <v>13545377</v>
      </c>
      <c r="AD26" s="40">
        <f t="shared" si="15"/>
        <v>0.09355227552549068</v>
      </c>
      <c r="AE26" s="133">
        <v>7540070</v>
      </c>
      <c r="AF26" s="40">
        <f t="shared" si="16"/>
        <v>0.052076122068915945</v>
      </c>
      <c r="AG26" s="133">
        <v>8714533</v>
      </c>
      <c r="AH26" s="40">
        <f t="shared" si="17"/>
        <v>0.06018764869312835</v>
      </c>
      <c r="AI26" s="133">
        <v>0</v>
      </c>
      <c r="AJ26" s="40">
        <f t="shared" si="18"/>
        <v>0</v>
      </c>
      <c r="AK26" s="133">
        <v>547479</v>
      </c>
      <c r="AL26" s="40">
        <f t="shared" si="19"/>
        <v>0.0037812093566993456</v>
      </c>
      <c r="AM26" s="133">
        <v>677311</v>
      </c>
      <c r="AN26" s="40">
        <f t="shared" si="20"/>
        <v>0.00467790488876357</v>
      </c>
      <c r="AO26" s="60">
        <f t="shared" si="21"/>
        <v>39924212</v>
      </c>
      <c r="AP26" s="47">
        <f t="shared" si="22"/>
        <v>0.2757398986504474</v>
      </c>
      <c r="AQ26" s="133">
        <v>4657891</v>
      </c>
      <c r="AR26" s="40">
        <f t="shared" si="23"/>
        <v>0.03217011251881017</v>
      </c>
      <c r="AS26" s="133">
        <v>7810950</v>
      </c>
      <c r="AT26" s="40">
        <f t="shared" si="24"/>
        <v>0.05394697737211976</v>
      </c>
      <c r="AU26" s="61">
        <f t="shared" si="25"/>
        <v>144789391</v>
      </c>
      <c r="AV26" s="44"/>
      <c r="AW26" s="44"/>
      <c r="AX26" s="44"/>
      <c r="AY26" s="44"/>
    </row>
    <row r="27" spans="1:51" s="56" customFormat="1" ht="12.75">
      <c r="A27" s="114">
        <v>24</v>
      </c>
      <c r="B27" s="139" t="s">
        <v>67</v>
      </c>
      <c r="C27" s="133">
        <v>22713310</v>
      </c>
      <c r="D27" s="40">
        <f t="shared" si="0"/>
        <v>0.2661137384564944</v>
      </c>
      <c r="E27" s="133">
        <v>5467106</v>
      </c>
      <c r="F27" s="40">
        <f t="shared" si="1"/>
        <v>0.06405372075659299</v>
      </c>
      <c r="G27" s="133">
        <v>1316688</v>
      </c>
      <c r="H27" s="40">
        <f t="shared" si="2"/>
        <v>0.015426583182319294</v>
      </c>
      <c r="I27" s="133">
        <v>1714164</v>
      </c>
      <c r="J27" s="40">
        <f t="shared" si="3"/>
        <v>0.020083492470605924</v>
      </c>
      <c r="K27" s="133">
        <v>323303</v>
      </c>
      <c r="L27" s="40">
        <f t="shared" si="4"/>
        <v>0.0037878834033524835</v>
      </c>
      <c r="M27" s="133">
        <v>4506146</v>
      </c>
      <c r="N27" s="40">
        <f t="shared" si="5"/>
        <v>0.05279491884233422</v>
      </c>
      <c r="O27" s="36">
        <f t="shared" si="6"/>
        <v>36040717</v>
      </c>
      <c r="P27" s="45">
        <f t="shared" si="7"/>
        <v>0.4222603371116993</v>
      </c>
      <c r="Q27" s="133">
        <v>3599859</v>
      </c>
      <c r="R27" s="40">
        <f t="shared" si="8"/>
        <v>0.04217667686507415</v>
      </c>
      <c r="S27" s="133">
        <v>3727156</v>
      </c>
      <c r="T27" s="40">
        <f t="shared" si="9"/>
        <v>0.0436681142893992</v>
      </c>
      <c r="U27" s="43">
        <f t="shared" si="10"/>
        <v>43367732</v>
      </c>
      <c r="V27" s="46">
        <f t="shared" si="11"/>
        <v>0.5081051282661726</v>
      </c>
      <c r="W27" s="133">
        <v>3326822</v>
      </c>
      <c r="X27" s="40">
        <f t="shared" si="12"/>
        <v>0.03897772009448695</v>
      </c>
      <c r="Y27" s="133">
        <v>2290396</v>
      </c>
      <c r="Z27" s="40">
        <f t="shared" si="13"/>
        <v>0.026834743245515554</v>
      </c>
      <c r="AA27" s="133">
        <v>834479</v>
      </c>
      <c r="AB27" s="40">
        <f t="shared" si="14"/>
        <v>0.009776924911139634</v>
      </c>
      <c r="AC27" s="133">
        <v>8815071</v>
      </c>
      <c r="AD27" s="40">
        <f t="shared" si="15"/>
        <v>0.10327915651965426</v>
      </c>
      <c r="AE27" s="133">
        <v>3551302</v>
      </c>
      <c r="AF27" s="40">
        <f t="shared" si="16"/>
        <v>0.04160777322230998</v>
      </c>
      <c r="AG27" s="133">
        <v>3797199</v>
      </c>
      <c r="AH27" s="40">
        <f t="shared" si="17"/>
        <v>0.044488752258180865</v>
      </c>
      <c r="AI27" s="133">
        <v>0</v>
      </c>
      <c r="AJ27" s="40">
        <f t="shared" si="18"/>
        <v>0</v>
      </c>
      <c r="AK27" s="133">
        <v>7635</v>
      </c>
      <c r="AL27" s="40">
        <f t="shared" si="19"/>
        <v>8.945320576857069E-05</v>
      </c>
      <c r="AM27" s="133">
        <v>363999</v>
      </c>
      <c r="AN27" s="40">
        <f t="shared" si="20"/>
        <v>0.00426468597859253</v>
      </c>
      <c r="AO27" s="60">
        <f t="shared" si="21"/>
        <v>22986903</v>
      </c>
      <c r="AP27" s="47">
        <f t="shared" si="22"/>
        <v>0.26931920943564835</v>
      </c>
      <c r="AQ27" s="133">
        <v>15784755</v>
      </c>
      <c r="AR27" s="40">
        <f t="shared" si="23"/>
        <v>0.18493738533352655</v>
      </c>
      <c r="AS27" s="133">
        <v>3212498</v>
      </c>
      <c r="AT27" s="40">
        <f t="shared" si="24"/>
        <v>0.037638276964652495</v>
      </c>
      <c r="AU27" s="61">
        <f t="shared" si="25"/>
        <v>85351888</v>
      </c>
      <c r="AV27" s="44"/>
      <c r="AW27" s="44"/>
      <c r="AX27" s="44"/>
      <c r="AY27" s="44"/>
    </row>
    <row r="28" spans="1:47" ht="12.75">
      <c r="A28" s="115">
        <v>25</v>
      </c>
      <c r="B28" s="141" t="s">
        <v>68</v>
      </c>
      <c r="C28" s="134">
        <v>9485927</v>
      </c>
      <c r="D28" s="41">
        <f t="shared" si="0"/>
        <v>0.3741623487384013</v>
      </c>
      <c r="E28" s="134">
        <v>2930066</v>
      </c>
      <c r="F28" s="41">
        <f t="shared" si="1"/>
        <v>0.11557335161007802</v>
      </c>
      <c r="G28" s="134">
        <v>650425</v>
      </c>
      <c r="H28" s="41">
        <f t="shared" si="2"/>
        <v>0.025655325586858794</v>
      </c>
      <c r="I28" s="134">
        <v>199723</v>
      </c>
      <c r="J28" s="41">
        <f t="shared" si="3"/>
        <v>0.0078778623087738</v>
      </c>
      <c r="K28" s="134">
        <v>0</v>
      </c>
      <c r="L28" s="41">
        <f t="shared" si="4"/>
        <v>0</v>
      </c>
      <c r="M28" s="134">
        <v>716790</v>
      </c>
      <c r="N28" s="41">
        <f t="shared" si="5"/>
        <v>0.02827302275804976</v>
      </c>
      <c r="O28" s="5">
        <f t="shared" si="6"/>
        <v>13982931</v>
      </c>
      <c r="P28" s="57">
        <f t="shared" si="7"/>
        <v>0.5515419110021617</v>
      </c>
      <c r="Q28" s="134">
        <v>930308</v>
      </c>
      <c r="R28" s="41">
        <f t="shared" si="8"/>
        <v>0.03669501423847397</v>
      </c>
      <c r="S28" s="134">
        <v>1521829</v>
      </c>
      <c r="T28" s="41">
        <f t="shared" si="9"/>
        <v>0.060026933900947425</v>
      </c>
      <c r="U28" s="6">
        <f t="shared" si="10"/>
        <v>16435068</v>
      </c>
      <c r="V28" s="54">
        <f t="shared" si="11"/>
        <v>0.6482638591415831</v>
      </c>
      <c r="W28" s="134">
        <v>1163991</v>
      </c>
      <c r="X28" s="41">
        <f t="shared" si="12"/>
        <v>0.04591239279728386</v>
      </c>
      <c r="Y28" s="134">
        <v>929760</v>
      </c>
      <c r="Z28" s="41">
        <f t="shared" si="13"/>
        <v>0.036673398958585283</v>
      </c>
      <c r="AA28" s="134">
        <v>440265</v>
      </c>
      <c r="AB28" s="41">
        <f t="shared" si="14"/>
        <v>0.01736578686166489</v>
      </c>
      <c r="AC28" s="134">
        <v>1751745</v>
      </c>
      <c r="AD28" s="41">
        <f t="shared" si="15"/>
        <v>0.0690957271324933</v>
      </c>
      <c r="AE28" s="134">
        <v>1657392</v>
      </c>
      <c r="AF28" s="41">
        <f t="shared" si="16"/>
        <v>0.06537407292932323</v>
      </c>
      <c r="AG28" s="134">
        <v>1529444</v>
      </c>
      <c r="AH28" s="41">
        <f t="shared" si="17"/>
        <v>0.06032729951472908</v>
      </c>
      <c r="AI28" s="134">
        <v>0</v>
      </c>
      <c r="AJ28" s="41">
        <f t="shared" si="18"/>
        <v>0</v>
      </c>
      <c r="AK28" s="134">
        <v>0</v>
      </c>
      <c r="AL28" s="41">
        <f t="shared" si="19"/>
        <v>0</v>
      </c>
      <c r="AM28" s="134">
        <v>0</v>
      </c>
      <c r="AN28" s="41">
        <f t="shared" si="20"/>
        <v>0</v>
      </c>
      <c r="AO28" s="79">
        <f t="shared" si="21"/>
        <v>7472597</v>
      </c>
      <c r="AP28" s="58">
        <f t="shared" si="22"/>
        <v>0.2947486781940796</v>
      </c>
      <c r="AQ28" s="134">
        <v>851735</v>
      </c>
      <c r="AR28" s="41">
        <f t="shared" si="23"/>
        <v>0.033595785430638694</v>
      </c>
      <c r="AS28" s="134">
        <v>593036</v>
      </c>
      <c r="AT28" s="41">
        <f t="shared" si="24"/>
        <v>0.023391677233698567</v>
      </c>
      <c r="AU28" s="80">
        <f t="shared" si="25"/>
        <v>25352436</v>
      </c>
    </row>
    <row r="29" spans="1:47" ht="12.75">
      <c r="A29" s="121">
        <v>26</v>
      </c>
      <c r="B29" s="140" t="s">
        <v>173</v>
      </c>
      <c r="C29" s="135">
        <v>173740247</v>
      </c>
      <c r="D29" s="113">
        <f t="shared" si="0"/>
        <v>0.2917228616605277</v>
      </c>
      <c r="E29" s="135">
        <v>84301540</v>
      </c>
      <c r="F29" s="113">
        <f t="shared" si="1"/>
        <v>0.14154858713415688</v>
      </c>
      <c r="G29" s="135">
        <v>8166125</v>
      </c>
      <c r="H29" s="113">
        <f t="shared" si="2"/>
        <v>0.013711534286454517</v>
      </c>
      <c r="I29" s="135">
        <v>8613053</v>
      </c>
      <c r="J29" s="113">
        <f t="shared" si="3"/>
        <v>0.014461959805972839</v>
      </c>
      <c r="K29" s="135">
        <v>948546</v>
      </c>
      <c r="L29" s="113">
        <f t="shared" si="4"/>
        <v>0.001592679637071351</v>
      </c>
      <c r="M29" s="135">
        <v>28010675</v>
      </c>
      <c r="N29" s="113">
        <f t="shared" si="5"/>
        <v>0.047032017101040505</v>
      </c>
      <c r="O29" s="120">
        <f t="shared" si="6"/>
        <v>303780186</v>
      </c>
      <c r="P29" s="112">
        <f t="shared" si="7"/>
        <v>0.5100696396252238</v>
      </c>
      <c r="Q29" s="135">
        <v>22158786</v>
      </c>
      <c r="R29" s="113">
        <f t="shared" si="8"/>
        <v>0.03720625804591631</v>
      </c>
      <c r="S29" s="135">
        <v>25541617</v>
      </c>
      <c r="T29" s="113">
        <f t="shared" si="9"/>
        <v>0.04288628415888682</v>
      </c>
      <c r="U29" s="119">
        <f t="shared" si="10"/>
        <v>351480589</v>
      </c>
      <c r="V29" s="111">
        <f t="shared" si="11"/>
        <v>0.5901621818300269</v>
      </c>
      <c r="W29" s="135">
        <v>33602986</v>
      </c>
      <c r="X29" s="113">
        <f t="shared" si="12"/>
        <v>0.05642192529091229</v>
      </c>
      <c r="Y29" s="135">
        <v>26503433</v>
      </c>
      <c r="Z29" s="113">
        <f t="shared" si="13"/>
        <v>0.044501245117880284</v>
      </c>
      <c r="AA29" s="135">
        <v>9451416</v>
      </c>
      <c r="AB29" s="113">
        <f t="shared" si="14"/>
        <v>0.015869633949951147</v>
      </c>
      <c r="AC29" s="135">
        <v>40817481</v>
      </c>
      <c r="AD29" s="113">
        <f t="shared" si="15"/>
        <v>0.06853560167376888</v>
      </c>
      <c r="AE29" s="135">
        <v>25229742</v>
      </c>
      <c r="AF29" s="113">
        <f t="shared" si="16"/>
        <v>0.04236262272147458</v>
      </c>
      <c r="AG29" s="135">
        <v>20702958</v>
      </c>
      <c r="AH29" s="113">
        <f t="shared" si="17"/>
        <v>0.03476181401191236</v>
      </c>
      <c r="AI29" s="135">
        <v>0</v>
      </c>
      <c r="AJ29" s="113">
        <f t="shared" si="18"/>
        <v>0</v>
      </c>
      <c r="AK29" s="135">
        <v>2795999</v>
      </c>
      <c r="AL29" s="113">
        <f t="shared" si="19"/>
        <v>0.004694691319737641</v>
      </c>
      <c r="AM29" s="135">
        <v>18995698</v>
      </c>
      <c r="AN29" s="113">
        <f t="shared" si="20"/>
        <v>0.031895196855563135</v>
      </c>
      <c r="AO29" s="118">
        <f t="shared" si="21"/>
        <v>178099713</v>
      </c>
      <c r="AP29" s="110">
        <f t="shared" si="22"/>
        <v>0.2990427309412003</v>
      </c>
      <c r="AQ29" s="135">
        <v>40478881</v>
      </c>
      <c r="AR29" s="113">
        <f t="shared" si="23"/>
        <v>0.06796706696368379</v>
      </c>
      <c r="AS29" s="135">
        <v>25506917</v>
      </c>
      <c r="AT29" s="113">
        <f t="shared" si="24"/>
        <v>0.042828020265088966</v>
      </c>
      <c r="AU29" s="117">
        <f t="shared" si="25"/>
        <v>595566100</v>
      </c>
    </row>
    <row r="30" spans="1:51" s="56" customFormat="1" ht="12.75">
      <c r="A30" s="114">
        <v>27</v>
      </c>
      <c r="B30" s="139" t="s">
        <v>174</v>
      </c>
      <c r="C30" s="133">
        <v>22401974</v>
      </c>
      <c r="D30" s="40">
        <f t="shared" si="0"/>
        <v>0.35376587064673787</v>
      </c>
      <c r="E30" s="133">
        <v>6942495</v>
      </c>
      <c r="F30" s="40">
        <f t="shared" si="1"/>
        <v>0.109633989760707</v>
      </c>
      <c r="G30" s="133">
        <v>1570204</v>
      </c>
      <c r="H30" s="40">
        <f t="shared" si="2"/>
        <v>0.024796233811939537</v>
      </c>
      <c r="I30" s="133">
        <v>654013</v>
      </c>
      <c r="J30" s="40">
        <f t="shared" si="3"/>
        <v>0.01032799512932588</v>
      </c>
      <c r="K30" s="133">
        <v>86414</v>
      </c>
      <c r="L30" s="40">
        <f t="shared" si="4"/>
        <v>0.0013646263470383105</v>
      </c>
      <c r="M30" s="133">
        <v>3785641</v>
      </c>
      <c r="N30" s="40">
        <f t="shared" si="5"/>
        <v>0.059781811385058635</v>
      </c>
      <c r="O30" s="36">
        <f t="shared" si="6"/>
        <v>35440741</v>
      </c>
      <c r="P30" s="45">
        <f t="shared" si="7"/>
        <v>0.5596705270808072</v>
      </c>
      <c r="Q30" s="133">
        <v>3121735</v>
      </c>
      <c r="R30" s="40">
        <f t="shared" si="8"/>
        <v>0.04929758869479066</v>
      </c>
      <c r="S30" s="133">
        <v>3277415</v>
      </c>
      <c r="T30" s="40">
        <f t="shared" si="9"/>
        <v>0.05175604484433731</v>
      </c>
      <c r="U30" s="43">
        <f t="shared" si="10"/>
        <v>41839891</v>
      </c>
      <c r="V30" s="46">
        <f t="shared" si="11"/>
        <v>0.6607241606199352</v>
      </c>
      <c r="W30" s="133">
        <v>3771902</v>
      </c>
      <c r="X30" s="40">
        <f t="shared" si="12"/>
        <v>0.05956484883984652</v>
      </c>
      <c r="Y30" s="133">
        <v>1443438</v>
      </c>
      <c r="Z30" s="40">
        <f t="shared" si="13"/>
        <v>0.022794379673620996</v>
      </c>
      <c r="AA30" s="133">
        <v>691143</v>
      </c>
      <c r="AB30" s="40">
        <f t="shared" si="14"/>
        <v>0.010914341974345581</v>
      </c>
      <c r="AC30" s="133">
        <v>5465859</v>
      </c>
      <c r="AD30" s="40">
        <f t="shared" si="15"/>
        <v>0.08631535631490815</v>
      </c>
      <c r="AE30" s="133">
        <v>2489001</v>
      </c>
      <c r="AF30" s="40">
        <f t="shared" si="16"/>
        <v>0.039305625736624876</v>
      </c>
      <c r="AG30" s="133">
        <v>4217651</v>
      </c>
      <c r="AH30" s="40">
        <f t="shared" si="17"/>
        <v>0.06660399561659543</v>
      </c>
      <c r="AI30" s="133">
        <v>0</v>
      </c>
      <c r="AJ30" s="40">
        <f t="shared" si="18"/>
        <v>0</v>
      </c>
      <c r="AK30" s="133">
        <v>14194</v>
      </c>
      <c r="AL30" s="40">
        <f t="shared" si="19"/>
        <v>0.00022414778126069593</v>
      </c>
      <c r="AM30" s="133">
        <v>387570</v>
      </c>
      <c r="AN30" s="40">
        <f t="shared" si="20"/>
        <v>0.006120399857912352</v>
      </c>
      <c r="AO30" s="60">
        <f t="shared" si="21"/>
        <v>18480758</v>
      </c>
      <c r="AP30" s="47">
        <f t="shared" si="22"/>
        <v>0.2918430957951146</v>
      </c>
      <c r="AQ30" s="133">
        <v>37500</v>
      </c>
      <c r="AR30" s="40">
        <f t="shared" si="23"/>
        <v>0.0005921897842240452</v>
      </c>
      <c r="AS30" s="133">
        <v>2966145</v>
      </c>
      <c r="AT30" s="40">
        <f t="shared" si="24"/>
        <v>0.046840553800726145</v>
      </c>
      <c r="AU30" s="61">
        <f t="shared" si="25"/>
        <v>63324294</v>
      </c>
      <c r="AV30" s="44"/>
      <c r="AW30" s="44"/>
      <c r="AX30" s="44"/>
      <c r="AY30" s="44"/>
    </row>
    <row r="31" spans="1:51" s="56" customFormat="1" ht="12.75">
      <c r="A31" s="114">
        <v>28</v>
      </c>
      <c r="B31" s="139" t="s">
        <v>69</v>
      </c>
      <c r="C31" s="133">
        <v>111563004</v>
      </c>
      <c r="D31" s="40">
        <f t="shared" si="0"/>
        <v>0.3357523959084923</v>
      </c>
      <c r="E31" s="133">
        <v>46345007</v>
      </c>
      <c r="F31" s="40">
        <f t="shared" si="1"/>
        <v>0.1394767672143881</v>
      </c>
      <c r="G31" s="133">
        <v>7051191</v>
      </c>
      <c r="H31" s="40">
        <f t="shared" si="2"/>
        <v>0.021220782762880766</v>
      </c>
      <c r="I31" s="133">
        <v>9474692</v>
      </c>
      <c r="J31" s="40">
        <f t="shared" si="3"/>
        <v>0.028514385821800072</v>
      </c>
      <c r="K31" s="133">
        <v>732876</v>
      </c>
      <c r="L31" s="40">
        <f t="shared" si="4"/>
        <v>0.0022056135464390346</v>
      </c>
      <c r="M31" s="133">
        <v>17413947</v>
      </c>
      <c r="N31" s="40">
        <f t="shared" si="5"/>
        <v>0.05240782533494259</v>
      </c>
      <c r="O31" s="36">
        <f t="shared" si="6"/>
        <v>192580717</v>
      </c>
      <c r="P31" s="45">
        <f t="shared" si="7"/>
        <v>0.5795777705889429</v>
      </c>
      <c r="Q31" s="133">
        <v>21055263</v>
      </c>
      <c r="R31" s="40">
        <f t="shared" si="8"/>
        <v>0.06336648122825224</v>
      </c>
      <c r="S31" s="133">
        <v>12785578</v>
      </c>
      <c r="T31" s="40">
        <f t="shared" si="9"/>
        <v>0.038478602158964</v>
      </c>
      <c r="U31" s="43">
        <f t="shared" si="10"/>
        <v>226421558</v>
      </c>
      <c r="V31" s="46">
        <f t="shared" si="11"/>
        <v>0.6814228539761591</v>
      </c>
      <c r="W31" s="133">
        <v>14369278</v>
      </c>
      <c r="X31" s="40">
        <f t="shared" si="12"/>
        <v>0.04324479749554959</v>
      </c>
      <c r="Y31" s="133">
        <v>4010650</v>
      </c>
      <c r="Z31" s="40">
        <f t="shared" si="13"/>
        <v>0.012070178270301817</v>
      </c>
      <c r="AA31" s="133">
        <v>2707111</v>
      </c>
      <c r="AB31" s="40">
        <f t="shared" si="14"/>
        <v>0.008147136341364871</v>
      </c>
      <c r="AC31" s="133">
        <v>22424566</v>
      </c>
      <c r="AD31" s="40">
        <f t="shared" si="15"/>
        <v>0.06748744199921433</v>
      </c>
      <c r="AE31" s="133">
        <v>19903648</v>
      </c>
      <c r="AF31" s="40">
        <f t="shared" si="16"/>
        <v>0.059900659391703644</v>
      </c>
      <c r="AG31" s="133">
        <v>14056118</v>
      </c>
      <c r="AH31" s="40">
        <f t="shared" si="17"/>
        <v>0.042302332551680706</v>
      </c>
      <c r="AI31" s="133">
        <v>0</v>
      </c>
      <c r="AJ31" s="40">
        <f t="shared" si="18"/>
        <v>0</v>
      </c>
      <c r="AK31" s="133">
        <v>8841</v>
      </c>
      <c r="AL31" s="40">
        <f t="shared" si="19"/>
        <v>2.6607269666447675E-05</v>
      </c>
      <c r="AM31" s="133">
        <v>2585366</v>
      </c>
      <c r="AN31" s="40">
        <f t="shared" si="20"/>
        <v>0.007780740905832503</v>
      </c>
      <c r="AO31" s="60">
        <f t="shared" si="21"/>
        <v>80065578</v>
      </c>
      <c r="AP31" s="47">
        <f t="shared" si="22"/>
        <v>0.24095989422531391</v>
      </c>
      <c r="AQ31" s="133">
        <v>7328069</v>
      </c>
      <c r="AR31" s="40">
        <f t="shared" si="23"/>
        <v>0.022054055877992935</v>
      </c>
      <c r="AS31" s="133">
        <v>18462406</v>
      </c>
      <c r="AT31" s="40">
        <f t="shared" si="24"/>
        <v>0.05556319592053405</v>
      </c>
      <c r="AU31" s="61">
        <f t="shared" si="25"/>
        <v>332277611</v>
      </c>
      <c r="AV31" s="44"/>
      <c r="AW31" s="44"/>
      <c r="AX31" s="44"/>
      <c r="AY31" s="44"/>
    </row>
    <row r="32" spans="1:51" s="56" customFormat="1" ht="12.75">
      <c r="A32" s="114">
        <v>29</v>
      </c>
      <c r="B32" s="139" t="s">
        <v>70</v>
      </c>
      <c r="C32" s="133">
        <v>52426197</v>
      </c>
      <c r="D32" s="40">
        <f t="shared" si="0"/>
        <v>0.30645431896596836</v>
      </c>
      <c r="E32" s="133">
        <v>17990010</v>
      </c>
      <c r="F32" s="40">
        <f t="shared" si="1"/>
        <v>0.10515956865497912</v>
      </c>
      <c r="G32" s="133">
        <v>2464177</v>
      </c>
      <c r="H32" s="40">
        <f t="shared" si="2"/>
        <v>0.014404204912032871</v>
      </c>
      <c r="I32" s="133">
        <v>2689911</v>
      </c>
      <c r="J32" s="40">
        <f t="shared" si="3"/>
        <v>0.01572372002462942</v>
      </c>
      <c r="K32" s="133">
        <v>467106</v>
      </c>
      <c r="L32" s="40">
        <f t="shared" si="4"/>
        <v>0.0027304412546826085</v>
      </c>
      <c r="M32" s="133">
        <v>8271286</v>
      </c>
      <c r="N32" s="40">
        <f t="shared" si="5"/>
        <v>0.04834932654189562</v>
      </c>
      <c r="O32" s="36">
        <f t="shared" si="6"/>
        <v>84308687</v>
      </c>
      <c r="P32" s="45">
        <f t="shared" si="7"/>
        <v>0.492821580354188</v>
      </c>
      <c r="Q32" s="133">
        <v>9477018</v>
      </c>
      <c r="R32" s="40">
        <f t="shared" si="8"/>
        <v>0.05539736359320939</v>
      </c>
      <c r="S32" s="133">
        <v>8488004</v>
      </c>
      <c r="T32" s="40">
        <f t="shared" si="9"/>
        <v>0.04961613914509983</v>
      </c>
      <c r="U32" s="43">
        <f t="shared" si="10"/>
        <v>102273709</v>
      </c>
      <c r="V32" s="46">
        <f t="shared" si="11"/>
        <v>0.5978350830924972</v>
      </c>
      <c r="W32" s="133">
        <v>7346260</v>
      </c>
      <c r="X32" s="40">
        <f t="shared" si="12"/>
        <v>0.042942140267144206</v>
      </c>
      <c r="Y32" s="133">
        <v>1982454</v>
      </c>
      <c r="Z32" s="40">
        <f t="shared" si="13"/>
        <v>0.011588320824632002</v>
      </c>
      <c r="AA32" s="133">
        <v>1434253</v>
      </c>
      <c r="AB32" s="40">
        <f t="shared" si="14"/>
        <v>0.008383843412099813</v>
      </c>
      <c r="AC32" s="133">
        <v>13372816</v>
      </c>
      <c r="AD32" s="40">
        <f t="shared" si="15"/>
        <v>0.07817002671273686</v>
      </c>
      <c r="AE32" s="133">
        <v>7480371</v>
      </c>
      <c r="AF32" s="40">
        <f t="shared" si="16"/>
        <v>0.0437260784034703</v>
      </c>
      <c r="AG32" s="133">
        <v>8348729</v>
      </c>
      <c r="AH32" s="40">
        <f t="shared" si="17"/>
        <v>0.04880201514381121</v>
      </c>
      <c r="AI32" s="133">
        <v>0</v>
      </c>
      <c r="AJ32" s="40">
        <f t="shared" si="18"/>
        <v>0</v>
      </c>
      <c r="AK32" s="133">
        <v>12560</v>
      </c>
      <c r="AL32" s="40">
        <f t="shared" si="19"/>
        <v>7.34187575385749E-05</v>
      </c>
      <c r="AM32" s="133">
        <v>3020997</v>
      </c>
      <c r="AN32" s="40">
        <f t="shared" si="20"/>
        <v>0.017659064193293165</v>
      </c>
      <c r="AO32" s="60">
        <f t="shared" si="21"/>
        <v>42998440</v>
      </c>
      <c r="AP32" s="47">
        <f t="shared" si="22"/>
        <v>0.2513449077147261</v>
      </c>
      <c r="AQ32" s="133">
        <v>15124089</v>
      </c>
      <c r="AR32" s="40">
        <f t="shared" si="23"/>
        <v>0.08840699229958819</v>
      </c>
      <c r="AS32" s="133">
        <v>10677210</v>
      </c>
      <c r="AT32" s="40">
        <f t="shared" si="24"/>
        <v>0.062413016893188476</v>
      </c>
      <c r="AU32" s="61">
        <f t="shared" si="25"/>
        <v>171073448</v>
      </c>
      <c r="AV32" s="44"/>
      <c r="AW32" s="44"/>
      <c r="AX32" s="44"/>
      <c r="AY32" s="44"/>
    </row>
    <row r="33" spans="1:47" ht="12.75">
      <c r="A33" s="115">
        <v>30</v>
      </c>
      <c r="B33" s="141" t="s">
        <v>71</v>
      </c>
      <c r="C33" s="134">
        <v>9689393</v>
      </c>
      <c r="D33" s="41">
        <f t="shared" si="0"/>
        <v>0.2873315387380984</v>
      </c>
      <c r="E33" s="134">
        <v>2960989</v>
      </c>
      <c r="F33" s="41">
        <f t="shared" si="1"/>
        <v>0.0878058641605912</v>
      </c>
      <c r="G33" s="134">
        <v>608598</v>
      </c>
      <c r="H33" s="41">
        <f t="shared" si="2"/>
        <v>0.01804750821985745</v>
      </c>
      <c r="I33" s="134">
        <v>547561</v>
      </c>
      <c r="J33" s="41">
        <f t="shared" si="3"/>
        <v>0.016237502667398453</v>
      </c>
      <c r="K33" s="134">
        <v>106850</v>
      </c>
      <c r="L33" s="41">
        <f t="shared" si="4"/>
        <v>0.0031685550285932068</v>
      </c>
      <c r="M33" s="134">
        <v>2051471</v>
      </c>
      <c r="N33" s="41">
        <f t="shared" si="5"/>
        <v>0.06083480349146592</v>
      </c>
      <c r="O33" s="5">
        <f t="shared" si="6"/>
        <v>15964862</v>
      </c>
      <c r="P33" s="57">
        <f t="shared" si="7"/>
        <v>0.4734257723060047</v>
      </c>
      <c r="Q33" s="134">
        <v>844060</v>
      </c>
      <c r="R33" s="41">
        <f t="shared" si="8"/>
        <v>0.02502995374295163</v>
      </c>
      <c r="S33" s="134">
        <v>1394742</v>
      </c>
      <c r="T33" s="41">
        <f t="shared" si="9"/>
        <v>0.041360007278335484</v>
      </c>
      <c r="U33" s="6">
        <f t="shared" si="10"/>
        <v>18203664</v>
      </c>
      <c r="V33" s="54">
        <f t="shared" si="11"/>
        <v>0.5398157333272918</v>
      </c>
      <c r="W33" s="134">
        <v>1433120</v>
      </c>
      <c r="X33" s="41">
        <f t="shared" si="12"/>
        <v>0.04249807751593352</v>
      </c>
      <c r="Y33" s="134">
        <v>493495</v>
      </c>
      <c r="Z33" s="41">
        <f t="shared" si="13"/>
        <v>0.01463421678835381</v>
      </c>
      <c r="AA33" s="134">
        <v>414725</v>
      </c>
      <c r="AB33" s="41">
        <f t="shared" si="14"/>
        <v>0.012298352683512566</v>
      </c>
      <c r="AC33" s="134">
        <v>2545494</v>
      </c>
      <c r="AD33" s="41">
        <f t="shared" si="15"/>
        <v>0.07548467771599285</v>
      </c>
      <c r="AE33" s="134">
        <v>1598169</v>
      </c>
      <c r="AF33" s="41">
        <f t="shared" si="16"/>
        <v>0.04739247937755523</v>
      </c>
      <c r="AG33" s="134">
        <v>1676483</v>
      </c>
      <c r="AH33" s="41">
        <f t="shared" si="17"/>
        <v>0.04971482115115606</v>
      </c>
      <c r="AI33" s="134">
        <v>0</v>
      </c>
      <c r="AJ33" s="41">
        <f t="shared" si="18"/>
        <v>0</v>
      </c>
      <c r="AK33" s="134">
        <v>0</v>
      </c>
      <c r="AL33" s="41">
        <f t="shared" si="19"/>
        <v>0</v>
      </c>
      <c r="AM33" s="134">
        <v>76808</v>
      </c>
      <c r="AN33" s="41">
        <f t="shared" si="20"/>
        <v>0.0022776824954252413</v>
      </c>
      <c r="AO33" s="79">
        <f t="shared" si="21"/>
        <v>8238294</v>
      </c>
      <c r="AP33" s="58">
        <f t="shared" si="22"/>
        <v>0.24430030772792927</v>
      </c>
      <c r="AQ33" s="134">
        <v>6352153</v>
      </c>
      <c r="AR33" s="41">
        <f t="shared" si="23"/>
        <v>0.18836823893816962</v>
      </c>
      <c r="AS33" s="134">
        <v>927885</v>
      </c>
      <c r="AT33" s="41">
        <f t="shared" si="24"/>
        <v>0.027515720006609335</v>
      </c>
      <c r="AU33" s="80">
        <f t="shared" si="25"/>
        <v>33721996</v>
      </c>
    </row>
    <row r="34" spans="1:47" ht="12.75">
      <c r="A34" s="121">
        <v>31</v>
      </c>
      <c r="B34" s="140" t="s">
        <v>72</v>
      </c>
      <c r="C34" s="135">
        <v>24962705</v>
      </c>
      <c r="D34" s="113">
        <f t="shared" si="0"/>
        <v>0.33433010320091205</v>
      </c>
      <c r="E34" s="135">
        <v>8049976</v>
      </c>
      <c r="F34" s="113">
        <f t="shared" si="1"/>
        <v>0.1078148104079612</v>
      </c>
      <c r="G34" s="135">
        <v>1560283</v>
      </c>
      <c r="H34" s="113">
        <f t="shared" si="2"/>
        <v>0.020897157435968126</v>
      </c>
      <c r="I34" s="135">
        <v>2726074</v>
      </c>
      <c r="J34" s="113">
        <f t="shared" si="3"/>
        <v>0.03651081089783031</v>
      </c>
      <c r="K34" s="135">
        <v>99</v>
      </c>
      <c r="L34" s="113">
        <f t="shared" si="4"/>
        <v>1.3259252239246627E-06</v>
      </c>
      <c r="M34" s="135">
        <v>1692343</v>
      </c>
      <c r="N34" s="113">
        <f t="shared" si="5"/>
        <v>0.022665861325579142</v>
      </c>
      <c r="O34" s="120">
        <f t="shared" si="6"/>
        <v>38991480</v>
      </c>
      <c r="P34" s="112">
        <f t="shared" si="7"/>
        <v>0.5222200691934747</v>
      </c>
      <c r="Q34" s="135">
        <v>3235146</v>
      </c>
      <c r="R34" s="113">
        <f t="shared" si="8"/>
        <v>0.04332890590382805</v>
      </c>
      <c r="S34" s="135">
        <v>4050151</v>
      </c>
      <c r="T34" s="113">
        <f t="shared" si="9"/>
        <v>0.05424441789498683</v>
      </c>
      <c r="U34" s="119">
        <f t="shared" si="10"/>
        <v>46276777</v>
      </c>
      <c r="V34" s="111">
        <f t="shared" si="11"/>
        <v>0.6197933929922896</v>
      </c>
      <c r="W34" s="135">
        <v>4067705</v>
      </c>
      <c r="X34" s="113">
        <f t="shared" si="12"/>
        <v>0.05447952184832797</v>
      </c>
      <c r="Y34" s="135">
        <v>1376726</v>
      </c>
      <c r="Z34" s="113">
        <f t="shared" si="13"/>
        <v>0.01843874474578692</v>
      </c>
      <c r="AA34" s="135">
        <v>953920</v>
      </c>
      <c r="AB34" s="113">
        <f t="shared" si="14"/>
        <v>0.012776026157638527</v>
      </c>
      <c r="AC34" s="135">
        <v>5152841</v>
      </c>
      <c r="AD34" s="113">
        <f t="shared" si="15"/>
        <v>0.06901294804821397</v>
      </c>
      <c r="AE34" s="135">
        <v>3612300</v>
      </c>
      <c r="AF34" s="113">
        <f t="shared" si="16"/>
        <v>0.04838019885235413</v>
      </c>
      <c r="AG34" s="135">
        <v>4120266</v>
      </c>
      <c r="AH34" s="113">
        <f t="shared" si="17"/>
        <v>0.055183480996759335</v>
      </c>
      <c r="AI34" s="135">
        <v>3012</v>
      </c>
      <c r="AJ34" s="113">
        <f t="shared" si="18"/>
        <v>4.034027044910186E-05</v>
      </c>
      <c r="AK34" s="135">
        <v>120452</v>
      </c>
      <c r="AL34" s="113">
        <f t="shared" si="19"/>
        <v>0.0016132358088098329</v>
      </c>
      <c r="AM34" s="135">
        <v>665881</v>
      </c>
      <c r="AN34" s="113">
        <f t="shared" si="20"/>
        <v>0.008918266808405842</v>
      </c>
      <c r="AO34" s="118">
        <f t="shared" si="21"/>
        <v>20073103</v>
      </c>
      <c r="AP34" s="110">
        <f t="shared" si="22"/>
        <v>0.26884276353674563</v>
      </c>
      <c r="AQ34" s="135">
        <v>5274239</v>
      </c>
      <c r="AR34" s="113">
        <f t="shared" si="23"/>
        <v>0.07063885380916352</v>
      </c>
      <c r="AS34" s="135">
        <v>3040725</v>
      </c>
      <c r="AT34" s="113">
        <f t="shared" si="24"/>
        <v>0.04072498966180121</v>
      </c>
      <c r="AU34" s="117">
        <f t="shared" si="25"/>
        <v>74664844</v>
      </c>
    </row>
    <row r="35" spans="1:51" s="56" customFormat="1" ht="12.75">
      <c r="A35" s="114">
        <v>32</v>
      </c>
      <c r="B35" s="139" t="s">
        <v>73</v>
      </c>
      <c r="C35" s="133">
        <v>89381279</v>
      </c>
      <c r="D35" s="40">
        <f t="shared" si="0"/>
        <v>0.36770315854920627</v>
      </c>
      <c r="E35" s="133">
        <v>26801852</v>
      </c>
      <c r="F35" s="40">
        <f t="shared" si="1"/>
        <v>0.11025939375255932</v>
      </c>
      <c r="G35" s="133">
        <v>2864685</v>
      </c>
      <c r="H35" s="40">
        <f t="shared" si="2"/>
        <v>0.011784947972701677</v>
      </c>
      <c r="I35" s="133">
        <v>3856827</v>
      </c>
      <c r="J35" s="40">
        <f t="shared" si="3"/>
        <v>0.015866493361298393</v>
      </c>
      <c r="K35" s="133">
        <v>130519</v>
      </c>
      <c r="L35" s="40">
        <f t="shared" si="4"/>
        <v>0.0005369384851908849</v>
      </c>
      <c r="M35" s="133">
        <v>8953037</v>
      </c>
      <c r="N35" s="40">
        <f t="shared" si="5"/>
        <v>0.036831649986882715</v>
      </c>
      <c r="O35" s="36">
        <f t="shared" si="6"/>
        <v>131988199</v>
      </c>
      <c r="P35" s="45">
        <f t="shared" si="7"/>
        <v>0.5429825821078392</v>
      </c>
      <c r="Q35" s="133">
        <v>12169185</v>
      </c>
      <c r="R35" s="40">
        <f t="shared" si="8"/>
        <v>0.050062471823317974</v>
      </c>
      <c r="S35" s="133">
        <v>7178578</v>
      </c>
      <c r="T35" s="40">
        <f t="shared" si="9"/>
        <v>0.02953175244328115</v>
      </c>
      <c r="U35" s="43">
        <f t="shared" si="10"/>
        <v>151335962</v>
      </c>
      <c r="V35" s="46">
        <f t="shared" si="11"/>
        <v>0.6225768063744384</v>
      </c>
      <c r="W35" s="133">
        <v>9177276</v>
      </c>
      <c r="X35" s="40">
        <f t="shared" si="12"/>
        <v>0.03775414057431228</v>
      </c>
      <c r="Y35" s="133">
        <v>2844536</v>
      </c>
      <c r="Z35" s="40">
        <f t="shared" si="13"/>
        <v>0.011702057561818118</v>
      </c>
      <c r="AA35" s="133">
        <v>1997437</v>
      </c>
      <c r="AB35" s="40">
        <f t="shared" si="14"/>
        <v>0.00821720053819157</v>
      </c>
      <c r="AC35" s="133">
        <v>16483298</v>
      </c>
      <c r="AD35" s="40">
        <f t="shared" si="15"/>
        <v>0.06781018134578064</v>
      </c>
      <c r="AE35" s="133">
        <v>10404811</v>
      </c>
      <c r="AF35" s="40">
        <f t="shared" si="16"/>
        <v>0.042804062680816254</v>
      </c>
      <c r="AG35" s="133">
        <v>13040656</v>
      </c>
      <c r="AH35" s="40">
        <f t="shared" si="17"/>
        <v>0.05364759214011312</v>
      </c>
      <c r="AI35" s="133">
        <v>0</v>
      </c>
      <c r="AJ35" s="40">
        <f t="shared" si="18"/>
        <v>0</v>
      </c>
      <c r="AK35" s="133">
        <v>96601</v>
      </c>
      <c r="AL35" s="40">
        <f t="shared" si="19"/>
        <v>0.00039740416803626044</v>
      </c>
      <c r="AM35" s="133">
        <v>1812197</v>
      </c>
      <c r="AN35" s="40">
        <f t="shared" si="20"/>
        <v>0.007455146852546113</v>
      </c>
      <c r="AO35" s="60">
        <f t="shared" si="21"/>
        <v>55856812</v>
      </c>
      <c r="AP35" s="47">
        <f t="shared" si="22"/>
        <v>0.22978778586161436</v>
      </c>
      <c r="AQ35" s="133">
        <v>28863968</v>
      </c>
      <c r="AR35" s="40">
        <f t="shared" si="23"/>
        <v>0.11874267543053636</v>
      </c>
      <c r="AS35" s="133">
        <v>7023245</v>
      </c>
      <c r="AT35" s="40">
        <f t="shared" si="24"/>
        <v>0.028892732333410893</v>
      </c>
      <c r="AU35" s="61">
        <f t="shared" si="25"/>
        <v>243079987</v>
      </c>
      <c r="AV35" s="44"/>
      <c r="AW35" s="44"/>
      <c r="AX35" s="44"/>
      <c r="AY35" s="44"/>
    </row>
    <row r="36" spans="1:51" s="56" customFormat="1" ht="12.75">
      <c r="A36" s="114">
        <v>33</v>
      </c>
      <c r="B36" s="139" t="s">
        <v>74</v>
      </c>
      <c r="C36" s="133">
        <v>7836112</v>
      </c>
      <c r="D36" s="40">
        <f t="shared" si="0"/>
        <v>0.2426896667276789</v>
      </c>
      <c r="E36" s="133">
        <v>2351920</v>
      </c>
      <c r="F36" s="40">
        <f t="shared" si="1"/>
        <v>0.0728405465580587</v>
      </c>
      <c r="G36" s="133">
        <v>178809</v>
      </c>
      <c r="H36" s="40">
        <f t="shared" si="2"/>
        <v>0.005537835168500595</v>
      </c>
      <c r="I36" s="133">
        <v>1075746</v>
      </c>
      <c r="J36" s="40">
        <f t="shared" si="3"/>
        <v>0.033316578198937644</v>
      </c>
      <c r="K36" s="133">
        <v>15860</v>
      </c>
      <c r="L36" s="40">
        <f t="shared" si="4"/>
        <v>0.0004911948826536664</v>
      </c>
      <c r="M36" s="133">
        <v>2741090</v>
      </c>
      <c r="N36" s="40">
        <f t="shared" si="5"/>
        <v>0.08489340358720923</v>
      </c>
      <c r="O36" s="36">
        <f t="shared" si="6"/>
        <v>14199537</v>
      </c>
      <c r="P36" s="45">
        <f t="shared" si="7"/>
        <v>0.43976922512303873</v>
      </c>
      <c r="Q36" s="133">
        <v>1144825</v>
      </c>
      <c r="R36" s="40">
        <f t="shared" si="8"/>
        <v>0.03545600135775433</v>
      </c>
      <c r="S36" s="133">
        <v>2292173</v>
      </c>
      <c r="T36" s="40">
        <f t="shared" si="9"/>
        <v>0.07099014172489927</v>
      </c>
      <c r="U36" s="43">
        <f t="shared" si="10"/>
        <v>17636535</v>
      </c>
      <c r="V36" s="46">
        <f t="shared" si="11"/>
        <v>0.5462153682056924</v>
      </c>
      <c r="W36" s="133">
        <v>914760</v>
      </c>
      <c r="X36" s="40">
        <f t="shared" si="12"/>
        <v>0.028330733345288014</v>
      </c>
      <c r="Y36" s="133">
        <v>668287</v>
      </c>
      <c r="Z36" s="40">
        <f t="shared" si="13"/>
        <v>0.020697298521057426</v>
      </c>
      <c r="AA36" s="133">
        <v>1242102</v>
      </c>
      <c r="AB36" s="40">
        <f t="shared" si="14"/>
        <v>0.038468735569601786</v>
      </c>
      <c r="AC36" s="133">
        <v>2113249</v>
      </c>
      <c r="AD36" s="40">
        <f t="shared" si="15"/>
        <v>0.06544874492893933</v>
      </c>
      <c r="AE36" s="133">
        <v>986614</v>
      </c>
      <c r="AF36" s="40">
        <f t="shared" si="16"/>
        <v>0.03055610012323231</v>
      </c>
      <c r="AG36" s="133">
        <v>1476230</v>
      </c>
      <c r="AH36" s="40">
        <f t="shared" si="17"/>
        <v>0.04571983742874035</v>
      </c>
      <c r="AI36" s="133">
        <v>0</v>
      </c>
      <c r="AJ36" s="40">
        <f t="shared" si="18"/>
        <v>0</v>
      </c>
      <c r="AK36" s="133">
        <v>8689</v>
      </c>
      <c r="AL36" s="40">
        <f t="shared" si="19"/>
        <v>0.00026910418255849354</v>
      </c>
      <c r="AM36" s="133">
        <v>0</v>
      </c>
      <c r="AN36" s="40">
        <f t="shared" si="20"/>
        <v>0</v>
      </c>
      <c r="AO36" s="60">
        <f t="shared" si="21"/>
        <v>7409931</v>
      </c>
      <c r="AP36" s="47">
        <f t="shared" si="22"/>
        <v>0.2294905540994177</v>
      </c>
      <c r="AQ36" s="133">
        <v>5148124</v>
      </c>
      <c r="AR36" s="40">
        <f t="shared" si="23"/>
        <v>0.1594408678478262</v>
      </c>
      <c r="AS36" s="133">
        <v>2094020</v>
      </c>
      <c r="AT36" s="40">
        <f t="shared" si="24"/>
        <v>0.06485320984706372</v>
      </c>
      <c r="AU36" s="61">
        <f t="shared" si="25"/>
        <v>32288610</v>
      </c>
      <c r="AV36" s="44"/>
      <c r="AW36" s="44"/>
      <c r="AX36" s="44"/>
      <c r="AY36" s="44"/>
    </row>
    <row r="37" spans="1:51" s="56" customFormat="1" ht="12.75">
      <c r="A37" s="114">
        <v>34</v>
      </c>
      <c r="B37" s="139" t="s">
        <v>75</v>
      </c>
      <c r="C37" s="133">
        <v>18130949</v>
      </c>
      <c r="D37" s="40">
        <f t="shared" si="0"/>
        <v>0.3410803237486125</v>
      </c>
      <c r="E37" s="133">
        <v>5526123</v>
      </c>
      <c r="F37" s="40">
        <f t="shared" si="1"/>
        <v>0.10395770358819353</v>
      </c>
      <c r="G37" s="133">
        <v>983846</v>
      </c>
      <c r="H37" s="40">
        <f t="shared" si="2"/>
        <v>0.018508160394625644</v>
      </c>
      <c r="I37" s="133">
        <v>1272331</v>
      </c>
      <c r="J37" s="40">
        <f t="shared" si="3"/>
        <v>0.023935154712276557</v>
      </c>
      <c r="K37" s="133">
        <v>169249</v>
      </c>
      <c r="L37" s="40">
        <f t="shared" si="4"/>
        <v>0.003183920693513005</v>
      </c>
      <c r="M37" s="133">
        <v>4039968</v>
      </c>
      <c r="N37" s="40">
        <f t="shared" si="5"/>
        <v>0.0760000810423125</v>
      </c>
      <c r="O37" s="36">
        <f t="shared" si="6"/>
        <v>30122466</v>
      </c>
      <c r="P37" s="45">
        <f t="shared" si="7"/>
        <v>0.5666653441795337</v>
      </c>
      <c r="Q37" s="133">
        <v>1920822</v>
      </c>
      <c r="R37" s="40">
        <f t="shared" si="8"/>
        <v>0.036134599993825886</v>
      </c>
      <c r="S37" s="133">
        <v>3700252</v>
      </c>
      <c r="T37" s="40">
        <f t="shared" si="9"/>
        <v>0.06960932657807659</v>
      </c>
      <c r="U37" s="43">
        <f t="shared" si="10"/>
        <v>35743540</v>
      </c>
      <c r="V37" s="46">
        <f t="shared" si="11"/>
        <v>0.6724092707514362</v>
      </c>
      <c r="W37" s="133">
        <v>2562252</v>
      </c>
      <c r="X37" s="40">
        <f t="shared" si="12"/>
        <v>0.04820121338852864</v>
      </c>
      <c r="Y37" s="133">
        <v>983144</v>
      </c>
      <c r="Z37" s="40">
        <f t="shared" si="13"/>
        <v>0.018494954335347032</v>
      </c>
      <c r="AA37" s="133">
        <v>749009</v>
      </c>
      <c r="AB37" s="40">
        <f t="shared" si="14"/>
        <v>0.014090394949024705</v>
      </c>
      <c r="AC37" s="133">
        <v>3256584</v>
      </c>
      <c r="AD37" s="40">
        <f t="shared" si="15"/>
        <v>0.06126302186579156</v>
      </c>
      <c r="AE37" s="133">
        <v>3086113</v>
      </c>
      <c r="AF37" s="40">
        <f t="shared" si="16"/>
        <v>0.05805611284686763</v>
      </c>
      <c r="AG37" s="133">
        <v>2914914</v>
      </c>
      <c r="AH37" s="40">
        <f t="shared" si="17"/>
        <v>0.05483550865535848</v>
      </c>
      <c r="AI37" s="133">
        <v>0</v>
      </c>
      <c r="AJ37" s="40">
        <f t="shared" si="18"/>
        <v>0</v>
      </c>
      <c r="AK37" s="133">
        <v>674</v>
      </c>
      <c r="AL37" s="40">
        <f t="shared" si="19"/>
        <v>1.2679321871489731E-05</v>
      </c>
      <c r="AM37" s="133">
        <v>1026125</v>
      </c>
      <c r="AN37" s="40">
        <f t="shared" si="20"/>
        <v>0.019303515067332938</v>
      </c>
      <c r="AO37" s="60">
        <f t="shared" si="21"/>
        <v>14578815</v>
      </c>
      <c r="AP37" s="47">
        <f t="shared" si="22"/>
        <v>0.2742574004301225</v>
      </c>
      <c r="AQ37" s="133">
        <v>1246286</v>
      </c>
      <c r="AR37" s="40">
        <f t="shared" si="23"/>
        <v>0.023445194863399778</v>
      </c>
      <c r="AS37" s="133">
        <v>1588776</v>
      </c>
      <c r="AT37" s="40">
        <f t="shared" si="24"/>
        <v>0.029888133955041495</v>
      </c>
      <c r="AU37" s="61">
        <f t="shared" si="25"/>
        <v>53157417</v>
      </c>
      <c r="AV37" s="44"/>
      <c r="AW37" s="44"/>
      <c r="AX37" s="44"/>
      <c r="AY37" s="44"/>
    </row>
    <row r="38" spans="1:47" ht="12.75">
      <c r="A38" s="115">
        <v>35</v>
      </c>
      <c r="B38" s="141" t="s">
        <v>76</v>
      </c>
      <c r="C38" s="134">
        <v>23345936</v>
      </c>
      <c r="D38" s="41">
        <f t="shared" si="0"/>
        <v>0.3411046655052381</v>
      </c>
      <c r="E38" s="134">
        <v>8569257</v>
      </c>
      <c r="F38" s="41">
        <f t="shared" si="1"/>
        <v>0.1252043842925561</v>
      </c>
      <c r="G38" s="134">
        <v>1133644</v>
      </c>
      <c r="H38" s="41">
        <f t="shared" si="2"/>
        <v>0.016563536258388616</v>
      </c>
      <c r="I38" s="134">
        <v>3986361</v>
      </c>
      <c r="J38" s="41">
        <f t="shared" si="3"/>
        <v>0.058244241545428996</v>
      </c>
      <c r="K38" s="134">
        <v>105119</v>
      </c>
      <c r="L38" s="41">
        <f t="shared" si="4"/>
        <v>0.0015358810772566635</v>
      </c>
      <c r="M38" s="134">
        <v>4492851</v>
      </c>
      <c r="N38" s="41">
        <f t="shared" si="5"/>
        <v>0.06564450607248622</v>
      </c>
      <c r="O38" s="5">
        <f t="shared" si="6"/>
        <v>41633168</v>
      </c>
      <c r="P38" s="57">
        <f t="shared" si="7"/>
        <v>0.6082972147513547</v>
      </c>
      <c r="Q38" s="134">
        <v>2605345</v>
      </c>
      <c r="R38" s="41">
        <f t="shared" si="8"/>
        <v>0.038066382720776094</v>
      </c>
      <c r="S38" s="134">
        <v>2364229</v>
      </c>
      <c r="T38" s="41">
        <f t="shared" si="9"/>
        <v>0.034543465818752506</v>
      </c>
      <c r="U38" s="6">
        <f t="shared" si="10"/>
        <v>46602742</v>
      </c>
      <c r="V38" s="54">
        <f t="shared" si="11"/>
        <v>0.6809070632908832</v>
      </c>
      <c r="W38" s="134">
        <v>3241369</v>
      </c>
      <c r="X38" s="41">
        <f t="shared" si="12"/>
        <v>0.04735925295623393</v>
      </c>
      <c r="Y38" s="134">
        <v>1209128</v>
      </c>
      <c r="Z38" s="41">
        <f t="shared" si="13"/>
        <v>0.01766642391176852</v>
      </c>
      <c r="AA38" s="134">
        <v>570889</v>
      </c>
      <c r="AB38" s="41">
        <f t="shared" si="14"/>
        <v>0.00834119057747866</v>
      </c>
      <c r="AC38" s="134">
        <v>4807945</v>
      </c>
      <c r="AD38" s="41">
        <f t="shared" si="15"/>
        <v>0.0702483066428599</v>
      </c>
      <c r="AE38" s="134">
        <v>4515150</v>
      </c>
      <c r="AF38" s="41">
        <f t="shared" si="16"/>
        <v>0.0659703140819017</v>
      </c>
      <c r="AG38" s="134">
        <v>3907762</v>
      </c>
      <c r="AH38" s="41">
        <f t="shared" si="17"/>
        <v>0.05709584100136658</v>
      </c>
      <c r="AI38" s="134">
        <v>0</v>
      </c>
      <c r="AJ38" s="41">
        <f t="shared" si="18"/>
        <v>0</v>
      </c>
      <c r="AK38" s="134">
        <v>8302</v>
      </c>
      <c r="AL38" s="41">
        <f t="shared" si="19"/>
        <v>0.0001212995243807953</v>
      </c>
      <c r="AM38" s="134">
        <v>250336</v>
      </c>
      <c r="AN38" s="41">
        <f t="shared" si="20"/>
        <v>0.003657629214091878</v>
      </c>
      <c r="AO38" s="79">
        <f t="shared" si="21"/>
        <v>18510881</v>
      </c>
      <c r="AP38" s="58">
        <f t="shared" si="22"/>
        <v>0.27046025791008194</v>
      </c>
      <c r="AQ38" s="134">
        <v>10245</v>
      </c>
      <c r="AR38" s="41">
        <f t="shared" si="23"/>
        <v>0.00014968846389800625</v>
      </c>
      <c r="AS38" s="134">
        <v>3318280</v>
      </c>
      <c r="AT38" s="41">
        <f t="shared" si="24"/>
        <v>0.04848299033513676</v>
      </c>
      <c r="AU38" s="80">
        <f t="shared" si="25"/>
        <v>68442148</v>
      </c>
    </row>
    <row r="39" spans="1:47" ht="12.75">
      <c r="A39" s="121">
        <v>36</v>
      </c>
      <c r="B39" s="140" t="s">
        <v>175</v>
      </c>
      <c r="C39" s="135">
        <v>37810342</v>
      </c>
      <c r="D39" s="113">
        <f t="shared" si="0"/>
        <v>0.18674766124130518</v>
      </c>
      <c r="E39" s="135">
        <v>12333569</v>
      </c>
      <c r="F39" s="113">
        <f t="shared" si="1"/>
        <v>0.06091627432273061</v>
      </c>
      <c r="G39" s="135">
        <v>951546</v>
      </c>
      <c r="H39" s="113">
        <f t="shared" si="2"/>
        <v>0.004699745642700586</v>
      </c>
      <c r="I39" s="135">
        <v>3332517</v>
      </c>
      <c r="J39" s="113">
        <f t="shared" si="3"/>
        <v>0.016459511416132933</v>
      </c>
      <c r="K39" s="135">
        <v>0</v>
      </c>
      <c r="L39" s="113">
        <f t="shared" si="4"/>
        <v>0</v>
      </c>
      <c r="M39" s="135">
        <v>26095214</v>
      </c>
      <c r="N39" s="113">
        <f t="shared" si="5"/>
        <v>0.12888590598020414</v>
      </c>
      <c r="O39" s="120">
        <f t="shared" si="6"/>
        <v>80523188</v>
      </c>
      <c r="P39" s="112">
        <f t="shared" si="7"/>
        <v>0.39770909860307346</v>
      </c>
      <c r="Q39" s="135">
        <v>7983896</v>
      </c>
      <c r="R39" s="113">
        <f t="shared" si="8"/>
        <v>0.03943296534037728</v>
      </c>
      <c r="S39" s="135">
        <v>11602389</v>
      </c>
      <c r="T39" s="113">
        <f t="shared" si="9"/>
        <v>0.057304930237389695</v>
      </c>
      <c r="U39" s="119">
        <f t="shared" si="10"/>
        <v>100109473</v>
      </c>
      <c r="V39" s="111">
        <f t="shared" si="11"/>
        <v>0.4944469941808404</v>
      </c>
      <c r="W39" s="135">
        <v>8594216</v>
      </c>
      <c r="X39" s="113">
        <f t="shared" si="12"/>
        <v>0.042447374271372754</v>
      </c>
      <c r="Y39" s="135">
        <v>9219593</v>
      </c>
      <c r="Z39" s="113">
        <f t="shared" si="13"/>
        <v>0.04553615067397984</v>
      </c>
      <c r="AA39" s="135">
        <v>5229675</v>
      </c>
      <c r="AB39" s="113">
        <f t="shared" si="14"/>
        <v>0.025829694301683984</v>
      </c>
      <c r="AC39" s="135">
        <v>14607591</v>
      </c>
      <c r="AD39" s="113">
        <f t="shared" si="15"/>
        <v>0.07214781224722956</v>
      </c>
      <c r="AE39" s="135">
        <v>5268861</v>
      </c>
      <c r="AF39" s="113">
        <f t="shared" si="16"/>
        <v>0.026023236424455625</v>
      </c>
      <c r="AG39" s="135">
        <v>3634277</v>
      </c>
      <c r="AH39" s="113">
        <f t="shared" si="17"/>
        <v>0.01794992306742602</v>
      </c>
      <c r="AI39" s="135">
        <v>0</v>
      </c>
      <c r="AJ39" s="113">
        <f t="shared" si="18"/>
        <v>0</v>
      </c>
      <c r="AK39" s="135">
        <v>0</v>
      </c>
      <c r="AL39" s="113">
        <f t="shared" si="19"/>
        <v>0</v>
      </c>
      <c r="AM39" s="135">
        <v>3340200</v>
      </c>
      <c r="AN39" s="113">
        <f t="shared" si="20"/>
        <v>0.01649745823717245</v>
      </c>
      <c r="AO39" s="118">
        <f t="shared" si="21"/>
        <v>49894413</v>
      </c>
      <c r="AP39" s="110">
        <f t="shared" si="22"/>
        <v>0.24643164922332025</v>
      </c>
      <c r="AQ39" s="135">
        <v>17974088</v>
      </c>
      <c r="AR39" s="113">
        <f t="shared" si="23"/>
        <v>0.08877515302414901</v>
      </c>
      <c r="AS39" s="135">
        <v>34489579</v>
      </c>
      <c r="AT39" s="113">
        <f t="shared" si="24"/>
        <v>0.17034620357169034</v>
      </c>
      <c r="AU39" s="117">
        <f t="shared" si="25"/>
        <v>202467553</v>
      </c>
    </row>
    <row r="40" spans="1:51" s="56" customFormat="1" ht="12.75">
      <c r="A40" s="114">
        <v>37</v>
      </c>
      <c r="B40" s="139" t="s">
        <v>77</v>
      </c>
      <c r="C40" s="133">
        <v>73077401</v>
      </c>
      <c r="D40" s="40">
        <f t="shared" si="0"/>
        <v>0.3246407243736699</v>
      </c>
      <c r="E40" s="133">
        <v>21514262</v>
      </c>
      <c r="F40" s="40">
        <f t="shared" si="1"/>
        <v>0.09557545156874038</v>
      </c>
      <c r="G40" s="133">
        <v>2082935</v>
      </c>
      <c r="H40" s="40">
        <f t="shared" si="2"/>
        <v>0.009253278277141659</v>
      </c>
      <c r="I40" s="133">
        <v>2328212</v>
      </c>
      <c r="J40" s="40">
        <f t="shared" si="3"/>
        <v>0.010342902454555969</v>
      </c>
      <c r="K40" s="133">
        <v>676760</v>
      </c>
      <c r="L40" s="40">
        <f t="shared" si="4"/>
        <v>0.0030064541653188354</v>
      </c>
      <c r="M40" s="133">
        <v>6423178</v>
      </c>
      <c r="N40" s="40">
        <f t="shared" si="5"/>
        <v>0.028534473450978644</v>
      </c>
      <c r="O40" s="36">
        <f t="shared" si="6"/>
        <v>106102748</v>
      </c>
      <c r="P40" s="45">
        <f t="shared" si="7"/>
        <v>0.4713532842904054</v>
      </c>
      <c r="Q40" s="133">
        <v>8456246</v>
      </c>
      <c r="R40" s="40">
        <f t="shared" si="8"/>
        <v>0.03756622142215962</v>
      </c>
      <c r="S40" s="133">
        <v>11963494</v>
      </c>
      <c r="T40" s="40">
        <f t="shared" si="9"/>
        <v>0.053146900478850546</v>
      </c>
      <c r="U40" s="43">
        <f t="shared" si="10"/>
        <v>126522488</v>
      </c>
      <c r="V40" s="46">
        <f t="shared" si="11"/>
        <v>0.5620664061914156</v>
      </c>
      <c r="W40" s="133">
        <v>10865994</v>
      </c>
      <c r="X40" s="40">
        <f t="shared" si="12"/>
        <v>0.04827134127553265</v>
      </c>
      <c r="Y40" s="133">
        <v>2174869</v>
      </c>
      <c r="Z40" s="40">
        <f t="shared" si="13"/>
        <v>0.0096616879899415</v>
      </c>
      <c r="AA40" s="133">
        <v>2810223</v>
      </c>
      <c r="AB40" s="40">
        <f t="shared" si="14"/>
        <v>0.012484199190000583</v>
      </c>
      <c r="AC40" s="133">
        <v>20886559</v>
      </c>
      <c r="AD40" s="40">
        <f t="shared" si="15"/>
        <v>0.09278692934678115</v>
      </c>
      <c r="AE40" s="133">
        <v>9049621</v>
      </c>
      <c r="AF40" s="40">
        <f t="shared" si="16"/>
        <v>0.0402022441486004</v>
      </c>
      <c r="AG40" s="133">
        <v>11220124</v>
      </c>
      <c r="AH40" s="40">
        <f t="shared" si="17"/>
        <v>0.04984453651987977</v>
      </c>
      <c r="AI40" s="133">
        <v>0</v>
      </c>
      <c r="AJ40" s="40">
        <f t="shared" si="18"/>
        <v>0</v>
      </c>
      <c r="AK40" s="133">
        <v>72844</v>
      </c>
      <c r="AL40" s="40">
        <f t="shared" si="19"/>
        <v>0.0003236038584113796</v>
      </c>
      <c r="AM40" s="133">
        <v>2538348</v>
      </c>
      <c r="AN40" s="40">
        <f t="shared" si="20"/>
        <v>0.011276415446581855</v>
      </c>
      <c r="AO40" s="60">
        <f t="shared" si="21"/>
        <v>59618582</v>
      </c>
      <c r="AP40" s="47">
        <f t="shared" si="22"/>
        <v>0.2648509577757293</v>
      </c>
      <c r="AQ40" s="133">
        <v>25977056</v>
      </c>
      <c r="AR40" s="40">
        <f t="shared" si="23"/>
        <v>0.11540107011927515</v>
      </c>
      <c r="AS40" s="133">
        <v>12984258</v>
      </c>
      <c r="AT40" s="40">
        <f t="shared" si="24"/>
        <v>0.05768156591358002</v>
      </c>
      <c r="AU40" s="61">
        <f t="shared" si="25"/>
        <v>225102384</v>
      </c>
      <c r="AV40" s="44"/>
      <c r="AW40" s="44"/>
      <c r="AX40" s="44"/>
      <c r="AY40" s="44"/>
    </row>
    <row r="41" spans="1:51" s="56" customFormat="1" ht="12.75">
      <c r="A41" s="114">
        <v>38</v>
      </c>
      <c r="B41" s="139" t="s">
        <v>176</v>
      </c>
      <c r="C41" s="133">
        <v>20368935</v>
      </c>
      <c r="D41" s="40">
        <f t="shared" si="0"/>
        <v>0.2728913997818041</v>
      </c>
      <c r="E41" s="133">
        <v>5252461</v>
      </c>
      <c r="F41" s="40">
        <f t="shared" si="1"/>
        <v>0.0703694834604428</v>
      </c>
      <c r="G41" s="133">
        <v>51523</v>
      </c>
      <c r="H41" s="40">
        <f t="shared" si="2"/>
        <v>0.0006902758338105499</v>
      </c>
      <c r="I41" s="133">
        <v>350515</v>
      </c>
      <c r="J41" s="40">
        <f t="shared" si="3"/>
        <v>0.00469600050245725</v>
      </c>
      <c r="K41" s="133"/>
      <c r="L41" s="40">
        <f t="shared" si="4"/>
        <v>0</v>
      </c>
      <c r="M41" s="133">
        <v>5486978</v>
      </c>
      <c r="N41" s="40">
        <f t="shared" si="5"/>
        <v>0.07351140876987254</v>
      </c>
      <c r="O41" s="36">
        <f t="shared" si="6"/>
        <v>31510412</v>
      </c>
      <c r="P41" s="45">
        <f t="shared" si="7"/>
        <v>0.4221585683483872</v>
      </c>
      <c r="Q41" s="133">
        <v>1986296</v>
      </c>
      <c r="R41" s="40">
        <f t="shared" si="8"/>
        <v>0.026611263466695647</v>
      </c>
      <c r="S41" s="133">
        <v>3697837</v>
      </c>
      <c r="T41" s="40">
        <f t="shared" si="9"/>
        <v>0.04954151579819696</v>
      </c>
      <c r="U41" s="43">
        <f t="shared" si="10"/>
        <v>37194545</v>
      </c>
      <c r="V41" s="46">
        <f t="shared" si="11"/>
        <v>0.49831134761327983</v>
      </c>
      <c r="W41" s="133">
        <v>2270226</v>
      </c>
      <c r="X41" s="40">
        <f t="shared" si="12"/>
        <v>0.030415196030673473</v>
      </c>
      <c r="Y41" s="133">
        <v>1616945</v>
      </c>
      <c r="Z41" s="40">
        <f t="shared" si="13"/>
        <v>0.021662908955239396</v>
      </c>
      <c r="AA41" s="133">
        <v>1195549</v>
      </c>
      <c r="AB41" s="40">
        <f t="shared" si="14"/>
        <v>0.016017285151027096</v>
      </c>
      <c r="AC41" s="133">
        <v>8720729</v>
      </c>
      <c r="AD41" s="40">
        <f t="shared" si="15"/>
        <v>0.11683536443745206</v>
      </c>
      <c r="AE41" s="133">
        <v>4082197</v>
      </c>
      <c r="AF41" s="40">
        <f t="shared" si="16"/>
        <v>0.0546909523504828</v>
      </c>
      <c r="AG41" s="133">
        <v>2801470</v>
      </c>
      <c r="AH41" s="40">
        <f t="shared" si="17"/>
        <v>0.037532500827693285</v>
      </c>
      <c r="AI41" s="133">
        <v>0</v>
      </c>
      <c r="AJ41" s="40">
        <f t="shared" si="18"/>
        <v>0</v>
      </c>
      <c r="AK41" s="133">
        <v>122991</v>
      </c>
      <c r="AL41" s="40">
        <f t="shared" si="19"/>
        <v>0.00164776342752156</v>
      </c>
      <c r="AM41" s="133">
        <v>1708885</v>
      </c>
      <c r="AN41" s="40">
        <f t="shared" si="20"/>
        <v>0.022894668754951022</v>
      </c>
      <c r="AO41" s="60">
        <f t="shared" si="21"/>
        <v>22518992</v>
      </c>
      <c r="AP41" s="47">
        <f t="shared" si="22"/>
        <v>0.3016966399350407</v>
      </c>
      <c r="AQ41" s="133">
        <v>13331508</v>
      </c>
      <c r="AR41" s="40">
        <f t="shared" si="23"/>
        <v>0.17860795762381879</v>
      </c>
      <c r="AS41" s="133">
        <v>1596131</v>
      </c>
      <c r="AT41" s="40">
        <f t="shared" si="24"/>
        <v>0.021384054827860696</v>
      </c>
      <c r="AU41" s="61">
        <f t="shared" si="25"/>
        <v>74641176</v>
      </c>
      <c r="AV41" s="44"/>
      <c r="AW41" s="44"/>
      <c r="AX41" s="44"/>
      <c r="AY41" s="44"/>
    </row>
    <row r="42" spans="1:51" s="56" customFormat="1" ht="12.75">
      <c r="A42" s="114">
        <v>39</v>
      </c>
      <c r="B42" s="139" t="s">
        <v>78</v>
      </c>
      <c r="C42" s="133">
        <v>9608946</v>
      </c>
      <c r="D42" s="40">
        <f t="shared" si="0"/>
        <v>0.28235696309142677</v>
      </c>
      <c r="E42" s="133">
        <v>3275388</v>
      </c>
      <c r="F42" s="40">
        <f t="shared" si="1"/>
        <v>0.09624662357620724</v>
      </c>
      <c r="G42" s="133">
        <v>510537</v>
      </c>
      <c r="H42" s="40">
        <f t="shared" si="2"/>
        <v>0.015002027992019912</v>
      </c>
      <c r="I42" s="133">
        <v>548112</v>
      </c>
      <c r="J42" s="40">
        <f t="shared" si="3"/>
        <v>0.016106161878104854</v>
      </c>
      <c r="K42" s="133">
        <v>72775</v>
      </c>
      <c r="L42" s="40">
        <f t="shared" si="4"/>
        <v>0.0021384788705211357</v>
      </c>
      <c r="M42" s="133">
        <v>3772173</v>
      </c>
      <c r="N42" s="40">
        <f t="shared" si="5"/>
        <v>0.11084455178908037</v>
      </c>
      <c r="O42" s="36">
        <f t="shared" si="6"/>
        <v>17787931</v>
      </c>
      <c r="P42" s="45">
        <f t="shared" si="7"/>
        <v>0.5226948071973603</v>
      </c>
      <c r="Q42" s="133">
        <v>1064099</v>
      </c>
      <c r="R42" s="40">
        <f t="shared" si="8"/>
        <v>0.03126833703390821</v>
      </c>
      <c r="S42" s="133">
        <v>2215102</v>
      </c>
      <c r="T42" s="40">
        <f t="shared" si="9"/>
        <v>0.06509033078734605</v>
      </c>
      <c r="U42" s="43">
        <f t="shared" si="10"/>
        <v>21067132</v>
      </c>
      <c r="V42" s="46">
        <f t="shared" si="11"/>
        <v>0.6190534750186145</v>
      </c>
      <c r="W42" s="133">
        <v>1352948</v>
      </c>
      <c r="X42" s="40">
        <f t="shared" si="12"/>
        <v>0.039756107329630086</v>
      </c>
      <c r="Y42" s="133">
        <v>987006</v>
      </c>
      <c r="Z42" s="40">
        <f t="shared" si="13"/>
        <v>0.029002974593989473</v>
      </c>
      <c r="AA42" s="133">
        <v>479328</v>
      </c>
      <c r="AB42" s="40">
        <f t="shared" si="14"/>
        <v>0.01408495774715431</v>
      </c>
      <c r="AC42" s="133">
        <v>2256047</v>
      </c>
      <c r="AD42" s="40">
        <f t="shared" si="15"/>
        <v>0.06629349145177048</v>
      </c>
      <c r="AE42" s="133">
        <v>3453032</v>
      </c>
      <c r="AF42" s="40">
        <f t="shared" si="16"/>
        <v>0.10146665711072948</v>
      </c>
      <c r="AG42" s="133">
        <v>1726903</v>
      </c>
      <c r="AH42" s="40">
        <f t="shared" si="17"/>
        <v>0.0507447004732334</v>
      </c>
      <c r="AI42" s="133">
        <v>0</v>
      </c>
      <c r="AJ42" s="40">
        <f t="shared" si="18"/>
        <v>0</v>
      </c>
      <c r="AK42" s="133"/>
      <c r="AL42" s="40">
        <f t="shared" si="19"/>
        <v>0</v>
      </c>
      <c r="AM42" s="133">
        <v>240999</v>
      </c>
      <c r="AN42" s="40">
        <f t="shared" si="20"/>
        <v>0.007081707582503925</v>
      </c>
      <c r="AO42" s="60">
        <f t="shared" si="21"/>
        <v>10496263</v>
      </c>
      <c r="AP42" s="47">
        <f t="shared" si="22"/>
        <v>0.30843059628901115</v>
      </c>
      <c r="AQ42" s="133">
        <v>2161791</v>
      </c>
      <c r="AR42" s="40">
        <f t="shared" si="23"/>
        <v>0.06352379767753702</v>
      </c>
      <c r="AS42" s="133">
        <v>306013</v>
      </c>
      <c r="AT42" s="40">
        <f t="shared" si="24"/>
        <v>0.008992131014837297</v>
      </c>
      <c r="AU42" s="61">
        <f t="shared" si="25"/>
        <v>34031199</v>
      </c>
      <c r="AV42" s="44"/>
      <c r="AW42" s="44"/>
      <c r="AX42" s="44"/>
      <c r="AY42" s="44"/>
    </row>
    <row r="43" spans="1:47" ht="12.75">
      <c r="A43" s="115">
        <v>40</v>
      </c>
      <c r="B43" s="141" t="s">
        <v>79</v>
      </c>
      <c r="C43" s="134">
        <v>76997557</v>
      </c>
      <c r="D43" s="41">
        <f t="shared" si="0"/>
        <v>0.33879625304095784</v>
      </c>
      <c r="E43" s="134">
        <v>32723205</v>
      </c>
      <c r="F43" s="41">
        <f t="shared" si="1"/>
        <v>0.1439850778835897</v>
      </c>
      <c r="G43" s="134">
        <v>4112481</v>
      </c>
      <c r="H43" s="41">
        <f t="shared" si="2"/>
        <v>0.018095290393461853</v>
      </c>
      <c r="I43" s="134">
        <v>1822423</v>
      </c>
      <c r="J43" s="41">
        <f t="shared" si="3"/>
        <v>0.008018826933115054</v>
      </c>
      <c r="K43" s="134">
        <v>333108</v>
      </c>
      <c r="L43" s="41">
        <f t="shared" si="4"/>
        <v>0.0014657054932011335</v>
      </c>
      <c r="M43" s="134">
        <v>17489641</v>
      </c>
      <c r="N43" s="41">
        <f t="shared" si="5"/>
        <v>0.07695601092683384</v>
      </c>
      <c r="O43" s="5">
        <f t="shared" si="6"/>
        <v>133478415</v>
      </c>
      <c r="P43" s="57">
        <f t="shared" si="7"/>
        <v>0.5873171646711595</v>
      </c>
      <c r="Q43" s="134">
        <v>9137004</v>
      </c>
      <c r="R43" s="41">
        <f t="shared" si="8"/>
        <v>0.0402036485290078</v>
      </c>
      <c r="S43" s="134">
        <v>11375233</v>
      </c>
      <c r="T43" s="41">
        <f t="shared" si="9"/>
        <v>0.05005205967596938</v>
      </c>
      <c r="U43" s="6">
        <f t="shared" si="10"/>
        <v>153990652</v>
      </c>
      <c r="V43" s="54">
        <f t="shared" si="11"/>
        <v>0.6775728728761367</v>
      </c>
      <c r="W43" s="134">
        <v>11761032</v>
      </c>
      <c r="X43" s="41">
        <f t="shared" si="12"/>
        <v>0.05174961036094694</v>
      </c>
      <c r="Y43" s="134">
        <v>4077580</v>
      </c>
      <c r="Z43" s="41">
        <f t="shared" si="13"/>
        <v>0.017941722819527234</v>
      </c>
      <c r="AA43" s="134">
        <v>1211779</v>
      </c>
      <c r="AB43" s="41">
        <f t="shared" si="14"/>
        <v>0.0053319378004904605</v>
      </c>
      <c r="AC43" s="134">
        <v>17905988</v>
      </c>
      <c r="AD43" s="41">
        <f t="shared" si="15"/>
        <v>0.07878797558987949</v>
      </c>
      <c r="AE43" s="134">
        <v>10402352</v>
      </c>
      <c r="AF43" s="41">
        <f t="shared" si="16"/>
        <v>0.04577129480112095</v>
      </c>
      <c r="AG43" s="134">
        <v>14611162</v>
      </c>
      <c r="AH43" s="41">
        <f t="shared" si="17"/>
        <v>0.06429044155484606</v>
      </c>
      <c r="AI43" s="134">
        <v>0</v>
      </c>
      <c r="AJ43" s="41">
        <f t="shared" si="18"/>
        <v>0</v>
      </c>
      <c r="AK43" s="134">
        <v>115982</v>
      </c>
      <c r="AL43" s="41">
        <f t="shared" si="19"/>
        <v>0.0005103313475282907</v>
      </c>
      <c r="AM43" s="134">
        <v>1584626</v>
      </c>
      <c r="AN43" s="41">
        <f t="shared" si="20"/>
        <v>0.006972498507599155</v>
      </c>
      <c r="AO43" s="79">
        <f t="shared" si="21"/>
        <v>61670501</v>
      </c>
      <c r="AP43" s="58">
        <f t="shared" si="22"/>
        <v>0.2713558127819386</v>
      </c>
      <c r="AQ43" s="134">
        <v>2101797</v>
      </c>
      <c r="AR43" s="41">
        <f t="shared" si="23"/>
        <v>0.009248097939688218</v>
      </c>
      <c r="AS43" s="134">
        <v>9505080</v>
      </c>
      <c r="AT43" s="41">
        <f t="shared" si="24"/>
        <v>0.0418232164022366</v>
      </c>
      <c r="AU43" s="80">
        <f t="shared" si="25"/>
        <v>227268030</v>
      </c>
    </row>
    <row r="44" spans="1:47" ht="12.75">
      <c r="A44" s="121">
        <v>41</v>
      </c>
      <c r="B44" s="140" t="s">
        <v>80</v>
      </c>
      <c r="C44" s="135">
        <v>9704680</v>
      </c>
      <c r="D44" s="113">
        <f t="shared" si="0"/>
        <v>0.36035970468615997</v>
      </c>
      <c r="E44" s="135">
        <v>2353916</v>
      </c>
      <c r="F44" s="113">
        <f t="shared" si="1"/>
        <v>0.08740694949406132</v>
      </c>
      <c r="G44" s="135">
        <v>710792</v>
      </c>
      <c r="H44" s="113">
        <f t="shared" si="2"/>
        <v>0.02639353334816656</v>
      </c>
      <c r="I44" s="135">
        <v>798129</v>
      </c>
      <c r="J44" s="113">
        <f t="shared" si="3"/>
        <v>0.029636580571586097</v>
      </c>
      <c r="K44" s="135">
        <v>47712</v>
      </c>
      <c r="L44" s="113">
        <f t="shared" si="4"/>
        <v>0.0017716691565292275</v>
      </c>
      <c r="M44" s="135">
        <v>1666247</v>
      </c>
      <c r="N44" s="113">
        <f t="shared" si="5"/>
        <v>0.061872032550707494</v>
      </c>
      <c r="O44" s="120">
        <f t="shared" si="6"/>
        <v>15281476</v>
      </c>
      <c r="P44" s="112">
        <f t="shared" si="7"/>
        <v>0.5674404698072106</v>
      </c>
      <c r="Q44" s="135">
        <v>1384006</v>
      </c>
      <c r="R44" s="113">
        <f t="shared" si="8"/>
        <v>0.05139169899923269</v>
      </c>
      <c r="S44" s="135">
        <v>1354063</v>
      </c>
      <c r="T44" s="113">
        <f t="shared" si="9"/>
        <v>0.05027983847035202</v>
      </c>
      <c r="U44" s="119">
        <f t="shared" si="10"/>
        <v>18019545</v>
      </c>
      <c r="V44" s="111">
        <f t="shared" si="11"/>
        <v>0.6691120072767954</v>
      </c>
      <c r="W44" s="135">
        <v>1740027</v>
      </c>
      <c r="X44" s="113">
        <f t="shared" si="12"/>
        <v>0.06461167352926062</v>
      </c>
      <c r="Y44" s="135">
        <v>968760</v>
      </c>
      <c r="Z44" s="113">
        <f t="shared" si="13"/>
        <v>0.03597254803989048</v>
      </c>
      <c r="AA44" s="135">
        <v>398144</v>
      </c>
      <c r="AB44" s="113">
        <f t="shared" si="14"/>
        <v>0.01478410975555778</v>
      </c>
      <c r="AC44" s="135">
        <v>1551743</v>
      </c>
      <c r="AD44" s="113">
        <f t="shared" si="15"/>
        <v>0.057620204811371</v>
      </c>
      <c r="AE44" s="135">
        <v>1766011</v>
      </c>
      <c r="AF44" s="113">
        <f t="shared" si="16"/>
        <v>0.06557652621544555</v>
      </c>
      <c r="AG44" s="135">
        <v>1587898</v>
      </c>
      <c r="AH44" s="113">
        <f t="shared" si="17"/>
        <v>0.058962732862056666</v>
      </c>
      <c r="AI44" s="135">
        <v>0</v>
      </c>
      <c r="AJ44" s="113">
        <f t="shared" si="18"/>
        <v>0</v>
      </c>
      <c r="AK44" s="135">
        <v>0</v>
      </c>
      <c r="AL44" s="113">
        <f t="shared" si="19"/>
        <v>0</v>
      </c>
      <c r="AM44" s="135">
        <v>4980</v>
      </c>
      <c r="AN44" s="113">
        <f t="shared" si="20"/>
        <v>0.00018492019616690882</v>
      </c>
      <c r="AO44" s="118">
        <f t="shared" si="21"/>
        <v>8017563</v>
      </c>
      <c r="AP44" s="110">
        <f t="shared" si="22"/>
        <v>0.297712715409749</v>
      </c>
      <c r="AQ44" s="135">
        <v>10450</v>
      </c>
      <c r="AR44" s="113">
        <f t="shared" si="23"/>
        <v>0.0003880353513944171</v>
      </c>
      <c r="AS44" s="135">
        <v>882978</v>
      </c>
      <c r="AT44" s="113">
        <f t="shared" si="24"/>
        <v>0.03278724196206121</v>
      </c>
      <c r="AU44" s="117">
        <f t="shared" si="25"/>
        <v>26930536</v>
      </c>
    </row>
    <row r="45" spans="1:51" s="56" customFormat="1" ht="12.75">
      <c r="A45" s="114">
        <v>42</v>
      </c>
      <c r="B45" s="139" t="s">
        <v>81</v>
      </c>
      <c r="C45" s="133">
        <v>14278263</v>
      </c>
      <c r="D45" s="40">
        <f t="shared" si="0"/>
        <v>0.3739788291231369</v>
      </c>
      <c r="E45" s="133">
        <v>3557392</v>
      </c>
      <c r="F45" s="40">
        <f t="shared" si="1"/>
        <v>0.09317585023416464</v>
      </c>
      <c r="G45" s="133">
        <v>743892</v>
      </c>
      <c r="H45" s="40">
        <f t="shared" si="2"/>
        <v>0.019484152880085523</v>
      </c>
      <c r="I45" s="133">
        <v>1244471</v>
      </c>
      <c r="J45" s="40">
        <f t="shared" si="3"/>
        <v>0.032595407960877266</v>
      </c>
      <c r="K45" s="133">
        <v>3550</v>
      </c>
      <c r="L45" s="40">
        <f t="shared" si="4"/>
        <v>9.298223764243143E-05</v>
      </c>
      <c r="M45" s="133">
        <v>1301704</v>
      </c>
      <c r="N45" s="40">
        <f t="shared" si="5"/>
        <v>0.03409446497693058</v>
      </c>
      <c r="O45" s="36">
        <f t="shared" si="6"/>
        <v>21129272</v>
      </c>
      <c r="P45" s="45">
        <f t="shared" si="7"/>
        <v>0.5534216874128374</v>
      </c>
      <c r="Q45" s="133">
        <v>1263312</v>
      </c>
      <c r="R45" s="40">
        <f t="shared" si="8"/>
        <v>0.03308889481705221</v>
      </c>
      <c r="S45" s="133">
        <v>3336241</v>
      </c>
      <c r="T45" s="40">
        <f t="shared" si="9"/>
        <v>0.0873834235195558</v>
      </c>
      <c r="U45" s="43">
        <f t="shared" si="10"/>
        <v>25728825</v>
      </c>
      <c r="V45" s="46">
        <f t="shared" si="11"/>
        <v>0.6738940057494454</v>
      </c>
      <c r="W45" s="133">
        <v>2426811</v>
      </c>
      <c r="X45" s="40">
        <f t="shared" si="12"/>
        <v>0.06356346960993428</v>
      </c>
      <c r="Y45" s="133">
        <v>851475</v>
      </c>
      <c r="Z45" s="40">
        <f t="shared" si="13"/>
        <v>0.022301986139884312</v>
      </c>
      <c r="AA45" s="133">
        <v>661189</v>
      </c>
      <c r="AB45" s="40">
        <f t="shared" si="14"/>
        <v>0.01731798104917228</v>
      </c>
      <c r="AC45" s="133">
        <v>2602107</v>
      </c>
      <c r="AD45" s="40">
        <f t="shared" si="15"/>
        <v>0.06815485392817869</v>
      </c>
      <c r="AE45" s="133">
        <v>1892637</v>
      </c>
      <c r="AF45" s="40">
        <f t="shared" si="16"/>
        <v>0.04957228825488972</v>
      </c>
      <c r="AG45" s="133">
        <v>2271352</v>
      </c>
      <c r="AH45" s="40">
        <f t="shared" si="17"/>
        <v>0.059491659558763926</v>
      </c>
      <c r="AI45" s="133">
        <v>0</v>
      </c>
      <c r="AJ45" s="40">
        <f t="shared" si="18"/>
        <v>0</v>
      </c>
      <c r="AK45" s="133">
        <v>6555</v>
      </c>
      <c r="AL45" s="40">
        <f t="shared" si="19"/>
        <v>0.00017168973739327832</v>
      </c>
      <c r="AM45" s="133">
        <v>37939</v>
      </c>
      <c r="AN45" s="40">
        <f t="shared" si="20"/>
        <v>0.0009937051025116074</v>
      </c>
      <c r="AO45" s="60">
        <f t="shared" si="21"/>
        <v>10750065</v>
      </c>
      <c r="AP45" s="47">
        <f t="shared" si="22"/>
        <v>0.2815676333807281</v>
      </c>
      <c r="AQ45" s="133">
        <v>0</v>
      </c>
      <c r="AR45" s="40">
        <f t="shared" si="23"/>
        <v>0</v>
      </c>
      <c r="AS45" s="133">
        <v>1700445</v>
      </c>
      <c r="AT45" s="40">
        <f t="shared" si="24"/>
        <v>0.04453836086982657</v>
      </c>
      <c r="AU45" s="61">
        <f t="shared" si="25"/>
        <v>38179335</v>
      </c>
      <c r="AV45" s="44"/>
      <c r="AW45" s="44"/>
      <c r="AX45" s="44"/>
      <c r="AY45" s="44"/>
    </row>
    <row r="46" spans="1:51" s="56" customFormat="1" ht="12.75">
      <c r="A46" s="114">
        <v>43</v>
      </c>
      <c r="B46" s="139" t="s">
        <v>82</v>
      </c>
      <c r="C46" s="133">
        <v>16095540</v>
      </c>
      <c r="D46" s="40">
        <f t="shared" si="0"/>
        <v>0.34130070753641745</v>
      </c>
      <c r="E46" s="133">
        <v>4699956</v>
      </c>
      <c r="F46" s="40">
        <f t="shared" si="1"/>
        <v>0.09966104325732658</v>
      </c>
      <c r="G46" s="133">
        <v>1554128</v>
      </c>
      <c r="H46" s="40">
        <f t="shared" si="2"/>
        <v>0.032954780392714836</v>
      </c>
      <c r="I46" s="133">
        <v>787634</v>
      </c>
      <c r="J46" s="40">
        <f t="shared" si="3"/>
        <v>0.016701523619570304</v>
      </c>
      <c r="K46" s="133">
        <v>201736</v>
      </c>
      <c r="L46" s="40">
        <f t="shared" si="4"/>
        <v>0.004277746477320221</v>
      </c>
      <c r="M46" s="133">
        <v>3191303</v>
      </c>
      <c r="N46" s="40">
        <f t="shared" si="5"/>
        <v>0.06767054549664638</v>
      </c>
      <c r="O46" s="36">
        <f t="shared" si="6"/>
        <v>26530297</v>
      </c>
      <c r="P46" s="45">
        <f t="shared" si="7"/>
        <v>0.5625663467799957</v>
      </c>
      <c r="Q46" s="133">
        <v>1820441</v>
      </c>
      <c r="R46" s="40">
        <f t="shared" si="8"/>
        <v>0.038601861219213725</v>
      </c>
      <c r="S46" s="133">
        <v>2862524</v>
      </c>
      <c r="T46" s="40">
        <f t="shared" si="9"/>
        <v>0.06069889339158399</v>
      </c>
      <c r="U46" s="43">
        <f t="shared" si="10"/>
        <v>31213262</v>
      </c>
      <c r="V46" s="46">
        <f t="shared" si="11"/>
        <v>0.6618671013907935</v>
      </c>
      <c r="W46" s="133">
        <v>2037851</v>
      </c>
      <c r="X46" s="40">
        <f t="shared" si="12"/>
        <v>0.04321196978503336</v>
      </c>
      <c r="Y46" s="133">
        <v>642818</v>
      </c>
      <c r="Z46" s="40">
        <f t="shared" si="13"/>
        <v>0.013630747288823164</v>
      </c>
      <c r="AA46" s="133">
        <v>378811</v>
      </c>
      <c r="AB46" s="40">
        <f t="shared" si="14"/>
        <v>0.008032564444720577</v>
      </c>
      <c r="AC46" s="133">
        <v>3260203</v>
      </c>
      <c r="AD46" s="40">
        <f t="shared" si="15"/>
        <v>0.06913154765931126</v>
      </c>
      <c r="AE46" s="133">
        <v>3102001</v>
      </c>
      <c r="AF46" s="40">
        <f t="shared" si="16"/>
        <v>0.0657769255382966</v>
      </c>
      <c r="AG46" s="133">
        <v>2673684</v>
      </c>
      <c r="AH46" s="40">
        <f t="shared" si="17"/>
        <v>0.05669460241338897</v>
      </c>
      <c r="AI46" s="133">
        <v>0</v>
      </c>
      <c r="AJ46" s="40">
        <f t="shared" si="18"/>
        <v>0</v>
      </c>
      <c r="AK46" s="133">
        <v>73002</v>
      </c>
      <c r="AL46" s="40">
        <f t="shared" si="19"/>
        <v>0.0015479837427991572</v>
      </c>
      <c r="AM46" s="133">
        <v>506234</v>
      </c>
      <c r="AN46" s="40">
        <f t="shared" si="20"/>
        <v>0.010734527849266986</v>
      </c>
      <c r="AO46" s="60">
        <f t="shared" si="21"/>
        <v>12674604</v>
      </c>
      <c r="AP46" s="47">
        <f t="shared" si="22"/>
        <v>0.26876086872164007</v>
      </c>
      <c r="AQ46" s="133">
        <v>598393</v>
      </c>
      <c r="AR46" s="40">
        <f t="shared" si="23"/>
        <v>0.012688729566379222</v>
      </c>
      <c r="AS46" s="133">
        <v>2673151</v>
      </c>
      <c r="AT46" s="40">
        <f t="shared" si="24"/>
        <v>0.05668330032118722</v>
      </c>
      <c r="AU46" s="61">
        <f t="shared" si="25"/>
        <v>47159410</v>
      </c>
      <c r="AV46" s="44"/>
      <c r="AW46" s="44"/>
      <c r="AX46" s="44"/>
      <c r="AY46" s="44"/>
    </row>
    <row r="47" spans="1:51" s="56" customFormat="1" ht="12.75">
      <c r="A47" s="114">
        <v>44</v>
      </c>
      <c r="B47" s="139" t="s">
        <v>177</v>
      </c>
      <c r="C47" s="133">
        <v>28226539</v>
      </c>
      <c r="D47" s="40">
        <f t="shared" si="0"/>
        <v>0.19866852400523244</v>
      </c>
      <c r="E47" s="133">
        <v>5527927</v>
      </c>
      <c r="F47" s="40">
        <f t="shared" si="1"/>
        <v>0.038907536552698595</v>
      </c>
      <c r="G47" s="133">
        <v>657515</v>
      </c>
      <c r="H47" s="40">
        <f t="shared" si="2"/>
        <v>0.004627826832092323</v>
      </c>
      <c r="I47" s="133">
        <v>526839</v>
      </c>
      <c r="J47" s="40">
        <f t="shared" si="3"/>
        <v>0.003708082188836281</v>
      </c>
      <c r="K47" s="133">
        <v>212789</v>
      </c>
      <c r="L47" s="40">
        <f t="shared" si="4"/>
        <v>0.0014976854425740756</v>
      </c>
      <c r="M47" s="133">
        <v>4269867</v>
      </c>
      <c r="N47" s="40">
        <f t="shared" si="5"/>
        <v>0.030052858219303816</v>
      </c>
      <c r="O47" s="36">
        <f t="shared" si="6"/>
        <v>39421476</v>
      </c>
      <c r="P47" s="45">
        <f t="shared" si="7"/>
        <v>0.2774625132407375</v>
      </c>
      <c r="Q47" s="133">
        <v>3441599</v>
      </c>
      <c r="R47" s="40">
        <f t="shared" si="8"/>
        <v>0.02422321041725604</v>
      </c>
      <c r="S47" s="133">
        <v>3718378</v>
      </c>
      <c r="T47" s="40">
        <f t="shared" si="9"/>
        <v>0.02617128047308698</v>
      </c>
      <c r="U47" s="43">
        <f t="shared" si="10"/>
        <v>46581453</v>
      </c>
      <c r="V47" s="46">
        <f t="shared" si="11"/>
        <v>0.32785700413108054</v>
      </c>
      <c r="W47" s="133">
        <v>2931265</v>
      </c>
      <c r="X47" s="40">
        <f t="shared" si="12"/>
        <v>0.02063129634909181</v>
      </c>
      <c r="Y47" s="133">
        <v>2169508</v>
      </c>
      <c r="Z47" s="40">
        <f t="shared" si="13"/>
        <v>0.0152697768641612</v>
      </c>
      <c r="AA47" s="133">
        <v>703136</v>
      </c>
      <c r="AB47" s="40">
        <f t="shared" si="14"/>
        <v>0.004948923822893877</v>
      </c>
      <c r="AC47" s="133">
        <v>7598817</v>
      </c>
      <c r="AD47" s="40">
        <f t="shared" si="15"/>
        <v>0.05348320449686971</v>
      </c>
      <c r="AE47" s="133">
        <v>3122271</v>
      </c>
      <c r="AF47" s="40">
        <f t="shared" si="16"/>
        <v>0.021975665210472353</v>
      </c>
      <c r="AG47" s="133">
        <v>3279115</v>
      </c>
      <c r="AH47" s="40">
        <f t="shared" si="17"/>
        <v>0.023079589640565487</v>
      </c>
      <c r="AI47" s="133">
        <v>0</v>
      </c>
      <c r="AJ47" s="40">
        <f t="shared" si="18"/>
        <v>0</v>
      </c>
      <c r="AK47" s="133">
        <v>8000</v>
      </c>
      <c r="AL47" s="40">
        <f t="shared" si="19"/>
        <v>5.630687460626538E-05</v>
      </c>
      <c r="AM47" s="133">
        <v>469286</v>
      </c>
      <c r="AN47" s="40">
        <f t="shared" si="20"/>
        <v>0.003303003494559482</v>
      </c>
      <c r="AO47" s="60">
        <f t="shared" si="21"/>
        <v>20281398</v>
      </c>
      <c r="AP47" s="47">
        <f t="shared" si="22"/>
        <v>0.14274776675322018</v>
      </c>
      <c r="AQ47" s="133">
        <v>72005177</v>
      </c>
      <c r="AR47" s="40">
        <f t="shared" si="23"/>
        <v>0.506798309042618</v>
      </c>
      <c r="AS47" s="133">
        <v>3210538</v>
      </c>
      <c r="AT47" s="40">
        <f t="shared" si="24"/>
        <v>0.022596920073081256</v>
      </c>
      <c r="AU47" s="61">
        <f t="shared" si="25"/>
        <v>142078566</v>
      </c>
      <c r="AV47" s="44"/>
      <c r="AW47" s="44"/>
      <c r="AX47" s="44"/>
      <c r="AY47" s="44"/>
    </row>
    <row r="48" spans="1:47" ht="12.75">
      <c r="A48" s="115">
        <v>45</v>
      </c>
      <c r="B48" s="141" t="s">
        <v>178</v>
      </c>
      <c r="C48" s="134">
        <v>46266307</v>
      </c>
      <c r="D48" s="41">
        <f t="shared" si="0"/>
        <v>0.3094758052041664</v>
      </c>
      <c r="E48" s="134">
        <v>16578236</v>
      </c>
      <c r="F48" s="41">
        <f t="shared" si="1"/>
        <v>0.11089199176767446</v>
      </c>
      <c r="G48" s="134">
        <v>1734712</v>
      </c>
      <c r="H48" s="41">
        <f t="shared" si="2"/>
        <v>0.011603506478209508</v>
      </c>
      <c r="I48" s="134">
        <v>8190727</v>
      </c>
      <c r="J48" s="41">
        <f t="shared" si="3"/>
        <v>0.0547878574689894</v>
      </c>
      <c r="K48" s="134">
        <v>565231</v>
      </c>
      <c r="L48" s="41">
        <f t="shared" si="4"/>
        <v>0.003780835994784632</v>
      </c>
      <c r="M48" s="134">
        <v>3290838</v>
      </c>
      <c r="N48" s="41">
        <f t="shared" si="5"/>
        <v>0.022012449358589797</v>
      </c>
      <c r="O48" s="5">
        <f t="shared" si="6"/>
        <v>76626051</v>
      </c>
      <c r="P48" s="57">
        <f t="shared" si="7"/>
        <v>0.5125524462724143</v>
      </c>
      <c r="Q48" s="134">
        <v>5871124</v>
      </c>
      <c r="R48" s="41">
        <f t="shared" si="8"/>
        <v>0.0392720090530136</v>
      </c>
      <c r="S48" s="134">
        <v>6068885</v>
      </c>
      <c r="T48" s="41">
        <f t="shared" si="9"/>
        <v>0.04059483442381705</v>
      </c>
      <c r="U48" s="6">
        <f t="shared" si="10"/>
        <v>88566060</v>
      </c>
      <c r="V48" s="54">
        <f t="shared" si="11"/>
        <v>0.5924192897492448</v>
      </c>
      <c r="W48" s="134">
        <v>7666097</v>
      </c>
      <c r="X48" s="41">
        <f t="shared" si="12"/>
        <v>0.051278601982393895</v>
      </c>
      <c r="Y48" s="134">
        <v>3572908</v>
      </c>
      <c r="Z48" s="41">
        <f t="shared" si="13"/>
        <v>0.023899218500850042</v>
      </c>
      <c r="AA48" s="134">
        <v>1666466</v>
      </c>
      <c r="AB48" s="41">
        <f t="shared" si="14"/>
        <v>0.011147008279596778</v>
      </c>
      <c r="AC48" s="134">
        <v>11314102</v>
      </c>
      <c r="AD48" s="41">
        <f t="shared" si="15"/>
        <v>0.07568014509159052</v>
      </c>
      <c r="AE48" s="134">
        <v>8869410</v>
      </c>
      <c r="AF48" s="41">
        <f t="shared" si="16"/>
        <v>0.059327575063120676</v>
      </c>
      <c r="AG48" s="134">
        <v>5831027</v>
      </c>
      <c r="AH48" s="41">
        <f t="shared" si="17"/>
        <v>0.03900379980602806</v>
      </c>
      <c r="AI48" s="134">
        <v>0</v>
      </c>
      <c r="AJ48" s="41">
        <f t="shared" si="18"/>
        <v>0</v>
      </c>
      <c r="AK48" s="134">
        <v>168860</v>
      </c>
      <c r="AL48" s="41">
        <f t="shared" si="19"/>
        <v>0.00112950628341215</v>
      </c>
      <c r="AM48" s="134">
        <v>2535476</v>
      </c>
      <c r="AN48" s="41">
        <f t="shared" si="20"/>
        <v>0.016959825141778424</v>
      </c>
      <c r="AO48" s="79">
        <f t="shared" si="21"/>
        <v>41624346</v>
      </c>
      <c r="AP48" s="58">
        <f t="shared" si="22"/>
        <v>0.27842568014877056</v>
      </c>
      <c r="AQ48" s="134">
        <v>14021381</v>
      </c>
      <c r="AR48" s="41">
        <f t="shared" si="23"/>
        <v>0.09378916227416638</v>
      </c>
      <c r="AS48" s="134">
        <v>5287160</v>
      </c>
      <c r="AT48" s="41">
        <f t="shared" si="24"/>
        <v>0.03536586782781821</v>
      </c>
      <c r="AU48" s="80">
        <f t="shared" si="25"/>
        <v>149498947</v>
      </c>
    </row>
    <row r="49" spans="1:47" ht="12.75">
      <c r="A49" s="121">
        <v>46</v>
      </c>
      <c r="B49" s="140" t="s">
        <v>83</v>
      </c>
      <c r="C49" s="135">
        <v>3354641</v>
      </c>
      <c r="D49" s="113">
        <f t="shared" si="0"/>
        <v>0.2467011678340202</v>
      </c>
      <c r="E49" s="135">
        <v>1123173</v>
      </c>
      <c r="F49" s="113">
        <f t="shared" si="1"/>
        <v>0.08259843326890716</v>
      </c>
      <c r="G49" s="135">
        <v>242828</v>
      </c>
      <c r="H49" s="113">
        <f t="shared" si="2"/>
        <v>0.01785763400101515</v>
      </c>
      <c r="I49" s="135">
        <v>391032</v>
      </c>
      <c r="J49" s="113">
        <f t="shared" si="3"/>
        <v>0.028756594538870955</v>
      </c>
      <c r="K49" s="135">
        <v>0</v>
      </c>
      <c r="L49" s="113">
        <f t="shared" si="4"/>
        <v>0</v>
      </c>
      <c r="M49" s="135">
        <v>1146733</v>
      </c>
      <c r="N49" s="113">
        <f t="shared" si="5"/>
        <v>0.08433104176983752</v>
      </c>
      <c r="O49" s="120">
        <f t="shared" si="6"/>
        <v>6258407</v>
      </c>
      <c r="P49" s="112">
        <f t="shared" si="7"/>
        <v>0.460244871412651</v>
      </c>
      <c r="Q49" s="135">
        <v>554417</v>
      </c>
      <c r="R49" s="113">
        <f t="shared" si="8"/>
        <v>0.040771969747890754</v>
      </c>
      <c r="S49" s="135">
        <v>1510057</v>
      </c>
      <c r="T49" s="113">
        <f t="shared" si="9"/>
        <v>0.11104998281364148</v>
      </c>
      <c r="U49" s="119">
        <f t="shared" si="10"/>
        <v>8322881</v>
      </c>
      <c r="V49" s="111">
        <f t="shared" si="11"/>
        <v>0.6120668239741832</v>
      </c>
      <c r="W49" s="135">
        <v>599211</v>
      </c>
      <c r="X49" s="113">
        <f t="shared" si="12"/>
        <v>0.04406613210742702</v>
      </c>
      <c r="Y49" s="135">
        <v>685881</v>
      </c>
      <c r="Z49" s="113">
        <f t="shared" si="13"/>
        <v>0.05043986635087499</v>
      </c>
      <c r="AA49" s="135">
        <v>340060</v>
      </c>
      <c r="AB49" s="113">
        <f t="shared" si="14"/>
        <v>0.02500810045952366</v>
      </c>
      <c r="AC49" s="135">
        <v>1023805</v>
      </c>
      <c r="AD49" s="113">
        <f t="shared" si="15"/>
        <v>0.07529088481727525</v>
      </c>
      <c r="AE49" s="135">
        <v>1030517</v>
      </c>
      <c r="AF49" s="113">
        <f t="shared" si="16"/>
        <v>0.07578448703536712</v>
      </c>
      <c r="AG49" s="135">
        <v>901547</v>
      </c>
      <c r="AH49" s="113">
        <f t="shared" si="17"/>
        <v>0.06629999983821143</v>
      </c>
      <c r="AI49" s="135">
        <v>0</v>
      </c>
      <c r="AJ49" s="113">
        <f t="shared" si="18"/>
        <v>0</v>
      </c>
      <c r="AK49" s="135">
        <v>10000</v>
      </c>
      <c r="AL49" s="113">
        <f t="shared" si="19"/>
        <v>0.0007354025895290144</v>
      </c>
      <c r="AM49" s="135">
        <v>363646</v>
      </c>
      <c r="AN49" s="113">
        <f t="shared" si="20"/>
        <v>0.026742621007186794</v>
      </c>
      <c r="AO49" s="118">
        <f t="shared" si="21"/>
        <v>4954667</v>
      </c>
      <c r="AP49" s="110">
        <f t="shared" si="22"/>
        <v>0.36436749420539527</v>
      </c>
      <c r="AQ49" s="135">
        <v>257609</v>
      </c>
      <c r="AR49" s="113">
        <f t="shared" si="23"/>
        <v>0.018944632568597988</v>
      </c>
      <c r="AS49" s="135">
        <v>62837</v>
      </c>
      <c r="AT49" s="113">
        <f t="shared" si="24"/>
        <v>0.004621049251823468</v>
      </c>
      <c r="AU49" s="117">
        <f t="shared" si="25"/>
        <v>13597994</v>
      </c>
    </row>
    <row r="50" spans="1:51" s="56" customFormat="1" ht="12.75">
      <c r="A50" s="114">
        <v>47</v>
      </c>
      <c r="B50" s="139" t="s">
        <v>84</v>
      </c>
      <c r="C50" s="133">
        <v>17980270</v>
      </c>
      <c r="D50" s="40">
        <f t="shared" si="0"/>
        <v>0.30551539613902645</v>
      </c>
      <c r="E50" s="133">
        <v>5251988</v>
      </c>
      <c r="F50" s="40">
        <f t="shared" si="1"/>
        <v>0.08924021687869055</v>
      </c>
      <c r="G50" s="133">
        <v>1262915</v>
      </c>
      <c r="H50" s="40">
        <f t="shared" si="2"/>
        <v>0.021459075782227884</v>
      </c>
      <c r="I50" s="133">
        <v>861093</v>
      </c>
      <c r="J50" s="40">
        <f t="shared" si="3"/>
        <v>0.014631435957721586</v>
      </c>
      <c r="K50" s="133">
        <v>93300</v>
      </c>
      <c r="L50" s="40">
        <f t="shared" si="4"/>
        <v>0.0015853258299108504</v>
      </c>
      <c r="M50" s="133">
        <v>3324665</v>
      </c>
      <c r="N50" s="40">
        <f t="shared" si="5"/>
        <v>0.056491718116833414</v>
      </c>
      <c r="O50" s="36">
        <f t="shared" si="6"/>
        <v>28774231</v>
      </c>
      <c r="P50" s="45">
        <f t="shared" si="7"/>
        <v>0.4889231687044107</v>
      </c>
      <c r="Q50" s="133">
        <v>2577625</v>
      </c>
      <c r="R50" s="40">
        <f t="shared" si="8"/>
        <v>0.04379823678803811</v>
      </c>
      <c r="S50" s="133">
        <v>2987237</v>
      </c>
      <c r="T50" s="40">
        <f t="shared" si="9"/>
        <v>0.050758241973905674</v>
      </c>
      <c r="U50" s="43">
        <f t="shared" si="10"/>
        <v>34339093</v>
      </c>
      <c r="V50" s="46">
        <f t="shared" si="11"/>
        <v>0.5834796474663545</v>
      </c>
      <c r="W50" s="133">
        <v>2859749</v>
      </c>
      <c r="X50" s="40">
        <f t="shared" si="12"/>
        <v>0.0485920038238127</v>
      </c>
      <c r="Y50" s="133">
        <v>1708534</v>
      </c>
      <c r="Z50" s="40">
        <f t="shared" si="13"/>
        <v>0.029030901194865004</v>
      </c>
      <c r="AA50" s="133">
        <v>553098</v>
      </c>
      <c r="AB50" s="40">
        <f t="shared" si="14"/>
        <v>0.00939807659026829</v>
      </c>
      <c r="AC50" s="133">
        <v>5045818</v>
      </c>
      <c r="AD50" s="40">
        <f t="shared" si="15"/>
        <v>0.08573703760374178</v>
      </c>
      <c r="AE50" s="133">
        <v>2609205</v>
      </c>
      <c r="AF50" s="40">
        <f t="shared" si="16"/>
        <v>0.044334834748473106</v>
      </c>
      <c r="AG50" s="133">
        <v>2851524</v>
      </c>
      <c r="AH50" s="40">
        <f t="shared" si="17"/>
        <v>0.04845224707192613</v>
      </c>
      <c r="AI50" s="133">
        <v>0</v>
      </c>
      <c r="AJ50" s="40">
        <f t="shared" si="18"/>
        <v>0</v>
      </c>
      <c r="AK50" s="133">
        <v>21288</v>
      </c>
      <c r="AL50" s="40">
        <f t="shared" si="19"/>
        <v>0.0003617193597764436</v>
      </c>
      <c r="AM50" s="133">
        <v>867515</v>
      </c>
      <c r="AN50" s="40">
        <f t="shared" si="20"/>
        <v>0.014740556670258429</v>
      </c>
      <c r="AO50" s="60">
        <f t="shared" si="21"/>
        <v>16516731</v>
      </c>
      <c r="AP50" s="47">
        <f t="shared" si="22"/>
        <v>0.2806473770631219</v>
      </c>
      <c r="AQ50" s="133">
        <v>4081790</v>
      </c>
      <c r="AR50" s="40">
        <f t="shared" si="23"/>
        <v>0.06935656076389936</v>
      </c>
      <c r="AS50" s="133">
        <v>3914641</v>
      </c>
      <c r="AT50" s="40">
        <f t="shared" si="24"/>
        <v>0.06651641470662424</v>
      </c>
      <c r="AU50" s="61">
        <f t="shared" si="25"/>
        <v>58852255</v>
      </c>
      <c r="AV50" s="44"/>
      <c r="AW50" s="44"/>
      <c r="AX50" s="44"/>
      <c r="AY50" s="44"/>
    </row>
    <row r="51" spans="1:51" s="56" customFormat="1" ht="12.75">
      <c r="A51" s="114">
        <v>48</v>
      </c>
      <c r="B51" s="139" t="s">
        <v>85</v>
      </c>
      <c r="C51" s="133">
        <v>29151296</v>
      </c>
      <c r="D51" s="40">
        <f t="shared" si="0"/>
        <v>0.2955062602068038</v>
      </c>
      <c r="E51" s="133">
        <v>14703064</v>
      </c>
      <c r="F51" s="40">
        <f t="shared" si="1"/>
        <v>0.14904474422753933</v>
      </c>
      <c r="G51" s="133">
        <v>1388693</v>
      </c>
      <c r="H51" s="40">
        <f t="shared" si="2"/>
        <v>0.01407716058337053</v>
      </c>
      <c r="I51" s="133">
        <v>2422855</v>
      </c>
      <c r="J51" s="40">
        <f t="shared" si="3"/>
        <v>0.02456044561700981</v>
      </c>
      <c r="K51" s="133">
        <v>145651</v>
      </c>
      <c r="L51" s="40">
        <f t="shared" si="4"/>
        <v>0.0014764620518203095</v>
      </c>
      <c r="M51" s="133">
        <v>4670187</v>
      </c>
      <c r="N51" s="40">
        <f t="shared" si="5"/>
        <v>0.04734161715610972</v>
      </c>
      <c r="O51" s="36">
        <f t="shared" si="6"/>
        <v>52481746</v>
      </c>
      <c r="P51" s="45">
        <f t="shared" si="7"/>
        <v>0.5320066898426535</v>
      </c>
      <c r="Q51" s="133">
        <v>4373546</v>
      </c>
      <c r="R51" s="40">
        <f t="shared" si="8"/>
        <v>0.04433457168773649</v>
      </c>
      <c r="S51" s="133">
        <v>1641745</v>
      </c>
      <c r="T51" s="40">
        <f t="shared" si="9"/>
        <v>0.01664234499773935</v>
      </c>
      <c r="U51" s="43">
        <f t="shared" si="10"/>
        <v>58497037</v>
      </c>
      <c r="V51" s="46">
        <f t="shared" si="11"/>
        <v>0.5929836065281293</v>
      </c>
      <c r="W51" s="133">
        <v>5030388</v>
      </c>
      <c r="X51" s="40">
        <f t="shared" si="12"/>
        <v>0.05099296941272126</v>
      </c>
      <c r="Y51" s="133">
        <v>2005854</v>
      </c>
      <c r="Z51" s="40">
        <f t="shared" si="13"/>
        <v>0.02033331259306133</v>
      </c>
      <c r="AA51" s="133">
        <v>743726</v>
      </c>
      <c r="AB51" s="40">
        <f t="shared" si="14"/>
        <v>0.007539139559303483</v>
      </c>
      <c r="AC51" s="133">
        <v>7669154</v>
      </c>
      <c r="AD51" s="40">
        <f t="shared" si="15"/>
        <v>0.07774210167157064</v>
      </c>
      <c r="AE51" s="133">
        <v>4314227</v>
      </c>
      <c r="AF51" s="40">
        <f t="shared" si="16"/>
        <v>0.043733255854326976</v>
      </c>
      <c r="AG51" s="133">
        <v>3653331</v>
      </c>
      <c r="AH51" s="40">
        <f t="shared" si="17"/>
        <v>0.03703376279077208</v>
      </c>
      <c r="AI51" s="133">
        <v>0</v>
      </c>
      <c r="AJ51" s="40">
        <f t="shared" si="18"/>
        <v>0</v>
      </c>
      <c r="AK51" s="133">
        <v>0</v>
      </c>
      <c r="AL51" s="40">
        <f t="shared" si="19"/>
        <v>0</v>
      </c>
      <c r="AM51" s="133">
        <v>1343892</v>
      </c>
      <c r="AN51" s="40">
        <f t="shared" si="20"/>
        <v>0.013623013503133514</v>
      </c>
      <c r="AO51" s="60">
        <f t="shared" si="21"/>
        <v>24760572</v>
      </c>
      <c r="AP51" s="47">
        <f t="shared" si="22"/>
        <v>0.25099755538488927</v>
      </c>
      <c r="AQ51" s="133">
        <v>11413668</v>
      </c>
      <c r="AR51" s="40">
        <f t="shared" si="23"/>
        <v>0.11570018519663998</v>
      </c>
      <c r="AS51" s="133">
        <v>3977381</v>
      </c>
      <c r="AT51" s="40">
        <f t="shared" si="24"/>
        <v>0.040318652890341394</v>
      </c>
      <c r="AU51" s="61">
        <f t="shared" si="25"/>
        <v>98648658</v>
      </c>
      <c r="AV51" s="44"/>
      <c r="AW51" s="44"/>
      <c r="AX51" s="44"/>
      <c r="AY51" s="44"/>
    </row>
    <row r="52" spans="1:51" s="56" customFormat="1" ht="12.75">
      <c r="A52" s="114">
        <v>49</v>
      </c>
      <c r="B52" s="139" t="s">
        <v>86</v>
      </c>
      <c r="C52" s="133">
        <v>54880054</v>
      </c>
      <c r="D52" s="40">
        <f t="shared" si="0"/>
        <v>0.3528487428682897</v>
      </c>
      <c r="E52" s="133">
        <v>17910804</v>
      </c>
      <c r="F52" s="40">
        <f t="shared" si="1"/>
        <v>0.11515667741799843</v>
      </c>
      <c r="G52" s="133">
        <v>2718752</v>
      </c>
      <c r="H52" s="40">
        <f t="shared" si="2"/>
        <v>0.017480088947628373</v>
      </c>
      <c r="I52" s="133">
        <v>677005</v>
      </c>
      <c r="J52" s="40">
        <f t="shared" si="3"/>
        <v>0.004352772013772917</v>
      </c>
      <c r="K52" s="133">
        <v>376071</v>
      </c>
      <c r="L52" s="40">
        <f t="shared" si="4"/>
        <v>0.002417930922211202</v>
      </c>
      <c r="M52" s="133">
        <v>12784601</v>
      </c>
      <c r="N52" s="40">
        <f t="shared" si="5"/>
        <v>0.08219799475639508</v>
      </c>
      <c r="O52" s="36">
        <f t="shared" si="6"/>
        <v>89347287</v>
      </c>
      <c r="P52" s="45">
        <f t="shared" si="7"/>
        <v>0.5744542069262957</v>
      </c>
      <c r="Q52" s="133">
        <v>6853422</v>
      </c>
      <c r="R52" s="40">
        <f t="shared" si="8"/>
        <v>0.04406375651609016</v>
      </c>
      <c r="S52" s="133">
        <v>4865511</v>
      </c>
      <c r="T52" s="40">
        <f t="shared" si="9"/>
        <v>0.031282575628694444</v>
      </c>
      <c r="U52" s="43">
        <f t="shared" si="10"/>
        <v>101066220</v>
      </c>
      <c r="V52" s="46">
        <f t="shared" si="11"/>
        <v>0.6498005390710803</v>
      </c>
      <c r="W52" s="133">
        <v>8168852</v>
      </c>
      <c r="X52" s="40">
        <f t="shared" si="12"/>
        <v>0.05252125223632458</v>
      </c>
      <c r="Y52" s="133">
        <v>2660903</v>
      </c>
      <c r="Z52" s="40">
        <f t="shared" si="13"/>
        <v>0.017108151505180018</v>
      </c>
      <c r="AA52" s="133">
        <v>1063200</v>
      </c>
      <c r="AB52" s="40">
        <f t="shared" si="14"/>
        <v>0.006835794720930224</v>
      </c>
      <c r="AC52" s="133">
        <v>12245939</v>
      </c>
      <c r="AD52" s="40">
        <f t="shared" si="15"/>
        <v>0.07873469259690889</v>
      </c>
      <c r="AE52" s="133">
        <v>9044640</v>
      </c>
      <c r="AF52" s="40">
        <f t="shared" si="16"/>
        <v>0.058152090260265556</v>
      </c>
      <c r="AG52" s="133">
        <v>10079959</v>
      </c>
      <c r="AH52" s="40">
        <f t="shared" si="17"/>
        <v>0.06480862539446303</v>
      </c>
      <c r="AI52" s="133">
        <v>0</v>
      </c>
      <c r="AJ52" s="40">
        <f t="shared" si="18"/>
        <v>0</v>
      </c>
      <c r="AK52" s="133">
        <v>5281</v>
      </c>
      <c r="AL52" s="40">
        <f t="shared" si="19"/>
        <v>3.395394274006068E-05</v>
      </c>
      <c r="AM52" s="133">
        <v>3694776</v>
      </c>
      <c r="AN52" s="40">
        <f t="shared" si="20"/>
        <v>0.023755389649943275</v>
      </c>
      <c r="AO52" s="60">
        <f t="shared" si="21"/>
        <v>46963550</v>
      </c>
      <c r="AP52" s="47">
        <f t="shared" si="22"/>
        <v>0.30194995030675564</v>
      </c>
      <c r="AQ52" s="133">
        <v>4911459</v>
      </c>
      <c r="AR52" s="40">
        <f t="shared" si="23"/>
        <v>0.03157799614772878</v>
      </c>
      <c r="AS52" s="133">
        <v>2592991</v>
      </c>
      <c r="AT52" s="40">
        <f t="shared" si="24"/>
        <v>0.01667151447443527</v>
      </c>
      <c r="AU52" s="61">
        <f t="shared" si="25"/>
        <v>155534220</v>
      </c>
      <c r="AV52" s="44"/>
      <c r="AW52" s="44"/>
      <c r="AX52" s="44"/>
      <c r="AY52" s="44"/>
    </row>
    <row r="53" spans="1:47" ht="12.75">
      <c r="A53" s="115">
        <v>50</v>
      </c>
      <c r="B53" s="141" t="s">
        <v>87</v>
      </c>
      <c r="C53" s="134">
        <v>27493886</v>
      </c>
      <c r="D53" s="41">
        <f t="shared" si="0"/>
        <v>0.3250892660113956</v>
      </c>
      <c r="E53" s="134">
        <v>9017874</v>
      </c>
      <c r="F53" s="41">
        <f t="shared" si="1"/>
        <v>0.10662785317591147</v>
      </c>
      <c r="G53" s="134">
        <v>1695506</v>
      </c>
      <c r="H53" s="41">
        <f t="shared" si="2"/>
        <v>0.020047759020238802</v>
      </c>
      <c r="I53" s="134">
        <v>1369662</v>
      </c>
      <c r="J53" s="41">
        <f t="shared" si="3"/>
        <v>0.01619496110021334</v>
      </c>
      <c r="K53" s="134">
        <v>85308</v>
      </c>
      <c r="L53" s="41">
        <f t="shared" si="4"/>
        <v>0.0010086866259975086</v>
      </c>
      <c r="M53" s="134">
        <v>4752709</v>
      </c>
      <c r="N53" s="41">
        <f t="shared" si="5"/>
        <v>0.05619630052935237</v>
      </c>
      <c r="O53" s="5">
        <f t="shared" si="6"/>
        <v>44414945</v>
      </c>
      <c r="P53" s="57">
        <f t="shared" si="7"/>
        <v>0.525164826463109</v>
      </c>
      <c r="Q53" s="134">
        <v>4487936</v>
      </c>
      <c r="R53" s="41">
        <f t="shared" si="8"/>
        <v>0.05306560957392922</v>
      </c>
      <c r="S53" s="134">
        <v>4089811</v>
      </c>
      <c r="T53" s="41">
        <f t="shared" si="9"/>
        <v>0.04835815701408421</v>
      </c>
      <c r="U53" s="6">
        <f t="shared" si="10"/>
        <v>52992692</v>
      </c>
      <c r="V53" s="54">
        <f t="shared" si="11"/>
        <v>0.6265885930511225</v>
      </c>
      <c r="W53" s="134">
        <v>3834767</v>
      </c>
      <c r="X53" s="41">
        <f t="shared" si="12"/>
        <v>0.04534250230595709</v>
      </c>
      <c r="Y53" s="134">
        <v>1501805</v>
      </c>
      <c r="Z53" s="41">
        <f t="shared" si="13"/>
        <v>0.01775742742012693</v>
      </c>
      <c r="AA53" s="134">
        <v>1003425</v>
      </c>
      <c r="AB53" s="41">
        <f t="shared" si="14"/>
        <v>0.011864554059309208</v>
      </c>
      <c r="AC53" s="134">
        <v>6825150</v>
      </c>
      <c r="AD53" s="41">
        <f t="shared" si="15"/>
        <v>0.08070096034869995</v>
      </c>
      <c r="AE53" s="134">
        <v>5493240</v>
      </c>
      <c r="AF53" s="41">
        <f t="shared" si="16"/>
        <v>0.0649523810357124</v>
      </c>
      <c r="AG53" s="134">
        <v>5162606</v>
      </c>
      <c r="AH53" s="41">
        <f t="shared" si="17"/>
        <v>0.06104294588426048</v>
      </c>
      <c r="AI53" s="134">
        <v>0</v>
      </c>
      <c r="AJ53" s="41">
        <f t="shared" si="18"/>
        <v>0</v>
      </c>
      <c r="AK53" s="134">
        <v>284239</v>
      </c>
      <c r="AL53" s="41">
        <f t="shared" si="19"/>
        <v>0.003360858042468535</v>
      </c>
      <c r="AM53" s="134">
        <v>922984</v>
      </c>
      <c r="AN53" s="41">
        <f t="shared" si="20"/>
        <v>0.010913415117101378</v>
      </c>
      <c r="AO53" s="79">
        <f t="shared" si="21"/>
        <v>25028216</v>
      </c>
      <c r="AP53" s="58">
        <f t="shared" si="22"/>
        <v>0.295935044213636</v>
      </c>
      <c r="AQ53" s="134">
        <v>2980981</v>
      </c>
      <c r="AR53" s="41">
        <f t="shared" si="23"/>
        <v>0.03524728826197635</v>
      </c>
      <c r="AS53" s="134">
        <v>3571454</v>
      </c>
      <c r="AT53" s="41">
        <f t="shared" si="24"/>
        <v>0.042229074473265175</v>
      </c>
      <c r="AU53" s="80">
        <f t="shared" si="25"/>
        <v>84573343</v>
      </c>
    </row>
    <row r="54" spans="1:47" ht="12.75">
      <c r="A54" s="121">
        <v>51</v>
      </c>
      <c r="B54" s="140" t="s">
        <v>88</v>
      </c>
      <c r="C54" s="135">
        <v>34706370</v>
      </c>
      <c r="D54" s="113">
        <f t="shared" si="0"/>
        <v>0.3331762700347504</v>
      </c>
      <c r="E54" s="135">
        <v>13505192</v>
      </c>
      <c r="F54" s="113">
        <f t="shared" si="1"/>
        <v>0.12964794349461356</v>
      </c>
      <c r="G54" s="135">
        <v>2499997</v>
      </c>
      <c r="H54" s="113">
        <f t="shared" si="2"/>
        <v>0.023999619538374827</v>
      </c>
      <c r="I54" s="135">
        <v>1685433</v>
      </c>
      <c r="J54" s="113">
        <f t="shared" si="3"/>
        <v>0.016179919718872345</v>
      </c>
      <c r="K54" s="135">
        <v>391554</v>
      </c>
      <c r="L54" s="113">
        <f t="shared" si="4"/>
        <v>0.0037588633221275133</v>
      </c>
      <c r="M54" s="135">
        <v>5983937</v>
      </c>
      <c r="N54" s="113">
        <f t="shared" si="5"/>
        <v>0.057444953470585786</v>
      </c>
      <c r="O54" s="120">
        <f t="shared" si="6"/>
        <v>58772483</v>
      </c>
      <c r="P54" s="112">
        <f t="shared" si="7"/>
        <v>0.5642075695793245</v>
      </c>
      <c r="Q54" s="135">
        <v>4503854</v>
      </c>
      <c r="R54" s="113">
        <f t="shared" si="8"/>
        <v>0.04323636486619289</v>
      </c>
      <c r="S54" s="135">
        <v>5659345</v>
      </c>
      <c r="T54" s="113">
        <f t="shared" si="9"/>
        <v>0.054328915929260674</v>
      </c>
      <c r="U54" s="119">
        <f t="shared" si="10"/>
        <v>68935682</v>
      </c>
      <c r="V54" s="111">
        <f t="shared" si="11"/>
        <v>0.6617728503747781</v>
      </c>
      <c r="W54" s="135">
        <v>5537498</v>
      </c>
      <c r="X54" s="113">
        <f t="shared" si="12"/>
        <v>0.05315920186884686</v>
      </c>
      <c r="Y54" s="135">
        <v>1749723</v>
      </c>
      <c r="Z54" s="113">
        <f t="shared" si="13"/>
        <v>0.01679709467553114</v>
      </c>
      <c r="AA54" s="135">
        <v>816485</v>
      </c>
      <c r="AB54" s="113">
        <f t="shared" si="14"/>
        <v>0.007838141149285367</v>
      </c>
      <c r="AC54" s="135">
        <v>11975548</v>
      </c>
      <c r="AD54" s="113">
        <f t="shared" si="15"/>
        <v>0.11496357626170975</v>
      </c>
      <c r="AE54" s="135">
        <v>3403039</v>
      </c>
      <c r="AF54" s="113">
        <f t="shared" si="16"/>
        <v>0.032668695712135466</v>
      </c>
      <c r="AG54" s="135">
        <v>6154830</v>
      </c>
      <c r="AH54" s="113">
        <f t="shared" si="17"/>
        <v>0.05908550223195289</v>
      </c>
      <c r="AI54" s="135">
        <v>0</v>
      </c>
      <c r="AJ54" s="113">
        <f t="shared" si="18"/>
        <v>0</v>
      </c>
      <c r="AK54" s="135">
        <v>18000</v>
      </c>
      <c r="AL54" s="113">
        <f t="shared" si="19"/>
        <v>0.0001727974680332604</v>
      </c>
      <c r="AM54" s="135">
        <v>848675</v>
      </c>
      <c r="AN54" s="113">
        <f t="shared" si="20"/>
        <v>0.008147160621284849</v>
      </c>
      <c r="AO54" s="118">
        <f t="shared" si="21"/>
        <v>30503798</v>
      </c>
      <c r="AP54" s="110">
        <f t="shared" si="22"/>
        <v>0.2928321699887796</v>
      </c>
      <c r="AQ54" s="135">
        <v>2608438</v>
      </c>
      <c r="AR54" s="113">
        <f t="shared" si="23"/>
        <v>0.025040637884541205</v>
      </c>
      <c r="AS54" s="135">
        <v>2120275</v>
      </c>
      <c r="AT54" s="113">
        <f t="shared" si="24"/>
        <v>0.020354341751901178</v>
      </c>
      <c r="AU54" s="117">
        <f t="shared" si="25"/>
        <v>104168193</v>
      </c>
    </row>
    <row r="55" spans="1:51" s="56" customFormat="1" ht="12.75">
      <c r="A55" s="114">
        <v>52</v>
      </c>
      <c r="B55" s="139" t="s">
        <v>179</v>
      </c>
      <c r="C55" s="133">
        <v>144083587</v>
      </c>
      <c r="D55" s="40">
        <f t="shared" si="0"/>
        <v>0.27359049720054374</v>
      </c>
      <c r="E55" s="133">
        <v>75708655</v>
      </c>
      <c r="F55" s="40">
        <f t="shared" si="1"/>
        <v>0.14375800183149542</v>
      </c>
      <c r="G55" s="133">
        <v>5869415</v>
      </c>
      <c r="H55" s="40">
        <f t="shared" si="2"/>
        <v>0.011145031863527449</v>
      </c>
      <c r="I55" s="133">
        <v>13337878</v>
      </c>
      <c r="J55" s="40">
        <f t="shared" si="3"/>
        <v>0.02532638692303096</v>
      </c>
      <c r="K55" s="133">
        <v>343054</v>
      </c>
      <c r="L55" s="40">
        <f t="shared" si="4"/>
        <v>0.0006514018451430927</v>
      </c>
      <c r="M55" s="133">
        <v>12685868</v>
      </c>
      <c r="N55" s="40">
        <f t="shared" si="5"/>
        <v>0.024088329599543264</v>
      </c>
      <c r="O55" s="36">
        <f t="shared" si="6"/>
        <v>252028457</v>
      </c>
      <c r="P55" s="45">
        <f t="shared" si="7"/>
        <v>0.4785596492632839</v>
      </c>
      <c r="Q55" s="133">
        <v>17212201</v>
      </c>
      <c r="R55" s="40">
        <f t="shared" si="8"/>
        <v>0.032683074648229685</v>
      </c>
      <c r="S55" s="133">
        <v>15991566</v>
      </c>
      <c r="T55" s="40">
        <f t="shared" si="9"/>
        <v>0.03036529409109804</v>
      </c>
      <c r="U55" s="43">
        <f t="shared" si="10"/>
        <v>285232224</v>
      </c>
      <c r="V55" s="46">
        <f t="shared" si="11"/>
        <v>0.5416080180026116</v>
      </c>
      <c r="W55" s="133">
        <v>22543523</v>
      </c>
      <c r="X55" s="40">
        <f t="shared" si="12"/>
        <v>0.042806358410704286</v>
      </c>
      <c r="Y55" s="133">
        <v>7646023</v>
      </c>
      <c r="Z55" s="40">
        <f t="shared" si="13"/>
        <v>0.014518511634338982</v>
      </c>
      <c r="AA55" s="133">
        <v>2779398</v>
      </c>
      <c r="AB55" s="40">
        <f t="shared" si="14"/>
        <v>0.005277609313947721</v>
      </c>
      <c r="AC55" s="133">
        <v>33483017</v>
      </c>
      <c r="AD55" s="40">
        <f t="shared" si="15"/>
        <v>0.06357861752015001</v>
      </c>
      <c r="AE55" s="133">
        <v>31274875</v>
      </c>
      <c r="AF55" s="40">
        <f t="shared" si="16"/>
        <v>0.05938572726631837</v>
      </c>
      <c r="AG55" s="133">
        <v>20500781</v>
      </c>
      <c r="AH55" s="40">
        <f t="shared" si="17"/>
        <v>0.038927534936990846</v>
      </c>
      <c r="AI55" s="133">
        <v>0</v>
      </c>
      <c r="AJ55" s="40">
        <f t="shared" si="18"/>
        <v>0</v>
      </c>
      <c r="AK55" s="133">
        <v>1310399</v>
      </c>
      <c r="AL55" s="40">
        <f t="shared" si="19"/>
        <v>0.0024882272950429484</v>
      </c>
      <c r="AM55" s="133">
        <v>7036176</v>
      </c>
      <c r="AN55" s="40">
        <f t="shared" si="20"/>
        <v>0.013360514756136194</v>
      </c>
      <c r="AO55" s="60">
        <f t="shared" si="21"/>
        <v>126574192</v>
      </c>
      <c r="AP55" s="47">
        <f t="shared" si="22"/>
        <v>0.24034310113362936</v>
      </c>
      <c r="AQ55" s="133">
        <v>86547813</v>
      </c>
      <c r="AR55" s="40">
        <f t="shared" si="23"/>
        <v>0.16433973975321478</v>
      </c>
      <c r="AS55" s="133">
        <v>28285360</v>
      </c>
      <c r="AT55" s="40">
        <f t="shared" si="24"/>
        <v>0.0537091411105442</v>
      </c>
      <c r="AU55" s="61">
        <f t="shared" si="25"/>
        <v>526639589</v>
      </c>
      <c r="AV55" s="44"/>
      <c r="AW55" s="44"/>
      <c r="AX55" s="44"/>
      <c r="AY55" s="44"/>
    </row>
    <row r="56" spans="1:51" s="56" customFormat="1" ht="12.75">
      <c r="A56" s="114">
        <v>53</v>
      </c>
      <c r="B56" s="139" t="s">
        <v>89</v>
      </c>
      <c r="C56" s="133">
        <v>63329899</v>
      </c>
      <c r="D56" s="40">
        <f t="shared" si="0"/>
        <v>0.34836775173337026</v>
      </c>
      <c r="E56" s="133">
        <v>21750794</v>
      </c>
      <c r="F56" s="40">
        <f t="shared" si="1"/>
        <v>0.11964767548730307</v>
      </c>
      <c r="G56" s="133">
        <v>2763282</v>
      </c>
      <c r="H56" s="40">
        <f t="shared" si="2"/>
        <v>0.015200376961682676</v>
      </c>
      <c r="I56" s="133">
        <v>2481180</v>
      </c>
      <c r="J56" s="40">
        <f t="shared" si="3"/>
        <v>0.013648578505482909</v>
      </c>
      <c r="K56" s="133">
        <v>156632</v>
      </c>
      <c r="L56" s="40">
        <f t="shared" si="4"/>
        <v>0.0008616078432321714</v>
      </c>
      <c r="M56" s="133">
        <v>11656155</v>
      </c>
      <c r="N56" s="40">
        <f t="shared" si="5"/>
        <v>0.06411866393795579</v>
      </c>
      <c r="O56" s="36">
        <f t="shared" si="6"/>
        <v>102137942</v>
      </c>
      <c r="P56" s="45">
        <f t="shared" si="7"/>
        <v>0.5618446544690269</v>
      </c>
      <c r="Q56" s="133">
        <v>8621043</v>
      </c>
      <c r="R56" s="40">
        <f t="shared" si="8"/>
        <v>0.04742299316641432</v>
      </c>
      <c r="S56" s="133">
        <v>8710690</v>
      </c>
      <c r="T56" s="40">
        <f t="shared" si="9"/>
        <v>0.047916127125772784</v>
      </c>
      <c r="U56" s="43">
        <f t="shared" si="10"/>
        <v>119469675</v>
      </c>
      <c r="V56" s="46">
        <f t="shared" si="11"/>
        <v>0.6571837747612139</v>
      </c>
      <c r="W56" s="133">
        <v>9831597</v>
      </c>
      <c r="X56" s="40">
        <f t="shared" si="12"/>
        <v>0.0540820591366891</v>
      </c>
      <c r="Y56" s="133">
        <v>2559515</v>
      </c>
      <c r="Z56" s="40">
        <f t="shared" si="13"/>
        <v>0.014079486943092032</v>
      </c>
      <c r="AA56" s="133">
        <v>1343915</v>
      </c>
      <c r="AB56" s="40">
        <f t="shared" si="14"/>
        <v>0.007392663725403262</v>
      </c>
      <c r="AC56" s="133">
        <v>14901291</v>
      </c>
      <c r="AD56" s="40">
        <f t="shared" si="15"/>
        <v>0.08196964349484759</v>
      </c>
      <c r="AE56" s="133">
        <v>12304717</v>
      </c>
      <c r="AF56" s="40">
        <f t="shared" si="16"/>
        <v>0.06768630085775726</v>
      </c>
      <c r="AG56" s="133">
        <v>10299743</v>
      </c>
      <c r="AH56" s="40">
        <f t="shared" si="17"/>
        <v>0.056657256193342706</v>
      </c>
      <c r="AI56" s="133">
        <v>0</v>
      </c>
      <c r="AJ56" s="40">
        <f t="shared" si="18"/>
        <v>0</v>
      </c>
      <c r="AK56" s="133">
        <v>91525</v>
      </c>
      <c r="AL56" s="40">
        <f t="shared" si="19"/>
        <v>0.0005034645401439329</v>
      </c>
      <c r="AM56" s="133">
        <v>2226981</v>
      </c>
      <c r="AN56" s="40">
        <f t="shared" si="20"/>
        <v>0.012250270036320957</v>
      </c>
      <c r="AO56" s="60">
        <f t="shared" si="21"/>
        <v>53559284</v>
      </c>
      <c r="AP56" s="47">
        <f t="shared" si="22"/>
        <v>0.29462114492759683</v>
      </c>
      <c r="AQ56" s="133">
        <v>2758799</v>
      </c>
      <c r="AR56" s="40">
        <f t="shared" si="23"/>
        <v>0.015175716688167624</v>
      </c>
      <c r="AS56" s="133">
        <v>6002602</v>
      </c>
      <c r="AT56" s="40">
        <f t="shared" si="24"/>
        <v>0.033019363623021596</v>
      </c>
      <c r="AU56" s="61">
        <f t="shared" si="25"/>
        <v>181790360</v>
      </c>
      <c r="AV56" s="44"/>
      <c r="AW56" s="44"/>
      <c r="AX56" s="44"/>
      <c r="AY56" s="44"/>
    </row>
    <row r="57" spans="1:51" s="56" customFormat="1" ht="12.75">
      <c r="A57" s="114">
        <v>54</v>
      </c>
      <c r="B57" s="139" t="s">
        <v>90</v>
      </c>
      <c r="C57" s="133">
        <v>2501165</v>
      </c>
      <c r="D57" s="40">
        <f t="shared" si="0"/>
        <v>0.22188697409780198</v>
      </c>
      <c r="E57" s="133">
        <v>1795483</v>
      </c>
      <c r="F57" s="40">
        <f t="shared" si="1"/>
        <v>0.15928348985934304</v>
      </c>
      <c r="G57" s="133">
        <v>210011</v>
      </c>
      <c r="H57" s="40">
        <f t="shared" si="2"/>
        <v>0.0186308001740203</v>
      </c>
      <c r="I57" s="133">
        <v>291510</v>
      </c>
      <c r="J57" s="40">
        <f t="shared" si="3"/>
        <v>0.025860857568073378</v>
      </c>
      <c r="K57" s="133">
        <v>3422</v>
      </c>
      <c r="L57" s="40">
        <f t="shared" si="4"/>
        <v>0.0003035774230659226</v>
      </c>
      <c r="M57" s="133">
        <v>719899</v>
      </c>
      <c r="N57" s="40">
        <f t="shared" si="5"/>
        <v>0.0638647233453345</v>
      </c>
      <c r="O57" s="36">
        <f t="shared" si="6"/>
        <v>5521490</v>
      </c>
      <c r="P57" s="45">
        <f t="shared" si="7"/>
        <v>0.4898304224676391</v>
      </c>
      <c r="Q57" s="133">
        <v>562451</v>
      </c>
      <c r="R57" s="40">
        <f t="shared" si="8"/>
        <v>0.04989696820013186</v>
      </c>
      <c r="S57" s="133">
        <v>725581</v>
      </c>
      <c r="T57" s="40">
        <f t="shared" si="9"/>
        <v>0.0643687931635287</v>
      </c>
      <c r="U57" s="43">
        <f t="shared" si="10"/>
        <v>6809522</v>
      </c>
      <c r="V57" s="46">
        <f t="shared" si="11"/>
        <v>0.6040961838312997</v>
      </c>
      <c r="W57" s="133">
        <v>432253</v>
      </c>
      <c r="X57" s="40">
        <f t="shared" si="12"/>
        <v>0.03834665454486097</v>
      </c>
      <c r="Y57" s="133">
        <v>415225</v>
      </c>
      <c r="Z57" s="40">
        <f t="shared" si="13"/>
        <v>0.03683604193236345</v>
      </c>
      <c r="AA57" s="133">
        <v>379541</v>
      </c>
      <c r="AB57" s="40">
        <f t="shared" si="14"/>
        <v>0.03367039121211669</v>
      </c>
      <c r="AC57" s="133">
        <v>894747</v>
      </c>
      <c r="AD57" s="40">
        <f t="shared" si="15"/>
        <v>0.07937609250612655</v>
      </c>
      <c r="AE57" s="133">
        <v>528891</v>
      </c>
      <c r="AF57" s="40">
        <f t="shared" si="16"/>
        <v>0.04691974484592603</v>
      </c>
      <c r="AG57" s="133">
        <v>597843</v>
      </c>
      <c r="AH57" s="40">
        <f t="shared" si="17"/>
        <v>0.05303671459322045</v>
      </c>
      <c r="AI57" s="133">
        <v>0</v>
      </c>
      <c r="AJ57" s="40">
        <f t="shared" si="18"/>
        <v>0</v>
      </c>
      <c r="AK57" s="133">
        <v>6389</v>
      </c>
      <c r="AL57" s="40">
        <f t="shared" si="19"/>
        <v>0.0005667902267586732</v>
      </c>
      <c r="AM57" s="133">
        <v>0</v>
      </c>
      <c r="AN57" s="40">
        <f t="shared" si="20"/>
        <v>0</v>
      </c>
      <c r="AO57" s="60">
        <f t="shared" si="21"/>
        <v>3254889</v>
      </c>
      <c r="AP57" s="47">
        <f t="shared" si="22"/>
        <v>0.28875242986137284</v>
      </c>
      <c r="AQ57" s="133">
        <v>1059824</v>
      </c>
      <c r="AR57" s="40">
        <f t="shared" si="23"/>
        <v>0.09402064255506089</v>
      </c>
      <c r="AS57" s="133">
        <v>148013</v>
      </c>
      <c r="AT57" s="40">
        <f t="shared" si="24"/>
        <v>0.01313074375226663</v>
      </c>
      <c r="AU57" s="61">
        <f t="shared" si="25"/>
        <v>11272248</v>
      </c>
      <c r="AV57" s="44"/>
      <c r="AW57" s="44"/>
      <c r="AX57" s="44"/>
      <c r="AY57" s="44"/>
    </row>
    <row r="58" spans="1:47" ht="12.75">
      <c r="A58" s="115">
        <v>55</v>
      </c>
      <c r="B58" s="141" t="s">
        <v>180</v>
      </c>
      <c r="C58" s="134">
        <v>63999704</v>
      </c>
      <c r="D58" s="41">
        <f t="shared" si="0"/>
        <v>0.358944090183684</v>
      </c>
      <c r="E58" s="134">
        <v>22515104</v>
      </c>
      <c r="F58" s="41">
        <f t="shared" si="1"/>
        <v>0.12627657653965124</v>
      </c>
      <c r="G58" s="134">
        <v>4258563</v>
      </c>
      <c r="H58" s="41">
        <f t="shared" si="2"/>
        <v>0.02388426705106167</v>
      </c>
      <c r="I58" s="134">
        <v>6177782</v>
      </c>
      <c r="J58" s="41">
        <f t="shared" si="3"/>
        <v>0.03464825930043582</v>
      </c>
      <c r="K58" s="134">
        <v>495070</v>
      </c>
      <c r="L58" s="41">
        <f t="shared" si="4"/>
        <v>0.0027766136344511286</v>
      </c>
      <c r="M58" s="134">
        <v>12602179</v>
      </c>
      <c r="N58" s="41">
        <f t="shared" si="5"/>
        <v>0.07067966557293653</v>
      </c>
      <c r="O58" s="5">
        <f t="shared" si="6"/>
        <v>110048402</v>
      </c>
      <c r="P58" s="57">
        <f t="shared" si="7"/>
        <v>0.6172094722822203</v>
      </c>
      <c r="Q58" s="134">
        <v>8452769</v>
      </c>
      <c r="R58" s="41">
        <f t="shared" si="8"/>
        <v>0.04740758610755213</v>
      </c>
      <c r="S58" s="134">
        <v>10831603</v>
      </c>
      <c r="T58" s="41">
        <f t="shared" si="9"/>
        <v>0.06074934165423424</v>
      </c>
      <c r="U58" s="6">
        <f t="shared" si="10"/>
        <v>129332774</v>
      </c>
      <c r="V58" s="54">
        <f t="shared" si="11"/>
        <v>0.7253664000440068</v>
      </c>
      <c r="W58" s="134">
        <v>8293912</v>
      </c>
      <c r="X58" s="41">
        <f t="shared" si="12"/>
        <v>0.04651663227854208</v>
      </c>
      <c r="Y58" s="134">
        <v>1826986</v>
      </c>
      <c r="Z58" s="41">
        <f t="shared" si="13"/>
        <v>0.010246700946434503</v>
      </c>
      <c r="AA58" s="134">
        <v>1843629</v>
      </c>
      <c r="AB58" s="41">
        <f t="shared" si="14"/>
        <v>0.01034004366709657</v>
      </c>
      <c r="AC58" s="134">
        <v>13030569</v>
      </c>
      <c r="AD58" s="41">
        <f t="shared" si="15"/>
        <v>0.07308230260378575</v>
      </c>
      <c r="AE58" s="134">
        <v>9013170</v>
      </c>
      <c r="AF58" s="41">
        <f t="shared" si="16"/>
        <v>0.050550610442211964</v>
      </c>
      <c r="AG58" s="134">
        <v>10166724</v>
      </c>
      <c r="AH58" s="41">
        <f t="shared" si="17"/>
        <v>0.05702034959925165</v>
      </c>
      <c r="AI58" s="134">
        <v>0</v>
      </c>
      <c r="AJ58" s="41">
        <f t="shared" si="18"/>
        <v>0</v>
      </c>
      <c r="AK58" s="134">
        <v>2704</v>
      </c>
      <c r="AL58" s="41">
        <f t="shared" si="19"/>
        <v>1.516545795050367E-05</v>
      </c>
      <c r="AM58" s="134">
        <v>1342575</v>
      </c>
      <c r="AN58" s="41">
        <f t="shared" si="20"/>
        <v>0.007529868604991666</v>
      </c>
      <c r="AO58" s="79">
        <f t="shared" si="21"/>
        <v>45520269</v>
      </c>
      <c r="AP58" s="58">
        <f t="shared" si="22"/>
        <v>0.2553016736002647</v>
      </c>
      <c r="AQ58" s="134">
        <v>3255747</v>
      </c>
      <c r="AR58" s="41">
        <f t="shared" si="23"/>
        <v>0.01825994608948908</v>
      </c>
      <c r="AS58" s="134">
        <v>191134</v>
      </c>
      <c r="AT58" s="41">
        <f t="shared" si="24"/>
        <v>0.0010719802662394853</v>
      </c>
      <c r="AU58" s="80">
        <f t="shared" si="25"/>
        <v>178299924</v>
      </c>
    </row>
    <row r="59" spans="1:47" ht="12.75">
      <c r="A59" s="121">
        <v>56</v>
      </c>
      <c r="B59" s="140" t="s">
        <v>91</v>
      </c>
      <c r="C59" s="135">
        <v>11438888</v>
      </c>
      <c r="D59" s="113">
        <f t="shared" si="0"/>
        <v>0.3623979159840684</v>
      </c>
      <c r="E59" s="135">
        <v>3731880</v>
      </c>
      <c r="F59" s="113">
        <f t="shared" si="1"/>
        <v>0.11823050760726263</v>
      </c>
      <c r="G59" s="135">
        <v>888355</v>
      </c>
      <c r="H59" s="113">
        <f t="shared" si="2"/>
        <v>0.02814416931558619</v>
      </c>
      <c r="I59" s="135">
        <v>630177</v>
      </c>
      <c r="J59" s="113">
        <f t="shared" si="3"/>
        <v>0.01996477555345347</v>
      </c>
      <c r="K59" s="135">
        <v>114651</v>
      </c>
      <c r="L59" s="113">
        <f t="shared" si="4"/>
        <v>0.0036322834409681626</v>
      </c>
      <c r="M59" s="135">
        <v>1713949</v>
      </c>
      <c r="N59" s="113">
        <f t="shared" si="5"/>
        <v>0.05429999364474747</v>
      </c>
      <c r="O59" s="120">
        <f t="shared" si="6"/>
        <v>18517900</v>
      </c>
      <c r="P59" s="112">
        <f t="shared" si="7"/>
        <v>0.5866696455460864</v>
      </c>
      <c r="Q59" s="135">
        <v>807425</v>
      </c>
      <c r="R59" s="113">
        <f t="shared" si="8"/>
        <v>0.025580208260928546</v>
      </c>
      <c r="S59" s="135">
        <v>2245762</v>
      </c>
      <c r="T59" s="113">
        <f t="shared" si="9"/>
        <v>0.07114847777128454</v>
      </c>
      <c r="U59" s="119">
        <f t="shared" si="10"/>
        <v>21571087</v>
      </c>
      <c r="V59" s="111">
        <f t="shared" si="11"/>
        <v>0.6833983315782994</v>
      </c>
      <c r="W59" s="135">
        <v>1137029</v>
      </c>
      <c r="X59" s="113">
        <f t="shared" si="12"/>
        <v>0.036022464772226925</v>
      </c>
      <c r="Y59" s="135">
        <v>837715</v>
      </c>
      <c r="Z59" s="113">
        <f t="shared" si="13"/>
        <v>0.026539832384808195</v>
      </c>
      <c r="AA59" s="135">
        <v>376821</v>
      </c>
      <c r="AB59" s="113">
        <f t="shared" si="14"/>
        <v>0.011938148629397599</v>
      </c>
      <c r="AC59" s="135">
        <v>2157531</v>
      </c>
      <c r="AD59" s="113">
        <f t="shared" si="15"/>
        <v>0.0683532121366188</v>
      </c>
      <c r="AE59" s="135">
        <v>2345276</v>
      </c>
      <c r="AF59" s="113">
        <f t="shared" si="16"/>
        <v>0.07430120260006497</v>
      </c>
      <c r="AG59" s="135">
        <v>2030459</v>
      </c>
      <c r="AH59" s="113">
        <f t="shared" si="17"/>
        <v>0.06432741627430005</v>
      </c>
      <c r="AI59" s="135">
        <v>0</v>
      </c>
      <c r="AJ59" s="113">
        <f t="shared" si="18"/>
        <v>0</v>
      </c>
      <c r="AK59" s="135">
        <v>15119</v>
      </c>
      <c r="AL59" s="113">
        <f t="shared" si="19"/>
        <v>0.00047898835024550725</v>
      </c>
      <c r="AM59" s="135">
        <v>79986</v>
      </c>
      <c r="AN59" s="113">
        <f t="shared" si="20"/>
        <v>0.0025340539839101227</v>
      </c>
      <c r="AO59" s="118">
        <f t="shared" si="21"/>
        <v>8979936</v>
      </c>
      <c r="AP59" s="110">
        <f t="shared" si="22"/>
        <v>0.28449531913157217</v>
      </c>
      <c r="AQ59" s="135">
        <v>1013419</v>
      </c>
      <c r="AR59" s="113">
        <f t="shared" si="23"/>
        <v>0.03210634929012843</v>
      </c>
      <c r="AS59" s="135">
        <v>0</v>
      </c>
      <c r="AT59" s="113">
        <f t="shared" si="24"/>
        <v>0</v>
      </c>
      <c r="AU59" s="117">
        <f t="shared" si="25"/>
        <v>31564442</v>
      </c>
    </row>
    <row r="60" spans="1:51" s="56" customFormat="1" ht="12.75">
      <c r="A60" s="114">
        <v>57</v>
      </c>
      <c r="B60" s="139" t="s">
        <v>181</v>
      </c>
      <c r="C60" s="133">
        <v>31960145</v>
      </c>
      <c r="D60" s="40">
        <f t="shared" si="0"/>
        <v>0.3289769577390665</v>
      </c>
      <c r="E60" s="133">
        <v>11564021</v>
      </c>
      <c r="F60" s="40">
        <f t="shared" si="1"/>
        <v>0.11903251527208895</v>
      </c>
      <c r="G60" s="133">
        <v>2426179</v>
      </c>
      <c r="H60" s="40">
        <f t="shared" si="2"/>
        <v>0.02497350954917165</v>
      </c>
      <c r="I60" s="133">
        <v>920760</v>
      </c>
      <c r="J60" s="40">
        <f t="shared" si="3"/>
        <v>0.009477704923047841</v>
      </c>
      <c r="K60" s="133">
        <v>99581</v>
      </c>
      <c r="L60" s="40">
        <f t="shared" si="4"/>
        <v>0.001025022083867704</v>
      </c>
      <c r="M60" s="133">
        <v>4129058</v>
      </c>
      <c r="N60" s="40">
        <f t="shared" si="5"/>
        <v>0.042501839061373295</v>
      </c>
      <c r="O60" s="36">
        <f t="shared" si="6"/>
        <v>51099744</v>
      </c>
      <c r="P60" s="45">
        <f t="shared" si="7"/>
        <v>0.525987548628616</v>
      </c>
      <c r="Q60" s="133">
        <v>4599523</v>
      </c>
      <c r="R60" s="40">
        <f t="shared" si="8"/>
        <v>0.04734449995739583</v>
      </c>
      <c r="S60" s="133">
        <v>4487746</v>
      </c>
      <c r="T60" s="40">
        <f t="shared" si="9"/>
        <v>0.046193940177232135</v>
      </c>
      <c r="U60" s="43">
        <f t="shared" si="10"/>
        <v>60187013</v>
      </c>
      <c r="V60" s="46">
        <f t="shared" si="11"/>
        <v>0.6195259887632439</v>
      </c>
      <c r="W60" s="133">
        <v>4401832</v>
      </c>
      <c r="X60" s="40">
        <f t="shared" si="12"/>
        <v>0.04530959730747375</v>
      </c>
      <c r="Y60" s="133">
        <v>2747486</v>
      </c>
      <c r="Z60" s="40">
        <f t="shared" si="13"/>
        <v>0.028280834949612303</v>
      </c>
      <c r="AA60" s="133">
        <v>852422</v>
      </c>
      <c r="AB60" s="40">
        <f t="shared" si="14"/>
        <v>0.008774277972451332</v>
      </c>
      <c r="AC60" s="133">
        <v>7443760</v>
      </c>
      <c r="AD60" s="40">
        <f t="shared" si="15"/>
        <v>0.07662122681044638</v>
      </c>
      <c r="AE60" s="133">
        <v>4949742</v>
      </c>
      <c r="AF60" s="40">
        <f t="shared" si="16"/>
        <v>0.05094942669231577</v>
      </c>
      <c r="AG60" s="133">
        <v>4886705</v>
      </c>
      <c r="AH60" s="40">
        <f t="shared" si="17"/>
        <v>0.05030056478993712</v>
      </c>
      <c r="AI60" s="133">
        <v>0</v>
      </c>
      <c r="AJ60" s="40">
        <f t="shared" si="18"/>
        <v>0</v>
      </c>
      <c r="AK60" s="133">
        <v>41080</v>
      </c>
      <c r="AL60" s="40">
        <f t="shared" si="19"/>
        <v>0.00042285081697598215</v>
      </c>
      <c r="AM60" s="133">
        <v>752631</v>
      </c>
      <c r="AN60" s="40">
        <f t="shared" si="20"/>
        <v>0.007747094285088862</v>
      </c>
      <c r="AO60" s="60">
        <f t="shared" si="21"/>
        <v>26075658</v>
      </c>
      <c r="AP60" s="47">
        <f t="shared" si="22"/>
        <v>0.2684058736243015</v>
      </c>
      <c r="AQ60" s="133">
        <v>10424275</v>
      </c>
      <c r="AR60" s="40">
        <f t="shared" si="23"/>
        <v>0.10730071081139987</v>
      </c>
      <c r="AS60" s="133">
        <v>463156</v>
      </c>
      <c r="AT60" s="40">
        <f t="shared" si="24"/>
        <v>0.0047674268010547225</v>
      </c>
      <c r="AU60" s="61">
        <f t="shared" si="25"/>
        <v>97150102</v>
      </c>
      <c r="AV60" s="44"/>
      <c r="AW60" s="44"/>
      <c r="AX60" s="44"/>
      <c r="AY60" s="44"/>
    </row>
    <row r="61" spans="1:51" s="56" customFormat="1" ht="12.75">
      <c r="A61" s="114">
        <v>58</v>
      </c>
      <c r="B61" s="139" t="s">
        <v>92</v>
      </c>
      <c r="C61" s="133">
        <v>33507279</v>
      </c>
      <c r="D61" s="40">
        <f t="shared" si="0"/>
        <v>0.3481005071771874</v>
      </c>
      <c r="E61" s="133">
        <v>12034885</v>
      </c>
      <c r="F61" s="40">
        <f t="shared" si="1"/>
        <v>0.12502804457261735</v>
      </c>
      <c r="G61" s="133">
        <v>2103426</v>
      </c>
      <c r="H61" s="40">
        <f t="shared" si="2"/>
        <v>0.021852077496644313</v>
      </c>
      <c r="I61" s="133">
        <v>1064422</v>
      </c>
      <c r="J61" s="40">
        <f t="shared" si="3"/>
        <v>0.011058070040559132</v>
      </c>
      <c r="K61" s="133">
        <v>160669</v>
      </c>
      <c r="L61" s="40">
        <f t="shared" si="4"/>
        <v>0.0016691585248581815</v>
      </c>
      <c r="M61" s="133">
        <v>4689649</v>
      </c>
      <c r="N61" s="40">
        <f t="shared" si="5"/>
        <v>0.04871983772191677</v>
      </c>
      <c r="O61" s="36">
        <f t="shared" si="6"/>
        <v>53560330</v>
      </c>
      <c r="P61" s="45">
        <f t="shared" si="7"/>
        <v>0.5564276955337831</v>
      </c>
      <c r="Q61" s="133">
        <v>4405923</v>
      </c>
      <c r="R61" s="40">
        <f t="shared" si="8"/>
        <v>0.045772264315572596</v>
      </c>
      <c r="S61" s="133">
        <v>4092923</v>
      </c>
      <c r="T61" s="40">
        <f t="shared" si="9"/>
        <v>0.04252056910193082</v>
      </c>
      <c r="U61" s="43">
        <f t="shared" si="10"/>
        <v>62059176</v>
      </c>
      <c r="V61" s="46">
        <f t="shared" si="11"/>
        <v>0.6447205289512865</v>
      </c>
      <c r="W61" s="133">
        <v>5573331</v>
      </c>
      <c r="X61" s="40">
        <f t="shared" si="12"/>
        <v>0.057900235580643264</v>
      </c>
      <c r="Y61" s="133">
        <v>1543504</v>
      </c>
      <c r="Z61" s="40">
        <f t="shared" si="13"/>
        <v>0.016035158367530156</v>
      </c>
      <c r="AA61" s="133">
        <v>612379</v>
      </c>
      <c r="AB61" s="40">
        <f t="shared" si="14"/>
        <v>0.006361884547075841</v>
      </c>
      <c r="AC61" s="133">
        <v>8500207</v>
      </c>
      <c r="AD61" s="40">
        <f t="shared" si="15"/>
        <v>0.08830697257784133</v>
      </c>
      <c r="AE61" s="133">
        <v>6948051</v>
      </c>
      <c r="AF61" s="40">
        <f t="shared" si="16"/>
        <v>0.07218193029022034</v>
      </c>
      <c r="AG61" s="133">
        <v>6419233</v>
      </c>
      <c r="AH61" s="40">
        <f t="shared" si="17"/>
        <v>0.06668814447716086</v>
      </c>
      <c r="AI61" s="133">
        <v>36678</v>
      </c>
      <c r="AJ61" s="40">
        <f t="shared" si="18"/>
        <v>0.0003810405017442592</v>
      </c>
      <c r="AK61" s="133">
        <v>19267</v>
      </c>
      <c r="AL61" s="40">
        <f t="shared" si="19"/>
        <v>0.0002001610596844605</v>
      </c>
      <c r="AM61" s="133">
        <v>734602</v>
      </c>
      <c r="AN61" s="40">
        <f t="shared" si="20"/>
        <v>0.007631635167193857</v>
      </c>
      <c r="AO61" s="60">
        <f t="shared" si="21"/>
        <v>30387252</v>
      </c>
      <c r="AP61" s="47">
        <f t="shared" si="22"/>
        <v>0.31568716256909435</v>
      </c>
      <c r="AQ61" s="133">
        <v>1802805</v>
      </c>
      <c r="AR61" s="40">
        <f t="shared" si="23"/>
        <v>0.01872898527038168</v>
      </c>
      <c r="AS61" s="133">
        <v>2008251</v>
      </c>
      <c r="AT61" s="40">
        <f t="shared" si="24"/>
        <v>0.020863323209237426</v>
      </c>
      <c r="AU61" s="61">
        <f t="shared" si="25"/>
        <v>96257484</v>
      </c>
      <c r="AV61" s="44"/>
      <c r="AW61" s="44"/>
      <c r="AX61" s="44"/>
      <c r="AY61" s="44"/>
    </row>
    <row r="62" spans="1:51" s="56" customFormat="1" ht="12.75">
      <c r="A62" s="114">
        <v>59</v>
      </c>
      <c r="B62" s="139" t="s">
        <v>93</v>
      </c>
      <c r="C62" s="133">
        <v>17478965</v>
      </c>
      <c r="D62" s="40">
        <f t="shared" si="0"/>
        <v>0.3114626725521629</v>
      </c>
      <c r="E62" s="133">
        <v>7084395</v>
      </c>
      <c r="F62" s="40">
        <f t="shared" si="1"/>
        <v>0.12623885911523824</v>
      </c>
      <c r="G62" s="133">
        <v>1255863</v>
      </c>
      <c r="H62" s="40">
        <f t="shared" si="2"/>
        <v>0.022378581703171613</v>
      </c>
      <c r="I62" s="133">
        <v>453358</v>
      </c>
      <c r="J62" s="40">
        <f t="shared" si="3"/>
        <v>0.008078515764686494</v>
      </c>
      <c r="K62" s="133">
        <v>141374</v>
      </c>
      <c r="L62" s="40">
        <f t="shared" si="4"/>
        <v>0.0025191837084970123</v>
      </c>
      <c r="M62" s="133">
        <v>4539454</v>
      </c>
      <c r="N62" s="40">
        <f t="shared" si="5"/>
        <v>0.08088982813156306</v>
      </c>
      <c r="O62" s="36">
        <f t="shared" si="6"/>
        <v>30953409</v>
      </c>
      <c r="P62" s="45">
        <f t="shared" si="7"/>
        <v>0.5515676409753194</v>
      </c>
      <c r="Q62" s="133">
        <v>1783242</v>
      </c>
      <c r="R62" s="40">
        <f t="shared" si="8"/>
        <v>0.03177609882091211</v>
      </c>
      <c r="S62" s="133">
        <v>3142049</v>
      </c>
      <c r="T62" s="40">
        <f t="shared" si="9"/>
        <v>0.055989069079882645</v>
      </c>
      <c r="U62" s="43">
        <f t="shared" si="10"/>
        <v>35878700</v>
      </c>
      <c r="V62" s="46">
        <f>U62/$AU62</f>
        <v>0.6393328088761141</v>
      </c>
      <c r="W62" s="133">
        <v>3360807</v>
      </c>
      <c r="X62" s="40">
        <f t="shared" si="12"/>
        <v>0.05988718039952692</v>
      </c>
      <c r="Y62" s="133">
        <v>1176038</v>
      </c>
      <c r="Z62" s="40">
        <f t="shared" si="13"/>
        <v>0.020956157215424404</v>
      </c>
      <c r="AA62" s="133">
        <v>439070</v>
      </c>
      <c r="AB62" s="40">
        <f t="shared" si="14"/>
        <v>0.00782391380939765</v>
      </c>
      <c r="AC62" s="133">
        <v>5088499</v>
      </c>
      <c r="AD62" s="40">
        <f t="shared" si="15"/>
        <v>0.09067341789511041</v>
      </c>
      <c r="AE62" s="133">
        <v>3779133</v>
      </c>
      <c r="AF62" s="40">
        <f t="shared" si="16"/>
        <v>0.06734145094461103</v>
      </c>
      <c r="AG62" s="133">
        <v>3938022</v>
      </c>
      <c r="AH62" s="40">
        <f t="shared" si="17"/>
        <v>0.07017273944362346</v>
      </c>
      <c r="AI62" s="133">
        <v>0</v>
      </c>
      <c r="AJ62" s="40">
        <f t="shared" si="18"/>
        <v>0</v>
      </c>
      <c r="AK62" s="133">
        <v>27093</v>
      </c>
      <c r="AL62" s="40">
        <f t="shared" si="19"/>
        <v>0.0004827779097592878</v>
      </c>
      <c r="AM62" s="133">
        <v>0</v>
      </c>
      <c r="AN62" s="40">
        <f t="shared" si="20"/>
        <v>0</v>
      </c>
      <c r="AO62" s="60">
        <f t="shared" si="21"/>
        <v>17808662</v>
      </c>
      <c r="AP62" s="47">
        <f t="shared" si="22"/>
        <v>0.31733763761745315</v>
      </c>
      <c r="AQ62" s="133">
        <v>559260</v>
      </c>
      <c r="AR62" s="40">
        <f t="shared" si="23"/>
        <v>0.009965613767835948</v>
      </c>
      <c r="AS62" s="133">
        <v>1872350</v>
      </c>
      <c r="AT62" s="40">
        <f t="shared" si="24"/>
        <v>0.03336393973859678</v>
      </c>
      <c r="AU62" s="61">
        <f>U62+AO62+AQ62+AS62</f>
        <v>56118972</v>
      </c>
      <c r="AV62" s="44"/>
      <c r="AW62" s="44"/>
      <c r="AX62" s="44"/>
      <c r="AY62" s="44"/>
    </row>
    <row r="63" spans="1:47" ht="12.75">
      <c r="A63" s="115">
        <v>60</v>
      </c>
      <c r="B63" s="141" t="s">
        <v>94</v>
      </c>
      <c r="C63" s="134">
        <v>25416159</v>
      </c>
      <c r="D63" s="41">
        <f t="shared" si="0"/>
        <v>0.30873149670905287</v>
      </c>
      <c r="E63" s="134">
        <v>9789779</v>
      </c>
      <c r="F63" s="41">
        <f t="shared" si="1"/>
        <v>0.11891698990082865</v>
      </c>
      <c r="G63" s="134">
        <v>1409921</v>
      </c>
      <c r="H63" s="41">
        <f t="shared" si="2"/>
        <v>0.01712638878956984</v>
      </c>
      <c r="I63" s="134">
        <v>905722</v>
      </c>
      <c r="J63" s="41">
        <f t="shared" si="3"/>
        <v>0.011001855499185255</v>
      </c>
      <c r="K63" s="134">
        <v>115618</v>
      </c>
      <c r="L63" s="41">
        <f t="shared" si="4"/>
        <v>0.0014044182752597383</v>
      </c>
      <c r="M63" s="134">
        <v>3238939</v>
      </c>
      <c r="N63" s="41">
        <f t="shared" si="5"/>
        <v>0.03934357214319139</v>
      </c>
      <c r="O63" s="5">
        <f t="shared" si="6"/>
        <v>40876138</v>
      </c>
      <c r="P63" s="57">
        <f t="shared" si="7"/>
        <v>0.49652472131708775</v>
      </c>
      <c r="Q63" s="134">
        <v>2904978</v>
      </c>
      <c r="R63" s="41">
        <f t="shared" si="8"/>
        <v>0.035286929305363215</v>
      </c>
      <c r="S63" s="134">
        <v>4465225</v>
      </c>
      <c r="T63" s="41">
        <f t="shared" si="9"/>
        <v>0.05423933637622745</v>
      </c>
      <c r="U63" s="6">
        <f t="shared" si="10"/>
        <v>48246341</v>
      </c>
      <c r="V63" s="54">
        <f t="shared" si="11"/>
        <v>0.5860509869986784</v>
      </c>
      <c r="W63" s="134">
        <v>4281483</v>
      </c>
      <c r="X63" s="41">
        <f t="shared" si="12"/>
        <v>0.05200741208474364</v>
      </c>
      <c r="Y63" s="134">
        <v>1436910</v>
      </c>
      <c r="Z63" s="41">
        <f t="shared" si="13"/>
        <v>0.01745422567336808</v>
      </c>
      <c r="AA63" s="134">
        <v>619317</v>
      </c>
      <c r="AB63" s="41">
        <f t="shared" si="14"/>
        <v>0.007522878037840435</v>
      </c>
      <c r="AC63" s="134">
        <v>5634318</v>
      </c>
      <c r="AD63" s="41">
        <f t="shared" si="15"/>
        <v>0.06844037405788803</v>
      </c>
      <c r="AE63" s="134">
        <v>4016160</v>
      </c>
      <c r="AF63" s="41">
        <f t="shared" si="16"/>
        <v>0.04878451884972194</v>
      </c>
      <c r="AG63" s="134">
        <v>5105874</v>
      </c>
      <c r="AH63" s="41">
        <f t="shared" si="17"/>
        <v>0.06202133540429294</v>
      </c>
      <c r="AI63" s="134">
        <v>0</v>
      </c>
      <c r="AJ63" s="41">
        <f t="shared" si="18"/>
        <v>0</v>
      </c>
      <c r="AK63" s="134">
        <v>12700</v>
      </c>
      <c r="AL63" s="41">
        <f t="shared" si="19"/>
        <v>0.00015426760621874342</v>
      </c>
      <c r="AM63" s="134">
        <v>297738</v>
      </c>
      <c r="AN63" s="41">
        <f t="shared" si="20"/>
        <v>0.003616640042547735</v>
      </c>
      <c r="AO63" s="79">
        <f t="shared" si="21"/>
        <v>21404500</v>
      </c>
      <c r="AP63" s="58">
        <f t="shared" si="22"/>
        <v>0.26000165175662154</v>
      </c>
      <c r="AQ63" s="134">
        <v>6212568</v>
      </c>
      <c r="AR63" s="41">
        <f t="shared" si="23"/>
        <v>0.07546440896308397</v>
      </c>
      <c r="AS63" s="134">
        <v>6461068</v>
      </c>
      <c r="AT63" s="41">
        <f t="shared" si="24"/>
        <v>0.07848295228161607</v>
      </c>
      <c r="AU63" s="80">
        <f t="shared" si="25"/>
        <v>82324477</v>
      </c>
    </row>
    <row r="64" spans="1:47" ht="12.75">
      <c r="A64" s="121">
        <v>61</v>
      </c>
      <c r="B64" s="140" t="s">
        <v>95</v>
      </c>
      <c r="C64" s="135">
        <v>14116112</v>
      </c>
      <c r="D64" s="113">
        <f t="shared" si="0"/>
        <v>0.30901273272966145</v>
      </c>
      <c r="E64" s="135">
        <v>5965316</v>
      </c>
      <c r="F64" s="113">
        <f t="shared" si="1"/>
        <v>0.13058543306797035</v>
      </c>
      <c r="G64" s="135">
        <v>605819</v>
      </c>
      <c r="H64" s="113">
        <f t="shared" si="2"/>
        <v>0.013261851757024226</v>
      </c>
      <c r="I64" s="135">
        <v>2338530</v>
      </c>
      <c r="J64" s="113">
        <f t="shared" si="3"/>
        <v>0.05119225080321658</v>
      </c>
      <c r="K64" s="135">
        <v>-3</v>
      </c>
      <c r="L64" s="113">
        <f t="shared" si="4"/>
        <v>-6.567234647819345E-08</v>
      </c>
      <c r="M64" s="135">
        <v>3919537</v>
      </c>
      <c r="N64" s="113">
        <f t="shared" si="5"/>
        <v>0.08580173063269965</v>
      </c>
      <c r="O64" s="120">
        <f t="shared" si="6"/>
        <v>26945311</v>
      </c>
      <c r="P64" s="112">
        <f t="shared" si="7"/>
        <v>0.5898539333182258</v>
      </c>
      <c r="Q64" s="135">
        <v>1850063</v>
      </c>
      <c r="R64" s="113">
        <f t="shared" si="8"/>
        <v>0.04049932611416201</v>
      </c>
      <c r="S64" s="135">
        <v>1609321</v>
      </c>
      <c r="T64" s="113">
        <f t="shared" si="9"/>
        <v>0.035229295435544254</v>
      </c>
      <c r="U64" s="119">
        <f t="shared" si="10"/>
        <v>30404695</v>
      </c>
      <c r="V64" s="111">
        <f t="shared" si="11"/>
        <v>0.665582554867932</v>
      </c>
      <c r="W64" s="135">
        <v>2331789</v>
      </c>
      <c r="X64" s="113">
        <f t="shared" si="12"/>
        <v>0.05104468504068008</v>
      </c>
      <c r="Y64" s="135">
        <v>1453273</v>
      </c>
      <c r="Z64" s="113">
        <f t="shared" si="13"/>
        <v>0.03181328266113455</v>
      </c>
      <c r="AA64" s="135">
        <v>630677</v>
      </c>
      <c r="AB64" s="113">
        <f t="shared" si="14"/>
        <v>0.013806012819942537</v>
      </c>
      <c r="AC64" s="135">
        <v>3602109</v>
      </c>
      <c r="AD64" s="113">
        <f t="shared" si="15"/>
        <v>0.07885298343340631</v>
      </c>
      <c r="AE64" s="135">
        <v>2481732</v>
      </c>
      <c r="AF64" s="113">
        <f t="shared" si="16"/>
        <v>0.05432705459000667</v>
      </c>
      <c r="AG64" s="135">
        <v>2416981</v>
      </c>
      <c r="AH64" s="113">
        <f t="shared" si="17"/>
        <v>0.052909604554403494</v>
      </c>
      <c r="AI64" s="135">
        <v>0</v>
      </c>
      <c r="AJ64" s="113">
        <f t="shared" si="18"/>
        <v>0</v>
      </c>
      <c r="AK64" s="135">
        <v>0</v>
      </c>
      <c r="AL64" s="113">
        <f t="shared" si="19"/>
        <v>0</v>
      </c>
      <c r="AM64" s="135">
        <v>212517</v>
      </c>
      <c r="AN64" s="113">
        <f t="shared" si="20"/>
        <v>0.004652163352168746</v>
      </c>
      <c r="AO64" s="118">
        <f t="shared" si="21"/>
        <v>13129078</v>
      </c>
      <c r="AP64" s="110">
        <f t="shared" si="22"/>
        <v>0.28740578645174236</v>
      </c>
      <c r="AQ64" s="135">
        <v>263555</v>
      </c>
      <c r="AR64" s="113">
        <f t="shared" si="23"/>
        <v>0.005769425092020092</v>
      </c>
      <c r="AS64" s="135">
        <v>1884000</v>
      </c>
      <c r="AT64" s="113">
        <f t="shared" si="24"/>
        <v>0.04124223358830549</v>
      </c>
      <c r="AU64" s="117">
        <f>U64+AO64+AQ64+AS64</f>
        <v>45681328</v>
      </c>
    </row>
    <row r="65" spans="1:51" s="56" customFormat="1" ht="12.75">
      <c r="A65" s="114">
        <v>62</v>
      </c>
      <c r="B65" s="139" t="s">
        <v>96</v>
      </c>
      <c r="C65" s="133">
        <v>7545526</v>
      </c>
      <c r="D65" s="40">
        <f t="shared" si="0"/>
        <v>0.3732573263895656</v>
      </c>
      <c r="E65" s="133">
        <v>2097433</v>
      </c>
      <c r="F65" s="40">
        <f t="shared" si="1"/>
        <v>0.10375449423423176</v>
      </c>
      <c r="G65" s="133">
        <v>841490</v>
      </c>
      <c r="H65" s="40">
        <f t="shared" si="2"/>
        <v>0.04162629717047633</v>
      </c>
      <c r="I65" s="133">
        <v>270402</v>
      </c>
      <c r="J65" s="40">
        <f t="shared" si="3"/>
        <v>0.013376075779261953</v>
      </c>
      <c r="K65" s="133">
        <v>84253</v>
      </c>
      <c r="L65" s="40">
        <f t="shared" si="4"/>
        <v>0.004167774323526295</v>
      </c>
      <c r="M65" s="133">
        <v>1289958</v>
      </c>
      <c r="N65" s="40">
        <f t="shared" si="5"/>
        <v>0.0638108296538679</v>
      </c>
      <c r="O65" s="36">
        <f>C65+E65+G65+I65+K65+M65</f>
        <v>12129062</v>
      </c>
      <c r="P65" s="45">
        <f t="shared" si="7"/>
        <v>0.5999927975509298</v>
      </c>
      <c r="Q65" s="133">
        <v>739219</v>
      </c>
      <c r="R65" s="40">
        <f t="shared" si="8"/>
        <v>0.03656721977452179</v>
      </c>
      <c r="S65" s="133">
        <v>908377</v>
      </c>
      <c r="T65" s="40">
        <f t="shared" si="9"/>
        <v>0.044935021146805997</v>
      </c>
      <c r="U65" s="43">
        <f t="shared" si="10"/>
        <v>13776658</v>
      </c>
      <c r="V65" s="46">
        <f t="shared" si="11"/>
        <v>0.6814950384722577</v>
      </c>
      <c r="W65" s="133">
        <v>984046</v>
      </c>
      <c r="X65" s="40">
        <f t="shared" si="12"/>
        <v>0.0486781675663627</v>
      </c>
      <c r="Y65" s="133">
        <v>632984</v>
      </c>
      <c r="Z65" s="40">
        <f t="shared" si="13"/>
        <v>0.03131205372393824</v>
      </c>
      <c r="AA65" s="133">
        <v>307578</v>
      </c>
      <c r="AB65" s="40">
        <f t="shared" si="14"/>
        <v>0.015215074725903777</v>
      </c>
      <c r="AC65" s="133">
        <v>1543076</v>
      </c>
      <c r="AD65" s="40">
        <f t="shared" si="15"/>
        <v>0.07633191141027218</v>
      </c>
      <c r="AE65" s="133">
        <v>1367422</v>
      </c>
      <c r="AF65" s="40">
        <f t="shared" si="16"/>
        <v>0.06764277000255153</v>
      </c>
      <c r="AG65" s="133">
        <v>1588885</v>
      </c>
      <c r="AH65" s="40">
        <f t="shared" si="17"/>
        <v>0.07859796216201295</v>
      </c>
      <c r="AI65" s="133">
        <v>0</v>
      </c>
      <c r="AJ65" s="40">
        <f t="shared" si="18"/>
        <v>0</v>
      </c>
      <c r="AK65" s="133">
        <v>7823</v>
      </c>
      <c r="AL65" s="40">
        <f t="shared" si="19"/>
        <v>0.0003869832354093766</v>
      </c>
      <c r="AM65" s="133">
        <v>1011</v>
      </c>
      <c r="AN65" s="40">
        <f t="shared" si="20"/>
        <v>5.0011511056996004E-05</v>
      </c>
      <c r="AO65" s="60">
        <f t="shared" si="21"/>
        <v>6432825</v>
      </c>
      <c r="AP65" s="47">
        <f t="shared" si="22"/>
        <v>0.31821493433750775</v>
      </c>
      <c r="AQ65" s="133">
        <v>5863</v>
      </c>
      <c r="AR65" s="40">
        <f t="shared" si="23"/>
        <v>0.00029002719023458714</v>
      </c>
      <c r="AS65" s="133">
        <v>0</v>
      </c>
      <c r="AT65" s="40">
        <f t="shared" si="24"/>
        <v>0</v>
      </c>
      <c r="AU65" s="61">
        <f t="shared" si="25"/>
        <v>20215346</v>
      </c>
      <c r="AV65" s="44"/>
      <c r="AW65" s="44"/>
      <c r="AX65" s="44"/>
      <c r="AY65" s="44"/>
    </row>
    <row r="66" spans="1:51" s="56" customFormat="1" ht="12.75">
      <c r="A66" s="114">
        <v>63</v>
      </c>
      <c r="B66" s="139" t="s">
        <v>97</v>
      </c>
      <c r="C66" s="133">
        <v>9689531</v>
      </c>
      <c r="D66" s="40">
        <f t="shared" si="0"/>
        <v>0.33962263820278565</v>
      </c>
      <c r="E66" s="133">
        <v>2910961</v>
      </c>
      <c r="F66" s="40">
        <f t="shared" si="1"/>
        <v>0.10203055798319022</v>
      </c>
      <c r="G66" s="133">
        <v>442855</v>
      </c>
      <c r="H66" s="40">
        <f t="shared" si="2"/>
        <v>0.015522276923547138</v>
      </c>
      <c r="I66" s="133">
        <v>316587</v>
      </c>
      <c r="J66" s="40">
        <f t="shared" si="3"/>
        <v>0.011096523883426896</v>
      </c>
      <c r="K66" s="133">
        <v>26610</v>
      </c>
      <c r="L66" s="40">
        <f t="shared" si="4"/>
        <v>0.0009326930686919858</v>
      </c>
      <c r="M66" s="133">
        <v>1603879</v>
      </c>
      <c r="N66" s="40">
        <f t="shared" si="5"/>
        <v>0.05621671650960667</v>
      </c>
      <c r="O66" s="36">
        <f t="shared" si="6"/>
        <v>14990423</v>
      </c>
      <c r="P66" s="45">
        <f>O66/$AU66</f>
        <v>0.5254214065712486</v>
      </c>
      <c r="Q66" s="133">
        <v>1476835</v>
      </c>
      <c r="R66" s="40">
        <f t="shared" si="8"/>
        <v>0.05176376430295862</v>
      </c>
      <c r="S66" s="133">
        <v>1519714</v>
      </c>
      <c r="T66" s="40">
        <f t="shared" si="9"/>
        <v>0.05326669350598168</v>
      </c>
      <c r="U66" s="43">
        <f t="shared" si="10"/>
        <v>17986972</v>
      </c>
      <c r="V66" s="46">
        <f t="shared" si="11"/>
        <v>0.6304518643801889</v>
      </c>
      <c r="W66" s="133">
        <v>1724216</v>
      </c>
      <c r="X66" s="40">
        <f t="shared" si="12"/>
        <v>0.06043458519833976</v>
      </c>
      <c r="Y66" s="133">
        <v>582806</v>
      </c>
      <c r="Z66" s="40">
        <f t="shared" si="13"/>
        <v>0.020427625576553983</v>
      </c>
      <c r="AA66" s="133">
        <v>376094</v>
      </c>
      <c r="AB66" s="40">
        <f t="shared" si="14"/>
        <v>0.013182272340347377</v>
      </c>
      <c r="AC66" s="133">
        <v>2428410</v>
      </c>
      <c r="AD66" s="40">
        <f t="shared" si="15"/>
        <v>0.08511691751004528</v>
      </c>
      <c r="AE66" s="133">
        <v>1509182</v>
      </c>
      <c r="AF66" s="40">
        <f t="shared" si="16"/>
        <v>0.052897541931405806</v>
      </c>
      <c r="AG66" s="133">
        <v>1436986</v>
      </c>
      <c r="AH66" s="40">
        <f t="shared" si="17"/>
        <v>0.050367038031094394</v>
      </c>
      <c r="AI66" s="133">
        <v>0</v>
      </c>
      <c r="AJ66" s="40">
        <f t="shared" si="18"/>
        <v>0</v>
      </c>
      <c r="AK66" s="133">
        <v>67372</v>
      </c>
      <c r="AL66" s="40">
        <f t="shared" si="19"/>
        <v>0.002361420421793178</v>
      </c>
      <c r="AM66" s="133">
        <v>577969</v>
      </c>
      <c r="AN66" s="40">
        <f t="shared" si="20"/>
        <v>0.020258086441895466</v>
      </c>
      <c r="AO66" s="60">
        <f>W66+Y66+AA66+AC66+AE66+AG66+AI66+AK66+AM66</f>
        <v>8703035</v>
      </c>
      <c r="AP66" s="47">
        <f t="shared" si="22"/>
        <v>0.30504548745147525</v>
      </c>
      <c r="AQ66" s="133">
        <v>84442</v>
      </c>
      <c r="AR66" s="40">
        <f t="shared" si="23"/>
        <v>0.002959731984460303</v>
      </c>
      <c r="AS66" s="133">
        <v>1755837</v>
      </c>
      <c r="AT66" s="40">
        <f t="shared" si="24"/>
        <v>0.06154291618387562</v>
      </c>
      <c r="AU66" s="61">
        <f t="shared" si="25"/>
        <v>28530286</v>
      </c>
      <c r="AV66" s="44"/>
      <c r="AW66" s="44"/>
      <c r="AX66" s="44"/>
      <c r="AY66" s="44"/>
    </row>
    <row r="67" spans="1:51" s="56" customFormat="1" ht="12.75">
      <c r="A67" s="114">
        <v>64</v>
      </c>
      <c r="B67" s="139" t="s">
        <v>98</v>
      </c>
      <c r="C67" s="133">
        <v>8033195</v>
      </c>
      <c r="D67" s="40">
        <f t="shared" si="0"/>
        <v>0.2969375185142499</v>
      </c>
      <c r="E67" s="133">
        <v>2863761</v>
      </c>
      <c r="F67" s="40">
        <f t="shared" si="1"/>
        <v>0.10585552634510761</v>
      </c>
      <c r="G67" s="133">
        <v>1045029</v>
      </c>
      <c r="H67" s="40">
        <f t="shared" si="2"/>
        <v>0.03862825663206583</v>
      </c>
      <c r="I67" s="133">
        <v>646341</v>
      </c>
      <c r="J67" s="40">
        <f>I67/$AU67</f>
        <v>0.023891227917910467</v>
      </c>
      <c r="K67" s="133">
        <v>120640</v>
      </c>
      <c r="L67" s="40">
        <f t="shared" si="4"/>
        <v>0.004459314411458841</v>
      </c>
      <c r="M67" s="133">
        <v>1741132</v>
      </c>
      <c r="N67" s="40">
        <f t="shared" si="5"/>
        <v>0.06435887781707689</v>
      </c>
      <c r="O67" s="36">
        <f t="shared" si="6"/>
        <v>14450098</v>
      </c>
      <c r="P67" s="45">
        <f t="shared" si="7"/>
        <v>0.5341307216378696</v>
      </c>
      <c r="Q67" s="133">
        <v>980461</v>
      </c>
      <c r="R67" s="40">
        <f t="shared" si="8"/>
        <v>0.036241577148320187</v>
      </c>
      <c r="S67" s="133">
        <v>1861574</v>
      </c>
      <c r="T67" s="40">
        <f t="shared" si="9"/>
        <v>0.06881087339354344</v>
      </c>
      <c r="U67" s="43">
        <f>O67+Q67+S67</f>
        <v>17292133</v>
      </c>
      <c r="V67" s="46">
        <f t="shared" si="11"/>
        <v>0.6391831721797332</v>
      </c>
      <c r="W67" s="133">
        <v>1505625</v>
      </c>
      <c r="X67" s="40">
        <f t="shared" si="12"/>
        <v>0.05565364108714123</v>
      </c>
      <c r="Y67" s="133">
        <v>683885</v>
      </c>
      <c r="Z67" s="40">
        <f t="shared" si="13"/>
        <v>0.02527899731664895</v>
      </c>
      <c r="AA67" s="133">
        <v>309951</v>
      </c>
      <c r="AB67" s="40">
        <f t="shared" si="14"/>
        <v>0.011456970831781162</v>
      </c>
      <c r="AC67" s="133">
        <v>2390509</v>
      </c>
      <c r="AD67" s="40">
        <f t="shared" si="15"/>
        <v>0.08836232787153567</v>
      </c>
      <c r="AE67" s="133">
        <v>1413946</v>
      </c>
      <c r="AF67" s="40">
        <f t="shared" si="16"/>
        <v>0.05226483566664939</v>
      </c>
      <c r="AG67" s="133">
        <v>1866497</v>
      </c>
      <c r="AH67" s="40">
        <f t="shared" si="17"/>
        <v>0.06899284624539699</v>
      </c>
      <c r="AI67" s="133">
        <v>0</v>
      </c>
      <c r="AJ67" s="40">
        <f t="shared" si="18"/>
        <v>0</v>
      </c>
      <c r="AK67" s="133">
        <v>9320</v>
      </c>
      <c r="AL67" s="40">
        <f t="shared" si="19"/>
        <v>0.0003445027380205272</v>
      </c>
      <c r="AM67" s="133">
        <v>36436</v>
      </c>
      <c r="AN67" s="40">
        <f t="shared" si="20"/>
        <v>0.0013468134938321812</v>
      </c>
      <c r="AO67" s="60">
        <f t="shared" si="21"/>
        <v>8216169</v>
      </c>
      <c r="AP67" s="47">
        <f t="shared" si="22"/>
        <v>0.3037009352510061</v>
      </c>
      <c r="AQ67" s="133">
        <v>175403</v>
      </c>
      <c r="AR67" s="40">
        <f t="shared" si="23"/>
        <v>0.006483563707834177</v>
      </c>
      <c r="AS67" s="133">
        <v>1369781</v>
      </c>
      <c r="AT67" s="40">
        <f t="shared" si="24"/>
        <v>0.05063232886142658</v>
      </c>
      <c r="AU67" s="61">
        <f t="shared" si="25"/>
        <v>27053486</v>
      </c>
      <c r="AV67" s="44"/>
      <c r="AW67" s="44"/>
      <c r="AX67" s="44"/>
      <c r="AY67" s="44"/>
    </row>
    <row r="68" spans="1:48" ht="12.75">
      <c r="A68" s="115">
        <v>65</v>
      </c>
      <c r="B68" s="141" t="s">
        <v>99</v>
      </c>
      <c r="C68" s="134">
        <v>25770189</v>
      </c>
      <c r="D68" s="41">
        <f t="shared" si="0"/>
        <v>0.24100041878776107</v>
      </c>
      <c r="E68" s="134">
        <v>13846407</v>
      </c>
      <c r="F68" s="41">
        <f t="shared" si="1"/>
        <v>0.1294903147860416</v>
      </c>
      <c r="G68" s="134">
        <v>1105032</v>
      </c>
      <c r="H68" s="41">
        <f t="shared" si="2"/>
        <v>0.010334156834234984</v>
      </c>
      <c r="I68" s="134">
        <v>6619178</v>
      </c>
      <c r="J68" s="41">
        <f t="shared" si="3"/>
        <v>0.06190193909834091</v>
      </c>
      <c r="K68" s="134">
        <v>529794</v>
      </c>
      <c r="L68" s="41">
        <f aca="true" t="shared" si="26" ref="L68:L74">K68/$AU68</f>
        <v>0.004954584379309096</v>
      </c>
      <c r="M68" s="134">
        <v>8309843</v>
      </c>
      <c r="N68" s="41">
        <f t="shared" si="5"/>
        <v>0.07771288146394832</v>
      </c>
      <c r="O68" s="5">
        <f t="shared" si="6"/>
        <v>56180443</v>
      </c>
      <c r="P68" s="57">
        <f t="shared" si="7"/>
        <v>0.525394295349636</v>
      </c>
      <c r="Q68" s="134">
        <v>5882715</v>
      </c>
      <c r="R68" s="41">
        <f t="shared" si="8"/>
        <v>0.05501460538799478</v>
      </c>
      <c r="S68" s="134">
        <v>6165205</v>
      </c>
      <c r="T68" s="41">
        <f t="shared" si="9"/>
        <v>0.05765642568288492</v>
      </c>
      <c r="U68" s="6">
        <f t="shared" si="10"/>
        <v>68228363</v>
      </c>
      <c r="V68" s="54">
        <f t="shared" si="11"/>
        <v>0.6380653264205157</v>
      </c>
      <c r="W68" s="134">
        <v>4716800</v>
      </c>
      <c r="X68" s="41">
        <f t="shared" si="12"/>
        <v>0.04411107638124468</v>
      </c>
      <c r="Y68" s="134">
        <v>2992104</v>
      </c>
      <c r="Z68" s="41">
        <f t="shared" si="13"/>
        <v>0.02798187925810459</v>
      </c>
      <c r="AA68" s="134">
        <v>1452398</v>
      </c>
      <c r="AB68" s="41">
        <f t="shared" si="14"/>
        <v>0.013582691467513359</v>
      </c>
      <c r="AC68" s="134">
        <v>7213991</v>
      </c>
      <c r="AD68" s="41">
        <f t="shared" si="15"/>
        <v>0.06746457513878301</v>
      </c>
      <c r="AE68" s="134">
        <v>3518623</v>
      </c>
      <c r="AF68" s="41">
        <f t="shared" si="16"/>
        <v>0.03290583614098633</v>
      </c>
      <c r="AG68" s="134">
        <v>6046923</v>
      </c>
      <c r="AH68" s="41">
        <f t="shared" si="17"/>
        <v>0.056550263382909007</v>
      </c>
      <c r="AI68" s="134">
        <v>0</v>
      </c>
      <c r="AJ68" s="41">
        <f t="shared" si="18"/>
        <v>0</v>
      </c>
      <c r="AK68" s="134">
        <v>0</v>
      </c>
      <c r="AL68" s="41">
        <f t="shared" si="19"/>
        <v>0</v>
      </c>
      <c r="AM68" s="134">
        <v>3166349</v>
      </c>
      <c r="AN68" s="41">
        <f t="shared" si="20"/>
        <v>0.029611402346649784</v>
      </c>
      <c r="AO68" s="79">
        <f t="shared" si="21"/>
        <v>29107188</v>
      </c>
      <c r="AP68" s="58">
        <f t="shared" si="22"/>
        <v>0.27220772411619076</v>
      </c>
      <c r="AQ68" s="134">
        <v>2211773</v>
      </c>
      <c r="AR68" s="41">
        <f t="shared" si="23"/>
        <v>0.02068429607805603</v>
      </c>
      <c r="AS68" s="134">
        <v>7382735</v>
      </c>
      <c r="AT68" s="41">
        <f t="shared" si="24"/>
        <v>0.06904265338523755</v>
      </c>
      <c r="AU68" s="80">
        <f aca="true" t="shared" si="27" ref="AU68:AU73">U68+AO68+AQ68+AS68</f>
        <v>106930059</v>
      </c>
      <c r="AV68" s="50"/>
    </row>
    <row r="69" spans="1:47" ht="12.75">
      <c r="A69" s="121">
        <v>66</v>
      </c>
      <c r="B69" s="140" t="s">
        <v>182</v>
      </c>
      <c r="C69" s="135">
        <v>10362984</v>
      </c>
      <c r="D69" s="113">
        <f aca="true" t="shared" si="28" ref="D69:D74">C69/$AU69</f>
        <v>0.3617175280877777</v>
      </c>
      <c r="E69" s="135">
        <v>3711978</v>
      </c>
      <c r="F69" s="113">
        <f aca="true" t="shared" si="29" ref="F69:F74">E69/$AU69</f>
        <v>0.1295657222356237</v>
      </c>
      <c r="G69" s="135">
        <v>412483</v>
      </c>
      <c r="H69" s="113">
        <f aca="true" t="shared" si="30" ref="H69:H74">G69/$AU69</f>
        <v>0.014397622454905923</v>
      </c>
      <c r="I69" s="135">
        <v>431873</v>
      </c>
      <c r="J69" s="113">
        <f aca="true" t="shared" si="31" ref="J69:J74">I69/$AU69</f>
        <v>0.015074425861108423</v>
      </c>
      <c r="K69" s="135">
        <v>0</v>
      </c>
      <c r="L69" s="113">
        <f t="shared" si="26"/>
        <v>0</v>
      </c>
      <c r="M69" s="135">
        <v>1094858</v>
      </c>
      <c r="N69" s="113">
        <f aca="true" t="shared" si="32" ref="N69:N74">M69/$AU69</f>
        <v>0.03821576192408751</v>
      </c>
      <c r="O69" s="120">
        <f>C69+E69+G69+I69+K69+M69</f>
        <v>16014176</v>
      </c>
      <c r="P69" s="112">
        <f aca="true" t="shared" si="33" ref="P69:P74">O69/$AU69</f>
        <v>0.5589710605635032</v>
      </c>
      <c r="Q69" s="135">
        <v>1647766</v>
      </c>
      <c r="R69" s="113">
        <f aca="true" t="shared" si="34" ref="R69:R74">Q69/$AU69</f>
        <v>0.05751488609719797</v>
      </c>
      <c r="S69" s="135">
        <v>2437581</v>
      </c>
      <c r="T69" s="113">
        <f aca="true" t="shared" si="35" ref="T69:T74">S69/$AU69</f>
        <v>0.08508319358919528</v>
      </c>
      <c r="U69" s="119">
        <f>O69+Q69+S69</f>
        <v>20099523</v>
      </c>
      <c r="V69" s="111">
        <f aca="true" t="shared" si="36" ref="V69:V74">U69/$AU69</f>
        <v>0.7015691402498965</v>
      </c>
      <c r="W69" s="135">
        <v>1534447</v>
      </c>
      <c r="X69" s="113">
        <f aca="true" t="shared" si="37" ref="X69:X74">W69/$AU69</f>
        <v>0.05355951295705042</v>
      </c>
      <c r="Y69" s="135">
        <v>874442</v>
      </c>
      <c r="Z69" s="113">
        <f aca="true" t="shared" si="38" ref="Z69:Z74">Y69/$AU69</f>
        <v>0.0305221930957466</v>
      </c>
      <c r="AA69" s="135">
        <v>491214</v>
      </c>
      <c r="AB69" s="113">
        <f aca="true" t="shared" si="39" ref="AB69:AB74">AA69/$AU69</f>
        <v>0.017145709560307112</v>
      </c>
      <c r="AC69" s="135">
        <v>2118908</v>
      </c>
      <c r="AD69" s="113">
        <f aca="true" t="shared" si="40" ref="AD69:AD74">AC69/$AU69</f>
        <v>0.07395998720112053</v>
      </c>
      <c r="AE69" s="135">
        <v>1194193</v>
      </c>
      <c r="AF69" s="113">
        <f aca="true" t="shared" si="41" ref="AF69:AF74">AE69/$AU69</f>
        <v>0.041683026821205886</v>
      </c>
      <c r="AG69" s="135">
        <v>1826817</v>
      </c>
      <c r="AH69" s="113">
        <f aca="true" t="shared" si="42" ref="AH69:AH74">AG69/$AU69</f>
        <v>0.06376461929389544</v>
      </c>
      <c r="AI69" s="135">
        <v>0</v>
      </c>
      <c r="AJ69" s="113">
        <f aca="true" t="shared" si="43" ref="AJ69:AJ74">AI69/$AU69</f>
        <v>0</v>
      </c>
      <c r="AK69" s="135">
        <v>164402</v>
      </c>
      <c r="AL69" s="113">
        <f aca="true" t="shared" si="44" ref="AL69:AL74">AK69/$AU69</f>
        <v>0.005738413284502497</v>
      </c>
      <c r="AM69" s="135">
        <v>204758</v>
      </c>
      <c r="AN69" s="113">
        <f aca="true" t="shared" si="45" ref="AN69:AN74">AM69/$AU69</f>
        <v>0.007147030007592136</v>
      </c>
      <c r="AO69" s="118">
        <f>W69+Y69+AA69+AC69+AE69+AG69+AI69+AK69+AM69</f>
        <v>8409181</v>
      </c>
      <c r="AP69" s="110">
        <f aca="true" t="shared" si="46" ref="AP69:AP74">AO69/$AU69</f>
        <v>0.2935204922214206</v>
      </c>
      <c r="AQ69" s="135">
        <v>140679</v>
      </c>
      <c r="AR69" s="113">
        <f aca="true" t="shared" si="47" ref="AR69:AR74">AQ69/$AU69</f>
        <v>0.0049103675286829036</v>
      </c>
      <c r="AS69" s="135">
        <v>0</v>
      </c>
      <c r="AT69" s="113">
        <f aca="true" t="shared" si="48" ref="AT69:AT74">AS69/$AU69</f>
        <v>0</v>
      </c>
      <c r="AU69" s="117">
        <f t="shared" si="27"/>
        <v>28649383</v>
      </c>
    </row>
    <row r="70" spans="1:51" s="56" customFormat="1" ht="12.75">
      <c r="A70" s="114">
        <v>67</v>
      </c>
      <c r="B70" s="139" t="s">
        <v>100</v>
      </c>
      <c r="C70" s="133">
        <v>20238790</v>
      </c>
      <c r="D70" s="40">
        <f t="shared" si="28"/>
        <v>0.2878597902466163</v>
      </c>
      <c r="E70" s="133">
        <v>5374181</v>
      </c>
      <c r="F70" s="40">
        <f t="shared" si="29"/>
        <v>0.07643790045785101</v>
      </c>
      <c r="G70" s="133">
        <v>1112723</v>
      </c>
      <c r="H70" s="40">
        <f t="shared" si="30"/>
        <v>0.01582645056263668</v>
      </c>
      <c r="I70" s="133">
        <v>780649</v>
      </c>
      <c r="J70" s="40">
        <f t="shared" si="31"/>
        <v>0.011103304960238767</v>
      </c>
      <c r="K70" s="133">
        <v>0</v>
      </c>
      <c r="L70" s="40">
        <f t="shared" si="26"/>
        <v>0</v>
      </c>
      <c r="M70" s="133">
        <v>1360731</v>
      </c>
      <c r="N70" s="40">
        <f t="shared" si="32"/>
        <v>0.019353910991816627</v>
      </c>
      <c r="O70" s="36">
        <f>C70+E70+G70+I70+K70+M70</f>
        <v>28867074</v>
      </c>
      <c r="P70" s="45">
        <f t="shared" si="33"/>
        <v>0.4105813572191594</v>
      </c>
      <c r="Q70" s="133">
        <v>1651112</v>
      </c>
      <c r="R70" s="40">
        <f t="shared" si="34"/>
        <v>0.023484049886068836</v>
      </c>
      <c r="S70" s="133">
        <v>2094137</v>
      </c>
      <c r="T70" s="40">
        <f t="shared" si="35"/>
        <v>0.02978527063958262</v>
      </c>
      <c r="U70" s="43">
        <f>O70+Q70+S70</f>
        <v>32612323</v>
      </c>
      <c r="V70" s="46">
        <f t="shared" si="36"/>
        <v>0.4638506777448108</v>
      </c>
      <c r="W70" s="133">
        <v>2479627</v>
      </c>
      <c r="X70" s="40">
        <f t="shared" si="37"/>
        <v>0.035268161194905744</v>
      </c>
      <c r="Y70" s="133">
        <v>1191846</v>
      </c>
      <c r="Z70" s="40">
        <f t="shared" si="38"/>
        <v>0.016951830596901724</v>
      </c>
      <c r="AA70" s="133">
        <v>668516</v>
      </c>
      <c r="AB70" s="40">
        <f t="shared" si="39"/>
        <v>0.009508418019877025</v>
      </c>
      <c r="AC70" s="133">
        <v>6084140</v>
      </c>
      <c r="AD70" s="40">
        <f t="shared" si="40"/>
        <v>0.08653576939288604</v>
      </c>
      <c r="AE70" s="133">
        <v>2814672</v>
      </c>
      <c r="AF70" s="40">
        <f t="shared" si="41"/>
        <v>0.04003356384116955</v>
      </c>
      <c r="AG70" s="133">
        <v>2488117</v>
      </c>
      <c r="AH70" s="40">
        <f t="shared" si="42"/>
        <v>0.03538891592476824</v>
      </c>
      <c r="AI70" s="133">
        <v>0</v>
      </c>
      <c r="AJ70" s="40">
        <f t="shared" si="43"/>
        <v>0</v>
      </c>
      <c r="AK70" s="133">
        <v>0</v>
      </c>
      <c r="AL70" s="40">
        <f t="shared" si="44"/>
        <v>0</v>
      </c>
      <c r="AM70" s="133">
        <v>1588155</v>
      </c>
      <c r="AN70" s="40">
        <f t="shared" si="45"/>
        <v>0.022588601649560815</v>
      </c>
      <c r="AO70" s="60">
        <f>W70+Y70+AA70+AC70+AE70+AG70+AI70+AK70+AM70</f>
        <v>17315073</v>
      </c>
      <c r="AP70" s="47">
        <f t="shared" si="46"/>
        <v>0.24627526062006913</v>
      </c>
      <c r="AQ70" s="133">
        <v>15036427</v>
      </c>
      <c r="AR70" s="40">
        <f t="shared" si="47"/>
        <v>0.21386568674701195</v>
      </c>
      <c r="AS70" s="133">
        <v>5343982</v>
      </c>
      <c r="AT70" s="40">
        <f t="shared" si="48"/>
        <v>0.07600837488810809</v>
      </c>
      <c r="AU70" s="61">
        <f t="shared" si="27"/>
        <v>70307805</v>
      </c>
      <c r="AV70" s="44"/>
      <c r="AW70" s="44"/>
      <c r="AX70" s="44"/>
      <c r="AY70" s="44"/>
    </row>
    <row r="71" spans="1:51" s="56" customFormat="1" ht="12.75">
      <c r="A71" s="114">
        <v>68</v>
      </c>
      <c r="B71" s="139" t="s">
        <v>101</v>
      </c>
      <c r="C71" s="133">
        <v>7844981</v>
      </c>
      <c r="D71" s="40">
        <f t="shared" si="28"/>
        <v>0.36933283404623296</v>
      </c>
      <c r="E71" s="133">
        <v>1947858</v>
      </c>
      <c r="F71" s="40">
        <f t="shared" si="29"/>
        <v>0.0917029519204224</v>
      </c>
      <c r="G71" s="133">
        <v>168666</v>
      </c>
      <c r="H71" s="40">
        <f t="shared" si="30"/>
        <v>0.007940604545408323</v>
      </c>
      <c r="I71" s="133">
        <v>338477</v>
      </c>
      <c r="J71" s="40">
        <f t="shared" si="31"/>
        <v>0.01593511439600259</v>
      </c>
      <c r="K71" s="133">
        <v>0</v>
      </c>
      <c r="L71" s="40">
        <f t="shared" si="26"/>
        <v>0</v>
      </c>
      <c r="M71" s="133">
        <v>1975209</v>
      </c>
      <c r="N71" s="40">
        <f t="shared" si="32"/>
        <v>0.09299060607076369</v>
      </c>
      <c r="O71" s="36">
        <f>C71+E71+G71+I71+K71+M71</f>
        <v>12275191</v>
      </c>
      <c r="P71" s="45">
        <f t="shared" si="33"/>
        <v>0.5779021109788299</v>
      </c>
      <c r="Q71" s="133">
        <v>844532</v>
      </c>
      <c r="R71" s="40">
        <f t="shared" si="34"/>
        <v>0.039759611527769564</v>
      </c>
      <c r="S71" s="133">
        <v>1049846</v>
      </c>
      <c r="T71" s="40">
        <f t="shared" si="35"/>
        <v>0.049425562470081376</v>
      </c>
      <c r="U71" s="43">
        <f>O71+Q71+S71</f>
        <v>14169569</v>
      </c>
      <c r="V71" s="46">
        <f t="shared" si="36"/>
        <v>0.6670872849766809</v>
      </c>
      <c r="W71" s="133">
        <v>1257238</v>
      </c>
      <c r="X71" s="40">
        <f t="shared" si="37"/>
        <v>0.059189343302503576</v>
      </c>
      <c r="Y71" s="133">
        <v>932884</v>
      </c>
      <c r="Z71" s="40">
        <f t="shared" si="38"/>
        <v>0.04391912377561985</v>
      </c>
      <c r="AA71" s="133">
        <v>412738</v>
      </c>
      <c r="AB71" s="40">
        <f t="shared" si="39"/>
        <v>0.019431238298547072</v>
      </c>
      <c r="AC71" s="133">
        <v>1929328</v>
      </c>
      <c r="AD71" s="40">
        <f t="shared" si="40"/>
        <v>0.0908305804749241</v>
      </c>
      <c r="AE71" s="133">
        <v>728718</v>
      </c>
      <c r="AF71" s="40">
        <f t="shared" si="41"/>
        <v>0.03430721937510146</v>
      </c>
      <c r="AG71" s="133">
        <v>1151827</v>
      </c>
      <c r="AH71" s="40">
        <f t="shared" si="42"/>
        <v>0.05422671262568646</v>
      </c>
      <c r="AI71" s="133">
        <v>0</v>
      </c>
      <c r="AJ71" s="40">
        <f t="shared" si="43"/>
        <v>0</v>
      </c>
      <c r="AK71" s="133">
        <v>0</v>
      </c>
      <c r="AL71" s="40">
        <f t="shared" si="44"/>
        <v>0</v>
      </c>
      <c r="AM71" s="133">
        <v>362674</v>
      </c>
      <c r="AN71" s="40">
        <f t="shared" si="45"/>
        <v>0.017074281793019445</v>
      </c>
      <c r="AO71" s="60">
        <f>W71+Y71+AA71+AC71+AE71+AG71+AI71+AK71+AM71</f>
        <v>6775407</v>
      </c>
      <c r="AP71" s="47">
        <f t="shared" si="46"/>
        <v>0.318978499645402</v>
      </c>
      <c r="AQ71" s="133">
        <v>259010</v>
      </c>
      <c r="AR71" s="40">
        <f t="shared" si="47"/>
        <v>0.012193897900621404</v>
      </c>
      <c r="AS71" s="133">
        <v>36966</v>
      </c>
      <c r="AT71" s="40">
        <f t="shared" si="48"/>
        <v>0.0017403174772957445</v>
      </c>
      <c r="AU71" s="61">
        <f t="shared" si="27"/>
        <v>21240952</v>
      </c>
      <c r="AV71" s="44"/>
      <c r="AW71" s="44"/>
      <c r="AX71" s="44"/>
      <c r="AY71" s="44"/>
    </row>
    <row r="72" spans="1:51" s="56" customFormat="1" ht="12.75">
      <c r="A72" s="114">
        <v>69</v>
      </c>
      <c r="B72" s="139" t="s">
        <v>141</v>
      </c>
      <c r="C72" s="133">
        <v>14122417</v>
      </c>
      <c r="D72" s="40">
        <f t="shared" si="28"/>
        <v>0.32025088950221503</v>
      </c>
      <c r="E72" s="133">
        <v>3347555</v>
      </c>
      <c r="F72" s="40">
        <f t="shared" si="29"/>
        <v>0.07591175550244604</v>
      </c>
      <c r="G72" s="133">
        <v>600500</v>
      </c>
      <c r="H72" s="40">
        <f t="shared" si="30"/>
        <v>0.013617404099176517</v>
      </c>
      <c r="I72" s="133">
        <v>693670</v>
      </c>
      <c r="J72" s="40">
        <f t="shared" si="31"/>
        <v>0.015730199336346003</v>
      </c>
      <c r="K72" s="133">
        <v>0</v>
      </c>
      <c r="L72" s="40">
        <f t="shared" si="26"/>
        <v>0</v>
      </c>
      <c r="M72" s="133">
        <v>2262167</v>
      </c>
      <c r="N72" s="40">
        <f t="shared" si="32"/>
        <v>0.051298654752409405</v>
      </c>
      <c r="O72" s="36">
        <f>C72+E72+G72+I72+K72+M72</f>
        <v>21026309</v>
      </c>
      <c r="P72" s="45">
        <f t="shared" si="33"/>
        <v>0.476808903192593</v>
      </c>
      <c r="Q72" s="133">
        <v>1341090</v>
      </c>
      <c r="R72" s="40">
        <f t="shared" si="34"/>
        <v>0.030411597774129287</v>
      </c>
      <c r="S72" s="133">
        <v>1504974</v>
      </c>
      <c r="T72" s="40">
        <f t="shared" si="35"/>
        <v>0.034127958562454756</v>
      </c>
      <c r="U72" s="43">
        <f>O72+Q72+S72</f>
        <v>23872373</v>
      </c>
      <c r="V72" s="46">
        <f t="shared" si="36"/>
        <v>0.5413484595291771</v>
      </c>
      <c r="W72" s="133">
        <v>1734132</v>
      </c>
      <c r="X72" s="40">
        <f t="shared" si="37"/>
        <v>0.03932452323948905</v>
      </c>
      <c r="Y72" s="133">
        <v>1019198</v>
      </c>
      <c r="Z72" s="40">
        <f t="shared" si="38"/>
        <v>0.02311212493434223</v>
      </c>
      <c r="AA72" s="133">
        <v>502792</v>
      </c>
      <c r="AB72" s="40">
        <f t="shared" si="39"/>
        <v>0.011401701651678867</v>
      </c>
      <c r="AC72" s="133">
        <v>3159471</v>
      </c>
      <c r="AD72" s="40">
        <f t="shared" si="40"/>
        <v>0.07164661673044019</v>
      </c>
      <c r="AE72" s="133">
        <v>2455124</v>
      </c>
      <c r="AF72" s="40">
        <f t="shared" si="41"/>
        <v>0.055674297454765445</v>
      </c>
      <c r="AG72" s="133">
        <v>1890039</v>
      </c>
      <c r="AH72" s="40">
        <f t="shared" si="42"/>
        <v>0.042859991384185656</v>
      </c>
      <c r="AI72" s="133">
        <v>0</v>
      </c>
      <c r="AJ72" s="40">
        <f t="shared" si="43"/>
        <v>0</v>
      </c>
      <c r="AK72" s="133">
        <v>2500</v>
      </c>
      <c r="AL72" s="40">
        <f t="shared" si="44"/>
        <v>5.6691940462849785E-05</v>
      </c>
      <c r="AM72" s="133">
        <v>242613</v>
      </c>
      <c r="AN72" s="40">
        <f t="shared" si="45"/>
        <v>0.00550168070060535</v>
      </c>
      <c r="AO72" s="60">
        <f>W72+Y72+AA72+AC72+AE72+AG72+AI72+AK72+AM72</f>
        <v>11005869</v>
      </c>
      <c r="AP72" s="47">
        <f t="shared" si="46"/>
        <v>0.24957762803596964</v>
      </c>
      <c r="AQ72" s="133">
        <v>8401620</v>
      </c>
      <c r="AR72" s="40">
        <f t="shared" si="47"/>
        <v>0.19052165633259519</v>
      </c>
      <c r="AS72" s="133">
        <v>818117</v>
      </c>
      <c r="AT72" s="40">
        <f t="shared" si="48"/>
        <v>0.01855225610225811</v>
      </c>
      <c r="AU72" s="61">
        <f t="shared" si="27"/>
        <v>44097979</v>
      </c>
      <c r="AV72" s="44"/>
      <c r="AW72" s="44"/>
      <c r="AX72" s="44"/>
      <c r="AY72" s="44"/>
    </row>
    <row r="73" spans="1:51" s="56" customFormat="1" ht="12.75">
      <c r="A73" s="114">
        <v>396</v>
      </c>
      <c r="B73" s="139" t="s">
        <v>183</v>
      </c>
      <c r="C73" s="133">
        <v>40250062.760000005</v>
      </c>
      <c r="D73" s="40">
        <f t="shared" si="28"/>
        <v>0.25228005617641935</v>
      </c>
      <c r="E73" s="133">
        <v>12454715.85</v>
      </c>
      <c r="F73" s="40">
        <f t="shared" si="29"/>
        <v>0.0780638885716694</v>
      </c>
      <c r="G73" s="133">
        <v>671446.4099999999</v>
      </c>
      <c r="H73" s="40">
        <f t="shared" si="30"/>
        <v>0.004208503699591625</v>
      </c>
      <c r="I73" s="133">
        <v>2799938.5100000002</v>
      </c>
      <c r="J73" s="40">
        <f t="shared" si="31"/>
        <v>0.017549504178545037</v>
      </c>
      <c r="K73" s="133">
        <v>0</v>
      </c>
      <c r="L73" s="40">
        <f>K73/$AU73</f>
        <v>0</v>
      </c>
      <c r="M73" s="133">
        <v>9722513.93</v>
      </c>
      <c r="N73" s="40">
        <f t="shared" si="32"/>
        <v>0.06093894499150886</v>
      </c>
      <c r="O73" s="36">
        <f>C73+E73+G73+I73+K73+M73</f>
        <v>65898677.46</v>
      </c>
      <c r="P73" s="45">
        <f t="shared" si="33"/>
        <v>0.41304089761773427</v>
      </c>
      <c r="Q73" s="133">
        <v>10742966.290000001</v>
      </c>
      <c r="R73" s="40">
        <f t="shared" si="34"/>
        <v>0.06733495436523834</v>
      </c>
      <c r="S73" s="133">
        <v>18840375.71</v>
      </c>
      <c r="T73" s="40">
        <f t="shared" si="35"/>
        <v>0.1180880405291484</v>
      </c>
      <c r="U73" s="43">
        <f>O73+Q73+S73</f>
        <v>95482019.46000001</v>
      </c>
      <c r="V73" s="46">
        <f t="shared" si="36"/>
        <v>0.5984638925121211</v>
      </c>
      <c r="W73" s="133">
        <v>8907200.64</v>
      </c>
      <c r="X73" s="40">
        <f t="shared" si="37"/>
        <v>0.055828709913639855</v>
      </c>
      <c r="Y73" s="133">
        <v>2814028.57</v>
      </c>
      <c r="Z73" s="40">
        <f t="shared" si="38"/>
        <v>0.01763781810614123</v>
      </c>
      <c r="AA73" s="133">
        <v>3833038.349999999</v>
      </c>
      <c r="AB73" s="40">
        <f t="shared" si="39"/>
        <v>0.024024785651399306</v>
      </c>
      <c r="AC73" s="133">
        <v>23332263.12</v>
      </c>
      <c r="AD73" s="40">
        <f t="shared" si="40"/>
        <v>0.1462423719867163</v>
      </c>
      <c r="AE73" s="133">
        <v>13384108.010000002</v>
      </c>
      <c r="AF73" s="40">
        <f t="shared" si="41"/>
        <v>0.08388914921120647</v>
      </c>
      <c r="AG73" s="133">
        <v>5894887.140000001</v>
      </c>
      <c r="AH73" s="40">
        <f t="shared" si="42"/>
        <v>0.03694807801171369</v>
      </c>
      <c r="AI73" s="133">
        <v>0</v>
      </c>
      <c r="AJ73" s="40">
        <f t="shared" si="43"/>
        <v>0</v>
      </c>
      <c r="AK73" s="133">
        <v>0</v>
      </c>
      <c r="AL73" s="40">
        <f t="shared" si="44"/>
        <v>0</v>
      </c>
      <c r="AM73" s="133">
        <v>5742103.989999999</v>
      </c>
      <c r="AN73" s="40">
        <f t="shared" si="45"/>
        <v>0.03599046107842743</v>
      </c>
      <c r="AO73" s="60">
        <f>W73+Y73+AA73+AC73+AE73+AG73+AI73+AK73+AM73</f>
        <v>63907629.82</v>
      </c>
      <c r="AP73" s="47">
        <f t="shared" si="46"/>
        <v>0.4005613739592443</v>
      </c>
      <c r="AQ73" s="133">
        <v>155514.02</v>
      </c>
      <c r="AR73" s="40">
        <f t="shared" si="47"/>
        <v>0.000974733528634647</v>
      </c>
      <c r="AS73" s="133">
        <v>0</v>
      </c>
      <c r="AT73" s="40">
        <f t="shared" si="48"/>
        <v>0</v>
      </c>
      <c r="AU73" s="61">
        <f t="shared" si="27"/>
        <v>159545163.3</v>
      </c>
      <c r="AV73" s="44"/>
      <c r="AW73" s="44"/>
      <c r="AX73" s="44"/>
      <c r="AY73" s="44"/>
    </row>
    <row r="74" spans="1:51" ht="12.75">
      <c r="A74" s="18"/>
      <c r="B74" s="48" t="s">
        <v>46</v>
      </c>
      <c r="C74" s="19">
        <f>SUM(C4:C73)</f>
        <v>2507164032.76</v>
      </c>
      <c r="D74" s="84">
        <f t="shared" si="28"/>
        <v>0.3095265304007607</v>
      </c>
      <c r="E74" s="19">
        <f>SUM(E4:E73)</f>
        <v>942418967.85</v>
      </c>
      <c r="F74" s="84">
        <f t="shared" si="29"/>
        <v>0.1163480607933562</v>
      </c>
      <c r="G74" s="19">
        <f>SUM(G4:G73)</f>
        <v>124636927.41</v>
      </c>
      <c r="H74" s="84">
        <f t="shared" si="30"/>
        <v>0.0153872802883822</v>
      </c>
      <c r="I74" s="19">
        <f>SUM(I4:I73)</f>
        <v>162921322.51</v>
      </c>
      <c r="J74" s="84">
        <f t="shared" si="31"/>
        <v>0.02011375044707773</v>
      </c>
      <c r="K74" s="19">
        <f>SUM(K4:K73)</f>
        <v>12807386</v>
      </c>
      <c r="L74" s="84">
        <f t="shared" si="26"/>
        <v>0.0015811593099950773</v>
      </c>
      <c r="M74" s="19">
        <f>SUM(M4:M73)</f>
        <v>421844910.93</v>
      </c>
      <c r="N74" s="84">
        <f t="shared" si="32"/>
        <v>0.05207963656994594</v>
      </c>
      <c r="O74" s="20">
        <f>SUM(O4:O73)</f>
        <v>4171793547.46</v>
      </c>
      <c r="P74" s="21">
        <f t="shared" si="33"/>
        <v>0.5150364178095178</v>
      </c>
      <c r="Q74" s="19">
        <f>SUM(Q4:Q73)</f>
        <v>341852350.29</v>
      </c>
      <c r="R74" s="84">
        <f t="shared" si="34"/>
        <v>0.04220400839833608</v>
      </c>
      <c r="S74" s="19">
        <f>SUM(S4:S73)</f>
        <v>402029887.71</v>
      </c>
      <c r="T74" s="84">
        <f t="shared" si="35"/>
        <v>0.04963333656445913</v>
      </c>
      <c r="U74" s="22">
        <f>SUM(U4:U73)</f>
        <v>4915675785.46</v>
      </c>
      <c r="V74" s="23">
        <f t="shared" si="36"/>
        <v>0.6068737627723131</v>
      </c>
      <c r="W74" s="19">
        <f>SUM(W4:W73)</f>
        <v>383281124.64</v>
      </c>
      <c r="X74" s="84">
        <f t="shared" si="37"/>
        <v>0.047318673659864675</v>
      </c>
      <c r="Y74" s="19">
        <f>SUM(Y4:Y73)</f>
        <v>164355290.57</v>
      </c>
      <c r="Z74" s="84">
        <f t="shared" si="38"/>
        <v>0.02029078360187642</v>
      </c>
      <c r="AA74" s="19">
        <f>SUM(AA4:AA73)</f>
        <v>86145941.35</v>
      </c>
      <c r="AB74" s="84">
        <f t="shared" si="39"/>
        <v>0.010635305064112411</v>
      </c>
      <c r="AC74" s="19">
        <f>SUM(AC4:AC73)</f>
        <v>657174836.12</v>
      </c>
      <c r="AD74" s="84">
        <f t="shared" si="40"/>
        <v>0.081132723759995</v>
      </c>
      <c r="AE74" s="19">
        <f>SUM(AE4:AE73)</f>
        <v>414033554.01</v>
      </c>
      <c r="AF74" s="84">
        <f t="shared" si="41"/>
        <v>0.05111527118595951</v>
      </c>
      <c r="AG74" s="19">
        <f>SUM(AG4:AG73)</f>
        <v>386071866.14</v>
      </c>
      <c r="AH74" s="84">
        <f t="shared" si="42"/>
        <v>0.047663209766179784</v>
      </c>
      <c r="AI74" s="19">
        <f>SUM(AI4:AI73)</f>
        <v>122737</v>
      </c>
      <c r="AJ74" s="84">
        <f t="shared" si="43"/>
        <v>1.5152721268092163E-05</v>
      </c>
      <c r="AK74" s="19">
        <f>SUM(AK4:AK73)</f>
        <v>7814668</v>
      </c>
      <c r="AL74" s="84">
        <f t="shared" si="44"/>
        <v>0.0009647741594358608</v>
      </c>
      <c r="AM74" s="19">
        <f>SUM(AM4:AM73)</f>
        <v>117104261.99</v>
      </c>
      <c r="AN74" s="84">
        <f t="shared" si="45"/>
        <v>0.014457321274270265</v>
      </c>
      <c r="AO74" s="24">
        <f>SUM(AO4:AO73)</f>
        <v>2216104279.82</v>
      </c>
      <c r="AP74" s="25">
        <f t="shared" si="46"/>
        <v>0.27359321519296204</v>
      </c>
      <c r="AQ74" s="19">
        <f>SUM(AQ4:AQ73)</f>
        <v>618922454.02</v>
      </c>
      <c r="AR74" s="84">
        <f t="shared" si="47"/>
        <v>0.07641020582488287</v>
      </c>
      <c r="AS74" s="19">
        <f>SUM(AS4:AS73)</f>
        <v>349294691</v>
      </c>
      <c r="AT74" s="84">
        <f t="shared" si="48"/>
        <v>0.04312281620984202</v>
      </c>
      <c r="AU74" s="26">
        <f>SUM(AU4:AU73)</f>
        <v>8099997210.3</v>
      </c>
      <c r="AV74" s="9"/>
      <c r="AW74" s="9"/>
      <c r="AX74" s="9"/>
      <c r="AY74" s="9"/>
    </row>
    <row r="75" spans="1:47" ht="12.75">
      <c r="A75" s="16"/>
      <c r="B75" s="17"/>
      <c r="C75" s="17"/>
      <c r="D75" s="17"/>
      <c r="E75" s="17"/>
      <c r="F75" s="17"/>
      <c r="G75" s="35"/>
      <c r="H75" s="27"/>
      <c r="I75" s="17"/>
      <c r="J75" s="17"/>
      <c r="K75" s="35"/>
      <c r="L75" s="17"/>
      <c r="M75" s="31"/>
      <c r="N75" s="17"/>
      <c r="O75" s="35"/>
      <c r="P75" s="27"/>
      <c r="Q75" s="17"/>
      <c r="R75" s="17"/>
      <c r="S75" s="17"/>
      <c r="T75" s="17"/>
      <c r="U75" s="17"/>
      <c r="V75" s="27"/>
      <c r="W75" s="17"/>
      <c r="X75" s="17"/>
      <c r="Y75" s="17"/>
      <c r="Z75" s="17"/>
      <c r="AA75" s="17"/>
      <c r="AB75" s="17"/>
      <c r="AC75" s="17"/>
      <c r="AD75" s="27"/>
      <c r="AE75" s="17"/>
      <c r="AF75" s="35"/>
      <c r="AG75" s="17"/>
      <c r="AH75" s="35"/>
      <c r="AI75" s="17"/>
      <c r="AJ75" s="27"/>
      <c r="AK75" s="17"/>
      <c r="AL75" s="17"/>
      <c r="AM75" s="17"/>
      <c r="AN75" s="17"/>
      <c r="AO75" s="17"/>
      <c r="AP75" s="27"/>
      <c r="AQ75" s="17"/>
      <c r="AR75" s="17"/>
      <c r="AS75" s="17"/>
      <c r="AT75" s="17"/>
      <c r="AU75" s="27"/>
    </row>
    <row r="76" spans="1:51" s="56" customFormat="1" ht="12.75">
      <c r="A76" s="116">
        <v>318</v>
      </c>
      <c r="B76" s="81" t="s">
        <v>102</v>
      </c>
      <c r="C76" s="136">
        <v>5805822</v>
      </c>
      <c r="D76" s="32">
        <f>C76/$AU76</f>
        <v>0.48765996005870244</v>
      </c>
      <c r="E76" s="136">
        <v>0</v>
      </c>
      <c r="F76" s="32">
        <f>E76/$AU76</f>
        <v>0</v>
      </c>
      <c r="G76" s="136">
        <v>0</v>
      </c>
      <c r="H76" s="32">
        <f>G76/$AU76</f>
        <v>0</v>
      </c>
      <c r="I76" s="136">
        <v>1174872</v>
      </c>
      <c r="J76" s="32">
        <f>I76/$AU76</f>
        <v>0.09868336173483924</v>
      </c>
      <c r="K76" s="136">
        <v>0</v>
      </c>
      <c r="L76" s="32">
        <f>K76/$AU76</f>
        <v>0</v>
      </c>
      <c r="M76" s="136">
        <v>0</v>
      </c>
      <c r="N76" s="32">
        <f>M76/$AU76</f>
        <v>0</v>
      </c>
      <c r="O76" s="36">
        <f>C76+E76+G76+I76+K76+M76</f>
        <v>6980694</v>
      </c>
      <c r="P76" s="37">
        <f>O76/$AU76</f>
        <v>0.5863433217935416</v>
      </c>
      <c r="Q76" s="136">
        <v>1039745</v>
      </c>
      <c r="R76" s="32">
        <f>Q76/$AU76</f>
        <v>0.08733337073910215</v>
      </c>
      <c r="S76" s="136">
        <v>270504</v>
      </c>
      <c r="T76" s="32">
        <f>S76/$AU76</f>
        <v>0.022720980738940882</v>
      </c>
      <c r="U76" s="43">
        <f>O76+Q76+S76</f>
        <v>8290943</v>
      </c>
      <c r="V76" s="53">
        <f>U76/$AU76</f>
        <v>0.6963976732715847</v>
      </c>
      <c r="W76" s="136">
        <v>1554114</v>
      </c>
      <c r="X76" s="32">
        <f>W76/$AU76</f>
        <v>0.13053778968192106</v>
      </c>
      <c r="Y76" s="136">
        <v>0</v>
      </c>
      <c r="Z76" s="32">
        <f>Y76/$AU76</f>
        <v>0</v>
      </c>
      <c r="AA76" s="136">
        <v>126605</v>
      </c>
      <c r="AB76" s="32">
        <f>AA76/$AU76</f>
        <v>0.010634185692091838</v>
      </c>
      <c r="AC76" s="136">
        <v>489133</v>
      </c>
      <c r="AD76" s="32">
        <f>AC76/$AU76</f>
        <v>0.04108472137853921</v>
      </c>
      <c r="AE76" s="136">
        <v>0</v>
      </c>
      <c r="AF76" s="32">
        <f>AE76/$AU76</f>
        <v>0</v>
      </c>
      <c r="AG76" s="136">
        <v>513095</v>
      </c>
      <c r="AH76" s="40">
        <f>AG76/$AU76</f>
        <v>0.04309740932572854</v>
      </c>
      <c r="AI76" s="136">
        <v>0</v>
      </c>
      <c r="AJ76" s="32">
        <f>AI76/$AU76</f>
        <v>0</v>
      </c>
      <c r="AK76" s="136">
        <v>0</v>
      </c>
      <c r="AL76" s="32">
        <f>AK76/$AU76</f>
        <v>0</v>
      </c>
      <c r="AM76" s="136">
        <v>88603</v>
      </c>
      <c r="AN76" s="32">
        <f>AM76/$AU76</f>
        <v>0.007442208087172017</v>
      </c>
      <c r="AO76" s="55">
        <f>W76+Y76+AA76+AC76+AE76+AG76+AI76+AK76+AM76</f>
        <v>2771550</v>
      </c>
      <c r="AP76" s="42">
        <f>AO76/$AU76</f>
        <v>0.23279631416545266</v>
      </c>
      <c r="AQ76" s="136">
        <v>810346</v>
      </c>
      <c r="AR76" s="32">
        <f>AQ76/$AU76</f>
        <v>0.06806500405863791</v>
      </c>
      <c r="AS76" s="136">
        <v>32633</v>
      </c>
      <c r="AT76" s="32">
        <f>AS76/$AU76</f>
        <v>0.002741008504324734</v>
      </c>
      <c r="AU76" s="82">
        <f>U76+AO76+AQ76+AS76</f>
        <v>11905472</v>
      </c>
      <c r="AV76" s="44"/>
      <c r="AW76" s="44"/>
      <c r="AX76" s="44"/>
      <c r="AY76" s="44"/>
    </row>
    <row r="77" spans="1:47" ht="12.75">
      <c r="A77" s="115">
        <v>319</v>
      </c>
      <c r="B77" s="78" t="s">
        <v>103</v>
      </c>
      <c r="C77" s="137">
        <v>2146724</v>
      </c>
      <c r="D77" s="41">
        <f>C77/$AU77</f>
        <v>0.6016805497942755</v>
      </c>
      <c r="E77" s="137">
        <v>0</v>
      </c>
      <c r="F77" s="41">
        <f>E77/$AU77</f>
        <v>0</v>
      </c>
      <c r="G77" s="137">
        <v>0</v>
      </c>
      <c r="H77" s="41">
        <f>G77/$AU77</f>
        <v>0</v>
      </c>
      <c r="I77" s="137">
        <v>266368</v>
      </c>
      <c r="J77" s="41">
        <f>I77/$AU77</f>
        <v>0.07465721941320896</v>
      </c>
      <c r="K77" s="137">
        <v>0</v>
      </c>
      <c r="L77" s="41">
        <f>K77/$AU77</f>
        <v>0</v>
      </c>
      <c r="M77" s="137">
        <v>55434</v>
      </c>
      <c r="N77" s="41">
        <f>M77/$AU77</f>
        <v>0.015536957520992859</v>
      </c>
      <c r="O77" s="5">
        <f>C77+E77+G77+I77+K77+M77</f>
        <v>2468526</v>
      </c>
      <c r="P77" s="57">
        <f>O77/$AU77</f>
        <v>0.6918747267284774</v>
      </c>
      <c r="Q77" s="137">
        <v>77735</v>
      </c>
      <c r="R77" s="41">
        <f>Q77/$AU77</f>
        <v>0.02178744800834109</v>
      </c>
      <c r="S77" s="137">
        <v>58299</v>
      </c>
      <c r="T77" s="41">
        <f>S77/$AU77</f>
        <v>0.016339955379665237</v>
      </c>
      <c r="U77" s="6">
        <f>O77+Q77+S77</f>
        <v>2604560</v>
      </c>
      <c r="V77" s="54">
        <f>U77/$AU77</f>
        <v>0.7300021301164837</v>
      </c>
      <c r="W77" s="137">
        <v>592746</v>
      </c>
      <c r="X77" s="41">
        <f>W77/$AU77</f>
        <v>0.16613395069340897</v>
      </c>
      <c r="Y77" s="137">
        <v>0</v>
      </c>
      <c r="Z77" s="41">
        <f>Y77/$AU77</f>
        <v>0</v>
      </c>
      <c r="AA77" s="137">
        <v>0</v>
      </c>
      <c r="AB77" s="41">
        <f>AA77/$AU77</f>
        <v>0</v>
      </c>
      <c r="AC77" s="137">
        <v>140606</v>
      </c>
      <c r="AD77" s="41">
        <f>AC77/$AU77</f>
        <v>0.039408836620065696</v>
      </c>
      <c r="AE77" s="137">
        <v>0</v>
      </c>
      <c r="AF77" s="41">
        <f>AE77/$AU77</f>
        <v>0</v>
      </c>
      <c r="AG77" s="137">
        <v>229968</v>
      </c>
      <c r="AH77" s="41">
        <f>AG77/$AU77</f>
        <v>0.0644550825700416</v>
      </c>
      <c r="AI77" s="137">
        <v>0</v>
      </c>
      <c r="AJ77" s="41">
        <f>AI77/$AU77</f>
        <v>0</v>
      </c>
      <c r="AK77" s="137">
        <v>0</v>
      </c>
      <c r="AL77" s="41">
        <f>AK77/$AU77</f>
        <v>0</v>
      </c>
      <c r="AM77" s="137">
        <v>0</v>
      </c>
      <c r="AN77" s="41">
        <f>AM77/$AU77</f>
        <v>0</v>
      </c>
      <c r="AO77" s="79">
        <f>W77+Y77+AA77+AC77+AE77+AG77+AI77+AK77+AM77</f>
        <v>963320</v>
      </c>
      <c r="AP77" s="58">
        <f>AO77/$AU77</f>
        <v>0.26999786988351626</v>
      </c>
      <c r="AQ77" s="137">
        <v>0</v>
      </c>
      <c r="AR77" s="41">
        <f>AQ77/$AU77</f>
        <v>0</v>
      </c>
      <c r="AS77" s="137">
        <v>0</v>
      </c>
      <c r="AT77" s="41">
        <f>AS77/$AU77</f>
        <v>0</v>
      </c>
      <c r="AU77" s="80">
        <f>U77+AO77+AQ77+AS77</f>
        <v>3567880</v>
      </c>
    </row>
    <row r="78" spans="1:47" ht="12.75">
      <c r="A78" s="12"/>
      <c r="B78" s="13" t="s">
        <v>104</v>
      </c>
      <c r="C78" s="33">
        <f>SUM(C76:C77)</f>
        <v>7952546</v>
      </c>
      <c r="D78" s="41">
        <f>C78/$AU78</f>
        <v>0.5139510818341106</v>
      </c>
      <c r="E78" s="75">
        <f>SUM(E76:E77)</f>
        <v>0</v>
      </c>
      <c r="F78" s="7">
        <f>E78/$AU78</f>
        <v>0</v>
      </c>
      <c r="G78" s="49">
        <f>SUM(G76:G77)</f>
        <v>0</v>
      </c>
      <c r="H78" s="41">
        <f>G78/$AU78</f>
        <v>0</v>
      </c>
      <c r="I78" s="4">
        <f>SUM(I76:I77)</f>
        <v>1441240</v>
      </c>
      <c r="J78" s="41">
        <f>I78/$AU78</f>
        <v>0.09314336027513624</v>
      </c>
      <c r="K78" s="75">
        <f>SUM(K76:K77)</f>
        <v>0</v>
      </c>
      <c r="L78" s="74">
        <f>K78/$AU78</f>
        <v>0</v>
      </c>
      <c r="M78" s="75">
        <f>SUM(M76:M77)</f>
        <v>55434</v>
      </c>
      <c r="N78" s="74">
        <f>M78/$AU78</f>
        <v>0.003582546302830828</v>
      </c>
      <c r="O78" s="73">
        <f>SUM(O76:O77)</f>
        <v>9449220</v>
      </c>
      <c r="P78" s="72">
        <f>O78/$AU78</f>
        <v>0.6106769884120777</v>
      </c>
      <c r="Q78" s="75">
        <f>SUM(Q76:Q77)</f>
        <v>1117480</v>
      </c>
      <c r="R78" s="85">
        <f>Q78/$AU78</f>
        <v>0.07221964574967338</v>
      </c>
      <c r="S78" s="75">
        <f>SUM(S76:S77)</f>
        <v>328803</v>
      </c>
      <c r="T78" s="74">
        <f>S78/$AU78</f>
        <v>0.021249629685927134</v>
      </c>
      <c r="U78" s="70">
        <f>SUM(U76:U77)</f>
        <v>10895503</v>
      </c>
      <c r="V78" s="39">
        <f>U78/$AU78</f>
        <v>0.7041462638476782</v>
      </c>
      <c r="W78" s="75">
        <f>SUM(W76:W77)</f>
        <v>2146860</v>
      </c>
      <c r="X78" s="74">
        <f>W78/$AU78</f>
        <v>0.1387456318449939</v>
      </c>
      <c r="Y78" s="75">
        <f>SUM(Y76:Y77)</f>
        <v>0</v>
      </c>
      <c r="Z78" s="74">
        <f>Y78/$AU78</f>
        <v>0</v>
      </c>
      <c r="AA78" s="75">
        <f>SUM(AA76:AA77)</f>
        <v>126605</v>
      </c>
      <c r="AB78" s="74">
        <f>AA78/$AU78</f>
        <v>0.008182131447665638</v>
      </c>
      <c r="AC78" s="75">
        <f>SUM(AC76:AC77)</f>
        <v>629739</v>
      </c>
      <c r="AD78" s="85">
        <f>AC78/$AU78</f>
        <v>0.04069829213476175</v>
      </c>
      <c r="AE78" s="75">
        <f>SUM(AE76:AE77)</f>
        <v>0</v>
      </c>
      <c r="AF78" s="74">
        <f>AE78/$AU78</f>
        <v>0</v>
      </c>
      <c r="AG78" s="75">
        <f>SUM(AG76:AG77)</f>
        <v>743063</v>
      </c>
      <c r="AH78" s="74">
        <f>AG78/$AU78</f>
        <v>0.048022109236576536</v>
      </c>
      <c r="AI78" s="75">
        <f>SUM(AI76:AI77)</f>
        <v>0</v>
      </c>
      <c r="AJ78" s="74">
        <f>AI78/$AU78</f>
        <v>0</v>
      </c>
      <c r="AK78" s="75">
        <f>SUM(AK76:AK77)</f>
        <v>0</v>
      </c>
      <c r="AL78" s="74">
        <f>AK78/$AU78</f>
        <v>0</v>
      </c>
      <c r="AM78" s="75">
        <f>SUM(AM76:AM77)</f>
        <v>88603</v>
      </c>
      <c r="AN78" s="74">
        <f>AM78/$AU78</f>
        <v>0.005726167154990076</v>
      </c>
      <c r="AO78" s="71">
        <f>SUM(AO76:AO77)</f>
        <v>3734870</v>
      </c>
      <c r="AP78" s="76">
        <f>AO78/$AU78</f>
        <v>0.2413743318189879</v>
      </c>
      <c r="AQ78" s="75">
        <f>SUM(AQ76:AQ77)</f>
        <v>810346</v>
      </c>
      <c r="AR78" s="74">
        <f>AQ78/$AU78</f>
        <v>0.05237042368066079</v>
      </c>
      <c r="AS78" s="75">
        <f>SUM(AS76:AS77)</f>
        <v>32633</v>
      </c>
      <c r="AT78" s="74">
        <f>AS78/$AU78</f>
        <v>0.00210898065267306</v>
      </c>
      <c r="AU78" s="77">
        <f>SUM(AU76:AU77)</f>
        <v>15473352</v>
      </c>
    </row>
    <row r="79" spans="1:47" ht="12.75">
      <c r="A79" s="10"/>
      <c r="B79" s="11"/>
      <c r="C79" s="11"/>
      <c r="D79" s="11"/>
      <c r="E79" s="35"/>
      <c r="F79" s="11"/>
      <c r="G79" s="35"/>
      <c r="H79" s="27"/>
      <c r="I79" s="11"/>
      <c r="J79" s="11"/>
      <c r="K79" s="11"/>
      <c r="L79" s="11"/>
      <c r="M79" s="11"/>
      <c r="N79" s="11"/>
      <c r="O79" s="11"/>
      <c r="P79" s="27"/>
      <c r="Q79" s="11"/>
      <c r="R79" s="11"/>
      <c r="S79" s="11"/>
      <c r="T79" s="11"/>
      <c r="U79" s="11"/>
      <c r="V79" s="27"/>
      <c r="W79" s="11"/>
      <c r="X79" s="11"/>
      <c r="Y79" s="11"/>
      <c r="Z79" s="11"/>
      <c r="AA79" s="11"/>
      <c r="AB79" s="11"/>
      <c r="AC79" s="11"/>
      <c r="AD79" s="27"/>
      <c r="AE79" s="11"/>
      <c r="AF79" s="11"/>
      <c r="AG79" s="11"/>
      <c r="AH79" s="35"/>
      <c r="AI79" s="11"/>
      <c r="AJ79" s="27"/>
      <c r="AK79" s="11"/>
      <c r="AL79" s="11"/>
      <c r="AM79" s="11"/>
      <c r="AN79" s="11"/>
      <c r="AO79" s="11"/>
      <c r="AP79" s="27"/>
      <c r="AQ79" s="11"/>
      <c r="AR79" s="11"/>
      <c r="AS79" s="11"/>
      <c r="AT79" s="11"/>
      <c r="AU79" s="27"/>
    </row>
    <row r="80" spans="1:47" ht="12.75">
      <c r="A80" s="87">
        <v>321001</v>
      </c>
      <c r="B80" s="81" t="s">
        <v>105</v>
      </c>
      <c r="C80" s="135">
        <v>1953650</v>
      </c>
      <c r="D80" s="32">
        <f aca="true" t="shared" si="49" ref="D80:D91">C80/$AU80</f>
        <v>0.5577914354253594</v>
      </c>
      <c r="E80" s="135">
        <v>147041</v>
      </c>
      <c r="F80" s="32">
        <f aca="true" t="shared" si="50" ref="F80:F91">E80/$AU80</f>
        <v>0.04198203898158844</v>
      </c>
      <c r="G80" s="135">
        <v>0</v>
      </c>
      <c r="H80" s="32">
        <f aca="true" t="shared" si="51" ref="H80:H91">G80/$AU80</f>
        <v>0</v>
      </c>
      <c r="I80" s="135">
        <v>337436</v>
      </c>
      <c r="J80" s="32">
        <f aca="true" t="shared" si="52" ref="J80:J91">I80/$AU80</f>
        <v>0.09634218555226963</v>
      </c>
      <c r="K80" s="135">
        <v>0</v>
      </c>
      <c r="L80" s="32">
        <f aca="true" t="shared" si="53" ref="L80:L91">K80/$AU80</f>
        <v>0</v>
      </c>
      <c r="M80" s="135">
        <v>0</v>
      </c>
      <c r="N80" s="32">
        <f aca="true" t="shared" si="54" ref="N80:N91">M80/$AU80</f>
        <v>0</v>
      </c>
      <c r="O80" s="36">
        <f aca="true" t="shared" si="55" ref="O80:O85">C80+E80+G80+I80+K80+M80</f>
        <v>2438127</v>
      </c>
      <c r="P80" s="37">
        <f aca="true" t="shared" si="56" ref="P80:P91">O80/$AU80</f>
        <v>0.6961156599592174</v>
      </c>
      <c r="Q80" s="135">
        <v>14525</v>
      </c>
      <c r="R80" s="32">
        <f>Q80/$AU80</f>
        <v>0.0041470686149276195</v>
      </c>
      <c r="S80" s="135">
        <v>31577</v>
      </c>
      <c r="T80" s="32">
        <f aca="true" t="shared" si="57" ref="T80:T91">S80/$AU80</f>
        <v>0.00901562723948843</v>
      </c>
      <c r="U80" s="43">
        <f aca="true" t="shared" si="58" ref="U80:U90">O80+Q80+S80</f>
        <v>2484229</v>
      </c>
      <c r="V80" s="53">
        <f aca="true" t="shared" si="59" ref="V80:V91">U80/$AU80</f>
        <v>0.7092783558136334</v>
      </c>
      <c r="W80" s="135">
        <v>324366</v>
      </c>
      <c r="X80" s="32">
        <f aca="true" t="shared" si="60" ref="X80:X91">W80/$AU80</f>
        <v>0.09261053758000773</v>
      </c>
      <c r="Y80" s="135">
        <v>39828</v>
      </c>
      <c r="Z80" s="32">
        <f aca="true" t="shared" si="61" ref="Z80:Z91">Y80/$AU80</f>
        <v>0.011371390622742667</v>
      </c>
      <c r="AA80" s="135">
        <v>0</v>
      </c>
      <c r="AB80" s="32">
        <f aca="true" t="shared" si="62" ref="AB80:AB91">AA80/$AU80</f>
        <v>0</v>
      </c>
      <c r="AC80" s="135">
        <v>386859</v>
      </c>
      <c r="AD80" s="32">
        <f aca="true" t="shared" si="63" ref="AD80:AD91">AC80/$AU80</f>
        <v>0.1104530683168526</v>
      </c>
      <c r="AE80" s="135">
        <v>4575</v>
      </c>
      <c r="AF80" s="32">
        <f aca="true" t="shared" si="64" ref="AF80:AF91">AE80/$AU80</f>
        <v>0.0013062195465262554</v>
      </c>
      <c r="AG80" s="135">
        <v>262617</v>
      </c>
      <c r="AH80" s="40">
        <f>AG80/$AU80</f>
        <v>0.0749804281202373</v>
      </c>
      <c r="AI80" s="135">
        <v>0</v>
      </c>
      <c r="AJ80" s="32">
        <f aca="true" t="shared" si="65" ref="AJ80:AJ91">AI80/$AU80</f>
        <v>0</v>
      </c>
      <c r="AK80" s="135">
        <v>0</v>
      </c>
      <c r="AL80" s="32">
        <f aca="true" t="shared" si="66" ref="AL80:AL91">AK80/$AU80</f>
        <v>0</v>
      </c>
      <c r="AM80" s="135">
        <v>0</v>
      </c>
      <c r="AN80" s="32">
        <f aca="true" t="shared" si="67" ref="AN80:AN91">AM80/$AU80</f>
        <v>0</v>
      </c>
      <c r="AO80" s="55">
        <f aca="true" t="shared" si="68" ref="AO80:AO90">W80+Y80+AA80+AC80+AE80+AG80+AI80+AK80+AM80</f>
        <v>1018245</v>
      </c>
      <c r="AP80" s="42">
        <f aca="true" t="shared" si="69" ref="AP80:AP91">AO80/$AU80</f>
        <v>0.29072164418636653</v>
      </c>
      <c r="AQ80" s="135">
        <v>0</v>
      </c>
      <c r="AR80" s="32">
        <f aca="true" t="shared" si="70" ref="AR80:AR91">AQ80/$AU80</f>
        <v>0</v>
      </c>
      <c r="AS80" s="135">
        <v>0</v>
      </c>
      <c r="AT80" s="32">
        <f aca="true" t="shared" si="71" ref="AT80:AT91">AS80/$AU80</f>
        <v>0</v>
      </c>
      <c r="AU80" s="82">
        <f aca="true" t="shared" si="72" ref="AU80:AU85">U80+AO80+AQ80+AS80</f>
        <v>3502474</v>
      </c>
    </row>
    <row r="81" spans="1:51" s="56" customFormat="1" ht="12.75">
      <c r="A81" s="86">
        <v>329001</v>
      </c>
      <c r="B81" s="59" t="s">
        <v>106</v>
      </c>
      <c r="C81" s="133">
        <v>1715972</v>
      </c>
      <c r="D81" s="40">
        <f t="shared" si="49"/>
        <v>0.4661886796348564</v>
      </c>
      <c r="E81" s="133">
        <v>244147</v>
      </c>
      <c r="F81" s="40">
        <f t="shared" si="50"/>
        <v>0.0663289188674473</v>
      </c>
      <c r="G81" s="133">
        <v>0</v>
      </c>
      <c r="H81" s="40">
        <f t="shared" si="51"/>
        <v>0</v>
      </c>
      <c r="I81" s="133">
        <v>21407</v>
      </c>
      <c r="J81" s="40">
        <f t="shared" si="52"/>
        <v>0.0058157715073109415</v>
      </c>
      <c r="K81" s="133">
        <v>0</v>
      </c>
      <c r="L81" s="40">
        <f t="shared" si="53"/>
        <v>0</v>
      </c>
      <c r="M81" s="133">
        <v>0</v>
      </c>
      <c r="N81" s="40">
        <f t="shared" si="54"/>
        <v>0</v>
      </c>
      <c r="O81" s="36">
        <f t="shared" si="55"/>
        <v>1981526</v>
      </c>
      <c r="P81" s="45">
        <f t="shared" si="56"/>
        <v>0.5383333700096146</v>
      </c>
      <c r="Q81" s="133">
        <v>52634</v>
      </c>
      <c r="R81" s="40">
        <f aca="true" t="shared" si="73" ref="R81:R91">Q81/$AU81</f>
        <v>0.01429940288297305</v>
      </c>
      <c r="S81" s="133">
        <v>21708</v>
      </c>
      <c r="T81" s="40">
        <f t="shared" si="57"/>
        <v>0.005897546030770585</v>
      </c>
      <c r="U81" s="43">
        <f t="shared" si="58"/>
        <v>2055868</v>
      </c>
      <c r="V81" s="46">
        <f t="shared" si="59"/>
        <v>0.5585303189233582</v>
      </c>
      <c r="W81" s="133">
        <v>298995</v>
      </c>
      <c r="X81" s="40">
        <f t="shared" si="60"/>
        <v>0.0812298127635089</v>
      </c>
      <c r="Y81" s="133">
        <v>31794</v>
      </c>
      <c r="Z81" s="40">
        <f t="shared" si="61"/>
        <v>0.008637671757062834</v>
      </c>
      <c r="AA81" s="133">
        <v>102845</v>
      </c>
      <c r="AB81" s="40">
        <f t="shared" si="62"/>
        <v>0.02794053443590385</v>
      </c>
      <c r="AC81" s="133">
        <v>295989</v>
      </c>
      <c r="AD81" s="40">
        <f t="shared" si="63"/>
        <v>0.08041315423354314</v>
      </c>
      <c r="AE81" s="133">
        <v>159512</v>
      </c>
      <c r="AF81" s="40">
        <f t="shared" si="64"/>
        <v>0.04333560726277306</v>
      </c>
      <c r="AG81" s="133">
        <v>316909</v>
      </c>
      <c r="AH81" s="40">
        <f aca="true" t="shared" si="74" ref="AH81:AH91">AG81/$AU81</f>
        <v>0.08609661945206723</v>
      </c>
      <c r="AI81" s="133">
        <v>0</v>
      </c>
      <c r="AJ81" s="40">
        <f t="shared" si="65"/>
        <v>0</v>
      </c>
      <c r="AK81" s="133">
        <v>1418</v>
      </c>
      <c r="AL81" s="40">
        <f t="shared" si="66"/>
        <v>0.0003852367915806472</v>
      </c>
      <c r="AM81" s="133">
        <v>0</v>
      </c>
      <c r="AN81" s="40">
        <f t="shared" si="67"/>
        <v>0</v>
      </c>
      <c r="AO81" s="60">
        <f t="shared" si="68"/>
        <v>1207462</v>
      </c>
      <c r="AP81" s="47">
        <f t="shared" si="69"/>
        <v>0.3280386366964397</v>
      </c>
      <c r="AQ81" s="133">
        <v>104655</v>
      </c>
      <c r="AR81" s="40">
        <f t="shared" si="70"/>
        <v>0.028432268281292406</v>
      </c>
      <c r="AS81" s="133">
        <v>312868</v>
      </c>
      <c r="AT81" s="40">
        <f t="shared" si="71"/>
        <v>0.08499877609890968</v>
      </c>
      <c r="AU81" s="61">
        <f t="shared" si="72"/>
        <v>3680853</v>
      </c>
      <c r="AV81" s="44"/>
      <c r="AW81" s="44"/>
      <c r="AX81" s="44"/>
      <c r="AY81" s="44"/>
    </row>
    <row r="82" spans="1:51" s="56" customFormat="1" ht="12.75">
      <c r="A82" s="86">
        <v>331001</v>
      </c>
      <c r="B82" s="59" t="s">
        <v>107</v>
      </c>
      <c r="C82" s="133">
        <v>2690328</v>
      </c>
      <c r="D82" s="40">
        <f t="shared" si="49"/>
        <v>0.5234109313788815</v>
      </c>
      <c r="E82" s="133">
        <v>0</v>
      </c>
      <c r="F82" s="40">
        <f t="shared" si="50"/>
        <v>0</v>
      </c>
      <c r="G82" s="133">
        <v>0</v>
      </c>
      <c r="H82" s="40">
        <f t="shared" si="51"/>
        <v>0</v>
      </c>
      <c r="I82" s="133">
        <v>0</v>
      </c>
      <c r="J82" s="40">
        <f t="shared" si="52"/>
        <v>0</v>
      </c>
      <c r="K82" s="133">
        <v>0</v>
      </c>
      <c r="L82" s="40">
        <f t="shared" si="53"/>
        <v>0</v>
      </c>
      <c r="M82" s="133">
        <v>0</v>
      </c>
      <c r="N82" s="40">
        <f t="shared" si="54"/>
        <v>0</v>
      </c>
      <c r="O82" s="36">
        <f t="shared" si="55"/>
        <v>2690328</v>
      </c>
      <c r="P82" s="45">
        <f t="shared" si="56"/>
        <v>0.5234109313788815</v>
      </c>
      <c r="Q82" s="133">
        <v>271738</v>
      </c>
      <c r="R82" s="40">
        <f t="shared" si="73"/>
        <v>0.052867397458984375</v>
      </c>
      <c r="S82" s="133">
        <v>70522</v>
      </c>
      <c r="T82" s="40">
        <f t="shared" si="57"/>
        <v>0.013720254817517225</v>
      </c>
      <c r="U82" s="43">
        <f t="shared" si="58"/>
        <v>3032588</v>
      </c>
      <c r="V82" s="46">
        <f t="shared" si="59"/>
        <v>0.5899985836553832</v>
      </c>
      <c r="W82" s="133">
        <v>263841</v>
      </c>
      <c r="X82" s="40">
        <f t="shared" si="60"/>
        <v>0.05133101374476848</v>
      </c>
      <c r="Y82" s="133">
        <v>235667</v>
      </c>
      <c r="Z82" s="40">
        <f t="shared" si="61"/>
        <v>0.0458496822563148</v>
      </c>
      <c r="AA82" s="133">
        <v>215675</v>
      </c>
      <c r="AB82" s="40">
        <f t="shared" si="62"/>
        <v>0.041960182039193834</v>
      </c>
      <c r="AC82" s="133">
        <v>396243</v>
      </c>
      <c r="AD82" s="40">
        <f t="shared" si="63"/>
        <v>0.07709019780575534</v>
      </c>
      <c r="AE82" s="133">
        <v>0</v>
      </c>
      <c r="AF82" s="40">
        <f t="shared" si="64"/>
        <v>0</v>
      </c>
      <c r="AG82" s="133">
        <v>308616</v>
      </c>
      <c r="AH82" s="40">
        <f t="shared" si="74"/>
        <v>0.060042116797068945</v>
      </c>
      <c r="AI82" s="133">
        <v>177092</v>
      </c>
      <c r="AJ82" s="40">
        <f t="shared" si="65"/>
        <v>0.03445375012256829</v>
      </c>
      <c r="AK82" s="133">
        <v>195973</v>
      </c>
      <c r="AL82" s="40">
        <f t="shared" si="66"/>
        <v>0.03812710214334964</v>
      </c>
      <c r="AM82" s="133">
        <v>314297</v>
      </c>
      <c r="AN82" s="40">
        <f t="shared" si="67"/>
        <v>0.061147371435597564</v>
      </c>
      <c r="AO82" s="60">
        <f t="shared" si="68"/>
        <v>2107404</v>
      </c>
      <c r="AP82" s="47">
        <f t="shared" si="69"/>
        <v>0.4100014163446169</v>
      </c>
      <c r="AQ82" s="133">
        <v>0</v>
      </c>
      <c r="AR82" s="40">
        <f t="shared" si="70"/>
        <v>0</v>
      </c>
      <c r="AS82" s="133">
        <v>0</v>
      </c>
      <c r="AT82" s="40">
        <f t="shared" si="71"/>
        <v>0</v>
      </c>
      <c r="AU82" s="61">
        <f t="shared" si="72"/>
        <v>5139992</v>
      </c>
      <c r="AV82" s="44"/>
      <c r="AW82" s="44"/>
      <c r="AX82" s="44"/>
      <c r="AY82" s="44"/>
    </row>
    <row r="83" spans="1:51" s="56" customFormat="1" ht="12.75">
      <c r="A83" s="86">
        <v>333001</v>
      </c>
      <c r="B83" s="59" t="s">
        <v>108</v>
      </c>
      <c r="C83" s="133">
        <v>2376900</v>
      </c>
      <c r="D83" s="40">
        <f t="shared" si="49"/>
        <v>0.3789949212225038</v>
      </c>
      <c r="E83" s="133">
        <v>363916</v>
      </c>
      <c r="F83" s="40">
        <f t="shared" si="50"/>
        <v>0.05802613309420198</v>
      </c>
      <c r="G83" s="133">
        <v>0</v>
      </c>
      <c r="H83" s="40">
        <f t="shared" si="51"/>
        <v>0</v>
      </c>
      <c r="I83" s="133">
        <v>114598</v>
      </c>
      <c r="J83" s="40">
        <f t="shared" si="52"/>
        <v>0.018272565098345107</v>
      </c>
      <c r="K83" s="133">
        <v>0</v>
      </c>
      <c r="L83" s="40">
        <f t="shared" si="53"/>
        <v>0</v>
      </c>
      <c r="M83" s="133">
        <v>509096</v>
      </c>
      <c r="N83" s="40">
        <f t="shared" si="54"/>
        <v>0.08117497514186199</v>
      </c>
      <c r="O83" s="36">
        <f>C83+E83+G83+I83+K83+M83</f>
        <v>3364510</v>
      </c>
      <c r="P83" s="45">
        <f t="shared" si="56"/>
        <v>0.5364685945569129</v>
      </c>
      <c r="Q83" s="133">
        <v>7969</v>
      </c>
      <c r="R83" s="40">
        <f t="shared" si="73"/>
        <v>0.001270651069553676</v>
      </c>
      <c r="S83" s="133">
        <v>135627</v>
      </c>
      <c r="T83" s="40">
        <f t="shared" si="57"/>
        <v>0.02162562336684106</v>
      </c>
      <c r="U83" s="43">
        <f t="shared" si="58"/>
        <v>3508106</v>
      </c>
      <c r="V83" s="46">
        <f t="shared" si="59"/>
        <v>0.5593648689933076</v>
      </c>
      <c r="W83" s="133">
        <v>233892</v>
      </c>
      <c r="X83" s="40">
        <f t="shared" si="60"/>
        <v>0.03729390387251203</v>
      </c>
      <c r="Y83" s="133">
        <v>198885</v>
      </c>
      <c r="Z83" s="40">
        <f t="shared" si="61"/>
        <v>0.031712063993999604</v>
      </c>
      <c r="AA83" s="133">
        <v>42319</v>
      </c>
      <c r="AB83" s="40">
        <f t="shared" si="62"/>
        <v>0.006747732791120845</v>
      </c>
      <c r="AC83" s="133">
        <v>460344</v>
      </c>
      <c r="AD83" s="40">
        <f t="shared" si="63"/>
        <v>0.07340150532847502</v>
      </c>
      <c r="AE83" s="133">
        <v>103375</v>
      </c>
      <c r="AF83" s="40">
        <f t="shared" si="64"/>
        <v>0.01648306617080076</v>
      </c>
      <c r="AG83" s="133">
        <v>184791</v>
      </c>
      <c r="AH83" s="40">
        <f t="shared" si="74"/>
        <v>0.029464786271036936</v>
      </c>
      <c r="AI83" s="133">
        <v>0</v>
      </c>
      <c r="AJ83" s="40">
        <f t="shared" si="65"/>
        <v>0</v>
      </c>
      <c r="AK83" s="133">
        <v>0</v>
      </c>
      <c r="AL83" s="40">
        <f t="shared" si="66"/>
        <v>0</v>
      </c>
      <c r="AM83" s="133">
        <v>25900</v>
      </c>
      <c r="AN83" s="40">
        <f t="shared" si="67"/>
        <v>0.004129735562986599</v>
      </c>
      <c r="AO83" s="60">
        <f t="shared" si="68"/>
        <v>1249506</v>
      </c>
      <c r="AP83" s="47">
        <f t="shared" si="69"/>
        <v>0.1992327939909318</v>
      </c>
      <c r="AQ83" s="133">
        <v>82681</v>
      </c>
      <c r="AR83" s="40">
        <f t="shared" si="70"/>
        <v>0.013183423400899421</v>
      </c>
      <c r="AS83" s="133">
        <v>1431295</v>
      </c>
      <c r="AT83" s="40">
        <f t="shared" si="71"/>
        <v>0.22821891361486119</v>
      </c>
      <c r="AU83" s="61">
        <f t="shared" si="72"/>
        <v>6271588</v>
      </c>
      <c r="AV83" s="44"/>
      <c r="AW83" s="44"/>
      <c r="AX83" s="44"/>
      <c r="AY83" s="44"/>
    </row>
    <row r="84" spans="1:47" ht="12.75">
      <c r="A84" s="88">
        <v>336001</v>
      </c>
      <c r="B84" s="78" t="s">
        <v>109</v>
      </c>
      <c r="C84" s="134">
        <v>2622154</v>
      </c>
      <c r="D84" s="41">
        <f t="shared" si="49"/>
        <v>0.42899677747778125</v>
      </c>
      <c r="E84" s="134">
        <v>288897</v>
      </c>
      <c r="F84" s="41">
        <f t="shared" si="50"/>
        <v>0.047264913511181485</v>
      </c>
      <c r="G84" s="134">
        <v>0</v>
      </c>
      <c r="H84" s="41">
        <f t="shared" si="51"/>
        <v>0</v>
      </c>
      <c r="I84" s="134">
        <v>413233</v>
      </c>
      <c r="J84" s="41">
        <f t="shared" si="52"/>
        <v>0.06760687028583218</v>
      </c>
      <c r="K84" s="134">
        <v>0</v>
      </c>
      <c r="L84" s="41">
        <f t="shared" si="53"/>
        <v>0</v>
      </c>
      <c r="M84" s="134">
        <v>0</v>
      </c>
      <c r="N84" s="41">
        <f t="shared" si="54"/>
        <v>0</v>
      </c>
      <c r="O84" s="5">
        <f t="shared" si="55"/>
        <v>3324284</v>
      </c>
      <c r="P84" s="57">
        <f t="shared" si="56"/>
        <v>0.5438685612747949</v>
      </c>
      <c r="Q84" s="134">
        <v>63277</v>
      </c>
      <c r="R84" s="41">
        <f t="shared" si="73"/>
        <v>0.010352416024559032</v>
      </c>
      <c r="S84" s="134">
        <v>51806</v>
      </c>
      <c r="T84" s="41">
        <f t="shared" si="57"/>
        <v>0.008475706252956133</v>
      </c>
      <c r="U84" s="6">
        <f t="shared" si="58"/>
        <v>3439367</v>
      </c>
      <c r="V84" s="54">
        <f t="shared" si="59"/>
        <v>0.5626966835523101</v>
      </c>
      <c r="W84" s="134">
        <v>615181</v>
      </c>
      <c r="X84" s="41">
        <f t="shared" si="60"/>
        <v>0.10064651678183621</v>
      </c>
      <c r="Y84" s="134">
        <v>54013</v>
      </c>
      <c r="Z84" s="41">
        <f t="shared" si="61"/>
        <v>0.008836781875476192</v>
      </c>
      <c r="AA84" s="134">
        <v>157596</v>
      </c>
      <c r="AB84" s="41">
        <f t="shared" si="62"/>
        <v>0.02578344984443645</v>
      </c>
      <c r="AC84" s="134">
        <v>362575</v>
      </c>
      <c r="AD84" s="41">
        <f t="shared" si="63"/>
        <v>0.05931898225428656</v>
      </c>
      <c r="AE84" s="134">
        <v>276049</v>
      </c>
      <c r="AF84" s="41">
        <f t="shared" si="64"/>
        <v>0.04516292003671944</v>
      </c>
      <c r="AG84" s="134">
        <v>423172</v>
      </c>
      <c r="AH84" s="41">
        <f t="shared" si="74"/>
        <v>0.06923293762259107</v>
      </c>
      <c r="AI84" s="134">
        <v>0</v>
      </c>
      <c r="AJ84" s="41">
        <f t="shared" si="65"/>
        <v>0</v>
      </c>
      <c r="AK84" s="134">
        <v>0</v>
      </c>
      <c r="AL84" s="41">
        <f t="shared" si="66"/>
        <v>0</v>
      </c>
      <c r="AM84" s="134">
        <v>24165</v>
      </c>
      <c r="AN84" s="41">
        <f t="shared" si="67"/>
        <v>0.003953508118802551</v>
      </c>
      <c r="AO84" s="79">
        <f t="shared" si="68"/>
        <v>1912751</v>
      </c>
      <c r="AP84" s="58">
        <f t="shared" si="69"/>
        <v>0.31293509653414847</v>
      </c>
      <c r="AQ84" s="134">
        <v>552125</v>
      </c>
      <c r="AR84" s="41">
        <f t="shared" si="70"/>
        <v>0.09033025740094593</v>
      </c>
      <c r="AS84" s="134">
        <v>208050</v>
      </c>
      <c r="AT84" s="41">
        <f t="shared" si="71"/>
        <v>0.03403796251259552</v>
      </c>
      <c r="AU84" s="80">
        <f t="shared" si="72"/>
        <v>6112293</v>
      </c>
    </row>
    <row r="85" spans="1:47" ht="12.75">
      <c r="A85" s="87">
        <v>337001</v>
      </c>
      <c r="B85" s="81" t="s">
        <v>110</v>
      </c>
      <c r="C85" s="135">
        <v>5374582</v>
      </c>
      <c r="D85" s="32">
        <f t="shared" si="49"/>
        <v>0.40450132472256767</v>
      </c>
      <c r="E85" s="135">
        <v>1752543</v>
      </c>
      <c r="F85" s="32">
        <f t="shared" si="50"/>
        <v>0.13189973939057267</v>
      </c>
      <c r="G85" s="135">
        <v>0</v>
      </c>
      <c r="H85" s="32">
        <f t="shared" si="51"/>
        <v>0</v>
      </c>
      <c r="I85" s="135">
        <v>221984</v>
      </c>
      <c r="J85" s="32">
        <f t="shared" si="52"/>
        <v>0.01670694057086011</v>
      </c>
      <c r="K85" s="135">
        <v>0</v>
      </c>
      <c r="L85" s="32">
        <f t="shared" si="53"/>
        <v>0</v>
      </c>
      <c r="M85" s="135">
        <v>0</v>
      </c>
      <c r="N85" s="32">
        <f t="shared" si="54"/>
        <v>0</v>
      </c>
      <c r="O85" s="36">
        <f t="shared" si="55"/>
        <v>7349109</v>
      </c>
      <c r="P85" s="37">
        <f t="shared" si="56"/>
        <v>0.5531080046840005</v>
      </c>
      <c r="Q85" s="135">
        <v>445007</v>
      </c>
      <c r="R85" s="32">
        <f t="shared" si="73"/>
        <v>0.033492078269680446</v>
      </c>
      <c r="S85" s="135">
        <v>410728</v>
      </c>
      <c r="T85" s="32">
        <f t="shared" si="57"/>
        <v>0.030912175142299582</v>
      </c>
      <c r="U85" s="43">
        <f t="shared" si="58"/>
        <v>8204844</v>
      </c>
      <c r="V85" s="53">
        <f t="shared" si="59"/>
        <v>0.6175122580959804</v>
      </c>
      <c r="W85" s="135">
        <v>1269043</v>
      </c>
      <c r="X85" s="32">
        <f t="shared" si="60"/>
        <v>0.09551060429069673</v>
      </c>
      <c r="Y85" s="135">
        <v>77727</v>
      </c>
      <c r="Z85" s="32">
        <f t="shared" si="61"/>
        <v>0.00584988273817592</v>
      </c>
      <c r="AA85" s="135">
        <v>857638</v>
      </c>
      <c r="AB85" s="32">
        <f t="shared" si="62"/>
        <v>0.06454747683306598</v>
      </c>
      <c r="AC85" s="135">
        <v>990266</v>
      </c>
      <c r="AD85" s="32">
        <f t="shared" si="63"/>
        <v>0.07452931387551966</v>
      </c>
      <c r="AE85" s="135">
        <v>417486</v>
      </c>
      <c r="AF85" s="32">
        <f t="shared" si="64"/>
        <v>0.0314207951526511</v>
      </c>
      <c r="AG85" s="135">
        <v>765637</v>
      </c>
      <c r="AH85" s="40">
        <f t="shared" si="74"/>
        <v>0.057623305543875326</v>
      </c>
      <c r="AI85" s="135">
        <v>0</v>
      </c>
      <c r="AJ85" s="32">
        <f t="shared" si="65"/>
        <v>0</v>
      </c>
      <c r="AK85" s="135">
        <v>0</v>
      </c>
      <c r="AL85" s="32">
        <f t="shared" si="66"/>
        <v>0</v>
      </c>
      <c r="AM85" s="135">
        <v>417046</v>
      </c>
      <c r="AN85" s="32">
        <f t="shared" si="67"/>
        <v>0.031387679910781514</v>
      </c>
      <c r="AO85" s="55">
        <f t="shared" si="68"/>
        <v>4794843</v>
      </c>
      <c r="AP85" s="42">
        <f t="shared" si="69"/>
        <v>0.36086905834476624</v>
      </c>
      <c r="AQ85" s="135">
        <v>0</v>
      </c>
      <c r="AR85" s="32">
        <f t="shared" si="70"/>
        <v>0</v>
      </c>
      <c r="AS85" s="135">
        <v>287246</v>
      </c>
      <c r="AT85" s="32">
        <f t="shared" si="71"/>
        <v>0.02161868355925329</v>
      </c>
      <c r="AU85" s="82">
        <f t="shared" si="72"/>
        <v>13286933</v>
      </c>
    </row>
    <row r="86" spans="1:51" s="56" customFormat="1" ht="12.75">
      <c r="A86" s="86">
        <v>339001</v>
      </c>
      <c r="B86" s="59" t="s">
        <v>111</v>
      </c>
      <c r="C86" s="133">
        <v>1806894</v>
      </c>
      <c r="D86" s="40">
        <f t="shared" si="49"/>
        <v>0.451510499921662</v>
      </c>
      <c r="E86" s="133">
        <v>208718</v>
      </c>
      <c r="F86" s="40">
        <f t="shared" si="50"/>
        <v>0.052154895927846036</v>
      </c>
      <c r="G86" s="133">
        <v>0</v>
      </c>
      <c r="H86" s="40">
        <f t="shared" si="51"/>
        <v>0</v>
      </c>
      <c r="I86" s="133">
        <v>15721</v>
      </c>
      <c r="J86" s="40">
        <f t="shared" si="52"/>
        <v>0.003928396778819592</v>
      </c>
      <c r="K86" s="133">
        <v>0</v>
      </c>
      <c r="L86" s="40">
        <f t="shared" si="53"/>
        <v>0</v>
      </c>
      <c r="M86" s="133">
        <v>0</v>
      </c>
      <c r="N86" s="40">
        <f t="shared" si="54"/>
        <v>0</v>
      </c>
      <c r="O86" s="36">
        <f>C86+E86+G86+I86+K86+M86</f>
        <v>2031333</v>
      </c>
      <c r="P86" s="45">
        <f t="shared" si="56"/>
        <v>0.5075937926283276</v>
      </c>
      <c r="Q86" s="133">
        <v>183284</v>
      </c>
      <c r="R86" s="40">
        <f t="shared" si="73"/>
        <v>0.04579939413581643</v>
      </c>
      <c r="S86" s="133">
        <v>155538</v>
      </c>
      <c r="T86" s="40">
        <f t="shared" si="57"/>
        <v>0.03886616488671469</v>
      </c>
      <c r="U86" s="43">
        <f t="shared" si="58"/>
        <v>2370155</v>
      </c>
      <c r="V86" s="46">
        <f t="shared" si="59"/>
        <v>0.5922593516508587</v>
      </c>
      <c r="W86" s="133">
        <v>339535</v>
      </c>
      <c r="X86" s="40">
        <f t="shared" si="60"/>
        <v>0.0848437249727441</v>
      </c>
      <c r="Y86" s="133">
        <v>83352</v>
      </c>
      <c r="Z86" s="40">
        <f t="shared" si="61"/>
        <v>0.020828174308769837</v>
      </c>
      <c r="AA86" s="133">
        <v>376439</v>
      </c>
      <c r="AB86" s="40">
        <f t="shared" si="62"/>
        <v>0.09406537465950437</v>
      </c>
      <c r="AC86" s="133">
        <v>601795</v>
      </c>
      <c r="AD86" s="40">
        <f t="shared" si="63"/>
        <v>0.1503778092684776</v>
      </c>
      <c r="AE86" s="133">
        <v>3062</v>
      </c>
      <c r="AF86" s="40">
        <f t="shared" si="64"/>
        <v>0.0007651390456552121</v>
      </c>
      <c r="AG86" s="133">
        <v>226403</v>
      </c>
      <c r="AH86" s="40">
        <f t="shared" si="74"/>
        <v>0.0565740611866352</v>
      </c>
      <c r="AI86" s="133">
        <v>0</v>
      </c>
      <c r="AJ86" s="40">
        <f t="shared" si="65"/>
        <v>0</v>
      </c>
      <c r="AK86" s="133">
        <v>0</v>
      </c>
      <c r="AL86" s="40">
        <f t="shared" si="66"/>
        <v>0</v>
      </c>
      <c r="AM86" s="133">
        <v>1146</v>
      </c>
      <c r="AN86" s="40">
        <f t="shared" si="67"/>
        <v>0.0002863649073549553</v>
      </c>
      <c r="AO86" s="60">
        <f t="shared" si="68"/>
        <v>1631732</v>
      </c>
      <c r="AP86" s="47">
        <f t="shared" si="69"/>
        <v>0.4077406483491413</v>
      </c>
      <c r="AQ86" s="133">
        <v>0</v>
      </c>
      <c r="AR86" s="40">
        <f t="shared" si="70"/>
        <v>0</v>
      </c>
      <c r="AS86" s="133">
        <v>0</v>
      </c>
      <c r="AT86" s="40">
        <f t="shared" si="71"/>
        <v>0</v>
      </c>
      <c r="AU86" s="61">
        <f>U86+AO86+AQ86+AS86</f>
        <v>4001887</v>
      </c>
      <c r="AV86" s="44"/>
      <c r="AW86" s="44"/>
      <c r="AX86" s="44"/>
      <c r="AY86" s="44"/>
    </row>
    <row r="87" spans="1:51" s="56" customFormat="1" ht="12.75">
      <c r="A87" s="86">
        <v>340001</v>
      </c>
      <c r="B87" s="59" t="s">
        <v>131</v>
      </c>
      <c r="C87" s="133">
        <v>654792</v>
      </c>
      <c r="D87" s="40">
        <f t="shared" si="49"/>
        <v>0.6326969568721121</v>
      </c>
      <c r="E87" s="133">
        <v>127346</v>
      </c>
      <c r="F87" s="40">
        <f t="shared" si="50"/>
        <v>0.12304888677600824</v>
      </c>
      <c r="G87" s="133">
        <v>0</v>
      </c>
      <c r="H87" s="40">
        <f>G87/$AU87</f>
        <v>0</v>
      </c>
      <c r="I87" s="133">
        <v>0</v>
      </c>
      <c r="J87" s="40">
        <f>I87/$AU87</f>
        <v>0</v>
      </c>
      <c r="K87" s="133">
        <v>0</v>
      </c>
      <c r="L87" s="40">
        <f>K87/$AU87</f>
        <v>0</v>
      </c>
      <c r="M87" s="133">
        <v>25336</v>
      </c>
      <c r="N87" s="40">
        <f>M87/$AU87</f>
        <v>0.024481072003493982</v>
      </c>
      <c r="O87" s="36">
        <f>C87+E87+G87+I87+K87+M87</f>
        <v>807474</v>
      </c>
      <c r="P87" s="45">
        <f>O87/$AU87</f>
        <v>0.7802269156516143</v>
      </c>
      <c r="Q87" s="133">
        <v>0</v>
      </c>
      <c r="R87" s="40">
        <f>Q87/$AU87</f>
        <v>0</v>
      </c>
      <c r="S87" s="133">
        <v>49744</v>
      </c>
      <c r="T87" s="40">
        <f>S87/$AU87</f>
        <v>0.048065458073168796</v>
      </c>
      <c r="U87" s="43">
        <f t="shared" si="58"/>
        <v>857218</v>
      </c>
      <c r="V87" s="46">
        <f t="shared" si="59"/>
        <v>0.8282923737247831</v>
      </c>
      <c r="W87" s="133">
        <v>82604</v>
      </c>
      <c r="X87" s="40">
        <f>W87/$AU87</f>
        <v>0.07981664318663628</v>
      </c>
      <c r="Y87" s="133">
        <v>51648</v>
      </c>
      <c r="Z87" s="40">
        <f t="shared" si="61"/>
        <v>0.049905210247728815</v>
      </c>
      <c r="AA87" s="133">
        <v>2663</v>
      </c>
      <c r="AB87" s="40">
        <f t="shared" si="62"/>
        <v>0.002573140777759097</v>
      </c>
      <c r="AC87" s="133">
        <v>27598</v>
      </c>
      <c r="AD87" s="40">
        <f t="shared" si="63"/>
        <v>0.026666743967178202</v>
      </c>
      <c r="AE87" s="133">
        <v>0</v>
      </c>
      <c r="AF87" s="40">
        <f t="shared" si="64"/>
        <v>0</v>
      </c>
      <c r="AG87" s="133">
        <v>0</v>
      </c>
      <c r="AH87" s="40">
        <f>AG87/$AU87</f>
        <v>0</v>
      </c>
      <c r="AI87" s="133">
        <v>13191</v>
      </c>
      <c r="AJ87" s="40">
        <f>AI87/$AU87</f>
        <v>0.012745888095914475</v>
      </c>
      <c r="AK87" s="133">
        <v>0</v>
      </c>
      <c r="AL87" s="40">
        <f>AK87/$AU87</f>
        <v>0</v>
      </c>
      <c r="AM87" s="133">
        <v>0</v>
      </c>
      <c r="AN87" s="40">
        <f>AM87/$AU87</f>
        <v>0</v>
      </c>
      <c r="AO87" s="60">
        <f t="shared" si="68"/>
        <v>177704</v>
      </c>
      <c r="AP87" s="47">
        <f>AO87/$AU87</f>
        <v>0.17170762627521688</v>
      </c>
      <c r="AQ87" s="133">
        <v>0</v>
      </c>
      <c r="AR87" s="40">
        <f>AQ87/$AU87</f>
        <v>0</v>
      </c>
      <c r="AS87" s="133">
        <v>0</v>
      </c>
      <c r="AT87" s="40">
        <f>AS87/$AU87</f>
        <v>0</v>
      </c>
      <c r="AU87" s="61">
        <f>U87+AO87+AQ87+AS87</f>
        <v>1034922</v>
      </c>
      <c r="AV87" s="44"/>
      <c r="AW87" s="44"/>
      <c r="AX87" s="44"/>
      <c r="AY87" s="44"/>
    </row>
    <row r="88" spans="1:51" s="56" customFormat="1" ht="12.75">
      <c r="A88" s="86">
        <v>341001</v>
      </c>
      <c r="B88" s="59" t="s">
        <v>157</v>
      </c>
      <c r="C88" s="133">
        <v>910256</v>
      </c>
      <c r="D88" s="40">
        <f t="shared" si="49"/>
        <v>0.5160096574376045</v>
      </c>
      <c r="E88" s="133">
        <v>80158</v>
      </c>
      <c r="F88" s="40">
        <f t="shared" si="50"/>
        <v>0.04544029604955474</v>
      </c>
      <c r="G88" s="133">
        <v>0</v>
      </c>
      <c r="H88" s="40">
        <f>G88/$AU88</f>
        <v>0</v>
      </c>
      <c r="I88" s="133">
        <v>244</v>
      </c>
      <c r="J88" s="40">
        <f>I88/$AU88</f>
        <v>0.00013831972150117714</v>
      </c>
      <c r="K88" s="133">
        <v>0</v>
      </c>
      <c r="L88" s="40">
        <f>K88/$AU88</f>
        <v>0</v>
      </c>
      <c r="M88" s="133">
        <v>0</v>
      </c>
      <c r="N88" s="40">
        <f>M88/$AU88</f>
        <v>0</v>
      </c>
      <c r="O88" s="36">
        <f>C88+E88+G88+I88+K88+M88</f>
        <v>990658</v>
      </c>
      <c r="P88" s="45">
        <f>O88/$AU88</f>
        <v>0.5615882732086604</v>
      </c>
      <c r="Q88" s="133">
        <v>7636</v>
      </c>
      <c r="R88" s="40">
        <f>Q88/$AU88</f>
        <v>0.004328727022061428</v>
      </c>
      <c r="S88" s="133">
        <v>2476</v>
      </c>
      <c r="T88" s="40">
        <f>S88/$AU88</f>
        <v>0.0014036050427742401</v>
      </c>
      <c r="U88" s="43">
        <f t="shared" si="58"/>
        <v>1000770</v>
      </c>
      <c r="V88" s="46">
        <f t="shared" si="59"/>
        <v>0.567320605273496</v>
      </c>
      <c r="W88" s="133">
        <v>172119</v>
      </c>
      <c r="X88" s="40">
        <f>W88/$AU88</f>
        <v>0.09757152518467667</v>
      </c>
      <c r="Y88" s="133">
        <v>77786</v>
      </c>
      <c r="Z88" s="40">
        <f t="shared" si="61"/>
        <v>0.044095646953649856</v>
      </c>
      <c r="AA88" s="133">
        <v>107470</v>
      </c>
      <c r="AB88" s="40">
        <f t="shared" si="62"/>
        <v>0.06092303471201437</v>
      </c>
      <c r="AC88" s="133">
        <v>94428</v>
      </c>
      <c r="AD88" s="40">
        <f t="shared" si="63"/>
        <v>0.05352973222095555</v>
      </c>
      <c r="AE88" s="133">
        <v>58566</v>
      </c>
      <c r="AF88" s="40">
        <f t="shared" si="64"/>
        <v>0.03320013446490959</v>
      </c>
      <c r="AG88" s="133">
        <v>124212</v>
      </c>
      <c r="AH88" s="40">
        <f>AG88/$AU88</f>
        <v>0.07041380838977138</v>
      </c>
      <c r="AI88" s="133">
        <v>0</v>
      </c>
      <c r="AJ88" s="40">
        <f>AI88/$AU88</f>
        <v>0</v>
      </c>
      <c r="AK88" s="133">
        <v>0</v>
      </c>
      <c r="AL88" s="40">
        <f>AK88/$AU88</f>
        <v>0</v>
      </c>
      <c r="AM88" s="133">
        <v>0</v>
      </c>
      <c r="AN88" s="40">
        <f>AM88/$AU88</f>
        <v>0</v>
      </c>
      <c r="AO88" s="60">
        <f t="shared" si="68"/>
        <v>634581</v>
      </c>
      <c r="AP88" s="47">
        <f>AO88/$AU88</f>
        <v>0.3597338819259774</v>
      </c>
      <c r="AQ88" s="133">
        <v>128678</v>
      </c>
      <c r="AR88" s="40">
        <f>AQ88/$AU88</f>
        <v>0.07294551280052652</v>
      </c>
      <c r="AS88" s="133">
        <v>0</v>
      </c>
      <c r="AT88" s="40">
        <f>AS88/$AU88</f>
        <v>0</v>
      </c>
      <c r="AU88" s="61">
        <f>U88+AO88+AQ88+AS88</f>
        <v>1764029</v>
      </c>
      <c r="AV88" s="44"/>
      <c r="AW88" s="44"/>
      <c r="AX88" s="44"/>
      <c r="AY88" s="44"/>
    </row>
    <row r="89" spans="1:47" ht="12.75">
      <c r="A89" s="88">
        <v>342001</v>
      </c>
      <c r="B89" s="78" t="s">
        <v>142</v>
      </c>
      <c r="C89" s="134">
        <v>361931</v>
      </c>
      <c r="D89" s="41">
        <f t="shared" si="49"/>
        <v>0.5505022389330997</v>
      </c>
      <c r="E89" s="134">
        <v>5220</v>
      </c>
      <c r="F89" s="41">
        <f t="shared" si="50"/>
        <v>0.00793969482368402</v>
      </c>
      <c r="G89" s="134">
        <v>0</v>
      </c>
      <c r="H89" s="41">
        <f>G89/$AU89</f>
        <v>0</v>
      </c>
      <c r="I89" s="134">
        <v>0</v>
      </c>
      <c r="J89" s="41">
        <f>I89/$AU89</f>
        <v>0</v>
      </c>
      <c r="K89" s="134">
        <v>0</v>
      </c>
      <c r="L89" s="41">
        <f>K89/$AU89</f>
        <v>0</v>
      </c>
      <c r="M89" s="134">
        <v>0</v>
      </c>
      <c r="N89" s="41">
        <f>M89/$AU89</f>
        <v>0</v>
      </c>
      <c r="O89" s="5">
        <f>C89+E89+G89+I89+K89+M89</f>
        <v>367151</v>
      </c>
      <c r="P89" s="57">
        <f>O89/$AU89</f>
        <v>0.5584419337567837</v>
      </c>
      <c r="Q89" s="134">
        <v>0</v>
      </c>
      <c r="R89" s="41">
        <f>Q89/$AU89</f>
        <v>0</v>
      </c>
      <c r="S89" s="134">
        <v>0</v>
      </c>
      <c r="T89" s="41">
        <f>S89/$AU89</f>
        <v>0</v>
      </c>
      <c r="U89" s="6">
        <f t="shared" si="58"/>
        <v>367151</v>
      </c>
      <c r="V89" s="54">
        <f t="shared" si="59"/>
        <v>0.5584419337567837</v>
      </c>
      <c r="W89" s="134">
        <v>38506</v>
      </c>
      <c r="X89" s="41">
        <f>W89/$AU89</f>
        <v>0.05856817794650897</v>
      </c>
      <c r="Y89" s="134">
        <v>0</v>
      </c>
      <c r="Z89" s="41">
        <f t="shared" si="61"/>
        <v>0</v>
      </c>
      <c r="AA89" s="134">
        <v>11217</v>
      </c>
      <c r="AB89" s="41">
        <f t="shared" si="62"/>
        <v>0.017061217784916406</v>
      </c>
      <c r="AC89" s="134">
        <v>107881</v>
      </c>
      <c r="AD89" s="41">
        <f t="shared" si="63"/>
        <v>0.1640885473704704</v>
      </c>
      <c r="AE89" s="134">
        <v>16416</v>
      </c>
      <c r="AF89" s="41">
        <f t="shared" si="64"/>
        <v>0.024968971307585602</v>
      </c>
      <c r="AG89" s="134">
        <v>45556</v>
      </c>
      <c r="AH89" s="41">
        <f>AG89/$AU89</f>
        <v>0.0692913290014845</v>
      </c>
      <c r="AI89" s="134">
        <v>0</v>
      </c>
      <c r="AJ89" s="41">
        <f>AI89/$AU89</f>
        <v>0</v>
      </c>
      <c r="AK89" s="134">
        <v>0</v>
      </c>
      <c r="AL89" s="41">
        <f>AK89/$AU89</f>
        <v>0</v>
      </c>
      <c r="AM89" s="134">
        <v>0</v>
      </c>
      <c r="AN89" s="41">
        <f>AM89/$AU89</f>
        <v>0</v>
      </c>
      <c r="AO89" s="79">
        <f t="shared" si="68"/>
        <v>219576</v>
      </c>
      <c r="AP89" s="58">
        <f>AO89/$AU89</f>
        <v>0.3339782434109659</v>
      </c>
      <c r="AQ89" s="134">
        <v>70729</v>
      </c>
      <c r="AR89" s="41">
        <f>AQ89/$AU89</f>
        <v>0.10757982283225037</v>
      </c>
      <c r="AS89" s="134">
        <v>0</v>
      </c>
      <c r="AT89" s="41">
        <f>AS89/$AU89</f>
        <v>0</v>
      </c>
      <c r="AU89" s="80">
        <f>U89+AO89+AQ89+AS89</f>
        <v>657456</v>
      </c>
    </row>
    <row r="90" spans="1:47" ht="12.75">
      <c r="A90" s="125">
        <v>343001</v>
      </c>
      <c r="B90" s="124" t="s">
        <v>158</v>
      </c>
      <c r="C90" s="138">
        <v>616916</v>
      </c>
      <c r="D90" s="123">
        <f t="shared" si="49"/>
        <v>0.6446103964632507</v>
      </c>
      <c r="E90" s="138">
        <v>0</v>
      </c>
      <c r="F90" s="123">
        <f t="shared" si="50"/>
        <v>0</v>
      </c>
      <c r="G90" s="138">
        <v>0</v>
      </c>
      <c r="H90" s="123">
        <f>G90/$AU90</f>
        <v>0</v>
      </c>
      <c r="I90" s="138">
        <v>6533</v>
      </c>
      <c r="J90" s="123">
        <f>I90/$AU90</f>
        <v>0.006826277353958102</v>
      </c>
      <c r="K90" s="138">
        <v>0</v>
      </c>
      <c r="L90" s="123">
        <f>K90/$AU90</f>
        <v>0</v>
      </c>
      <c r="M90" s="138">
        <v>0</v>
      </c>
      <c r="N90" s="123">
        <f>M90/$AU90</f>
        <v>0</v>
      </c>
      <c r="O90" s="126">
        <f>C90+E90+G90+I90+K90+M90</f>
        <v>623449</v>
      </c>
      <c r="P90" s="127">
        <f>O90/$AU90</f>
        <v>0.6514366738172087</v>
      </c>
      <c r="Q90" s="138">
        <v>1872</v>
      </c>
      <c r="R90" s="123">
        <f>Q90/$AU90</f>
        <v>0.0019560372274008216</v>
      </c>
      <c r="S90" s="138">
        <v>9938</v>
      </c>
      <c r="T90" s="123">
        <f>S90/$AU90</f>
        <v>0.010384133528797737</v>
      </c>
      <c r="U90" s="128">
        <f t="shared" si="58"/>
        <v>635259</v>
      </c>
      <c r="V90" s="129">
        <f t="shared" si="59"/>
        <v>0.6637768445734072</v>
      </c>
      <c r="W90" s="138">
        <v>258944</v>
      </c>
      <c r="X90" s="123">
        <f>W90/$AU90</f>
        <v>0.2705684315235461</v>
      </c>
      <c r="Y90" s="138">
        <v>2399</v>
      </c>
      <c r="Z90" s="123">
        <f t="shared" si="61"/>
        <v>0.0025066951434479547</v>
      </c>
      <c r="AA90" s="138">
        <v>26869</v>
      </c>
      <c r="AB90" s="123">
        <f t="shared" si="62"/>
        <v>0.02807519458495335</v>
      </c>
      <c r="AC90" s="138">
        <v>8955</v>
      </c>
      <c r="AD90" s="123">
        <f t="shared" si="63"/>
        <v>0.009357005006076046</v>
      </c>
      <c r="AE90" s="138">
        <v>203</v>
      </c>
      <c r="AF90" s="123">
        <f t="shared" si="64"/>
        <v>0.0002121130113046831</v>
      </c>
      <c r="AG90" s="138">
        <v>24408</v>
      </c>
      <c r="AH90" s="123">
        <f>AG90/$AU90</f>
        <v>0.025503716157264558</v>
      </c>
      <c r="AI90" s="138">
        <v>0</v>
      </c>
      <c r="AJ90" s="123">
        <f>AI90/$AU90</f>
        <v>0</v>
      </c>
      <c r="AK90" s="138">
        <v>0</v>
      </c>
      <c r="AL90" s="123">
        <f>AK90/$AU90</f>
        <v>0</v>
      </c>
      <c r="AM90" s="138">
        <v>0</v>
      </c>
      <c r="AN90" s="123">
        <f>AM90/$AU90</f>
        <v>0</v>
      </c>
      <c r="AO90" s="130">
        <f t="shared" si="68"/>
        <v>321778</v>
      </c>
      <c r="AP90" s="131">
        <f>AO90/$AU90</f>
        <v>0.3362231554265927</v>
      </c>
      <c r="AQ90" s="138">
        <v>0</v>
      </c>
      <c r="AR90" s="123">
        <f>AQ90/$AU90</f>
        <v>0</v>
      </c>
      <c r="AS90" s="138">
        <v>0</v>
      </c>
      <c r="AT90" s="123">
        <f>AS90/$AU90</f>
        <v>0</v>
      </c>
      <c r="AU90" s="132">
        <f>U90+AO90+AQ90+AS90</f>
        <v>957037</v>
      </c>
    </row>
    <row r="91" spans="1:47" ht="12.75">
      <c r="A91" s="12"/>
      <c r="B91" s="13" t="s">
        <v>112</v>
      </c>
      <c r="C91" s="109">
        <f>SUM(C80:C90)</f>
        <v>21084375</v>
      </c>
      <c r="D91" s="108">
        <f t="shared" si="49"/>
        <v>0.4543119696448121</v>
      </c>
      <c r="E91" s="109">
        <f>SUM(E80:E90)</f>
        <v>3217986</v>
      </c>
      <c r="F91" s="7">
        <f t="shared" si="50"/>
        <v>0.06933900378595194</v>
      </c>
      <c r="G91" s="49">
        <f>SUM(G80:G90)</f>
        <v>0</v>
      </c>
      <c r="H91" s="107">
        <f t="shared" si="51"/>
        <v>0</v>
      </c>
      <c r="I91" s="109">
        <f>SUM(I80:I90)</f>
        <v>1131156</v>
      </c>
      <c r="J91" s="7">
        <f t="shared" si="52"/>
        <v>0.02437339073771677</v>
      </c>
      <c r="K91" s="75">
        <f>SUM(K80:K90)</f>
        <v>0</v>
      </c>
      <c r="L91" s="106">
        <f t="shared" si="53"/>
        <v>0</v>
      </c>
      <c r="M91" s="109">
        <f>SUM(M80:M90)</f>
        <v>534432</v>
      </c>
      <c r="N91" s="74">
        <f t="shared" si="54"/>
        <v>0.011515582252792231</v>
      </c>
      <c r="O91" s="105">
        <f>SUM(O80:O90)</f>
        <v>25967949</v>
      </c>
      <c r="P91" s="72">
        <f t="shared" si="56"/>
        <v>0.559539946421273</v>
      </c>
      <c r="Q91" s="75">
        <f>SUM(Q80:Q90)</f>
        <v>1047942</v>
      </c>
      <c r="R91" s="85">
        <f t="shared" si="73"/>
        <v>0.02258035128352269</v>
      </c>
      <c r="S91" s="75">
        <f>SUM(S80:S90)</f>
        <v>939664</v>
      </c>
      <c r="T91" s="74">
        <f t="shared" si="57"/>
        <v>0.020247249569613646</v>
      </c>
      <c r="U91" s="70">
        <f>SUM(U80:U90)</f>
        <v>27955555</v>
      </c>
      <c r="V91" s="39">
        <f t="shared" si="59"/>
        <v>0.6023675472744093</v>
      </c>
      <c r="W91" s="75">
        <f>SUM(W80:W90)</f>
        <v>3897026</v>
      </c>
      <c r="X91" s="74">
        <f t="shared" si="60"/>
        <v>0.08397050222342581</v>
      </c>
      <c r="Y91" s="75">
        <f>SUM(Y80:Y90)</f>
        <v>853099</v>
      </c>
      <c r="Z91" s="74">
        <f t="shared" si="61"/>
        <v>0.018382005015183972</v>
      </c>
      <c r="AA91" s="75">
        <f>SUM(AA80:AA90)</f>
        <v>1900731</v>
      </c>
      <c r="AB91" s="74">
        <f t="shared" si="62"/>
        <v>0.04095567662664667</v>
      </c>
      <c r="AC91" s="75">
        <f>SUM(AC80:AC90)</f>
        <v>3732933</v>
      </c>
      <c r="AD91" s="85">
        <f t="shared" si="63"/>
        <v>0.08043473632877984</v>
      </c>
      <c r="AE91" s="75">
        <f>SUM(AE80:AE90)</f>
        <v>1039244</v>
      </c>
      <c r="AF91" s="74">
        <f t="shared" si="64"/>
        <v>0.022392932613916852</v>
      </c>
      <c r="AG91" s="75">
        <f>SUM(AG80:AG90)</f>
        <v>2682321</v>
      </c>
      <c r="AH91" s="74">
        <f t="shared" si="74"/>
        <v>0.057796853676224315</v>
      </c>
      <c r="AI91" s="75">
        <f>SUM(AI80:AI90)</f>
        <v>190283</v>
      </c>
      <c r="AJ91" s="74">
        <f t="shared" si="65"/>
        <v>0.004100090447069158</v>
      </c>
      <c r="AK91" s="75">
        <f>SUM(AK80:AK90)</f>
        <v>197391</v>
      </c>
      <c r="AL91" s="74">
        <f t="shared" si="66"/>
        <v>0.004253248863206004</v>
      </c>
      <c r="AM91" s="75">
        <f>SUM(AM80:AM90)</f>
        <v>782554</v>
      </c>
      <c r="AN91" s="74">
        <f t="shared" si="67"/>
        <v>0.016861948674951298</v>
      </c>
      <c r="AO91" s="71">
        <f>SUM(AO80:AO90)</f>
        <v>15275582</v>
      </c>
      <c r="AP91" s="76">
        <f t="shared" si="69"/>
        <v>0.3291479944694039</v>
      </c>
      <c r="AQ91" s="75">
        <f>SUM(AQ80:AQ90)</f>
        <v>938868</v>
      </c>
      <c r="AR91" s="74">
        <f t="shared" si="70"/>
        <v>0.020230097895549925</v>
      </c>
      <c r="AS91" s="75">
        <f>SUM(AS80:AS90)</f>
        <v>2239459</v>
      </c>
      <c r="AT91" s="74">
        <f t="shared" si="71"/>
        <v>0.04825436036063679</v>
      </c>
      <c r="AU91" s="77">
        <f>SUM(AU80:AU90)</f>
        <v>46409464</v>
      </c>
    </row>
    <row r="92" spans="1:47" ht="12.75">
      <c r="A92" s="89"/>
      <c r="B92" s="11"/>
      <c r="C92" s="11"/>
      <c r="D92" s="11"/>
      <c r="E92" s="35"/>
      <c r="F92" s="29"/>
      <c r="G92" s="35"/>
      <c r="H92" s="27"/>
      <c r="I92" s="35"/>
      <c r="J92" s="11"/>
      <c r="K92" s="11"/>
      <c r="L92" s="11"/>
      <c r="M92" s="11"/>
      <c r="N92" s="11"/>
      <c r="O92" s="11"/>
      <c r="P92" s="27"/>
      <c r="Q92" s="11"/>
      <c r="R92" s="11"/>
      <c r="S92" s="11"/>
      <c r="T92" s="11"/>
      <c r="U92" s="11"/>
      <c r="V92" s="27"/>
      <c r="W92" s="11"/>
      <c r="X92" s="11"/>
      <c r="Y92" s="11"/>
      <c r="Z92" s="11"/>
      <c r="AA92" s="11"/>
      <c r="AB92" s="11"/>
      <c r="AC92" s="11"/>
      <c r="AD92" s="27"/>
      <c r="AE92" s="11"/>
      <c r="AF92" s="11"/>
      <c r="AG92" s="11"/>
      <c r="AH92" s="35"/>
      <c r="AI92" s="11"/>
      <c r="AJ92" s="27"/>
      <c r="AK92" s="11"/>
      <c r="AL92" s="11"/>
      <c r="AM92" s="11"/>
      <c r="AN92" s="11"/>
      <c r="AO92" s="11"/>
      <c r="AP92" s="27"/>
      <c r="AQ92" s="11"/>
      <c r="AR92" s="11"/>
      <c r="AS92" s="11"/>
      <c r="AT92" s="11"/>
      <c r="AU92" s="27"/>
    </row>
    <row r="93" spans="1:47" ht="12.75">
      <c r="A93" s="87">
        <v>300001</v>
      </c>
      <c r="B93" s="81" t="s">
        <v>113</v>
      </c>
      <c r="C93" s="135">
        <v>1181012</v>
      </c>
      <c r="D93" s="32">
        <f>C93/$AU93</f>
        <v>0.3434199686941421</v>
      </c>
      <c r="E93" s="135">
        <v>132651</v>
      </c>
      <c r="F93" s="32">
        <f>E93/$AU93</f>
        <v>0.03857285300000901</v>
      </c>
      <c r="G93" s="135">
        <v>0</v>
      </c>
      <c r="H93" s="32">
        <f>G93/$AU93</f>
        <v>0</v>
      </c>
      <c r="I93" s="135">
        <v>72743</v>
      </c>
      <c r="J93" s="32">
        <f>I93/$AU93</f>
        <v>0.021152535946051335</v>
      </c>
      <c r="K93" s="135">
        <v>0</v>
      </c>
      <c r="L93" s="32">
        <f>K93/$AU93</f>
        <v>0</v>
      </c>
      <c r="M93" s="135">
        <v>0</v>
      </c>
      <c r="N93" s="32">
        <f>M93/$AU93</f>
        <v>0</v>
      </c>
      <c r="O93" s="36">
        <f>C93+E93+G93+I93+K93+M93</f>
        <v>1386406</v>
      </c>
      <c r="P93" s="37">
        <f>O93/$AU93</f>
        <v>0.4031453576402025</v>
      </c>
      <c r="Q93" s="135">
        <v>351080</v>
      </c>
      <c r="R93" s="32">
        <f>Q93/$AU93</f>
        <v>0.1020886177355856</v>
      </c>
      <c r="S93" s="135">
        <v>181839</v>
      </c>
      <c r="T93" s="32">
        <f>S93/$AU93</f>
        <v>0.05287596035211675</v>
      </c>
      <c r="U93" s="43">
        <f>O93+Q93+S93</f>
        <v>1919325</v>
      </c>
      <c r="V93" s="53">
        <f>U93/$AU93</f>
        <v>0.5581099357279048</v>
      </c>
      <c r="W93" s="135">
        <v>323991</v>
      </c>
      <c r="X93" s="32">
        <f>W93/$AU93</f>
        <v>0.09421155676418512</v>
      </c>
      <c r="Y93" s="135">
        <v>36869</v>
      </c>
      <c r="Z93" s="32">
        <f>Y93/$AU93</f>
        <v>0.01072093325536432</v>
      </c>
      <c r="AA93" s="135">
        <v>341961</v>
      </c>
      <c r="AB93" s="32">
        <f>AA93/$AU93</f>
        <v>0.09943695399760336</v>
      </c>
      <c r="AC93" s="135">
        <v>267760</v>
      </c>
      <c r="AD93" s="32">
        <f>AC93/$AU93</f>
        <v>0.07786045426934146</v>
      </c>
      <c r="AE93" s="135">
        <v>196168</v>
      </c>
      <c r="AF93" s="32">
        <f>AE93/$AU93</f>
        <v>0.05704261126795703</v>
      </c>
      <c r="AG93" s="135">
        <v>352779</v>
      </c>
      <c r="AH93" s="40">
        <f>AG93/$AU93</f>
        <v>0.10258266057919035</v>
      </c>
      <c r="AI93" s="135">
        <v>0</v>
      </c>
      <c r="AJ93" s="32">
        <f>AI93/$AU93</f>
        <v>0</v>
      </c>
      <c r="AK93" s="135">
        <v>0</v>
      </c>
      <c r="AL93" s="32">
        <f>AK93/$AU93</f>
        <v>0</v>
      </c>
      <c r="AM93" s="135">
        <v>120</v>
      </c>
      <c r="AN93" s="32">
        <f>AM93/$AU93</f>
        <v>3.489413845354412E-05</v>
      </c>
      <c r="AO93" s="55">
        <f>W93+Y93+AA93+AC93+AE93+AG93+AI93+AK93+AM93</f>
        <v>1519648</v>
      </c>
      <c r="AP93" s="42">
        <f>AO93/$AU93</f>
        <v>0.4418900642720952</v>
      </c>
      <c r="AQ93" s="135">
        <v>0</v>
      </c>
      <c r="AR93" s="32">
        <f>AQ93/$AU93</f>
        <v>0</v>
      </c>
      <c r="AS93" s="135">
        <v>0</v>
      </c>
      <c r="AT93" s="32">
        <f>AS93/$AU93</f>
        <v>0</v>
      </c>
      <c r="AU93" s="82">
        <f>U93+AO93+AQ93+AS93</f>
        <v>3438973</v>
      </c>
    </row>
    <row r="94" spans="1:51" s="56" customFormat="1" ht="12.75">
      <c r="A94" s="86">
        <v>300002</v>
      </c>
      <c r="B94" s="59" t="s">
        <v>114</v>
      </c>
      <c r="C94" s="133">
        <v>1782513</v>
      </c>
      <c r="D94" s="40">
        <f>C94/$AU94</f>
        <v>0.4560857255804016</v>
      </c>
      <c r="E94" s="133">
        <v>158392</v>
      </c>
      <c r="F94" s="40">
        <f>E94/$AU94</f>
        <v>0.04052723892960723</v>
      </c>
      <c r="G94" s="133">
        <v>0</v>
      </c>
      <c r="H94" s="40">
        <f>G94/$AU94</f>
        <v>0</v>
      </c>
      <c r="I94" s="133">
        <v>37119</v>
      </c>
      <c r="J94" s="40">
        <f>I94/$AU94</f>
        <v>0.009497516173974006</v>
      </c>
      <c r="K94" s="133">
        <v>0</v>
      </c>
      <c r="L94" s="40">
        <f>K94/$AU94</f>
        <v>0</v>
      </c>
      <c r="M94" s="133">
        <v>0</v>
      </c>
      <c r="N94" s="40">
        <f>M94/$AU94</f>
        <v>0</v>
      </c>
      <c r="O94" s="36">
        <f>C94+E94+G94+I94+K94+M94</f>
        <v>1978024</v>
      </c>
      <c r="P94" s="45">
        <f>O94/$AU94</f>
        <v>0.5061104806839829</v>
      </c>
      <c r="Q94" s="133">
        <v>221589</v>
      </c>
      <c r="R94" s="40">
        <f>Q94/$AU94</f>
        <v>0.05669724700220173</v>
      </c>
      <c r="S94" s="133">
        <v>206708</v>
      </c>
      <c r="T94" s="40">
        <f>S94/$AU94</f>
        <v>0.05288969458470915</v>
      </c>
      <c r="U94" s="43">
        <f>O94+Q94+S94</f>
        <v>2406321</v>
      </c>
      <c r="V94" s="46">
        <f>U94/$AU94</f>
        <v>0.6156974222708937</v>
      </c>
      <c r="W94" s="133">
        <v>325765</v>
      </c>
      <c r="X94" s="40">
        <f>W94/$AU94</f>
        <v>0.08335241672498295</v>
      </c>
      <c r="Y94" s="133">
        <v>51727</v>
      </c>
      <c r="Z94" s="40">
        <f>Y94/$AU94</f>
        <v>0.01323521698136139</v>
      </c>
      <c r="AA94" s="133">
        <v>431567</v>
      </c>
      <c r="AB94" s="40">
        <f>AA94/$AU94</f>
        <v>0.11042362570795118</v>
      </c>
      <c r="AC94" s="133">
        <v>229146</v>
      </c>
      <c r="AD94" s="40">
        <f>AC94/$AU94</f>
        <v>0.05863083168192698</v>
      </c>
      <c r="AE94" s="133">
        <v>195513</v>
      </c>
      <c r="AF94" s="40">
        <f>AE94/$AU94</f>
        <v>0.0500252668369886</v>
      </c>
      <c r="AG94" s="133">
        <v>268216</v>
      </c>
      <c r="AH94" s="40">
        <f>AG94/$AU94</f>
        <v>0.06862754379478467</v>
      </c>
      <c r="AI94" s="133">
        <v>0</v>
      </c>
      <c r="AJ94" s="40">
        <f>AI94/$AU94</f>
        <v>0</v>
      </c>
      <c r="AK94" s="133">
        <v>0</v>
      </c>
      <c r="AL94" s="40">
        <f>AK94/$AU94</f>
        <v>0</v>
      </c>
      <c r="AM94" s="133">
        <v>30</v>
      </c>
      <c r="AN94" s="40">
        <f>AM94/$AU94</f>
        <v>7.676001110461494E-06</v>
      </c>
      <c r="AO94" s="60">
        <f>W94+Y94+AA94+AC94+AE94+AG94+AI94+AK94+AM94</f>
        <v>1501964</v>
      </c>
      <c r="AP94" s="47">
        <f>AO94/$AU94</f>
        <v>0.38430257772910625</v>
      </c>
      <c r="AQ94" s="133">
        <v>0</v>
      </c>
      <c r="AR94" s="40">
        <f>AQ94/$AU94</f>
        <v>0</v>
      </c>
      <c r="AS94" s="133">
        <v>0</v>
      </c>
      <c r="AT94" s="40">
        <f>AS94/$AU94</f>
        <v>0</v>
      </c>
      <c r="AU94" s="61">
        <f>U94+AO94+AQ94+AS94</f>
        <v>3908285</v>
      </c>
      <c r="AV94" s="44"/>
      <c r="AW94" s="44"/>
      <c r="AX94" s="44"/>
      <c r="AY94" s="44"/>
    </row>
    <row r="95" spans="1:51" s="56" customFormat="1" ht="12.75">
      <c r="A95" s="86">
        <v>300003</v>
      </c>
      <c r="B95" s="59" t="s">
        <v>159</v>
      </c>
      <c r="C95" s="133">
        <v>1366595</v>
      </c>
      <c r="D95" s="40">
        <f aca="true" t="shared" si="75" ref="D95:D139">C95/$AU95</f>
        <v>0.39939228789549946</v>
      </c>
      <c r="E95" s="133">
        <v>242567</v>
      </c>
      <c r="F95" s="40">
        <f aca="true" t="shared" si="76" ref="F95:F139">E95/$AU95</f>
        <v>0.0708910753353756</v>
      </c>
      <c r="G95" s="133">
        <v>0</v>
      </c>
      <c r="H95" s="40">
        <f aca="true" t="shared" si="77" ref="H95:H139">G95/$AU95</f>
        <v>0</v>
      </c>
      <c r="I95" s="133">
        <v>142479</v>
      </c>
      <c r="J95" s="40">
        <f aca="true" t="shared" si="78" ref="J95:J139">I95/$AU95</f>
        <v>0.041639998527041935</v>
      </c>
      <c r="K95" s="133">
        <v>0</v>
      </c>
      <c r="L95" s="40">
        <f aca="true" t="shared" si="79" ref="L95:L139">K95/$AU95</f>
        <v>0</v>
      </c>
      <c r="M95" s="133">
        <v>0</v>
      </c>
      <c r="N95" s="40">
        <f aca="true" t="shared" si="80" ref="N95:N139">M95/$AU95</f>
        <v>0</v>
      </c>
      <c r="O95" s="36">
        <f aca="true" t="shared" si="81" ref="O95:O139">C95+E95+G95+I95+K95+M95</f>
        <v>1751641</v>
      </c>
      <c r="P95" s="45">
        <f aca="true" t="shared" si="82" ref="P95:P139">O95/$AU95</f>
        <v>0.511923361757917</v>
      </c>
      <c r="Q95" s="133">
        <v>220011</v>
      </c>
      <c r="R95" s="40">
        <f aca="true" t="shared" si="83" ref="R95:R139">Q95/$AU95</f>
        <v>0.06429900347372611</v>
      </c>
      <c r="S95" s="133">
        <v>44958</v>
      </c>
      <c r="T95" s="40">
        <f aca="true" t="shared" si="84" ref="T95:T139">S95/$AU95</f>
        <v>0.013139136671219978</v>
      </c>
      <c r="U95" s="43">
        <f aca="true" t="shared" si="85" ref="U95:U139">O95+Q95+S95</f>
        <v>2016610</v>
      </c>
      <c r="V95" s="46">
        <f aca="true" t="shared" si="86" ref="V95:V139">U95/$AU95</f>
        <v>0.5893615019028631</v>
      </c>
      <c r="W95" s="133">
        <v>391793</v>
      </c>
      <c r="X95" s="40">
        <f aca="true" t="shared" si="87" ref="X95:X139">W95/$AU95</f>
        <v>0.11450290879993079</v>
      </c>
      <c r="Y95" s="133">
        <v>30420</v>
      </c>
      <c r="Z95" s="40">
        <f aca="true" t="shared" si="88" ref="Z95:Z139">Y95/$AU95</f>
        <v>0.008890354053527998</v>
      </c>
      <c r="AA95" s="133">
        <v>318231</v>
      </c>
      <c r="AB95" s="40">
        <f aca="true" t="shared" si="89" ref="AB95:AB139">AA95/$AU95</f>
        <v>0.09300415058541316</v>
      </c>
      <c r="AC95" s="133">
        <v>299824</v>
      </c>
      <c r="AD95" s="40">
        <f aca="true" t="shared" si="90" ref="AD95:AD139">AC95/$AU95</f>
        <v>0.08762463884763243</v>
      </c>
      <c r="AE95" s="133">
        <v>105748</v>
      </c>
      <c r="AF95" s="40">
        <f aca="true" t="shared" si="91" ref="AF95:AF139">AE95/$AU95</f>
        <v>0.030905232099029543</v>
      </c>
      <c r="AG95" s="133">
        <v>258970</v>
      </c>
      <c r="AH95" s="40">
        <f aca="true" t="shared" si="92" ref="AH95:AH139">AG95/$AU95</f>
        <v>0.07568491088895941</v>
      </c>
      <c r="AI95" s="133">
        <v>0</v>
      </c>
      <c r="AJ95" s="40">
        <f aca="true" t="shared" si="93" ref="AJ95:AJ139">AI95/$AU95</f>
        <v>0</v>
      </c>
      <c r="AK95" s="133">
        <v>0</v>
      </c>
      <c r="AL95" s="40">
        <f aca="true" t="shared" si="94" ref="AL95:AL139">AK95/$AU95</f>
        <v>0</v>
      </c>
      <c r="AM95" s="133">
        <v>90</v>
      </c>
      <c r="AN95" s="40">
        <f aca="true" t="shared" si="95" ref="AN95:AN139">AM95/$AU95</f>
        <v>2.6302822643573958E-05</v>
      </c>
      <c r="AO95" s="60">
        <f aca="true" t="shared" si="96" ref="AO95:AO139">W95+Y95+AA95+AC95+AE95+AG95+AI95+AK95+AM95</f>
        <v>1405076</v>
      </c>
      <c r="AP95" s="47">
        <f aca="true" t="shared" si="97" ref="AP95:AP139">AO95/$AU95</f>
        <v>0.41063849809713693</v>
      </c>
      <c r="AQ95" s="133">
        <v>0</v>
      </c>
      <c r="AR95" s="40">
        <f aca="true" t="shared" si="98" ref="AR95:AR139">AQ95/$AU95</f>
        <v>0</v>
      </c>
      <c r="AS95" s="133">
        <v>0</v>
      </c>
      <c r="AT95" s="40">
        <f aca="true" t="shared" si="99" ref="AT95:AT139">AS95/$AU95</f>
        <v>0</v>
      </c>
      <c r="AU95" s="61">
        <f aca="true" t="shared" si="100" ref="AU95:AU139">U95+AO95+AQ95+AS95</f>
        <v>3421686</v>
      </c>
      <c r="AV95" s="44"/>
      <c r="AW95" s="44"/>
      <c r="AX95" s="44"/>
      <c r="AY95" s="44"/>
    </row>
    <row r="96" spans="1:51" s="56" customFormat="1" ht="12.75">
      <c r="A96" s="86">
        <v>370001</v>
      </c>
      <c r="B96" s="59" t="s">
        <v>160</v>
      </c>
      <c r="C96" s="133">
        <v>1232902</v>
      </c>
      <c r="D96" s="40">
        <f t="shared" si="75"/>
        <v>0.32624697509555983</v>
      </c>
      <c r="E96" s="133">
        <v>127946</v>
      </c>
      <c r="F96" s="40">
        <f t="shared" si="76"/>
        <v>0.03385670189161547</v>
      </c>
      <c r="G96" s="133">
        <v>0</v>
      </c>
      <c r="H96" s="40">
        <f t="shared" si="77"/>
        <v>0</v>
      </c>
      <c r="I96" s="133">
        <v>0</v>
      </c>
      <c r="J96" s="40">
        <f t="shared" si="78"/>
        <v>0</v>
      </c>
      <c r="K96" s="133">
        <v>0</v>
      </c>
      <c r="L96" s="40">
        <f t="shared" si="79"/>
        <v>0</v>
      </c>
      <c r="M96" s="133">
        <v>523020</v>
      </c>
      <c r="N96" s="40">
        <f t="shared" si="80"/>
        <v>0.13840004551414445</v>
      </c>
      <c r="O96" s="36">
        <f t="shared" si="81"/>
        <v>1883868</v>
      </c>
      <c r="P96" s="45">
        <f t="shared" si="82"/>
        <v>0.4985037225013198</v>
      </c>
      <c r="Q96" s="133">
        <v>137918</v>
      </c>
      <c r="R96" s="40">
        <f t="shared" si="83"/>
        <v>0.03649546380103968</v>
      </c>
      <c r="S96" s="133">
        <v>0</v>
      </c>
      <c r="T96" s="40">
        <f t="shared" si="84"/>
        <v>0</v>
      </c>
      <c r="U96" s="43">
        <f t="shared" si="85"/>
        <v>2021786</v>
      </c>
      <c r="V96" s="46">
        <f t="shared" si="86"/>
        <v>0.5349991863023594</v>
      </c>
      <c r="W96" s="133">
        <v>588025</v>
      </c>
      <c r="X96" s="40">
        <f t="shared" si="87"/>
        <v>0.15560148132663146</v>
      </c>
      <c r="Y96" s="133">
        <v>15</v>
      </c>
      <c r="Z96" s="40">
        <f t="shared" si="88"/>
        <v>3.969256783129071E-06</v>
      </c>
      <c r="AA96" s="133">
        <v>412500</v>
      </c>
      <c r="AB96" s="40">
        <f t="shared" si="89"/>
        <v>0.10915456153604945</v>
      </c>
      <c r="AC96" s="133">
        <v>385267</v>
      </c>
      <c r="AD96" s="40">
        <f t="shared" si="90"/>
        <v>0.10194824353771918</v>
      </c>
      <c r="AE96" s="133">
        <v>202678</v>
      </c>
      <c r="AF96" s="40">
        <f t="shared" si="91"/>
        <v>0.053632068419402254</v>
      </c>
      <c r="AG96" s="133">
        <v>85663</v>
      </c>
      <c r="AH96" s="40">
        <f t="shared" si="92"/>
        <v>0.022667896254212373</v>
      </c>
      <c r="AI96" s="133">
        <v>0</v>
      </c>
      <c r="AJ96" s="40">
        <f t="shared" si="93"/>
        <v>0</v>
      </c>
      <c r="AK96" s="133">
        <v>0</v>
      </c>
      <c r="AL96" s="40">
        <f t="shared" si="94"/>
        <v>0</v>
      </c>
      <c r="AM96" s="133">
        <v>83111</v>
      </c>
      <c r="AN96" s="40">
        <f t="shared" si="95"/>
        <v>0.021992593366842682</v>
      </c>
      <c r="AO96" s="60">
        <f t="shared" si="96"/>
        <v>1757259</v>
      </c>
      <c r="AP96" s="47">
        <f t="shared" si="97"/>
        <v>0.4650008136976405</v>
      </c>
      <c r="AQ96" s="133">
        <v>0</v>
      </c>
      <c r="AR96" s="40">
        <f t="shared" si="98"/>
        <v>0</v>
      </c>
      <c r="AS96" s="133">
        <v>0</v>
      </c>
      <c r="AT96" s="40">
        <f t="shared" si="99"/>
        <v>0</v>
      </c>
      <c r="AU96" s="61">
        <f t="shared" si="100"/>
        <v>3779045</v>
      </c>
      <c r="AV96" s="44"/>
      <c r="AW96" s="44"/>
      <c r="AX96" s="44"/>
      <c r="AY96" s="44"/>
    </row>
    <row r="97" spans="1:47" ht="12.75">
      <c r="A97" s="88">
        <v>371001</v>
      </c>
      <c r="B97" s="78" t="s">
        <v>161</v>
      </c>
      <c r="C97" s="134">
        <v>2396221</v>
      </c>
      <c r="D97" s="41">
        <f t="shared" si="75"/>
        <v>0.40113905619145224</v>
      </c>
      <c r="E97" s="134">
        <v>262807</v>
      </c>
      <c r="F97" s="41">
        <f t="shared" si="76"/>
        <v>0.04399517070441624</v>
      </c>
      <c r="G97" s="134">
        <v>0</v>
      </c>
      <c r="H97" s="41">
        <f t="shared" si="77"/>
        <v>0</v>
      </c>
      <c r="I97" s="134">
        <v>31019</v>
      </c>
      <c r="J97" s="41">
        <f t="shared" si="78"/>
        <v>0.005192731548551931</v>
      </c>
      <c r="K97" s="134">
        <v>0</v>
      </c>
      <c r="L97" s="41">
        <f t="shared" si="79"/>
        <v>0</v>
      </c>
      <c r="M97" s="134">
        <v>0</v>
      </c>
      <c r="N97" s="41">
        <f t="shared" si="80"/>
        <v>0</v>
      </c>
      <c r="O97" s="5">
        <f t="shared" si="81"/>
        <v>2690047</v>
      </c>
      <c r="P97" s="57">
        <f t="shared" si="82"/>
        <v>0.4503269584444204</v>
      </c>
      <c r="Q97" s="134">
        <v>135728</v>
      </c>
      <c r="R97" s="41">
        <f t="shared" si="83"/>
        <v>0.02272152769663292</v>
      </c>
      <c r="S97" s="134">
        <v>175322</v>
      </c>
      <c r="T97" s="41">
        <f t="shared" si="84"/>
        <v>0.029349755973926358</v>
      </c>
      <c r="U97" s="6">
        <f t="shared" si="85"/>
        <v>3001097</v>
      </c>
      <c r="V97" s="54">
        <f t="shared" si="86"/>
        <v>0.5023982421149797</v>
      </c>
      <c r="W97" s="134">
        <v>942322</v>
      </c>
      <c r="X97" s="41">
        <f t="shared" si="87"/>
        <v>0.15774928844561567</v>
      </c>
      <c r="Y97" s="134">
        <v>138085</v>
      </c>
      <c r="Z97" s="41">
        <f t="shared" si="88"/>
        <v>0.023116100966562216</v>
      </c>
      <c r="AA97" s="134">
        <v>681262</v>
      </c>
      <c r="AB97" s="41">
        <f t="shared" si="89"/>
        <v>0.11404657404267016</v>
      </c>
      <c r="AC97" s="134">
        <v>530071</v>
      </c>
      <c r="AD97" s="41">
        <f t="shared" si="90"/>
        <v>0.08873646489804542</v>
      </c>
      <c r="AE97" s="134">
        <v>318815</v>
      </c>
      <c r="AF97" s="41">
        <f t="shared" si="91"/>
        <v>0.0533711824575771</v>
      </c>
      <c r="AG97" s="134">
        <v>356664</v>
      </c>
      <c r="AH97" s="41">
        <f t="shared" si="92"/>
        <v>0.05970728924313247</v>
      </c>
      <c r="AI97" s="134">
        <v>0</v>
      </c>
      <c r="AJ97" s="41">
        <f t="shared" si="93"/>
        <v>0</v>
      </c>
      <c r="AK97" s="134">
        <v>0</v>
      </c>
      <c r="AL97" s="41">
        <f t="shared" si="94"/>
        <v>0</v>
      </c>
      <c r="AM97" s="134">
        <v>5226</v>
      </c>
      <c r="AN97" s="41">
        <f t="shared" si="95"/>
        <v>0.0008748578314172731</v>
      </c>
      <c r="AO97" s="79">
        <f t="shared" si="96"/>
        <v>2972445</v>
      </c>
      <c r="AP97" s="58">
        <f t="shared" si="97"/>
        <v>0.4976017578850203</v>
      </c>
      <c r="AQ97" s="134">
        <v>0</v>
      </c>
      <c r="AR97" s="41">
        <f t="shared" si="98"/>
        <v>0</v>
      </c>
      <c r="AS97" s="134">
        <v>0</v>
      </c>
      <c r="AT97" s="41">
        <f t="shared" si="99"/>
        <v>0</v>
      </c>
      <c r="AU97" s="80">
        <f t="shared" si="100"/>
        <v>5973542</v>
      </c>
    </row>
    <row r="98" spans="1:47" ht="12.75">
      <c r="A98" s="87">
        <v>372001</v>
      </c>
      <c r="B98" s="81" t="s">
        <v>162</v>
      </c>
      <c r="C98" s="135">
        <v>3697966</v>
      </c>
      <c r="D98" s="32">
        <f t="shared" si="75"/>
        <v>0.7698711546945188</v>
      </c>
      <c r="E98" s="135">
        <v>0</v>
      </c>
      <c r="F98" s="32">
        <f t="shared" si="76"/>
        <v>0</v>
      </c>
      <c r="G98" s="135">
        <v>0</v>
      </c>
      <c r="H98" s="32">
        <f t="shared" si="77"/>
        <v>0</v>
      </c>
      <c r="I98" s="135">
        <v>320</v>
      </c>
      <c r="J98" s="32">
        <f t="shared" si="78"/>
        <v>6.66200742522365E-05</v>
      </c>
      <c r="K98" s="135">
        <v>0</v>
      </c>
      <c r="L98" s="32">
        <f t="shared" si="79"/>
        <v>0</v>
      </c>
      <c r="M98" s="135">
        <v>0</v>
      </c>
      <c r="N98" s="32">
        <f t="shared" si="80"/>
        <v>0</v>
      </c>
      <c r="O98" s="36">
        <f t="shared" si="81"/>
        <v>3698286</v>
      </c>
      <c r="P98" s="37">
        <f t="shared" si="82"/>
        <v>0.7699377747687711</v>
      </c>
      <c r="Q98" s="135">
        <v>136</v>
      </c>
      <c r="R98" s="32">
        <f t="shared" si="83"/>
        <v>2.8313531557200516E-05</v>
      </c>
      <c r="S98" s="135">
        <v>0</v>
      </c>
      <c r="T98" s="32">
        <f t="shared" si="84"/>
        <v>0</v>
      </c>
      <c r="U98" s="43">
        <f t="shared" si="85"/>
        <v>3698422</v>
      </c>
      <c r="V98" s="53">
        <f t="shared" si="86"/>
        <v>0.7699660883003283</v>
      </c>
      <c r="W98" s="135">
        <v>134199</v>
      </c>
      <c r="X98" s="32">
        <f t="shared" si="87"/>
        <v>0.027938585451799648</v>
      </c>
      <c r="Y98" s="135">
        <v>37493</v>
      </c>
      <c r="Z98" s="32">
        <f t="shared" si="88"/>
        <v>0.007805582637309698</v>
      </c>
      <c r="AA98" s="135">
        <v>96318</v>
      </c>
      <c r="AB98" s="32">
        <f t="shared" si="89"/>
        <v>0.020052225974459114</v>
      </c>
      <c r="AC98" s="135">
        <v>473696</v>
      </c>
      <c r="AD98" s="32">
        <f t="shared" si="90"/>
        <v>0.09861769591558571</v>
      </c>
      <c r="AE98" s="135">
        <v>357090</v>
      </c>
      <c r="AF98" s="32">
        <f t="shared" si="91"/>
        <v>0.0743417572335348</v>
      </c>
      <c r="AG98" s="135">
        <v>6139</v>
      </c>
      <c r="AH98" s="40">
        <f t="shared" si="92"/>
        <v>0.0012780644869827497</v>
      </c>
      <c r="AI98" s="135">
        <v>0</v>
      </c>
      <c r="AJ98" s="32">
        <f t="shared" si="93"/>
        <v>0</v>
      </c>
      <c r="AK98" s="135">
        <v>0</v>
      </c>
      <c r="AL98" s="32">
        <f t="shared" si="94"/>
        <v>0</v>
      </c>
      <c r="AM98" s="135">
        <v>0</v>
      </c>
      <c r="AN98" s="32">
        <f t="shared" si="95"/>
        <v>0</v>
      </c>
      <c r="AO98" s="55">
        <f t="shared" si="96"/>
        <v>1104935</v>
      </c>
      <c r="AP98" s="42">
        <f t="shared" si="97"/>
        <v>0.23003391169967172</v>
      </c>
      <c r="AQ98" s="135">
        <v>0</v>
      </c>
      <c r="AR98" s="32">
        <f t="shared" si="98"/>
        <v>0</v>
      </c>
      <c r="AS98" s="135">
        <v>0</v>
      </c>
      <c r="AT98" s="32">
        <f t="shared" si="99"/>
        <v>0</v>
      </c>
      <c r="AU98" s="82">
        <f t="shared" si="100"/>
        <v>4803357</v>
      </c>
    </row>
    <row r="99" spans="1:51" s="56" customFormat="1" ht="12.75">
      <c r="A99" s="86">
        <v>373001</v>
      </c>
      <c r="B99" s="59" t="s">
        <v>163</v>
      </c>
      <c r="C99" s="133">
        <v>864662</v>
      </c>
      <c r="D99" s="40">
        <f t="shared" si="75"/>
        <v>0.40626217207347526</v>
      </c>
      <c r="E99" s="133">
        <v>124291</v>
      </c>
      <c r="F99" s="40">
        <f t="shared" si="76"/>
        <v>0.05839823148141622</v>
      </c>
      <c r="G99" s="133">
        <v>0</v>
      </c>
      <c r="H99" s="40">
        <f t="shared" si="77"/>
        <v>0</v>
      </c>
      <c r="I99" s="133">
        <v>113460</v>
      </c>
      <c r="J99" s="40">
        <f t="shared" si="78"/>
        <v>0.05330927697002587</v>
      </c>
      <c r="K99" s="133">
        <v>0</v>
      </c>
      <c r="L99" s="40">
        <f t="shared" si="79"/>
        <v>0</v>
      </c>
      <c r="M99" s="133">
        <v>0</v>
      </c>
      <c r="N99" s="40">
        <f t="shared" si="80"/>
        <v>0</v>
      </c>
      <c r="O99" s="36">
        <f t="shared" si="81"/>
        <v>1102413</v>
      </c>
      <c r="P99" s="45">
        <f t="shared" si="82"/>
        <v>0.5179696805249173</v>
      </c>
      <c r="Q99" s="133">
        <v>16227</v>
      </c>
      <c r="R99" s="40">
        <f t="shared" si="83"/>
        <v>0.007624269675591483</v>
      </c>
      <c r="S99" s="133">
        <v>123620</v>
      </c>
      <c r="T99" s="40">
        <f t="shared" si="84"/>
        <v>0.05808296156385156</v>
      </c>
      <c r="U99" s="43">
        <f t="shared" si="85"/>
        <v>1242260</v>
      </c>
      <c r="V99" s="46">
        <f t="shared" si="86"/>
        <v>0.5836769117643604</v>
      </c>
      <c r="W99" s="133">
        <v>238273</v>
      </c>
      <c r="X99" s="40">
        <f t="shared" si="87"/>
        <v>0.11195277059297526</v>
      </c>
      <c r="Y99" s="133">
        <v>0</v>
      </c>
      <c r="Z99" s="40">
        <f t="shared" si="88"/>
        <v>0</v>
      </c>
      <c r="AA99" s="133">
        <v>68209</v>
      </c>
      <c r="AB99" s="40">
        <f t="shared" si="89"/>
        <v>0.03204805634451344</v>
      </c>
      <c r="AC99" s="133">
        <v>192965</v>
      </c>
      <c r="AD99" s="40">
        <f t="shared" si="90"/>
        <v>0.09066476846924944</v>
      </c>
      <c r="AE99" s="133">
        <v>224659</v>
      </c>
      <c r="AF99" s="40">
        <f t="shared" si="91"/>
        <v>0.10555622117758717</v>
      </c>
      <c r="AG99" s="133">
        <v>137188</v>
      </c>
      <c r="AH99" s="40">
        <f t="shared" si="92"/>
        <v>0.06445789784033058</v>
      </c>
      <c r="AI99" s="133">
        <v>0</v>
      </c>
      <c r="AJ99" s="40">
        <f t="shared" si="93"/>
        <v>0</v>
      </c>
      <c r="AK99" s="133">
        <v>0</v>
      </c>
      <c r="AL99" s="40">
        <f t="shared" si="94"/>
        <v>0</v>
      </c>
      <c r="AM99" s="133">
        <v>18048</v>
      </c>
      <c r="AN99" s="40">
        <f t="shared" si="95"/>
        <v>0.008479868065882485</v>
      </c>
      <c r="AO99" s="60">
        <f t="shared" si="96"/>
        <v>879342</v>
      </c>
      <c r="AP99" s="47">
        <f t="shared" si="97"/>
        <v>0.41315958249053836</v>
      </c>
      <c r="AQ99" s="133">
        <v>0</v>
      </c>
      <c r="AR99" s="40">
        <f t="shared" si="98"/>
        <v>0</v>
      </c>
      <c r="AS99" s="133">
        <v>6733</v>
      </c>
      <c r="AT99" s="40">
        <f t="shared" si="99"/>
        <v>0.0031635057451012178</v>
      </c>
      <c r="AU99" s="61">
        <f t="shared" si="100"/>
        <v>2128335</v>
      </c>
      <c r="AV99" s="44"/>
      <c r="AW99" s="44"/>
      <c r="AX99" s="44"/>
      <c r="AY99" s="44"/>
    </row>
    <row r="100" spans="1:51" s="56" customFormat="1" ht="12.75">
      <c r="A100" s="86">
        <v>374001</v>
      </c>
      <c r="B100" s="59" t="s">
        <v>164</v>
      </c>
      <c r="C100" s="133">
        <v>978406</v>
      </c>
      <c r="D100" s="40">
        <f t="shared" si="75"/>
        <v>0.42484069657120405</v>
      </c>
      <c r="E100" s="133">
        <v>138784</v>
      </c>
      <c r="F100" s="40">
        <f t="shared" si="76"/>
        <v>0.06026239744332923</v>
      </c>
      <c r="G100" s="133">
        <v>0</v>
      </c>
      <c r="H100" s="40">
        <f t="shared" si="77"/>
        <v>0</v>
      </c>
      <c r="I100" s="133">
        <v>37202</v>
      </c>
      <c r="J100" s="40">
        <f t="shared" si="78"/>
        <v>0.01615374761994707</v>
      </c>
      <c r="K100" s="133">
        <v>0</v>
      </c>
      <c r="L100" s="40">
        <f t="shared" si="79"/>
        <v>0</v>
      </c>
      <c r="M100" s="133">
        <v>0</v>
      </c>
      <c r="N100" s="40">
        <f t="shared" si="80"/>
        <v>0</v>
      </c>
      <c r="O100" s="36">
        <f t="shared" si="81"/>
        <v>1154392</v>
      </c>
      <c r="P100" s="45">
        <f t="shared" si="82"/>
        <v>0.5012568416344804</v>
      </c>
      <c r="Q100" s="133">
        <v>41000</v>
      </c>
      <c r="R100" s="40">
        <f t="shared" si="83"/>
        <v>0.017802904478733127</v>
      </c>
      <c r="S100" s="133">
        <v>28072</v>
      </c>
      <c r="T100" s="40">
        <f t="shared" si="84"/>
        <v>0.012189344744560886</v>
      </c>
      <c r="U100" s="43">
        <f t="shared" si="85"/>
        <v>1223464</v>
      </c>
      <c r="V100" s="46">
        <f t="shared" si="86"/>
        <v>0.5312490908577744</v>
      </c>
      <c r="W100" s="133">
        <v>319229</v>
      </c>
      <c r="X100" s="40">
        <f t="shared" si="87"/>
        <v>0.13861471692296337</v>
      </c>
      <c r="Y100" s="133">
        <v>131</v>
      </c>
      <c r="Z100" s="40">
        <f t="shared" si="88"/>
        <v>5.6882450895464387E-05</v>
      </c>
      <c r="AA100" s="133">
        <v>150273</v>
      </c>
      <c r="AB100" s="40">
        <f t="shared" si="89"/>
        <v>0.06525111865201617</v>
      </c>
      <c r="AC100" s="133">
        <v>175482</v>
      </c>
      <c r="AD100" s="40">
        <f t="shared" si="90"/>
        <v>0.07619729960334261</v>
      </c>
      <c r="AE100" s="133">
        <v>243730</v>
      </c>
      <c r="AF100" s="40">
        <f t="shared" si="91"/>
        <v>0.10583175386833232</v>
      </c>
      <c r="AG100" s="133">
        <v>158897</v>
      </c>
      <c r="AH100" s="40">
        <f t="shared" si="92"/>
        <v>0.06899580763310385</v>
      </c>
      <c r="AI100" s="133">
        <v>0</v>
      </c>
      <c r="AJ100" s="40">
        <f t="shared" si="93"/>
        <v>0</v>
      </c>
      <c r="AK100" s="133">
        <v>0</v>
      </c>
      <c r="AL100" s="40">
        <f t="shared" si="94"/>
        <v>0</v>
      </c>
      <c r="AM100" s="133">
        <v>31789</v>
      </c>
      <c r="AN100" s="40">
        <f t="shared" si="95"/>
        <v>0.013803330011571888</v>
      </c>
      <c r="AO100" s="60">
        <f t="shared" si="96"/>
        <v>1079531</v>
      </c>
      <c r="AP100" s="47">
        <f t="shared" si="97"/>
        <v>0.46875090914222567</v>
      </c>
      <c r="AQ100" s="133">
        <v>0</v>
      </c>
      <c r="AR100" s="40">
        <f t="shared" si="98"/>
        <v>0</v>
      </c>
      <c r="AS100" s="133">
        <v>0</v>
      </c>
      <c r="AT100" s="40">
        <f t="shared" si="99"/>
        <v>0</v>
      </c>
      <c r="AU100" s="61">
        <f t="shared" si="100"/>
        <v>2302995</v>
      </c>
      <c r="AV100" s="44"/>
      <c r="AW100" s="44"/>
      <c r="AX100" s="44"/>
      <c r="AY100" s="44"/>
    </row>
    <row r="101" spans="1:51" s="56" customFormat="1" ht="12.75">
      <c r="A101" s="86">
        <v>375001</v>
      </c>
      <c r="B101" s="59" t="s">
        <v>165</v>
      </c>
      <c r="C101" s="133">
        <v>406946</v>
      </c>
      <c r="D101" s="40">
        <f t="shared" si="75"/>
        <v>0.29524869478406984</v>
      </c>
      <c r="E101" s="133">
        <v>89632</v>
      </c>
      <c r="F101" s="40">
        <f t="shared" si="76"/>
        <v>0.06503008018480523</v>
      </c>
      <c r="G101" s="133">
        <v>0</v>
      </c>
      <c r="H101" s="40">
        <f t="shared" si="77"/>
        <v>0</v>
      </c>
      <c r="I101" s="133">
        <v>27512</v>
      </c>
      <c r="J101" s="40">
        <f t="shared" si="78"/>
        <v>0.019960589589034735</v>
      </c>
      <c r="K101" s="133">
        <v>0</v>
      </c>
      <c r="L101" s="40">
        <f t="shared" si="79"/>
        <v>0</v>
      </c>
      <c r="M101" s="133">
        <v>95548</v>
      </c>
      <c r="N101" s="40">
        <f t="shared" si="80"/>
        <v>0.06932227442763488</v>
      </c>
      <c r="O101" s="36">
        <f t="shared" si="81"/>
        <v>619638</v>
      </c>
      <c r="P101" s="45">
        <f t="shared" si="82"/>
        <v>0.4495616389855447</v>
      </c>
      <c r="Q101" s="133">
        <v>12982</v>
      </c>
      <c r="R101" s="40">
        <f t="shared" si="83"/>
        <v>0.009418739969644116</v>
      </c>
      <c r="S101" s="133">
        <v>160056</v>
      </c>
      <c r="T101" s="40">
        <f t="shared" si="84"/>
        <v>0.11612431401797556</v>
      </c>
      <c r="U101" s="43">
        <f t="shared" si="85"/>
        <v>792676</v>
      </c>
      <c r="V101" s="46">
        <f t="shared" si="86"/>
        <v>0.5751046929731644</v>
      </c>
      <c r="W101" s="133">
        <v>166789</v>
      </c>
      <c r="X101" s="40">
        <f t="shared" si="87"/>
        <v>0.1210092605759492</v>
      </c>
      <c r="Y101" s="133">
        <v>0</v>
      </c>
      <c r="Z101" s="40">
        <f t="shared" si="88"/>
        <v>0</v>
      </c>
      <c r="AA101" s="133">
        <v>95681</v>
      </c>
      <c r="AB101" s="40">
        <f t="shared" si="89"/>
        <v>0.0694187689905653</v>
      </c>
      <c r="AC101" s="133">
        <v>47421</v>
      </c>
      <c r="AD101" s="40">
        <f t="shared" si="90"/>
        <v>0.034405027584385586</v>
      </c>
      <c r="AE101" s="133">
        <v>174600</v>
      </c>
      <c r="AF101" s="40">
        <f t="shared" si="91"/>
        <v>0.1266763209597799</v>
      </c>
      <c r="AG101" s="133">
        <v>1149</v>
      </c>
      <c r="AH101" s="40">
        <f t="shared" si="92"/>
        <v>0.0008336259609552526</v>
      </c>
      <c r="AI101" s="133">
        <v>0</v>
      </c>
      <c r="AJ101" s="40">
        <f t="shared" si="93"/>
        <v>0</v>
      </c>
      <c r="AK101" s="133">
        <v>0</v>
      </c>
      <c r="AL101" s="40">
        <f t="shared" si="94"/>
        <v>0</v>
      </c>
      <c r="AM101" s="133">
        <v>0</v>
      </c>
      <c r="AN101" s="40">
        <f t="shared" si="95"/>
        <v>0</v>
      </c>
      <c r="AO101" s="60">
        <f t="shared" si="96"/>
        <v>485640</v>
      </c>
      <c r="AP101" s="47">
        <f t="shared" si="97"/>
        <v>0.35234300407163527</v>
      </c>
      <c r="AQ101" s="133">
        <v>0</v>
      </c>
      <c r="AR101" s="40">
        <f t="shared" si="98"/>
        <v>0</v>
      </c>
      <c r="AS101" s="133">
        <v>100000</v>
      </c>
      <c r="AT101" s="40">
        <f t="shared" si="99"/>
        <v>0.0725523029552004</v>
      </c>
      <c r="AU101" s="61">
        <f t="shared" si="100"/>
        <v>1378316</v>
      </c>
      <c r="AV101" s="44"/>
      <c r="AW101" s="44"/>
      <c r="AX101" s="44"/>
      <c r="AY101" s="44"/>
    </row>
    <row r="102" spans="1:47" ht="12.75">
      <c r="A102" s="88">
        <v>376001</v>
      </c>
      <c r="B102" s="78" t="s">
        <v>166</v>
      </c>
      <c r="C102" s="134">
        <v>372285</v>
      </c>
      <c r="D102" s="41">
        <f t="shared" si="75"/>
        <v>0.24719462962471117</v>
      </c>
      <c r="E102" s="134">
        <v>80862</v>
      </c>
      <c r="F102" s="41">
        <f t="shared" si="76"/>
        <v>0.053691801014581285</v>
      </c>
      <c r="G102" s="134">
        <v>0</v>
      </c>
      <c r="H102" s="41">
        <f t="shared" si="77"/>
        <v>0</v>
      </c>
      <c r="I102" s="134">
        <v>67258</v>
      </c>
      <c r="J102" s="41">
        <f t="shared" si="78"/>
        <v>0.044658840402645346</v>
      </c>
      <c r="K102" s="134">
        <v>0</v>
      </c>
      <c r="L102" s="41">
        <f t="shared" si="79"/>
        <v>0</v>
      </c>
      <c r="M102" s="134">
        <v>170744</v>
      </c>
      <c r="N102" s="41">
        <f t="shared" si="80"/>
        <v>0.11337281878303365</v>
      </c>
      <c r="O102" s="5">
        <f t="shared" si="81"/>
        <v>691149</v>
      </c>
      <c r="P102" s="57">
        <f t="shared" si="82"/>
        <v>0.45891808982497145</v>
      </c>
      <c r="Q102" s="134">
        <v>80532</v>
      </c>
      <c r="R102" s="41">
        <f t="shared" si="83"/>
        <v>0.053472683328464055</v>
      </c>
      <c r="S102" s="134">
        <v>21428</v>
      </c>
      <c r="T102" s="41">
        <f t="shared" si="84"/>
        <v>0.014228041751879101</v>
      </c>
      <c r="U102" s="6">
        <f t="shared" si="85"/>
        <v>793109</v>
      </c>
      <c r="V102" s="54">
        <f t="shared" si="86"/>
        <v>0.5266188149053146</v>
      </c>
      <c r="W102" s="134">
        <v>195610</v>
      </c>
      <c r="X102" s="41">
        <f t="shared" si="87"/>
        <v>0.12988366842846139</v>
      </c>
      <c r="Y102" s="134">
        <v>5828</v>
      </c>
      <c r="Z102" s="41">
        <f t="shared" si="88"/>
        <v>0.00386975113542801</v>
      </c>
      <c r="AA102" s="134">
        <v>96186</v>
      </c>
      <c r="AB102" s="41">
        <f t="shared" si="89"/>
        <v>0.06386682956627979</v>
      </c>
      <c r="AC102" s="134">
        <v>158930</v>
      </c>
      <c r="AD102" s="41">
        <f t="shared" si="90"/>
        <v>0.10552840562003665</v>
      </c>
      <c r="AE102" s="134">
        <v>141458</v>
      </c>
      <c r="AF102" s="41">
        <f t="shared" si="91"/>
        <v>0.09392712012961144</v>
      </c>
      <c r="AG102" s="134">
        <v>92689</v>
      </c>
      <c r="AH102" s="41">
        <f t="shared" si="92"/>
        <v>0.061544846086425326</v>
      </c>
      <c r="AI102" s="134">
        <v>0</v>
      </c>
      <c r="AJ102" s="41">
        <f t="shared" si="93"/>
        <v>0</v>
      </c>
      <c r="AK102" s="134">
        <v>3692</v>
      </c>
      <c r="AL102" s="41">
        <f t="shared" si="94"/>
        <v>0.002451462112560091</v>
      </c>
      <c r="AM102" s="134">
        <v>18538</v>
      </c>
      <c r="AN102" s="41">
        <f t="shared" si="95"/>
        <v>0.012309102015882712</v>
      </c>
      <c r="AO102" s="79">
        <f t="shared" si="96"/>
        <v>712931</v>
      </c>
      <c r="AP102" s="58">
        <f t="shared" si="97"/>
        <v>0.4733811850946854</v>
      </c>
      <c r="AQ102" s="134">
        <v>0</v>
      </c>
      <c r="AR102" s="41">
        <f t="shared" si="98"/>
        <v>0</v>
      </c>
      <c r="AS102" s="134">
        <v>0</v>
      </c>
      <c r="AT102" s="41">
        <f t="shared" si="99"/>
        <v>0</v>
      </c>
      <c r="AU102" s="80">
        <f t="shared" si="100"/>
        <v>1506040</v>
      </c>
    </row>
    <row r="103" spans="1:47" ht="12.75">
      <c r="A103" s="87">
        <v>377001</v>
      </c>
      <c r="B103" s="81" t="s">
        <v>144</v>
      </c>
      <c r="C103" s="135">
        <v>1035852</v>
      </c>
      <c r="D103" s="32">
        <f t="shared" si="75"/>
        <v>0.2595979115922768</v>
      </c>
      <c r="E103" s="135">
        <v>403603</v>
      </c>
      <c r="F103" s="32">
        <f t="shared" si="76"/>
        <v>0.10114813304639823</v>
      </c>
      <c r="G103" s="135">
        <v>0</v>
      </c>
      <c r="H103" s="32">
        <f t="shared" si="77"/>
        <v>0</v>
      </c>
      <c r="I103" s="135">
        <v>72913</v>
      </c>
      <c r="J103" s="32">
        <f t="shared" si="78"/>
        <v>0.018272941045562183</v>
      </c>
      <c r="K103" s="135">
        <v>0</v>
      </c>
      <c r="L103" s="32">
        <f t="shared" si="79"/>
        <v>0</v>
      </c>
      <c r="M103" s="135">
        <v>0</v>
      </c>
      <c r="N103" s="32">
        <f t="shared" si="80"/>
        <v>0</v>
      </c>
      <c r="O103" s="36">
        <f t="shared" si="81"/>
        <v>1512368</v>
      </c>
      <c r="P103" s="37">
        <f t="shared" si="82"/>
        <v>0.3790189856842372</v>
      </c>
      <c r="Q103" s="135">
        <v>151187</v>
      </c>
      <c r="R103" s="32">
        <f t="shared" si="83"/>
        <v>0.037889418044181555</v>
      </c>
      <c r="S103" s="135">
        <v>446491</v>
      </c>
      <c r="T103" s="32">
        <f t="shared" si="84"/>
        <v>0.11189642067085574</v>
      </c>
      <c r="U103" s="43">
        <f t="shared" si="85"/>
        <v>2110046</v>
      </c>
      <c r="V103" s="53">
        <f t="shared" si="86"/>
        <v>0.5288048243992746</v>
      </c>
      <c r="W103" s="135">
        <v>596086</v>
      </c>
      <c r="X103" s="32">
        <f t="shared" si="87"/>
        <v>0.14938686291998657</v>
      </c>
      <c r="Y103" s="135">
        <v>152908</v>
      </c>
      <c r="Z103" s="32">
        <f t="shared" si="88"/>
        <v>0.03832072290805237</v>
      </c>
      <c r="AA103" s="135">
        <v>169317</v>
      </c>
      <c r="AB103" s="32">
        <f t="shared" si="89"/>
        <v>0.04243303058455217</v>
      </c>
      <c r="AC103" s="135">
        <v>508839</v>
      </c>
      <c r="AD103" s="32">
        <f t="shared" si="90"/>
        <v>0.12752163604134814</v>
      </c>
      <c r="AE103" s="135">
        <v>255881</v>
      </c>
      <c r="AF103" s="32">
        <f t="shared" si="91"/>
        <v>0.06412708882749986</v>
      </c>
      <c r="AG103" s="135">
        <v>76978</v>
      </c>
      <c r="AH103" s="40">
        <f t="shared" si="92"/>
        <v>0.019291682632799168</v>
      </c>
      <c r="AI103" s="135">
        <v>0</v>
      </c>
      <c r="AJ103" s="32">
        <f t="shared" si="93"/>
        <v>0</v>
      </c>
      <c r="AK103" s="135">
        <v>0</v>
      </c>
      <c r="AL103" s="32">
        <f t="shared" si="94"/>
        <v>0</v>
      </c>
      <c r="AM103" s="135">
        <v>120162</v>
      </c>
      <c r="AN103" s="32">
        <f t="shared" si="95"/>
        <v>0.030114151686487227</v>
      </c>
      <c r="AO103" s="55">
        <f t="shared" si="96"/>
        <v>1880171</v>
      </c>
      <c r="AP103" s="42">
        <f t="shared" si="97"/>
        <v>0.4711951756007255</v>
      </c>
      <c r="AQ103" s="135">
        <v>0</v>
      </c>
      <c r="AR103" s="32">
        <f t="shared" si="98"/>
        <v>0</v>
      </c>
      <c r="AS103" s="135">
        <v>0</v>
      </c>
      <c r="AT103" s="32">
        <f t="shared" si="99"/>
        <v>0</v>
      </c>
      <c r="AU103" s="82">
        <f t="shared" si="100"/>
        <v>3990217</v>
      </c>
    </row>
    <row r="104" spans="1:51" s="56" customFormat="1" ht="12.75">
      <c r="A104" s="86">
        <v>377002</v>
      </c>
      <c r="B104" s="59" t="s">
        <v>145</v>
      </c>
      <c r="C104" s="133">
        <v>1056105</v>
      </c>
      <c r="D104" s="40">
        <f t="shared" si="75"/>
        <v>0.28419002995807807</v>
      </c>
      <c r="E104" s="133">
        <v>320493</v>
      </c>
      <c r="F104" s="40">
        <f t="shared" si="76"/>
        <v>0.08624229150638839</v>
      </c>
      <c r="G104" s="133">
        <v>0</v>
      </c>
      <c r="H104" s="40">
        <f t="shared" si="77"/>
        <v>0</v>
      </c>
      <c r="I104" s="133">
        <v>70114</v>
      </c>
      <c r="J104" s="40">
        <f t="shared" si="78"/>
        <v>0.01886715786828079</v>
      </c>
      <c r="K104" s="133">
        <v>0</v>
      </c>
      <c r="L104" s="40">
        <f t="shared" si="79"/>
        <v>0</v>
      </c>
      <c r="M104" s="133">
        <v>0</v>
      </c>
      <c r="N104" s="40">
        <f t="shared" si="80"/>
        <v>0</v>
      </c>
      <c r="O104" s="36">
        <f t="shared" si="81"/>
        <v>1446712</v>
      </c>
      <c r="P104" s="45">
        <f t="shared" si="82"/>
        <v>0.3892994793327472</v>
      </c>
      <c r="Q104" s="133">
        <v>124684</v>
      </c>
      <c r="R104" s="40">
        <f t="shared" si="83"/>
        <v>0.03355154051471492</v>
      </c>
      <c r="S104" s="133">
        <v>366774</v>
      </c>
      <c r="T104" s="40">
        <f t="shared" si="84"/>
        <v>0.09869616567277319</v>
      </c>
      <c r="U104" s="43">
        <f t="shared" si="85"/>
        <v>1938170</v>
      </c>
      <c r="V104" s="46">
        <f t="shared" si="86"/>
        <v>0.5215471855202354</v>
      </c>
      <c r="W104" s="133">
        <v>611553</v>
      </c>
      <c r="X104" s="40">
        <f t="shared" si="87"/>
        <v>0.16456438080584082</v>
      </c>
      <c r="Y104" s="133">
        <v>100139</v>
      </c>
      <c r="Z104" s="40">
        <f t="shared" si="88"/>
        <v>0.026946662888606702</v>
      </c>
      <c r="AA104" s="133">
        <v>206319</v>
      </c>
      <c r="AB104" s="40">
        <f t="shared" si="89"/>
        <v>0.05551891411452527</v>
      </c>
      <c r="AC104" s="133">
        <v>494540</v>
      </c>
      <c r="AD104" s="40">
        <f t="shared" si="90"/>
        <v>0.13307704955044047</v>
      </c>
      <c r="AE104" s="133">
        <v>184576</v>
      </c>
      <c r="AF104" s="40">
        <f t="shared" si="91"/>
        <v>0.0496680339261174</v>
      </c>
      <c r="AG104" s="133">
        <v>68044</v>
      </c>
      <c r="AH104" s="40">
        <f t="shared" si="92"/>
        <v>0.018310136206596373</v>
      </c>
      <c r="AI104" s="133">
        <v>0</v>
      </c>
      <c r="AJ104" s="40">
        <f t="shared" si="93"/>
        <v>0</v>
      </c>
      <c r="AK104" s="133">
        <v>0</v>
      </c>
      <c r="AL104" s="40">
        <f t="shared" si="94"/>
        <v>0</v>
      </c>
      <c r="AM104" s="133">
        <v>112852</v>
      </c>
      <c r="AN104" s="40">
        <f t="shared" si="95"/>
        <v>0.030367636987637617</v>
      </c>
      <c r="AO104" s="60">
        <f t="shared" si="96"/>
        <v>1778023</v>
      </c>
      <c r="AP104" s="47">
        <f t="shared" si="97"/>
        <v>0.4784528144797646</v>
      </c>
      <c r="AQ104" s="133">
        <v>0</v>
      </c>
      <c r="AR104" s="40">
        <f t="shared" si="98"/>
        <v>0</v>
      </c>
      <c r="AS104" s="133">
        <v>0</v>
      </c>
      <c r="AT104" s="40">
        <f t="shared" si="99"/>
        <v>0</v>
      </c>
      <c r="AU104" s="61">
        <f t="shared" si="100"/>
        <v>3716193</v>
      </c>
      <c r="AV104" s="44"/>
      <c r="AW104" s="44"/>
      <c r="AX104" s="44"/>
      <c r="AY104" s="44"/>
    </row>
    <row r="105" spans="1:51" s="56" customFormat="1" ht="12.75">
      <c r="A105" s="86">
        <v>377003</v>
      </c>
      <c r="B105" s="59" t="s">
        <v>146</v>
      </c>
      <c r="C105" s="133">
        <v>1364139</v>
      </c>
      <c r="D105" s="40">
        <f t="shared" si="75"/>
        <v>0.3301843954876815</v>
      </c>
      <c r="E105" s="133">
        <v>300287</v>
      </c>
      <c r="F105" s="40">
        <f t="shared" si="76"/>
        <v>0.07268326876352735</v>
      </c>
      <c r="G105" s="133">
        <v>0</v>
      </c>
      <c r="H105" s="40">
        <f t="shared" si="77"/>
        <v>0</v>
      </c>
      <c r="I105" s="133">
        <v>190270</v>
      </c>
      <c r="J105" s="40">
        <f t="shared" si="78"/>
        <v>0.04605409340942614</v>
      </c>
      <c r="K105" s="133">
        <v>0</v>
      </c>
      <c r="L105" s="40">
        <f t="shared" si="79"/>
        <v>0</v>
      </c>
      <c r="M105" s="133">
        <v>0</v>
      </c>
      <c r="N105" s="40">
        <f t="shared" si="80"/>
        <v>0</v>
      </c>
      <c r="O105" s="36">
        <f t="shared" si="81"/>
        <v>1854696</v>
      </c>
      <c r="P105" s="45">
        <f t="shared" si="82"/>
        <v>0.448921757660635</v>
      </c>
      <c r="Q105" s="133">
        <v>207042</v>
      </c>
      <c r="R105" s="40">
        <f t="shared" si="83"/>
        <v>0.05011368900864249</v>
      </c>
      <c r="S105" s="133">
        <v>224720</v>
      </c>
      <c r="T105" s="40">
        <f t="shared" si="84"/>
        <v>0.05439257828857015</v>
      </c>
      <c r="U105" s="43">
        <f t="shared" si="85"/>
        <v>2286458</v>
      </c>
      <c r="V105" s="46">
        <f t="shared" si="86"/>
        <v>0.5534280249578477</v>
      </c>
      <c r="W105" s="133">
        <v>594217</v>
      </c>
      <c r="X105" s="40">
        <f t="shared" si="87"/>
        <v>0.14382785107199755</v>
      </c>
      <c r="Y105" s="133">
        <v>85651</v>
      </c>
      <c r="Z105" s="40">
        <f t="shared" si="88"/>
        <v>0.02073148239139517</v>
      </c>
      <c r="AA105" s="133">
        <v>132650</v>
      </c>
      <c r="AB105" s="40">
        <f t="shared" si="89"/>
        <v>0.032107402589795435</v>
      </c>
      <c r="AC105" s="133">
        <v>526824</v>
      </c>
      <c r="AD105" s="40">
        <f t="shared" si="90"/>
        <v>0.12751564464354612</v>
      </c>
      <c r="AE105" s="133">
        <v>399848</v>
      </c>
      <c r="AF105" s="40">
        <f t="shared" si="91"/>
        <v>0.09678161108725614</v>
      </c>
      <c r="AG105" s="133">
        <v>22610</v>
      </c>
      <c r="AH105" s="40">
        <f t="shared" si="92"/>
        <v>0.005472660177574631</v>
      </c>
      <c r="AI105" s="133">
        <v>0</v>
      </c>
      <c r="AJ105" s="40">
        <f t="shared" si="93"/>
        <v>0</v>
      </c>
      <c r="AK105" s="133">
        <v>0</v>
      </c>
      <c r="AL105" s="40">
        <f t="shared" si="94"/>
        <v>0</v>
      </c>
      <c r="AM105" s="133">
        <v>83188</v>
      </c>
      <c r="AN105" s="40">
        <f t="shared" si="95"/>
        <v>0.02013532308058728</v>
      </c>
      <c r="AO105" s="60">
        <f t="shared" si="96"/>
        <v>1844988</v>
      </c>
      <c r="AP105" s="47">
        <f t="shared" si="97"/>
        <v>0.4465719750421523</v>
      </c>
      <c r="AQ105" s="133">
        <v>0</v>
      </c>
      <c r="AR105" s="40">
        <f t="shared" si="98"/>
        <v>0</v>
      </c>
      <c r="AS105" s="133">
        <v>0</v>
      </c>
      <c r="AT105" s="40">
        <f t="shared" si="99"/>
        <v>0</v>
      </c>
      <c r="AU105" s="61">
        <f t="shared" si="100"/>
        <v>4131446</v>
      </c>
      <c r="AV105" s="44"/>
      <c r="AW105" s="44"/>
      <c r="AX105" s="44"/>
      <c r="AY105" s="44"/>
    </row>
    <row r="106" spans="1:51" s="56" customFormat="1" ht="12.75">
      <c r="A106" s="86">
        <v>377004</v>
      </c>
      <c r="B106" s="59" t="s">
        <v>167</v>
      </c>
      <c r="C106" s="133">
        <v>1523700</v>
      </c>
      <c r="D106" s="40">
        <f t="shared" si="75"/>
        <v>0.3623329706119591</v>
      </c>
      <c r="E106" s="133">
        <v>197388</v>
      </c>
      <c r="F106" s="40">
        <f t="shared" si="76"/>
        <v>0.046938492093688645</v>
      </c>
      <c r="G106" s="133">
        <v>0</v>
      </c>
      <c r="H106" s="40">
        <f t="shared" si="77"/>
        <v>0</v>
      </c>
      <c r="I106" s="133">
        <v>153814</v>
      </c>
      <c r="J106" s="40">
        <f t="shared" si="78"/>
        <v>0.03657667752294276</v>
      </c>
      <c r="K106" s="133">
        <v>0</v>
      </c>
      <c r="L106" s="40">
        <f t="shared" si="79"/>
        <v>0</v>
      </c>
      <c r="M106" s="133">
        <v>79340</v>
      </c>
      <c r="N106" s="40">
        <f t="shared" si="80"/>
        <v>0.0188669015477803</v>
      </c>
      <c r="O106" s="36">
        <f t="shared" si="81"/>
        <v>1954242</v>
      </c>
      <c r="P106" s="45">
        <f t="shared" si="82"/>
        <v>0.46471504177637085</v>
      </c>
      <c r="Q106" s="133">
        <v>203325</v>
      </c>
      <c r="R106" s="40">
        <f t="shared" si="83"/>
        <v>0.04835029943537218</v>
      </c>
      <c r="S106" s="133">
        <v>363095</v>
      </c>
      <c r="T106" s="40">
        <f t="shared" si="84"/>
        <v>0.08634330246396883</v>
      </c>
      <c r="U106" s="43">
        <f t="shared" si="85"/>
        <v>2520662</v>
      </c>
      <c r="V106" s="46">
        <f t="shared" si="86"/>
        <v>0.5994086436757119</v>
      </c>
      <c r="W106" s="133">
        <v>541956</v>
      </c>
      <c r="X106" s="40">
        <f t="shared" si="87"/>
        <v>0.12887610909035566</v>
      </c>
      <c r="Y106" s="133">
        <v>138051</v>
      </c>
      <c r="Z106" s="40">
        <f t="shared" si="88"/>
        <v>0.03282826601427549</v>
      </c>
      <c r="AA106" s="133">
        <v>148722</v>
      </c>
      <c r="AB106" s="40">
        <f t="shared" si="89"/>
        <v>0.035365809578888095</v>
      </c>
      <c r="AC106" s="133">
        <v>341916</v>
      </c>
      <c r="AD106" s="40">
        <f t="shared" si="90"/>
        <v>0.08130697642564719</v>
      </c>
      <c r="AE106" s="133">
        <v>314436</v>
      </c>
      <c r="AF106" s="40">
        <f t="shared" si="91"/>
        <v>0.0747722845358942</v>
      </c>
      <c r="AG106" s="133">
        <v>94744</v>
      </c>
      <c r="AH106" s="40">
        <f t="shared" si="92"/>
        <v>0.022529943537218256</v>
      </c>
      <c r="AI106" s="133">
        <v>0</v>
      </c>
      <c r="AJ106" s="40">
        <f t="shared" si="93"/>
        <v>0</v>
      </c>
      <c r="AK106" s="133">
        <v>0</v>
      </c>
      <c r="AL106" s="40">
        <f t="shared" si="94"/>
        <v>0</v>
      </c>
      <c r="AM106" s="133">
        <v>104761</v>
      </c>
      <c r="AN106" s="40">
        <f t="shared" si="95"/>
        <v>0.024911967142009224</v>
      </c>
      <c r="AO106" s="60">
        <f t="shared" si="96"/>
        <v>1684586</v>
      </c>
      <c r="AP106" s="47">
        <f t="shared" si="97"/>
        <v>0.4005913563242881</v>
      </c>
      <c r="AQ106" s="133">
        <v>0</v>
      </c>
      <c r="AR106" s="40">
        <f t="shared" si="98"/>
        <v>0</v>
      </c>
      <c r="AS106" s="133">
        <v>0</v>
      </c>
      <c r="AT106" s="40">
        <f t="shared" si="99"/>
        <v>0</v>
      </c>
      <c r="AU106" s="61">
        <f t="shared" si="100"/>
        <v>4205248</v>
      </c>
      <c r="AV106" s="44"/>
      <c r="AW106" s="44"/>
      <c r="AX106" s="44"/>
      <c r="AY106" s="44"/>
    </row>
    <row r="107" spans="1:47" ht="12.75">
      <c r="A107" s="88">
        <v>377005</v>
      </c>
      <c r="B107" s="78" t="s">
        <v>168</v>
      </c>
      <c r="C107" s="134">
        <v>1108580</v>
      </c>
      <c r="D107" s="41">
        <f t="shared" si="75"/>
        <v>0.3305210018491144</v>
      </c>
      <c r="E107" s="134">
        <v>194174</v>
      </c>
      <c r="F107" s="41">
        <f t="shared" si="76"/>
        <v>0.057892605867912054</v>
      </c>
      <c r="G107" s="134">
        <v>0</v>
      </c>
      <c r="H107" s="41">
        <f t="shared" si="77"/>
        <v>0</v>
      </c>
      <c r="I107" s="134">
        <v>38158</v>
      </c>
      <c r="J107" s="41">
        <f t="shared" si="78"/>
        <v>0.011376734551009857</v>
      </c>
      <c r="K107" s="134">
        <v>0</v>
      </c>
      <c r="L107" s="41">
        <f t="shared" si="79"/>
        <v>0</v>
      </c>
      <c r="M107" s="134">
        <v>84437</v>
      </c>
      <c r="N107" s="41">
        <f t="shared" si="80"/>
        <v>0.02517472968404055</v>
      </c>
      <c r="O107" s="5">
        <f t="shared" si="81"/>
        <v>1425349</v>
      </c>
      <c r="P107" s="57">
        <f t="shared" si="82"/>
        <v>0.4249650719520769</v>
      </c>
      <c r="Q107" s="134">
        <v>152071</v>
      </c>
      <c r="R107" s="41">
        <f t="shared" si="83"/>
        <v>0.04533967712947796</v>
      </c>
      <c r="S107" s="134">
        <v>329933</v>
      </c>
      <c r="T107" s="41">
        <f t="shared" si="84"/>
        <v>0.09836889146753854</v>
      </c>
      <c r="U107" s="6">
        <f t="shared" si="85"/>
        <v>1907353</v>
      </c>
      <c r="V107" s="54">
        <f t="shared" si="86"/>
        <v>0.5686736405490933</v>
      </c>
      <c r="W107" s="134">
        <v>466358</v>
      </c>
      <c r="X107" s="41">
        <f t="shared" si="87"/>
        <v>0.1390437436904412</v>
      </c>
      <c r="Y107" s="134">
        <v>119131</v>
      </c>
      <c r="Z107" s="41">
        <f t="shared" si="88"/>
        <v>0.03551867927554786</v>
      </c>
      <c r="AA107" s="134">
        <v>123301</v>
      </c>
      <c r="AB107" s="41">
        <f t="shared" si="89"/>
        <v>0.03676195678164648</v>
      </c>
      <c r="AC107" s="134">
        <v>319143</v>
      </c>
      <c r="AD107" s="41">
        <f t="shared" si="90"/>
        <v>0.09515187365199798</v>
      </c>
      <c r="AE107" s="134">
        <v>250064</v>
      </c>
      <c r="AF107" s="41">
        <f t="shared" si="91"/>
        <v>0.07455610222662952</v>
      </c>
      <c r="AG107" s="134">
        <v>83273</v>
      </c>
      <c r="AH107" s="41">
        <f t="shared" si="92"/>
        <v>0.024827685315431728</v>
      </c>
      <c r="AI107" s="134">
        <v>0</v>
      </c>
      <c r="AJ107" s="41">
        <f t="shared" si="93"/>
        <v>0</v>
      </c>
      <c r="AK107" s="134">
        <v>0</v>
      </c>
      <c r="AL107" s="41">
        <f t="shared" si="94"/>
        <v>0</v>
      </c>
      <c r="AM107" s="134">
        <v>85415</v>
      </c>
      <c r="AN107" s="41">
        <f t="shared" si="95"/>
        <v>0.025466318509211883</v>
      </c>
      <c r="AO107" s="79">
        <f t="shared" si="96"/>
        <v>1446685</v>
      </c>
      <c r="AP107" s="58">
        <f t="shared" si="97"/>
        <v>0.43132635945090664</v>
      </c>
      <c r="AQ107" s="134">
        <v>0</v>
      </c>
      <c r="AR107" s="41">
        <f t="shared" si="98"/>
        <v>0</v>
      </c>
      <c r="AS107" s="134">
        <v>0</v>
      </c>
      <c r="AT107" s="41">
        <f t="shared" si="99"/>
        <v>0</v>
      </c>
      <c r="AU107" s="80">
        <f t="shared" si="100"/>
        <v>3354038</v>
      </c>
    </row>
    <row r="108" spans="1:47" ht="12.75">
      <c r="A108" s="87">
        <v>378001</v>
      </c>
      <c r="B108" s="81" t="s">
        <v>147</v>
      </c>
      <c r="C108" s="135">
        <v>1308073</v>
      </c>
      <c r="D108" s="32">
        <f t="shared" si="75"/>
        <v>0.49145487320946457</v>
      </c>
      <c r="E108" s="135">
        <v>167595</v>
      </c>
      <c r="F108" s="32">
        <f t="shared" si="76"/>
        <v>0.06296695939411655</v>
      </c>
      <c r="G108" s="135">
        <v>0</v>
      </c>
      <c r="H108" s="32">
        <f t="shared" si="77"/>
        <v>0</v>
      </c>
      <c r="I108" s="135">
        <v>0</v>
      </c>
      <c r="J108" s="32">
        <f t="shared" si="78"/>
        <v>0</v>
      </c>
      <c r="K108" s="135">
        <v>0</v>
      </c>
      <c r="L108" s="32">
        <f t="shared" si="79"/>
        <v>0</v>
      </c>
      <c r="M108" s="135">
        <v>0</v>
      </c>
      <c r="N108" s="32">
        <f t="shared" si="80"/>
        <v>0</v>
      </c>
      <c r="O108" s="36">
        <f t="shared" si="81"/>
        <v>1475668</v>
      </c>
      <c r="P108" s="37">
        <f t="shared" si="82"/>
        <v>0.5544218326035811</v>
      </c>
      <c r="Q108" s="135">
        <v>40295</v>
      </c>
      <c r="R108" s="32">
        <f t="shared" si="83"/>
        <v>0.015139196448497427</v>
      </c>
      <c r="S108" s="135">
        <v>0</v>
      </c>
      <c r="T108" s="32">
        <f t="shared" si="84"/>
        <v>0</v>
      </c>
      <c r="U108" s="43">
        <f t="shared" si="85"/>
        <v>1515963</v>
      </c>
      <c r="V108" s="53">
        <f t="shared" si="86"/>
        <v>0.5695610290520785</v>
      </c>
      <c r="W108" s="135">
        <v>453955</v>
      </c>
      <c r="X108" s="32">
        <f t="shared" si="87"/>
        <v>0.17055500493305992</v>
      </c>
      <c r="Y108" s="135">
        <v>0</v>
      </c>
      <c r="Z108" s="32">
        <f t="shared" si="88"/>
        <v>0</v>
      </c>
      <c r="AA108" s="135">
        <v>18054</v>
      </c>
      <c r="AB108" s="32">
        <f t="shared" si="89"/>
        <v>0.0067830513135915755</v>
      </c>
      <c r="AC108" s="135">
        <v>418273</v>
      </c>
      <c r="AD108" s="32">
        <f t="shared" si="90"/>
        <v>0.15714895436412368</v>
      </c>
      <c r="AE108" s="135">
        <v>108022</v>
      </c>
      <c r="AF108" s="32">
        <f t="shared" si="91"/>
        <v>0.040584843746360316</v>
      </c>
      <c r="AG108" s="135">
        <v>49371</v>
      </c>
      <c r="AH108" s="40">
        <f t="shared" si="92"/>
        <v>0.01854913184908218</v>
      </c>
      <c r="AI108" s="135">
        <v>0</v>
      </c>
      <c r="AJ108" s="32">
        <f t="shared" si="93"/>
        <v>0</v>
      </c>
      <c r="AK108" s="135">
        <v>0</v>
      </c>
      <c r="AL108" s="32">
        <f t="shared" si="94"/>
        <v>0</v>
      </c>
      <c r="AM108" s="135">
        <v>97996</v>
      </c>
      <c r="AN108" s="32">
        <f t="shared" si="95"/>
        <v>0.03681798474170378</v>
      </c>
      <c r="AO108" s="55">
        <f t="shared" si="96"/>
        <v>1145671</v>
      </c>
      <c r="AP108" s="42">
        <f t="shared" si="97"/>
        <v>0.43043897094792144</v>
      </c>
      <c r="AQ108" s="135">
        <v>0</v>
      </c>
      <c r="AR108" s="32">
        <f t="shared" si="98"/>
        <v>0</v>
      </c>
      <c r="AS108" s="135">
        <v>0</v>
      </c>
      <c r="AT108" s="32">
        <f t="shared" si="99"/>
        <v>0</v>
      </c>
      <c r="AU108" s="82">
        <f t="shared" si="100"/>
        <v>2661634</v>
      </c>
    </row>
    <row r="109" spans="1:51" s="56" customFormat="1" ht="12.75">
      <c r="A109" s="86">
        <v>378002</v>
      </c>
      <c r="B109" s="59" t="s">
        <v>148</v>
      </c>
      <c r="C109" s="133">
        <v>1303705</v>
      </c>
      <c r="D109" s="40">
        <f t="shared" si="75"/>
        <v>0.4775836564956916</v>
      </c>
      <c r="E109" s="133">
        <v>149415</v>
      </c>
      <c r="F109" s="40">
        <f t="shared" si="76"/>
        <v>0.054734899409992106</v>
      </c>
      <c r="G109" s="133">
        <v>0</v>
      </c>
      <c r="H109" s="40">
        <f t="shared" si="77"/>
        <v>0</v>
      </c>
      <c r="I109" s="133">
        <v>0</v>
      </c>
      <c r="J109" s="40">
        <f t="shared" si="78"/>
        <v>0</v>
      </c>
      <c r="K109" s="133">
        <v>0</v>
      </c>
      <c r="L109" s="40">
        <f t="shared" si="79"/>
        <v>0</v>
      </c>
      <c r="M109" s="133">
        <v>0</v>
      </c>
      <c r="N109" s="40">
        <f t="shared" si="80"/>
        <v>0</v>
      </c>
      <c r="O109" s="36">
        <f t="shared" si="81"/>
        <v>1453120</v>
      </c>
      <c r="P109" s="45">
        <f t="shared" si="82"/>
        <v>0.5323185559056838</v>
      </c>
      <c r="Q109" s="133">
        <v>45030</v>
      </c>
      <c r="R109" s="40">
        <f t="shared" si="83"/>
        <v>0.016495750228771842</v>
      </c>
      <c r="S109" s="133">
        <v>0</v>
      </c>
      <c r="T109" s="40">
        <f t="shared" si="84"/>
        <v>0</v>
      </c>
      <c r="U109" s="43">
        <f t="shared" si="85"/>
        <v>1498150</v>
      </c>
      <c r="V109" s="46">
        <f t="shared" si="86"/>
        <v>0.5488143061344556</v>
      </c>
      <c r="W109" s="133">
        <v>465232</v>
      </c>
      <c r="X109" s="40">
        <f t="shared" si="87"/>
        <v>0.1704275121126356</v>
      </c>
      <c r="Y109" s="133">
        <v>0</v>
      </c>
      <c r="Z109" s="40">
        <f t="shared" si="88"/>
        <v>0</v>
      </c>
      <c r="AA109" s="133">
        <v>19029</v>
      </c>
      <c r="AB109" s="40">
        <f t="shared" si="89"/>
        <v>0.006970855676289127</v>
      </c>
      <c r="AC109" s="133">
        <v>493753</v>
      </c>
      <c r="AD109" s="40">
        <f t="shared" si="90"/>
        <v>0.18087555324687504</v>
      </c>
      <c r="AE109" s="133">
        <v>108022</v>
      </c>
      <c r="AF109" s="40">
        <f t="shared" si="91"/>
        <v>0.03957148414862074</v>
      </c>
      <c r="AG109" s="133">
        <v>49371</v>
      </c>
      <c r="AH109" s="40">
        <f t="shared" si="92"/>
        <v>0.018085980114250378</v>
      </c>
      <c r="AI109" s="133">
        <v>0</v>
      </c>
      <c r="AJ109" s="40">
        <f t="shared" si="93"/>
        <v>0</v>
      </c>
      <c r="AK109" s="133">
        <v>0</v>
      </c>
      <c r="AL109" s="40">
        <f t="shared" si="94"/>
        <v>0</v>
      </c>
      <c r="AM109" s="133">
        <v>96237</v>
      </c>
      <c r="AN109" s="40">
        <f t="shared" si="95"/>
        <v>0.035254308566873546</v>
      </c>
      <c r="AO109" s="60">
        <f t="shared" si="96"/>
        <v>1231644</v>
      </c>
      <c r="AP109" s="47">
        <f t="shared" si="97"/>
        <v>0.4511856938655444</v>
      </c>
      <c r="AQ109" s="133">
        <v>0</v>
      </c>
      <c r="AR109" s="40">
        <f t="shared" si="98"/>
        <v>0</v>
      </c>
      <c r="AS109" s="133">
        <v>0</v>
      </c>
      <c r="AT109" s="40">
        <f t="shared" si="99"/>
        <v>0</v>
      </c>
      <c r="AU109" s="61">
        <f t="shared" si="100"/>
        <v>2729794</v>
      </c>
      <c r="AV109" s="44"/>
      <c r="AW109" s="44"/>
      <c r="AX109" s="44"/>
      <c r="AY109" s="44"/>
    </row>
    <row r="110" spans="1:51" s="56" customFormat="1" ht="12.75">
      <c r="A110" s="86">
        <v>379001</v>
      </c>
      <c r="B110" s="59" t="s">
        <v>149</v>
      </c>
      <c r="C110" s="133">
        <v>676890</v>
      </c>
      <c r="D110" s="40">
        <f t="shared" si="75"/>
        <v>0.4069328091042717</v>
      </c>
      <c r="E110" s="133">
        <v>59039</v>
      </c>
      <c r="F110" s="40">
        <f t="shared" si="76"/>
        <v>0.035493072902106834</v>
      </c>
      <c r="G110" s="133">
        <v>0</v>
      </c>
      <c r="H110" s="40">
        <f t="shared" si="77"/>
        <v>0</v>
      </c>
      <c r="I110" s="133">
        <v>26778</v>
      </c>
      <c r="J110" s="40">
        <f t="shared" si="78"/>
        <v>0.016098401161479984</v>
      </c>
      <c r="K110" s="133">
        <v>0</v>
      </c>
      <c r="L110" s="40">
        <f t="shared" si="79"/>
        <v>0</v>
      </c>
      <c r="M110" s="133">
        <v>290730</v>
      </c>
      <c r="N110" s="40">
        <f t="shared" si="80"/>
        <v>0.17478109529005437</v>
      </c>
      <c r="O110" s="36">
        <f t="shared" si="81"/>
        <v>1053437</v>
      </c>
      <c r="P110" s="45">
        <f t="shared" si="82"/>
        <v>0.6333053784579129</v>
      </c>
      <c r="Q110" s="133">
        <v>76177</v>
      </c>
      <c r="R110" s="40">
        <f t="shared" si="83"/>
        <v>0.04579609773986335</v>
      </c>
      <c r="S110" s="133">
        <v>123811</v>
      </c>
      <c r="T110" s="40">
        <f t="shared" si="84"/>
        <v>0.07443271141250274</v>
      </c>
      <c r="U110" s="43">
        <f t="shared" si="85"/>
        <v>1253425</v>
      </c>
      <c r="V110" s="46">
        <f t="shared" si="86"/>
        <v>0.753534187610279</v>
      </c>
      <c r="W110" s="133">
        <v>179517</v>
      </c>
      <c r="X110" s="40">
        <f t="shared" si="87"/>
        <v>0.10792205098608569</v>
      </c>
      <c r="Y110" s="133">
        <v>0</v>
      </c>
      <c r="Z110" s="40">
        <f t="shared" si="88"/>
        <v>0</v>
      </c>
      <c r="AA110" s="133">
        <v>56205</v>
      </c>
      <c r="AB110" s="40">
        <f t="shared" si="89"/>
        <v>0.03378932845175079</v>
      </c>
      <c r="AC110" s="133">
        <v>162986</v>
      </c>
      <c r="AD110" s="40">
        <f t="shared" si="90"/>
        <v>0.09798394247908644</v>
      </c>
      <c r="AE110" s="133">
        <v>-11148</v>
      </c>
      <c r="AF110" s="40">
        <f t="shared" si="91"/>
        <v>-0.006701955939509257</v>
      </c>
      <c r="AG110" s="133">
        <v>16852</v>
      </c>
      <c r="AH110" s="40">
        <f t="shared" si="92"/>
        <v>0.010131087324417832</v>
      </c>
      <c r="AI110" s="133">
        <v>0</v>
      </c>
      <c r="AJ110" s="40">
        <f t="shared" si="93"/>
        <v>0</v>
      </c>
      <c r="AK110" s="133">
        <v>0</v>
      </c>
      <c r="AL110" s="40">
        <f t="shared" si="94"/>
        <v>0</v>
      </c>
      <c r="AM110" s="133">
        <v>0</v>
      </c>
      <c r="AN110" s="40">
        <f t="shared" si="95"/>
        <v>0</v>
      </c>
      <c r="AO110" s="60">
        <f t="shared" si="96"/>
        <v>404412</v>
      </c>
      <c r="AP110" s="47">
        <f t="shared" si="97"/>
        <v>0.2431244533018315</v>
      </c>
      <c r="AQ110" s="133">
        <v>0</v>
      </c>
      <c r="AR110" s="40">
        <f t="shared" si="98"/>
        <v>0</v>
      </c>
      <c r="AS110" s="133">
        <v>5558</v>
      </c>
      <c r="AT110" s="40">
        <f t="shared" si="99"/>
        <v>0.003341359087889527</v>
      </c>
      <c r="AU110" s="61">
        <f t="shared" si="100"/>
        <v>1663395</v>
      </c>
      <c r="AV110" s="44"/>
      <c r="AW110" s="44"/>
      <c r="AX110" s="44"/>
      <c r="AY110" s="44"/>
    </row>
    <row r="111" spans="1:51" s="56" customFormat="1" ht="12.75">
      <c r="A111" s="86">
        <v>380001</v>
      </c>
      <c r="B111" s="59" t="s">
        <v>150</v>
      </c>
      <c r="C111" s="133">
        <v>1248646</v>
      </c>
      <c r="D111" s="40">
        <f t="shared" si="75"/>
        <v>0.3917465807361653</v>
      </c>
      <c r="E111" s="133">
        <v>170434</v>
      </c>
      <c r="F111" s="40">
        <f t="shared" si="76"/>
        <v>0.05347146968891711</v>
      </c>
      <c r="G111" s="133">
        <v>0</v>
      </c>
      <c r="H111" s="40">
        <f t="shared" si="77"/>
        <v>0</v>
      </c>
      <c r="I111" s="133">
        <v>0</v>
      </c>
      <c r="J111" s="40">
        <f t="shared" si="78"/>
        <v>0</v>
      </c>
      <c r="K111" s="133">
        <v>0</v>
      </c>
      <c r="L111" s="40">
        <f t="shared" si="79"/>
        <v>0</v>
      </c>
      <c r="M111" s="133">
        <v>54649</v>
      </c>
      <c r="N111" s="40">
        <f t="shared" si="80"/>
        <v>0.0171454190304143</v>
      </c>
      <c r="O111" s="36">
        <f t="shared" si="81"/>
        <v>1473729</v>
      </c>
      <c r="P111" s="45">
        <f t="shared" si="82"/>
        <v>0.4623634694554967</v>
      </c>
      <c r="Q111" s="133">
        <v>142397</v>
      </c>
      <c r="R111" s="40">
        <f t="shared" si="83"/>
        <v>0.04467522248666774</v>
      </c>
      <c r="S111" s="133">
        <v>0</v>
      </c>
      <c r="T111" s="40">
        <f t="shared" si="84"/>
        <v>0</v>
      </c>
      <c r="U111" s="43">
        <f t="shared" si="85"/>
        <v>1616126</v>
      </c>
      <c r="V111" s="46">
        <f t="shared" si="86"/>
        <v>0.5070386919421644</v>
      </c>
      <c r="W111" s="133">
        <v>318049</v>
      </c>
      <c r="X111" s="40">
        <f t="shared" si="87"/>
        <v>0.09978377238749545</v>
      </c>
      <c r="Y111" s="133">
        <v>0</v>
      </c>
      <c r="Z111" s="40">
        <f t="shared" si="88"/>
        <v>0</v>
      </c>
      <c r="AA111" s="133">
        <v>17485</v>
      </c>
      <c r="AB111" s="40">
        <f t="shared" si="89"/>
        <v>0.005485693274292194</v>
      </c>
      <c r="AC111" s="133">
        <v>287516</v>
      </c>
      <c r="AD111" s="40">
        <f t="shared" si="90"/>
        <v>0.09020443737211291</v>
      </c>
      <c r="AE111" s="133">
        <v>139826</v>
      </c>
      <c r="AF111" s="40">
        <f t="shared" si="91"/>
        <v>0.04386860439068803</v>
      </c>
      <c r="AG111" s="133">
        <v>240854</v>
      </c>
      <c r="AH111" s="40">
        <f t="shared" si="92"/>
        <v>0.0755648365963038</v>
      </c>
      <c r="AI111" s="133">
        <v>0</v>
      </c>
      <c r="AJ111" s="40">
        <f t="shared" si="93"/>
        <v>0</v>
      </c>
      <c r="AK111" s="133">
        <v>0</v>
      </c>
      <c r="AL111" s="40">
        <f t="shared" si="94"/>
        <v>0</v>
      </c>
      <c r="AM111" s="133">
        <v>567526</v>
      </c>
      <c r="AN111" s="40">
        <f t="shared" si="95"/>
        <v>0.17805396403694318</v>
      </c>
      <c r="AO111" s="60">
        <f t="shared" si="96"/>
        <v>1571256</v>
      </c>
      <c r="AP111" s="47">
        <f t="shared" si="97"/>
        <v>0.49296130805783556</v>
      </c>
      <c r="AQ111" s="133">
        <v>0</v>
      </c>
      <c r="AR111" s="40">
        <f t="shared" si="98"/>
        <v>0</v>
      </c>
      <c r="AS111" s="133">
        <v>0</v>
      </c>
      <c r="AT111" s="40">
        <f t="shared" si="99"/>
        <v>0</v>
      </c>
      <c r="AU111" s="61">
        <f t="shared" si="100"/>
        <v>3187382</v>
      </c>
      <c r="AV111" s="44"/>
      <c r="AW111" s="44"/>
      <c r="AX111" s="44"/>
      <c r="AY111" s="44"/>
    </row>
    <row r="112" spans="1:47" ht="12.75">
      <c r="A112" s="88">
        <v>381001</v>
      </c>
      <c r="B112" s="78" t="s">
        <v>151</v>
      </c>
      <c r="C112" s="134">
        <v>821874</v>
      </c>
      <c r="D112" s="41">
        <f t="shared" si="75"/>
        <v>0.4799642599562593</v>
      </c>
      <c r="E112" s="134">
        <v>122704</v>
      </c>
      <c r="F112" s="41">
        <f t="shared" si="76"/>
        <v>0.07165761972476663</v>
      </c>
      <c r="G112" s="134">
        <v>0</v>
      </c>
      <c r="H112" s="41">
        <f t="shared" si="77"/>
        <v>0</v>
      </c>
      <c r="I112" s="134">
        <v>0</v>
      </c>
      <c r="J112" s="41">
        <f t="shared" si="78"/>
        <v>0</v>
      </c>
      <c r="K112" s="134">
        <v>0</v>
      </c>
      <c r="L112" s="41">
        <f t="shared" si="79"/>
        <v>0</v>
      </c>
      <c r="M112" s="134">
        <v>0</v>
      </c>
      <c r="N112" s="41">
        <f t="shared" si="80"/>
        <v>0</v>
      </c>
      <c r="O112" s="5">
        <f t="shared" si="81"/>
        <v>944578</v>
      </c>
      <c r="P112" s="57">
        <f t="shared" si="82"/>
        <v>0.5516218796810259</v>
      </c>
      <c r="Q112" s="134">
        <v>19883</v>
      </c>
      <c r="R112" s="41">
        <f t="shared" si="83"/>
        <v>0.011611426302219445</v>
      </c>
      <c r="S112" s="134">
        <v>13760</v>
      </c>
      <c r="T112" s="41">
        <f t="shared" si="84"/>
        <v>0.008035669965223535</v>
      </c>
      <c r="U112" s="6">
        <f t="shared" si="85"/>
        <v>978221</v>
      </c>
      <c r="V112" s="54">
        <f t="shared" si="86"/>
        <v>0.5712689759484689</v>
      </c>
      <c r="W112" s="134">
        <v>296762</v>
      </c>
      <c r="X112" s="41">
        <f t="shared" si="87"/>
        <v>0.1733053408589874</v>
      </c>
      <c r="Y112" s="134">
        <v>14340</v>
      </c>
      <c r="Z112" s="41">
        <f t="shared" si="88"/>
        <v>0.008374382798059993</v>
      </c>
      <c r="AA112" s="134">
        <v>63989</v>
      </c>
      <c r="AB112" s="41">
        <f t="shared" si="89"/>
        <v>0.03736878527650355</v>
      </c>
      <c r="AC112" s="134">
        <v>106763</v>
      </c>
      <c r="AD112" s="41">
        <f t="shared" si="90"/>
        <v>0.06234827271054944</v>
      </c>
      <c r="AE112" s="134">
        <v>190635</v>
      </c>
      <c r="AF112" s="41">
        <f t="shared" si="91"/>
        <v>0.11132848428927244</v>
      </c>
      <c r="AG112" s="134">
        <v>27976</v>
      </c>
      <c r="AH112" s="41">
        <f t="shared" si="92"/>
        <v>0.016337638295573664</v>
      </c>
      <c r="AI112" s="134">
        <v>0</v>
      </c>
      <c r="AJ112" s="41">
        <f t="shared" si="93"/>
        <v>0</v>
      </c>
      <c r="AK112" s="134">
        <v>0</v>
      </c>
      <c r="AL112" s="41">
        <f t="shared" si="94"/>
        <v>0</v>
      </c>
      <c r="AM112" s="134">
        <v>33298</v>
      </c>
      <c r="AN112" s="41">
        <f t="shared" si="95"/>
        <v>0.01944562053066957</v>
      </c>
      <c r="AO112" s="79">
        <f t="shared" si="96"/>
        <v>733763</v>
      </c>
      <c r="AP112" s="58">
        <f t="shared" si="97"/>
        <v>0.4285085247596161</v>
      </c>
      <c r="AQ112" s="134">
        <v>0</v>
      </c>
      <c r="AR112" s="41">
        <f t="shared" si="98"/>
        <v>0</v>
      </c>
      <c r="AS112" s="134">
        <v>381</v>
      </c>
      <c r="AT112" s="41">
        <f t="shared" si="99"/>
        <v>0.00022249929191498307</v>
      </c>
      <c r="AU112" s="80">
        <f t="shared" si="100"/>
        <v>1712365</v>
      </c>
    </row>
    <row r="113" spans="1:47" ht="12.75">
      <c r="A113" s="87">
        <v>382001</v>
      </c>
      <c r="B113" s="81" t="s">
        <v>152</v>
      </c>
      <c r="C113" s="135">
        <v>907638</v>
      </c>
      <c r="D113" s="32">
        <f t="shared" si="75"/>
        <v>0.4809225951565344</v>
      </c>
      <c r="E113" s="135">
        <v>49992</v>
      </c>
      <c r="F113" s="32">
        <f t="shared" si="76"/>
        <v>0.02648884508699004</v>
      </c>
      <c r="G113" s="135">
        <v>0</v>
      </c>
      <c r="H113" s="32">
        <f t="shared" si="77"/>
        <v>0</v>
      </c>
      <c r="I113" s="135">
        <v>1161</v>
      </c>
      <c r="J113" s="32">
        <f t="shared" si="78"/>
        <v>0.0006151694100255128</v>
      </c>
      <c r="K113" s="135">
        <v>0</v>
      </c>
      <c r="L113" s="32">
        <f t="shared" si="79"/>
        <v>0</v>
      </c>
      <c r="M113" s="135">
        <v>0</v>
      </c>
      <c r="N113" s="32">
        <f t="shared" si="80"/>
        <v>0</v>
      </c>
      <c r="O113" s="36">
        <f t="shared" si="81"/>
        <v>958791</v>
      </c>
      <c r="P113" s="37">
        <f t="shared" si="82"/>
        <v>0.50802660965355</v>
      </c>
      <c r="Q113" s="135">
        <v>190067</v>
      </c>
      <c r="R113" s="32">
        <f t="shared" si="83"/>
        <v>0.10070921985815603</v>
      </c>
      <c r="S113" s="135">
        <v>92908</v>
      </c>
      <c r="T113" s="32">
        <f t="shared" si="84"/>
        <v>0.04922838892907007</v>
      </c>
      <c r="U113" s="43">
        <f t="shared" si="85"/>
        <v>1241766</v>
      </c>
      <c r="V113" s="53">
        <f t="shared" si="86"/>
        <v>0.657964218440776</v>
      </c>
      <c r="W113" s="135">
        <v>212054</v>
      </c>
      <c r="X113" s="32">
        <f t="shared" si="87"/>
        <v>0.11235928860770895</v>
      </c>
      <c r="Y113" s="135">
        <v>231</v>
      </c>
      <c r="Z113" s="32">
        <f t="shared" si="88"/>
        <v>0.00012239804798957232</v>
      </c>
      <c r="AA113" s="135">
        <v>96836</v>
      </c>
      <c r="AB113" s="32">
        <f t="shared" si="89"/>
        <v>0.051309685606572404</v>
      </c>
      <c r="AC113" s="135">
        <v>91595</v>
      </c>
      <c r="AD113" s="32">
        <f t="shared" si="90"/>
        <v>0.04853268054374406</v>
      </c>
      <c r="AE113" s="135">
        <v>197855</v>
      </c>
      <c r="AF113" s="32">
        <f t="shared" si="91"/>
        <v>0.10483578261894733</v>
      </c>
      <c r="AG113" s="135">
        <v>30305</v>
      </c>
      <c r="AH113" s="40">
        <f t="shared" si="92"/>
        <v>0.01605745820053675</v>
      </c>
      <c r="AI113" s="135">
        <v>0</v>
      </c>
      <c r="AJ113" s="32">
        <f t="shared" si="93"/>
        <v>0</v>
      </c>
      <c r="AK113" s="135">
        <v>0</v>
      </c>
      <c r="AL113" s="32">
        <f t="shared" si="94"/>
        <v>0</v>
      </c>
      <c r="AM113" s="135">
        <v>16643</v>
      </c>
      <c r="AN113" s="32">
        <f t="shared" si="95"/>
        <v>0.008818487933724901</v>
      </c>
      <c r="AO113" s="55">
        <f t="shared" si="96"/>
        <v>645519</v>
      </c>
      <c r="AP113" s="42">
        <f t="shared" si="97"/>
        <v>0.342035781559224</v>
      </c>
      <c r="AQ113" s="135">
        <v>0</v>
      </c>
      <c r="AR113" s="32">
        <f t="shared" si="98"/>
        <v>0</v>
      </c>
      <c r="AS113" s="135">
        <v>0</v>
      </c>
      <c r="AT113" s="32">
        <f t="shared" si="99"/>
        <v>0</v>
      </c>
      <c r="AU113" s="82">
        <f t="shared" si="100"/>
        <v>1887285</v>
      </c>
    </row>
    <row r="114" spans="1:51" s="56" customFormat="1" ht="12.75">
      <c r="A114" s="86">
        <v>383001</v>
      </c>
      <c r="B114" s="59" t="s">
        <v>153</v>
      </c>
      <c r="C114" s="133">
        <v>719437</v>
      </c>
      <c r="D114" s="40">
        <f t="shared" si="75"/>
        <v>0.38062831657081786</v>
      </c>
      <c r="E114" s="133">
        <v>154925</v>
      </c>
      <c r="F114" s="40">
        <f t="shared" si="76"/>
        <v>0.08196526164866967</v>
      </c>
      <c r="G114" s="133">
        <v>0</v>
      </c>
      <c r="H114" s="40">
        <f t="shared" si="77"/>
        <v>0</v>
      </c>
      <c r="I114" s="133">
        <v>0</v>
      </c>
      <c r="J114" s="40">
        <f t="shared" si="78"/>
        <v>0</v>
      </c>
      <c r="K114" s="133">
        <v>0</v>
      </c>
      <c r="L114" s="40">
        <f t="shared" si="79"/>
        <v>0</v>
      </c>
      <c r="M114" s="133">
        <v>0</v>
      </c>
      <c r="N114" s="40">
        <f t="shared" si="80"/>
        <v>0</v>
      </c>
      <c r="O114" s="36">
        <f t="shared" si="81"/>
        <v>874362</v>
      </c>
      <c r="P114" s="45">
        <f t="shared" si="82"/>
        <v>0.46259357821948754</v>
      </c>
      <c r="Q114" s="133">
        <v>157731</v>
      </c>
      <c r="R114" s="40">
        <f t="shared" si="83"/>
        <v>0.08344981562114775</v>
      </c>
      <c r="S114" s="133">
        <v>9458</v>
      </c>
      <c r="T114" s="40">
        <f t="shared" si="84"/>
        <v>0.005003888621417574</v>
      </c>
      <c r="U114" s="43">
        <f t="shared" si="85"/>
        <v>1041551</v>
      </c>
      <c r="V114" s="46">
        <f t="shared" si="86"/>
        <v>0.5510472824620529</v>
      </c>
      <c r="W114" s="133">
        <v>380760</v>
      </c>
      <c r="X114" s="40">
        <f t="shared" si="87"/>
        <v>0.20144646135451</v>
      </c>
      <c r="Y114" s="133">
        <v>0</v>
      </c>
      <c r="Z114" s="40">
        <f t="shared" si="88"/>
        <v>0</v>
      </c>
      <c r="AA114" s="133">
        <v>121727</v>
      </c>
      <c r="AB114" s="40">
        <f t="shared" si="89"/>
        <v>0.06440139038055584</v>
      </c>
      <c r="AC114" s="133">
        <v>126225</v>
      </c>
      <c r="AD114" s="40">
        <f t="shared" si="90"/>
        <v>0.0667811208752837</v>
      </c>
      <c r="AE114" s="133">
        <v>209434</v>
      </c>
      <c r="AF114" s="40">
        <f t="shared" si="91"/>
        <v>0.11080401877119563</v>
      </c>
      <c r="AG114" s="133">
        <v>1173</v>
      </c>
      <c r="AH114" s="40">
        <f t="shared" si="92"/>
        <v>0.0006205922343965759</v>
      </c>
      <c r="AI114" s="133">
        <v>0</v>
      </c>
      <c r="AJ114" s="40">
        <f t="shared" si="93"/>
        <v>0</v>
      </c>
      <c r="AK114" s="133">
        <v>0</v>
      </c>
      <c r="AL114" s="40">
        <f t="shared" si="94"/>
        <v>0</v>
      </c>
      <c r="AM114" s="133">
        <v>9260</v>
      </c>
      <c r="AN114" s="40">
        <f t="shared" si="95"/>
        <v>0.004899133922005364</v>
      </c>
      <c r="AO114" s="60">
        <f t="shared" si="96"/>
        <v>848579</v>
      </c>
      <c r="AP114" s="47">
        <f t="shared" si="97"/>
        <v>0.44895271753794713</v>
      </c>
      <c r="AQ114" s="133">
        <v>0</v>
      </c>
      <c r="AR114" s="40">
        <f t="shared" si="98"/>
        <v>0</v>
      </c>
      <c r="AS114" s="133">
        <v>0</v>
      </c>
      <c r="AT114" s="40">
        <f t="shared" si="99"/>
        <v>0</v>
      </c>
      <c r="AU114" s="61">
        <f t="shared" si="100"/>
        <v>1890130</v>
      </c>
      <c r="AV114" s="44"/>
      <c r="AW114" s="44"/>
      <c r="AX114" s="44"/>
      <c r="AY114" s="44"/>
    </row>
    <row r="115" spans="1:51" s="56" customFormat="1" ht="12.75">
      <c r="A115" s="86">
        <v>384001</v>
      </c>
      <c r="B115" s="59" t="s">
        <v>154</v>
      </c>
      <c r="C115" s="133">
        <v>1634478</v>
      </c>
      <c r="D115" s="40">
        <f t="shared" si="75"/>
        <v>0.4738887962714641</v>
      </c>
      <c r="E115" s="133">
        <v>276731</v>
      </c>
      <c r="F115" s="40">
        <f t="shared" si="76"/>
        <v>0.08023339591049775</v>
      </c>
      <c r="G115" s="133">
        <v>0</v>
      </c>
      <c r="H115" s="40">
        <f t="shared" si="77"/>
        <v>0</v>
      </c>
      <c r="I115" s="133">
        <v>54450</v>
      </c>
      <c r="J115" s="40">
        <f t="shared" si="78"/>
        <v>0.015786841399505664</v>
      </c>
      <c r="K115" s="133">
        <v>0</v>
      </c>
      <c r="L115" s="40">
        <f t="shared" si="79"/>
        <v>0</v>
      </c>
      <c r="M115" s="133">
        <v>0</v>
      </c>
      <c r="N115" s="40">
        <f t="shared" si="80"/>
        <v>0</v>
      </c>
      <c r="O115" s="36">
        <f t="shared" si="81"/>
        <v>1965659</v>
      </c>
      <c r="P115" s="45">
        <f t="shared" si="82"/>
        <v>0.5699090335814675</v>
      </c>
      <c r="Q115" s="133">
        <v>139980</v>
      </c>
      <c r="R115" s="40">
        <f t="shared" si="83"/>
        <v>0.04058479447388068</v>
      </c>
      <c r="S115" s="133">
        <v>21831</v>
      </c>
      <c r="T115" s="40">
        <f t="shared" si="84"/>
        <v>0.006329523133013924</v>
      </c>
      <c r="U115" s="43">
        <f t="shared" si="85"/>
        <v>2127470</v>
      </c>
      <c r="V115" s="46">
        <f t="shared" si="86"/>
        <v>0.6168233511883621</v>
      </c>
      <c r="W115" s="133">
        <v>621396</v>
      </c>
      <c r="X115" s="40">
        <f t="shared" si="87"/>
        <v>0.18016308720454036</v>
      </c>
      <c r="Y115" s="133">
        <v>38040</v>
      </c>
      <c r="Z115" s="40">
        <f t="shared" si="88"/>
        <v>0.011029044019048586</v>
      </c>
      <c r="AA115" s="133">
        <v>168315</v>
      </c>
      <c r="AB115" s="40">
        <f t="shared" si="89"/>
        <v>0.04880004059059313</v>
      </c>
      <c r="AC115" s="133">
        <v>144636</v>
      </c>
      <c r="AD115" s="40">
        <f t="shared" si="90"/>
        <v>0.04193472162826265</v>
      </c>
      <c r="AE115" s="133">
        <v>311180</v>
      </c>
      <c r="AF115" s="40">
        <f t="shared" si="91"/>
        <v>0.09022129121576075</v>
      </c>
      <c r="AG115" s="133">
        <v>37408</v>
      </c>
      <c r="AH115" s="40">
        <f t="shared" si="92"/>
        <v>0.010845806484347253</v>
      </c>
      <c r="AI115" s="133">
        <v>0</v>
      </c>
      <c r="AJ115" s="40">
        <f t="shared" si="93"/>
        <v>0</v>
      </c>
      <c r="AK115" s="133">
        <v>0</v>
      </c>
      <c r="AL115" s="40">
        <f t="shared" si="94"/>
        <v>0</v>
      </c>
      <c r="AM115" s="133">
        <v>630</v>
      </c>
      <c r="AN115" s="40">
        <f t="shared" si="95"/>
        <v>0.0001826576690851895</v>
      </c>
      <c r="AO115" s="60">
        <f t="shared" si="96"/>
        <v>1321605</v>
      </c>
      <c r="AP115" s="47">
        <f t="shared" si="97"/>
        <v>0.3831766488116379</v>
      </c>
      <c r="AQ115" s="133">
        <v>0</v>
      </c>
      <c r="AR115" s="40">
        <f t="shared" si="98"/>
        <v>0</v>
      </c>
      <c r="AS115" s="133">
        <v>0</v>
      </c>
      <c r="AT115" s="40">
        <f t="shared" si="99"/>
        <v>0</v>
      </c>
      <c r="AU115" s="61">
        <f t="shared" si="100"/>
        <v>3449075</v>
      </c>
      <c r="AV115" s="44"/>
      <c r="AW115" s="44"/>
      <c r="AX115" s="44"/>
      <c r="AY115" s="44"/>
    </row>
    <row r="116" spans="1:51" s="56" customFormat="1" ht="12.75">
      <c r="A116" s="86">
        <v>385001</v>
      </c>
      <c r="B116" s="59" t="s">
        <v>132</v>
      </c>
      <c r="C116" s="133">
        <v>1885842</v>
      </c>
      <c r="D116" s="40">
        <f t="shared" si="75"/>
        <v>0.3908584517889801</v>
      </c>
      <c r="E116" s="133">
        <v>332712</v>
      </c>
      <c r="F116" s="40">
        <f t="shared" si="76"/>
        <v>0.06895768426602819</v>
      </c>
      <c r="G116" s="133">
        <v>0</v>
      </c>
      <c r="H116" s="40">
        <f t="shared" si="77"/>
        <v>0</v>
      </c>
      <c r="I116" s="133">
        <v>268356</v>
      </c>
      <c r="J116" s="40">
        <f t="shared" si="78"/>
        <v>0.05561929933063509</v>
      </c>
      <c r="K116" s="133">
        <v>0</v>
      </c>
      <c r="L116" s="40">
        <f t="shared" si="79"/>
        <v>0</v>
      </c>
      <c r="M116" s="133">
        <v>0</v>
      </c>
      <c r="N116" s="40">
        <f t="shared" si="80"/>
        <v>0</v>
      </c>
      <c r="O116" s="36">
        <f t="shared" si="81"/>
        <v>2486910</v>
      </c>
      <c r="P116" s="45">
        <f t="shared" si="82"/>
        <v>0.5154354353856434</v>
      </c>
      <c r="Q116" s="133">
        <v>203772</v>
      </c>
      <c r="R116" s="40">
        <f t="shared" si="83"/>
        <v>0.04223365925562378</v>
      </c>
      <c r="S116" s="133">
        <v>245775</v>
      </c>
      <c r="T116" s="40">
        <f t="shared" si="84"/>
        <v>0.050939175173973526</v>
      </c>
      <c r="U116" s="43">
        <f t="shared" si="85"/>
        <v>2936457</v>
      </c>
      <c r="V116" s="46">
        <f t="shared" si="86"/>
        <v>0.6086082698152407</v>
      </c>
      <c r="W116" s="133">
        <v>580415</v>
      </c>
      <c r="X116" s="40">
        <f t="shared" si="87"/>
        <v>0.12029645553291361</v>
      </c>
      <c r="Y116" s="133">
        <v>164391</v>
      </c>
      <c r="Z116" s="40">
        <f t="shared" si="88"/>
        <v>0.03407157744288346</v>
      </c>
      <c r="AA116" s="133">
        <v>269665</v>
      </c>
      <c r="AB116" s="40">
        <f t="shared" si="89"/>
        <v>0.05589060186467123</v>
      </c>
      <c r="AC116" s="133">
        <v>288340</v>
      </c>
      <c r="AD116" s="40">
        <f t="shared" si="90"/>
        <v>0.05976117086629448</v>
      </c>
      <c r="AE116" s="133">
        <v>488499</v>
      </c>
      <c r="AF116" s="40">
        <f t="shared" si="91"/>
        <v>0.10124600196647704</v>
      </c>
      <c r="AG116" s="133">
        <v>38367</v>
      </c>
      <c r="AH116" s="40">
        <f t="shared" si="92"/>
        <v>0.00795192079706985</v>
      </c>
      <c r="AI116" s="133">
        <v>0</v>
      </c>
      <c r="AJ116" s="40">
        <f t="shared" si="93"/>
        <v>0</v>
      </c>
      <c r="AK116" s="133">
        <v>0</v>
      </c>
      <c r="AL116" s="40">
        <f t="shared" si="94"/>
        <v>0</v>
      </c>
      <c r="AM116" s="133">
        <v>58738</v>
      </c>
      <c r="AN116" s="40">
        <f t="shared" si="95"/>
        <v>0.012174001714449626</v>
      </c>
      <c r="AO116" s="60">
        <f t="shared" si="96"/>
        <v>1888415</v>
      </c>
      <c r="AP116" s="47">
        <f t="shared" si="97"/>
        <v>0.3913917301847593</v>
      </c>
      <c r="AQ116" s="133">
        <v>0</v>
      </c>
      <c r="AR116" s="40">
        <f t="shared" si="98"/>
        <v>0</v>
      </c>
      <c r="AS116" s="133">
        <v>0</v>
      </c>
      <c r="AT116" s="40">
        <f t="shared" si="99"/>
        <v>0</v>
      </c>
      <c r="AU116" s="61">
        <f t="shared" si="100"/>
        <v>4824872</v>
      </c>
      <c r="AV116" s="44"/>
      <c r="AW116" s="44"/>
      <c r="AX116" s="44"/>
      <c r="AY116" s="44"/>
    </row>
    <row r="117" spans="1:47" ht="12.75">
      <c r="A117" s="88">
        <v>386001</v>
      </c>
      <c r="B117" s="78" t="s">
        <v>133</v>
      </c>
      <c r="C117" s="134">
        <v>1591522</v>
      </c>
      <c r="D117" s="41">
        <f t="shared" si="75"/>
        <v>0.4034650616508401</v>
      </c>
      <c r="E117" s="134">
        <v>238739</v>
      </c>
      <c r="F117" s="41">
        <f t="shared" si="76"/>
        <v>0.06052247179332734</v>
      </c>
      <c r="G117" s="134">
        <v>0</v>
      </c>
      <c r="H117" s="41">
        <f t="shared" si="77"/>
        <v>0</v>
      </c>
      <c r="I117" s="134">
        <v>254638</v>
      </c>
      <c r="J117" s="41">
        <f t="shared" si="78"/>
        <v>0.06455301049476327</v>
      </c>
      <c r="K117" s="134">
        <v>0</v>
      </c>
      <c r="L117" s="41">
        <f t="shared" si="79"/>
        <v>0</v>
      </c>
      <c r="M117" s="134">
        <v>0</v>
      </c>
      <c r="N117" s="41">
        <f t="shared" si="80"/>
        <v>0</v>
      </c>
      <c r="O117" s="5">
        <f t="shared" si="81"/>
        <v>2084899</v>
      </c>
      <c r="P117" s="57">
        <f t="shared" si="82"/>
        <v>0.5285405439389307</v>
      </c>
      <c r="Q117" s="134">
        <v>186674</v>
      </c>
      <c r="R117" s="41">
        <f t="shared" si="83"/>
        <v>0.04732352862141329</v>
      </c>
      <c r="S117" s="134">
        <v>7494</v>
      </c>
      <c r="T117" s="41">
        <f t="shared" si="84"/>
        <v>0.001899796026703618</v>
      </c>
      <c r="U117" s="6">
        <f t="shared" si="85"/>
        <v>2279067</v>
      </c>
      <c r="V117" s="54">
        <f t="shared" si="86"/>
        <v>0.5777638685870476</v>
      </c>
      <c r="W117" s="134">
        <v>357859</v>
      </c>
      <c r="X117" s="41">
        <f t="shared" si="87"/>
        <v>0.09072045720845077</v>
      </c>
      <c r="Y117" s="134">
        <v>63455</v>
      </c>
      <c r="Z117" s="41">
        <f t="shared" si="88"/>
        <v>0.016086410044632786</v>
      </c>
      <c r="AA117" s="134">
        <v>27636</v>
      </c>
      <c r="AB117" s="41">
        <f t="shared" si="89"/>
        <v>0.007005973177739684</v>
      </c>
      <c r="AC117" s="134">
        <v>377728</v>
      </c>
      <c r="AD117" s="41">
        <f t="shared" si="90"/>
        <v>0.09575742641776144</v>
      </c>
      <c r="AE117" s="134">
        <v>466239</v>
      </c>
      <c r="AF117" s="41">
        <f t="shared" si="91"/>
        <v>0.11819575656448734</v>
      </c>
      <c r="AG117" s="134">
        <v>18544</v>
      </c>
      <c r="AH117" s="41">
        <f t="shared" si="92"/>
        <v>0.004701069858445676</v>
      </c>
      <c r="AI117" s="134">
        <v>0</v>
      </c>
      <c r="AJ117" s="41">
        <f t="shared" si="93"/>
        <v>0</v>
      </c>
      <c r="AK117" s="134">
        <v>0</v>
      </c>
      <c r="AL117" s="41">
        <f t="shared" si="94"/>
        <v>0</v>
      </c>
      <c r="AM117" s="134">
        <v>352693</v>
      </c>
      <c r="AN117" s="41">
        <f t="shared" si="95"/>
        <v>0.08941083000349336</v>
      </c>
      <c r="AO117" s="79">
        <f t="shared" si="96"/>
        <v>1664154</v>
      </c>
      <c r="AP117" s="58">
        <f t="shared" si="97"/>
        <v>0.42187792327501106</v>
      </c>
      <c r="AQ117" s="134">
        <v>1413</v>
      </c>
      <c r="AR117" s="41">
        <f t="shared" si="98"/>
        <v>0.0003582081379413147</v>
      </c>
      <c r="AS117" s="134">
        <v>0</v>
      </c>
      <c r="AT117" s="41">
        <f t="shared" si="99"/>
        <v>0</v>
      </c>
      <c r="AU117" s="80">
        <f t="shared" si="100"/>
        <v>3944634</v>
      </c>
    </row>
    <row r="118" spans="1:47" ht="12.75">
      <c r="A118" s="87">
        <v>387001</v>
      </c>
      <c r="B118" s="81" t="s">
        <v>134</v>
      </c>
      <c r="C118" s="135">
        <v>2108187</v>
      </c>
      <c r="D118" s="32">
        <f t="shared" si="75"/>
        <v>0.41581761663754097</v>
      </c>
      <c r="E118" s="135">
        <v>325830</v>
      </c>
      <c r="F118" s="32">
        <f t="shared" si="76"/>
        <v>0.0642665257062158</v>
      </c>
      <c r="G118" s="135">
        <v>0</v>
      </c>
      <c r="H118" s="32">
        <f t="shared" si="77"/>
        <v>0</v>
      </c>
      <c r="I118" s="135">
        <v>128031</v>
      </c>
      <c r="J118" s="32">
        <f t="shared" si="78"/>
        <v>0.025252762338312973</v>
      </c>
      <c r="K118" s="135">
        <v>0</v>
      </c>
      <c r="L118" s="32">
        <f t="shared" si="79"/>
        <v>0</v>
      </c>
      <c r="M118" s="135">
        <v>0</v>
      </c>
      <c r="N118" s="32">
        <f t="shared" si="80"/>
        <v>0</v>
      </c>
      <c r="O118" s="36">
        <f t="shared" si="81"/>
        <v>2562048</v>
      </c>
      <c r="P118" s="37">
        <f t="shared" si="82"/>
        <v>0.5053369046820697</v>
      </c>
      <c r="Q118" s="135">
        <v>282019</v>
      </c>
      <c r="R118" s="32">
        <f t="shared" si="83"/>
        <v>0.0556252687387327</v>
      </c>
      <c r="S118" s="135">
        <v>174612</v>
      </c>
      <c r="T118" s="32">
        <f t="shared" si="84"/>
        <v>0.03444037254584831</v>
      </c>
      <c r="U118" s="43">
        <f t="shared" si="85"/>
        <v>3018679</v>
      </c>
      <c r="V118" s="53">
        <f t="shared" si="86"/>
        <v>0.5954025459666508</v>
      </c>
      <c r="W118" s="135">
        <v>675776</v>
      </c>
      <c r="X118" s="32">
        <f t="shared" si="87"/>
        <v>0.1332896776713123</v>
      </c>
      <c r="Y118" s="135">
        <v>48270</v>
      </c>
      <c r="Z118" s="32">
        <f t="shared" si="88"/>
        <v>0.009520747616361406</v>
      </c>
      <c r="AA118" s="135">
        <v>166327</v>
      </c>
      <c r="AB118" s="32">
        <f t="shared" si="89"/>
        <v>0.03280624381161267</v>
      </c>
      <c r="AC118" s="135">
        <v>480300</v>
      </c>
      <c r="AD118" s="32">
        <f t="shared" si="90"/>
        <v>0.09473410151519335</v>
      </c>
      <c r="AE118" s="135">
        <v>529100</v>
      </c>
      <c r="AF118" s="32">
        <f t="shared" si="91"/>
        <v>0.104359386033081</v>
      </c>
      <c r="AG118" s="135">
        <v>64666</v>
      </c>
      <c r="AH118" s="40">
        <f t="shared" si="92"/>
        <v>0.01275468542282218</v>
      </c>
      <c r="AI118" s="135">
        <v>0</v>
      </c>
      <c r="AJ118" s="32">
        <f t="shared" si="93"/>
        <v>0</v>
      </c>
      <c r="AK118" s="135">
        <v>1752</v>
      </c>
      <c r="AL118" s="32">
        <f t="shared" si="94"/>
        <v>0.00034556349334711377</v>
      </c>
      <c r="AM118" s="135">
        <v>85110</v>
      </c>
      <c r="AN118" s="32">
        <f t="shared" si="95"/>
        <v>0.01678704846961921</v>
      </c>
      <c r="AO118" s="55">
        <f t="shared" si="96"/>
        <v>2051301</v>
      </c>
      <c r="AP118" s="42">
        <f t="shared" si="97"/>
        <v>0.40459745403334924</v>
      </c>
      <c r="AQ118" s="135">
        <v>0</v>
      </c>
      <c r="AR118" s="32">
        <f t="shared" si="98"/>
        <v>0</v>
      </c>
      <c r="AS118" s="135">
        <v>0</v>
      </c>
      <c r="AT118" s="32">
        <f t="shared" si="99"/>
        <v>0</v>
      </c>
      <c r="AU118" s="82">
        <f t="shared" si="100"/>
        <v>5069980</v>
      </c>
    </row>
    <row r="119" spans="1:51" s="56" customFormat="1" ht="12.75">
      <c r="A119" s="86">
        <v>388001</v>
      </c>
      <c r="B119" s="59" t="s">
        <v>135</v>
      </c>
      <c r="C119" s="133">
        <v>2437863</v>
      </c>
      <c r="D119" s="40">
        <f t="shared" si="75"/>
        <v>0.49836672489448974</v>
      </c>
      <c r="E119" s="133">
        <v>47091</v>
      </c>
      <c r="F119" s="40">
        <f t="shared" si="76"/>
        <v>0.009626704799246889</v>
      </c>
      <c r="G119" s="133">
        <v>0</v>
      </c>
      <c r="H119" s="40">
        <f t="shared" si="77"/>
        <v>0</v>
      </c>
      <c r="I119" s="133">
        <v>0</v>
      </c>
      <c r="J119" s="40">
        <f t="shared" si="78"/>
        <v>0</v>
      </c>
      <c r="K119" s="133">
        <v>0</v>
      </c>
      <c r="L119" s="40">
        <f t="shared" si="79"/>
        <v>0</v>
      </c>
      <c r="M119" s="133">
        <v>0</v>
      </c>
      <c r="N119" s="40">
        <f t="shared" si="80"/>
        <v>0</v>
      </c>
      <c r="O119" s="36">
        <f t="shared" si="81"/>
        <v>2484954</v>
      </c>
      <c r="P119" s="45">
        <f t="shared" si="82"/>
        <v>0.5079934296937366</v>
      </c>
      <c r="Q119" s="133">
        <v>284468</v>
      </c>
      <c r="R119" s="40">
        <f t="shared" si="83"/>
        <v>0.05815313883400573</v>
      </c>
      <c r="S119" s="133">
        <v>314881</v>
      </c>
      <c r="T119" s="40">
        <f t="shared" si="84"/>
        <v>0.06437039846025057</v>
      </c>
      <c r="U119" s="43">
        <f t="shared" si="85"/>
        <v>3084303</v>
      </c>
      <c r="V119" s="46">
        <f t="shared" si="86"/>
        <v>0.630516966987993</v>
      </c>
      <c r="W119" s="133">
        <v>359375</v>
      </c>
      <c r="X119" s="40">
        <f t="shared" si="87"/>
        <v>0.07346620452378057</v>
      </c>
      <c r="Y119" s="133">
        <v>45000</v>
      </c>
      <c r="Z119" s="40">
        <f t="shared" si="88"/>
        <v>0.00919924647949948</v>
      </c>
      <c r="AA119" s="133">
        <v>93761</v>
      </c>
      <c r="AB119" s="40">
        <f t="shared" si="89"/>
        <v>0.01916734553698557</v>
      </c>
      <c r="AC119" s="133">
        <v>430150</v>
      </c>
      <c r="AD119" s="40">
        <f t="shared" si="90"/>
        <v>0.0879345749590378</v>
      </c>
      <c r="AE119" s="133">
        <v>490273</v>
      </c>
      <c r="AF119" s="40">
        <f t="shared" si="91"/>
        <v>0.10022538153874774</v>
      </c>
      <c r="AG119" s="133">
        <v>291165</v>
      </c>
      <c r="AH119" s="40">
        <f t="shared" si="92"/>
        <v>0.0595221911378548</v>
      </c>
      <c r="AI119" s="133">
        <v>0</v>
      </c>
      <c r="AJ119" s="40">
        <f t="shared" si="93"/>
        <v>0</v>
      </c>
      <c r="AK119" s="133">
        <v>0</v>
      </c>
      <c r="AL119" s="40">
        <f t="shared" si="94"/>
        <v>0</v>
      </c>
      <c r="AM119" s="133">
        <v>97678</v>
      </c>
      <c r="AN119" s="40">
        <f t="shared" si="95"/>
        <v>0.019968088836101114</v>
      </c>
      <c r="AO119" s="60">
        <f t="shared" si="96"/>
        <v>1807402</v>
      </c>
      <c r="AP119" s="47">
        <f t="shared" si="97"/>
        <v>0.3694830330120071</v>
      </c>
      <c r="AQ119" s="133">
        <v>0</v>
      </c>
      <c r="AR119" s="40">
        <f t="shared" si="98"/>
        <v>0</v>
      </c>
      <c r="AS119" s="133">
        <v>0</v>
      </c>
      <c r="AT119" s="40">
        <f t="shared" si="99"/>
        <v>0</v>
      </c>
      <c r="AU119" s="61">
        <f t="shared" si="100"/>
        <v>4891705</v>
      </c>
      <c r="AV119" s="44"/>
      <c r="AW119" s="44"/>
      <c r="AX119" s="44"/>
      <c r="AY119" s="44"/>
    </row>
    <row r="120" spans="1:51" s="56" customFormat="1" ht="12.75">
      <c r="A120" s="86">
        <v>389001</v>
      </c>
      <c r="B120" s="59" t="s">
        <v>136</v>
      </c>
      <c r="C120" s="133">
        <v>2114082</v>
      </c>
      <c r="D120" s="40">
        <f t="shared" si="75"/>
        <v>0.49904974133749114</v>
      </c>
      <c r="E120" s="133">
        <v>127286</v>
      </c>
      <c r="F120" s="40">
        <f t="shared" si="76"/>
        <v>0.03004710572999718</v>
      </c>
      <c r="G120" s="133">
        <v>0</v>
      </c>
      <c r="H120" s="40">
        <f t="shared" si="77"/>
        <v>0</v>
      </c>
      <c r="I120" s="133">
        <v>22245</v>
      </c>
      <c r="J120" s="40">
        <f t="shared" si="78"/>
        <v>0.00525114990622525</v>
      </c>
      <c r="K120" s="133">
        <v>0</v>
      </c>
      <c r="L120" s="40">
        <f t="shared" si="79"/>
        <v>0</v>
      </c>
      <c r="M120" s="133">
        <v>0</v>
      </c>
      <c r="N120" s="40">
        <f t="shared" si="80"/>
        <v>0</v>
      </c>
      <c r="O120" s="36">
        <f t="shared" si="81"/>
        <v>2263613</v>
      </c>
      <c r="P120" s="45">
        <f t="shared" si="82"/>
        <v>0.5343479969737136</v>
      </c>
      <c r="Q120" s="133">
        <v>121430</v>
      </c>
      <c r="R120" s="40">
        <f t="shared" si="83"/>
        <v>0.02866473963195919</v>
      </c>
      <c r="S120" s="133">
        <v>173266</v>
      </c>
      <c r="T120" s="40">
        <f t="shared" si="84"/>
        <v>0.0409011346213542</v>
      </c>
      <c r="U120" s="43">
        <f t="shared" si="85"/>
        <v>2558309</v>
      </c>
      <c r="V120" s="46">
        <f t="shared" si="86"/>
        <v>0.603913871227027</v>
      </c>
      <c r="W120" s="133">
        <v>507198</v>
      </c>
      <c r="X120" s="40">
        <f t="shared" si="87"/>
        <v>0.11972905057934972</v>
      </c>
      <c r="Y120" s="133">
        <v>118373</v>
      </c>
      <c r="Z120" s="40">
        <f t="shared" si="88"/>
        <v>0.027943104870739564</v>
      </c>
      <c r="AA120" s="133">
        <v>86559</v>
      </c>
      <c r="AB120" s="40">
        <f t="shared" si="89"/>
        <v>0.020433098886624028</v>
      </c>
      <c r="AC120" s="133">
        <v>474895</v>
      </c>
      <c r="AD120" s="40">
        <f t="shared" si="90"/>
        <v>0.11210361136061318</v>
      </c>
      <c r="AE120" s="133">
        <v>431077</v>
      </c>
      <c r="AF120" s="40">
        <f t="shared" si="91"/>
        <v>0.10175994372334737</v>
      </c>
      <c r="AG120" s="133">
        <v>18902</v>
      </c>
      <c r="AH120" s="40">
        <f t="shared" si="92"/>
        <v>0.004462002046638332</v>
      </c>
      <c r="AI120" s="133">
        <v>0</v>
      </c>
      <c r="AJ120" s="40">
        <f t="shared" si="93"/>
        <v>0</v>
      </c>
      <c r="AK120" s="133">
        <v>0</v>
      </c>
      <c r="AL120" s="40">
        <f t="shared" si="94"/>
        <v>0</v>
      </c>
      <c r="AM120" s="133">
        <v>40902</v>
      </c>
      <c r="AN120" s="40">
        <f t="shared" si="95"/>
        <v>0.009655317305660832</v>
      </c>
      <c r="AO120" s="60">
        <f t="shared" si="96"/>
        <v>1677906</v>
      </c>
      <c r="AP120" s="47">
        <f t="shared" si="97"/>
        <v>0.39608612877297306</v>
      </c>
      <c r="AQ120" s="133">
        <v>0</v>
      </c>
      <c r="AR120" s="40">
        <f t="shared" si="98"/>
        <v>0</v>
      </c>
      <c r="AS120" s="133">
        <v>0</v>
      </c>
      <c r="AT120" s="40">
        <f t="shared" si="99"/>
        <v>0</v>
      </c>
      <c r="AU120" s="61">
        <f t="shared" si="100"/>
        <v>4236215</v>
      </c>
      <c r="AV120" s="44"/>
      <c r="AW120" s="44"/>
      <c r="AX120" s="44"/>
      <c r="AY120" s="44"/>
    </row>
    <row r="121" spans="1:51" s="56" customFormat="1" ht="12.75">
      <c r="A121" s="86">
        <v>389002</v>
      </c>
      <c r="B121" s="59" t="s">
        <v>169</v>
      </c>
      <c r="C121" s="133">
        <v>2088229</v>
      </c>
      <c r="D121" s="40">
        <f t="shared" si="75"/>
        <v>0.4147584177986529</v>
      </c>
      <c r="E121" s="133">
        <v>233219</v>
      </c>
      <c r="F121" s="40">
        <f t="shared" si="76"/>
        <v>0.046321329433019094</v>
      </c>
      <c r="G121" s="133">
        <v>0</v>
      </c>
      <c r="H121" s="40">
        <f t="shared" si="77"/>
        <v>0</v>
      </c>
      <c r="I121" s="133">
        <v>82175</v>
      </c>
      <c r="J121" s="40">
        <f t="shared" si="78"/>
        <v>0.016321377101172478</v>
      </c>
      <c r="K121" s="133">
        <v>0</v>
      </c>
      <c r="L121" s="40">
        <f t="shared" si="79"/>
        <v>0</v>
      </c>
      <c r="M121" s="133">
        <v>0</v>
      </c>
      <c r="N121" s="40">
        <f t="shared" si="80"/>
        <v>0</v>
      </c>
      <c r="O121" s="36">
        <f t="shared" si="81"/>
        <v>2403623</v>
      </c>
      <c r="P121" s="45">
        <f t="shared" si="82"/>
        <v>0.4774011243328445</v>
      </c>
      <c r="Q121" s="133">
        <v>81158</v>
      </c>
      <c r="R121" s="40">
        <f t="shared" si="83"/>
        <v>0.016119383301210294</v>
      </c>
      <c r="S121" s="133">
        <v>148601</v>
      </c>
      <c r="T121" s="40">
        <f t="shared" si="84"/>
        <v>0.029514730253864696</v>
      </c>
      <c r="U121" s="43">
        <f t="shared" si="85"/>
        <v>2633382</v>
      </c>
      <c r="V121" s="46">
        <f t="shared" si="86"/>
        <v>0.5230352378879195</v>
      </c>
      <c r="W121" s="133">
        <v>654313</v>
      </c>
      <c r="X121" s="40">
        <f t="shared" si="87"/>
        <v>0.12995788518648577</v>
      </c>
      <c r="Y121" s="133">
        <v>159746</v>
      </c>
      <c r="Z121" s="40">
        <f t="shared" si="88"/>
        <v>0.03172832012660662</v>
      </c>
      <c r="AA121" s="133">
        <v>34561</v>
      </c>
      <c r="AB121" s="40">
        <f t="shared" si="89"/>
        <v>0.00686441270451624</v>
      </c>
      <c r="AC121" s="133">
        <v>719689</v>
      </c>
      <c r="AD121" s="40">
        <f t="shared" si="90"/>
        <v>0.14294269016812558</v>
      </c>
      <c r="AE121" s="133">
        <v>586208</v>
      </c>
      <c r="AF121" s="40">
        <f t="shared" si="91"/>
        <v>0.11643105357741547</v>
      </c>
      <c r="AG121" s="133">
        <v>171107</v>
      </c>
      <c r="AH121" s="40">
        <f t="shared" si="92"/>
        <v>0.0339848113373936</v>
      </c>
      <c r="AI121" s="133">
        <v>0</v>
      </c>
      <c r="AJ121" s="40">
        <f t="shared" si="93"/>
        <v>0</v>
      </c>
      <c r="AK121" s="133">
        <v>0</v>
      </c>
      <c r="AL121" s="40">
        <f t="shared" si="94"/>
        <v>0</v>
      </c>
      <c r="AM121" s="133">
        <v>39335</v>
      </c>
      <c r="AN121" s="40">
        <f t="shared" si="95"/>
        <v>0.007812611722234492</v>
      </c>
      <c r="AO121" s="60">
        <f t="shared" si="96"/>
        <v>2364959</v>
      </c>
      <c r="AP121" s="47">
        <f t="shared" si="97"/>
        <v>0.46972178482277777</v>
      </c>
      <c r="AQ121" s="133">
        <v>36467</v>
      </c>
      <c r="AR121" s="40">
        <f t="shared" si="98"/>
        <v>0.0072429772893027895</v>
      </c>
      <c r="AS121" s="133">
        <v>0</v>
      </c>
      <c r="AT121" s="40">
        <f t="shared" si="99"/>
        <v>0</v>
      </c>
      <c r="AU121" s="61">
        <f t="shared" si="100"/>
        <v>5034808</v>
      </c>
      <c r="AV121" s="44"/>
      <c r="AW121" s="44"/>
      <c r="AX121" s="44"/>
      <c r="AY121" s="44"/>
    </row>
    <row r="122" spans="1:47" ht="12.75">
      <c r="A122" s="88">
        <v>390001</v>
      </c>
      <c r="B122" s="78" t="s">
        <v>115</v>
      </c>
      <c r="C122" s="134">
        <v>3288414</v>
      </c>
      <c r="D122" s="41">
        <f t="shared" si="75"/>
        <v>0.48012127668148313</v>
      </c>
      <c r="E122" s="134">
        <v>437241</v>
      </c>
      <c r="F122" s="41">
        <f t="shared" si="76"/>
        <v>0.06383889228591302</v>
      </c>
      <c r="G122" s="134">
        <v>0</v>
      </c>
      <c r="H122" s="41">
        <f t="shared" si="77"/>
        <v>0</v>
      </c>
      <c r="I122" s="134">
        <v>0</v>
      </c>
      <c r="J122" s="41">
        <f t="shared" si="78"/>
        <v>0</v>
      </c>
      <c r="K122" s="134">
        <v>0</v>
      </c>
      <c r="L122" s="41">
        <f t="shared" si="79"/>
        <v>0</v>
      </c>
      <c r="M122" s="134">
        <v>176575</v>
      </c>
      <c r="N122" s="41">
        <f t="shared" si="80"/>
        <v>0.025780639064920927</v>
      </c>
      <c r="O122" s="5">
        <f t="shared" si="81"/>
        <v>3902230</v>
      </c>
      <c r="P122" s="57">
        <f t="shared" si="82"/>
        <v>0.5697408080323171</v>
      </c>
      <c r="Q122" s="134">
        <v>312277</v>
      </c>
      <c r="R122" s="41">
        <f t="shared" si="83"/>
        <v>0.04559366062736125</v>
      </c>
      <c r="S122" s="134">
        <v>0</v>
      </c>
      <c r="T122" s="41">
        <f t="shared" si="84"/>
        <v>0</v>
      </c>
      <c r="U122" s="6">
        <f t="shared" si="85"/>
        <v>4214507</v>
      </c>
      <c r="V122" s="54">
        <f t="shared" si="86"/>
        <v>0.6153344686596783</v>
      </c>
      <c r="W122" s="134">
        <v>635181</v>
      </c>
      <c r="X122" s="41">
        <f t="shared" si="87"/>
        <v>0.0927389047254455</v>
      </c>
      <c r="Y122" s="134">
        <v>257920</v>
      </c>
      <c r="Z122" s="41">
        <f t="shared" si="88"/>
        <v>0.03765732650502283</v>
      </c>
      <c r="AA122" s="134">
        <v>176459</v>
      </c>
      <c r="AB122" s="41">
        <f t="shared" si="89"/>
        <v>0.02576370261224342</v>
      </c>
      <c r="AC122" s="134">
        <v>1225489</v>
      </c>
      <c r="AD122" s="41">
        <f t="shared" si="90"/>
        <v>0.1789261763388412</v>
      </c>
      <c r="AE122" s="134">
        <v>298038</v>
      </c>
      <c r="AF122" s="41">
        <f t="shared" si="91"/>
        <v>0.043514711061197246</v>
      </c>
      <c r="AG122" s="134">
        <v>41538</v>
      </c>
      <c r="AH122" s="41">
        <f t="shared" si="92"/>
        <v>0.006064710097571488</v>
      </c>
      <c r="AI122" s="134">
        <v>0</v>
      </c>
      <c r="AJ122" s="41">
        <f t="shared" si="93"/>
        <v>0</v>
      </c>
      <c r="AK122" s="134">
        <v>0</v>
      </c>
      <c r="AL122" s="41">
        <f t="shared" si="94"/>
        <v>0</v>
      </c>
      <c r="AM122" s="134">
        <v>0</v>
      </c>
      <c r="AN122" s="41">
        <f t="shared" si="95"/>
        <v>0</v>
      </c>
      <c r="AO122" s="79">
        <f t="shared" si="96"/>
        <v>2634625</v>
      </c>
      <c r="AP122" s="58">
        <f t="shared" si="97"/>
        <v>0.38466553134032166</v>
      </c>
      <c r="AQ122" s="134">
        <v>0</v>
      </c>
      <c r="AR122" s="41">
        <f t="shared" si="98"/>
        <v>0</v>
      </c>
      <c r="AS122" s="134">
        <v>0</v>
      </c>
      <c r="AT122" s="41">
        <f t="shared" si="99"/>
        <v>0</v>
      </c>
      <c r="AU122" s="80">
        <f t="shared" si="100"/>
        <v>6849132</v>
      </c>
    </row>
    <row r="123" spans="1:47" ht="12.75">
      <c r="A123" s="87">
        <v>391001</v>
      </c>
      <c r="B123" s="81" t="s">
        <v>116</v>
      </c>
      <c r="C123" s="135">
        <v>3208727</v>
      </c>
      <c r="D123" s="32">
        <f t="shared" si="75"/>
        <v>0.4352184184805475</v>
      </c>
      <c r="E123" s="135">
        <v>468840</v>
      </c>
      <c r="F123" s="32">
        <f t="shared" si="76"/>
        <v>0.06359151255947293</v>
      </c>
      <c r="G123" s="135">
        <v>0</v>
      </c>
      <c r="H123" s="32">
        <f t="shared" si="77"/>
        <v>0</v>
      </c>
      <c r="I123" s="135">
        <v>146725</v>
      </c>
      <c r="J123" s="32">
        <f t="shared" si="78"/>
        <v>0.01990117029325285</v>
      </c>
      <c r="K123" s="135">
        <v>0</v>
      </c>
      <c r="L123" s="32">
        <f t="shared" si="79"/>
        <v>0</v>
      </c>
      <c r="M123" s="135">
        <v>411602</v>
      </c>
      <c r="N123" s="32">
        <f t="shared" si="80"/>
        <v>0.05582798769837082</v>
      </c>
      <c r="O123" s="36">
        <f t="shared" si="81"/>
        <v>4235894</v>
      </c>
      <c r="P123" s="37">
        <f t="shared" si="82"/>
        <v>0.5745390890316441</v>
      </c>
      <c r="Q123" s="135">
        <v>277920</v>
      </c>
      <c r="R123" s="32">
        <f t="shared" si="83"/>
        <v>0.03769591581462486</v>
      </c>
      <c r="S123" s="135">
        <v>555090</v>
      </c>
      <c r="T123" s="32">
        <f t="shared" si="84"/>
        <v>0.07529010474071715</v>
      </c>
      <c r="U123" s="43">
        <f t="shared" si="85"/>
        <v>5068904</v>
      </c>
      <c r="V123" s="53">
        <f t="shared" si="86"/>
        <v>0.6875251095869861</v>
      </c>
      <c r="W123" s="135">
        <v>730610</v>
      </c>
      <c r="X123" s="32">
        <f t="shared" si="87"/>
        <v>0.09909690937436336</v>
      </c>
      <c r="Y123" s="135">
        <v>179533</v>
      </c>
      <c r="Z123" s="32">
        <f t="shared" si="88"/>
        <v>0.024351111305221086</v>
      </c>
      <c r="AA123" s="135">
        <v>163987</v>
      </c>
      <c r="AB123" s="32">
        <f t="shared" si="89"/>
        <v>0.022242516359718214</v>
      </c>
      <c r="AC123" s="135">
        <v>553295</v>
      </c>
      <c r="AD123" s="32">
        <f t="shared" si="90"/>
        <v>0.0750466383874959</v>
      </c>
      <c r="AE123" s="135">
        <v>116598</v>
      </c>
      <c r="AF123" s="32">
        <f t="shared" si="91"/>
        <v>0.015814868998825664</v>
      </c>
      <c r="AG123" s="135">
        <v>457222</v>
      </c>
      <c r="AH123" s="40">
        <f t="shared" si="92"/>
        <v>0.06201569523817791</v>
      </c>
      <c r="AI123" s="135">
        <v>0</v>
      </c>
      <c r="AJ123" s="32">
        <f t="shared" si="93"/>
        <v>0</v>
      </c>
      <c r="AK123" s="135">
        <v>0</v>
      </c>
      <c r="AL123" s="32">
        <f t="shared" si="94"/>
        <v>0</v>
      </c>
      <c r="AM123" s="135">
        <v>102075</v>
      </c>
      <c r="AN123" s="32">
        <f t="shared" si="95"/>
        <v>0.013845029529281204</v>
      </c>
      <c r="AO123" s="55">
        <f t="shared" si="96"/>
        <v>2303320</v>
      </c>
      <c r="AP123" s="42">
        <f t="shared" si="97"/>
        <v>0.3124127691930833</v>
      </c>
      <c r="AQ123" s="135">
        <v>0</v>
      </c>
      <c r="AR123" s="32">
        <f t="shared" si="98"/>
        <v>0</v>
      </c>
      <c r="AS123" s="135">
        <v>458</v>
      </c>
      <c r="AT123" s="32">
        <f t="shared" si="99"/>
        <v>6.212121993054902E-05</v>
      </c>
      <c r="AU123" s="82">
        <f t="shared" si="100"/>
        <v>7372682</v>
      </c>
    </row>
    <row r="124" spans="1:51" s="56" customFormat="1" ht="12.75">
      <c r="A124" s="86">
        <v>392001</v>
      </c>
      <c r="B124" s="59" t="s">
        <v>117</v>
      </c>
      <c r="C124" s="133">
        <v>2243330</v>
      </c>
      <c r="D124" s="40">
        <f t="shared" si="75"/>
        <v>0.5557128563823633</v>
      </c>
      <c r="E124" s="133">
        <v>157354</v>
      </c>
      <c r="F124" s="40">
        <f t="shared" si="76"/>
        <v>0.03897939260081682</v>
      </c>
      <c r="G124" s="133">
        <v>0</v>
      </c>
      <c r="H124" s="40">
        <f t="shared" si="77"/>
        <v>0</v>
      </c>
      <c r="I124" s="133">
        <v>175</v>
      </c>
      <c r="J124" s="40">
        <f t="shared" si="78"/>
        <v>4.335062156121195E-05</v>
      </c>
      <c r="K124" s="133">
        <v>0</v>
      </c>
      <c r="L124" s="40">
        <f t="shared" si="79"/>
        <v>0</v>
      </c>
      <c r="M124" s="133">
        <v>0</v>
      </c>
      <c r="N124" s="40">
        <f t="shared" si="80"/>
        <v>0</v>
      </c>
      <c r="O124" s="36">
        <f t="shared" si="81"/>
        <v>2400859</v>
      </c>
      <c r="P124" s="45">
        <f t="shared" si="82"/>
        <v>0.5947355996047414</v>
      </c>
      <c r="Q124" s="133">
        <v>16386</v>
      </c>
      <c r="R124" s="40">
        <f t="shared" si="83"/>
        <v>0.004059104485154394</v>
      </c>
      <c r="S124" s="133">
        <v>101160</v>
      </c>
      <c r="T124" s="40">
        <f t="shared" si="84"/>
        <v>0.02505913644075543</v>
      </c>
      <c r="U124" s="43">
        <f t="shared" si="85"/>
        <v>2518405</v>
      </c>
      <c r="V124" s="46">
        <f t="shared" si="86"/>
        <v>0.6238538405306513</v>
      </c>
      <c r="W124" s="133">
        <v>451142</v>
      </c>
      <c r="X124" s="40">
        <f t="shared" si="87"/>
        <v>0.11175592064210445</v>
      </c>
      <c r="Y124" s="133">
        <v>81486</v>
      </c>
      <c r="Z124" s="40">
        <f t="shared" si="88"/>
        <v>0.020185535705925236</v>
      </c>
      <c r="AA124" s="133">
        <v>203104</v>
      </c>
      <c r="AB124" s="40">
        <f t="shared" si="89"/>
        <v>0.05031248366610509</v>
      </c>
      <c r="AC124" s="133">
        <v>396286</v>
      </c>
      <c r="AD124" s="40">
        <f t="shared" si="90"/>
        <v>0.09816711094860821</v>
      </c>
      <c r="AE124" s="133">
        <v>312619</v>
      </c>
      <c r="AF124" s="40">
        <f t="shared" si="91"/>
        <v>0.07744130263911153</v>
      </c>
      <c r="AG124" s="133">
        <v>11352</v>
      </c>
      <c r="AH124" s="40">
        <f t="shared" si="92"/>
        <v>0.0028120928912164457</v>
      </c>
      <c r="AI124" s="133">
        <v>0</v>
      </c>
      <c r="AJ124" s="40">
        <f t="shared" si="93"/>
        <v>0</v>
      </c>
      <c r="AK124" s="133">
        <v>400</v>
      </c>
      <c r="AL124" s="40">
        <f t="shared" si="94"/>
        <v>9.908713499705587E-05</v>
      </c>
      <c r="AM124" s="133">
        <v>62057</v>
      </c>
      <c r="AN124" s="40">
        <f t="shared" si="95"/>
        <v>0.01537262584128074</v>
      </c>
      <c r="AO124" s="60">
        <f t="shared" si="96"/>
        <v>1518446</v>
      </c>
      <c r="AP124" s="47">
        <f t="shared" si="97"/>
        <v>0.37614615946934876</v>
      </c>
      <c r="AQ124" s="133">
        <v>0</v>
      </c>
      <c r="AR124" s="40">
        <f t="shared" si="98"/>
        <v>0</v>
      </c>
      <c r="AS124" s="133">
        <v>0</v>
      </c>
      <c r="AT124" s="40">
        <f t="shared" si="99"/>
        <v>0</v>
      </c>
      <c r="AU124" s="61">
        <f t="shared" si="100"/>
        <v>4036851</v>
      </c>
      <c r="AV124" s="44"/>
      <c r="AW124" s="44"/>
      <c r="AX124" s="44"/>
      <c r="AY124" s="44"/>
    </row>
    <row r="125" spans="1:51" s="56" customFormat="1" ht="12.75">
      <c r="A125" s="86">
        <v>393001</v>
      </c>
      <c r="B125" s="59" t="s">
        <v>118</v>
      </c>
      <c r="C125" s="133">
        <v>3136523</v>
      </c>
      <c r="D125" s="40">
        <f t="shared" si="75"/>
        <v>0.35929234417949524</v>
      </c>
      <c r="E125" s="133">
        <v>900077</v>
      </c>
      <c r="F125" s="40">
        <f t="shared" si="76"/>
        <v>0.10310486333817656</v>
      </c>
      <c r="G125" s="133">
        <v>4431</v>
      </c>
      <c r="H125" s="40">
        <f t="shared" si="77"/>
        <v>0.0005075761845391675</v>
      </c>
      <c r="I125" s="133">
        <v>37959</v>
      </c>
      <c r="J125" s="40">
        <f t="shared" si="78"/>
        <v>0.004348247436001413</v>
      </c>
      <c r="K125" s="133">
        <v>0</v>
      </c>
      <c r="L125" s="40">
        <f t="shared" si="79"/>
        <v>0</v>
      </c>
      <c r="M125" s="133">
        <v>897957</v>
      </c>
      <c r="N125" s="40">
        <f t="shared" si="80"/>
        <v>0.10286201488157014</v>
      </c>
      <c r="O125" s="36">
        <f t="shared" si="81"/>
        <v>4976947</v>
      </c>
      <c r="P125" s="45">
        <f t="shared" si="82"/>
        <v>0.5701150460197826</v>
      </c>
      <c r="Q125" s="133">
        <v>246948</v>
      </c>
      <c r="R125" s="40">
        <f t="shared" si="83"/>
        <v>0.028288179557566767</v>
      </c>
      <c r="S125" s="133">
        <v>554647</v>
      </c>
      <c r="T125" s="40">
        <f t="shared" si="84"/>
        <v>0.06353545656197149</v>
      </c>
      <c r="U125" s="43">
        <f t="shared" si="85"/>
        <v>5778542</v>
      </c>
      <c r="V125" s="46">
        <f t="shared" si="86"/>
        <v>0.6619386821393208</v>
      </c>
      <c r="W125" s="133">
        <v>875846</v>
      </c>
      <c r="X125" s="40">
        <f t="shared" si="87"/>
        <v>0.10032917420986047</v>
      </c>
      <c r="Y125" s="133">
        <v>122432</v>
      </c>
      <c r="Z125" s="40">
        <f t="shared" si="88"/>
        <v>0.014024727471338155</v>
      </c>
      <c r="AA125" s="133">
        <v>473352</v>
      </c>
      <c r="AB125" s="40">
        <f t="shared" si="89"/>
        <v>0.05422302010922682</v>
      </c>
      <c r="AC125" s="133">
        <v>704400</v>
      </c>
      <c r="AD125" s="40">
        <f t="shared" si="90"/>
        <v>0.08068983624224546</v>
      </c>
      <c r="AE125" s="133">
        <v>401050</v>
      </c>
      <c r="AF125" s="40">
        <f t="shared" si="91"/>
        <v>0.04594074222736022</v>
      </c>
      <c r="AG125" s="133">
        <v>374102</v>
      </c>
      <c r="AH125" s="40">
        <f t="shared" si="92"/>
        <v>0.04285381760064808</v>
      </c>
      <c r="AI125" s="133">
        <v>0</v>
      </c>
      <c r="AJ125" s="40">
        <f t="shared" si="93"/>
        <v>0</v>
      </c>
      <c r="AK125" s="133">
        <v>0</v>
      </c>
      <c r="AL125" s="40">
        <f t="shared" si="94"/>
        <v>0</v>
      </c>
      <c r="AM125" s="133">
        <v>0</v>
      </c>
      <c r="AN125" s="40">
        <f t="shared" si="95"/>
        <v>0</v>
      </c>
      <c r="AO125" s="60">
        <f t="shared" si="96"/>
        <v>2951182</v>
      </c>
      <c r="AP125" s="47">
        <f t="shared" si="97"/>
        <v>0.3380613178606792</v>
      </c>
      <c r="AQ125" s="133">
        <v>0</v>
      </c>
      <c r="AR125" s="40">
        <f t="shared" si="98"/>
        <v>0</v>
      </c>
      <c r="AS125" s="133">
        <v>0</v>
      </c>
      <c r="AT125" s="40">
        <f t="shared" si="99"/>
        <v>0</v>
      </c>
      <c r="AU125" s="61">
        <f t="shared" si="100"/>
        <v>8729724</v>
      </c>
      <c r="AV125" s="44"/>
      <c r="AW125" s="44"/>
      <c r="AX125" s="44"/>
      <c r="AY125" s="44"/>
    </row>
    <row r="126" spans="1:51" s="56" customFormat="1" ht="12.75">
      <c r="A126" s="86">
        <v>394003</v>
      </c>
      <c r="B126" s="59" t="s">
        <v>137</v>
      </c>
      <c r="C126" s="133">
        <v>2370237</v>
      </c>
      <c r="D126" s="40">
        <f t="shared" si="75"/>
        <v>0.4887619701200399</v>
      </c>
      <c r="E126" s="133">
        <v>201303</v>
      </c>
      <c r="F126" s="40">
        <f t="shared" si="76"/>
        <v>0.04151030081425376</v>
      </c>
      <c r="G126" s="133">
        <v>0</v>
      </c>
      <c r="H126" s="40">
        <f t="shared" si="77"/>
        <v>0</v>
      </c>
      <c r="I126" s="133">
        <v>0</v>
      </c>
      <c r="J126" s="40">
        <f t="shared" si="78"/>
        <v>0</v>
      </c>
      <c r="K126" s="133">
        <v>0</v>
      </c>
      <c r="L126" s="40">
        <f t="shared" si="79"/>
        <v>0</v>
      </c>
      <c r="M126" s="133">
        <v>185112</v>
      </c>
      <c r="N126" s="40">
        <f t="shared" si="80"/>
        <v>0.038171586137951956</v>
      </c>
      <c r="O126" s="36">
        <f t="shared" si="81"/>
        <v>2756652</v>
      </c>
      <c r="P126" s="45">
        <f t="shared" si="82"/>
        <v>0.5684438570722457</v>
      </c>
      <c r="Q126" s="133">
        <v>127612</v>
      </c>
      <c r="R126" s="40">
        <f t="shared" si="83"/>
        <v>0.026314622770194935</v>
      </c>
      <c r="S126" s="133">
        <v>131539</v>
      </c>
      <c r="T126" s="40">
        <f t="shared" si="84"/>
        <v>0.027124401816198098</v>
      </c>
      <c r="U126" s="43">
        <f t="shared" si="85"/>
        <v>3015803</v>
      </c>
      <c r="V126" s="46">
        <f t="shared" si="86"/>
        <v>0.6218828816586387</v>
      </c>
      <c r="W126" s="133">
        <v>512054</v>
      </c>
      <c r="X126" s="40">
        <f t="shared" si="87"/>
        <v>0.10558966122284266</v>
      </c>
      <c r="Y126" s="133">
        <v>77642</v>
      </c>
      <c r="Z126" s="40">
        <f t="shared" si="88"/>
        <v>0.01601040608346766</v>
      </c>
      <c r="AA126" s="133">
        <v>328092</v>
      </c>
      <c r="AB126" s="40">
        <f t="shared" si="89"/>
        <v>0.06765521435224585</v>
      </c>
      <c r="AC126" s="133">
        <v>538672</v>
      </c>
      <c r="AD126" s="40">
        <f t="shared" si="90"/>
        <v>0.11107850732585059</v>
      </c>
      <c r="AE126" s="133">
        <v>359585</v>
      </c>
      <c r="AF126" s="40">
        <f t="shared" si="91"/>
        <v>0.07414932474078101</v>
      </c>
      <c r="AG126" s="133">
        <v>17623</v>
      </c>
      <c r="AH126" s="40">
        <f t="shared" si="92"/>
        <v>0.0036340046161735993</v>
      </c>
      <c r="AI126" s="133">
        <v>0</v>
      </c>
      <c r="AJ126" s="40">
        <f t="shared" si="93"/>
        <v>0</v>
      </c>
      <c r="AK126" s="133">
        <v>0</v>
      </c>
      <c r="AL126" s="40">
        <f t="shared" si="94"/>
        <v>0</v>
      </c>
      <c r="AM126" s="133">
        <v>0</v>
      </c>
      <c r="AN126" s="40">
        <f t="shared" si="95"/>
        <v>0</v>
      </c>
      <c r="AO126" s="60">
        <f t="shared" si="96"/>
        <v>1833668</v>
      </c>
      <c r="AP126" s="47">
        <f t="shared" si="97"/>
        <v>0.37811711834136136</v>
      </c>
      <c r="AQ126" s="133">
        <v>0</v>
      </c>
      <c r="AR126" s="40">
        <f t="shared" si="98"/>
        <v>0</v>
      </c>
      <c r="AS126" s="133">
        <v>0</v>
      </c>
      <c r="AT126" s="40">
        <f t="shared" si="99"/>
        <v>0</v>
      </c>
      <c r="AU126" s="61">
        <f t="shared" si="100"/>
        <v>4849471</v>
      </c>
      <c r="AV126" s="44"/>
      <c r="AW126" s="44"/>
      <c r="AX126" s="44"/>
      <c r="AY126" s="44"/>
    </row>
    <row r="127" spans="1:47" ht="12.75">
      <c r="A127" s="88">
        <v>395001</v>
      </c>
      <c r="B127" s="78" t="s">
        <v>119</v>
      </c>
      <c r="C127" s="134">
        <v>2255451</v>
      </c>
      <c r="D127" s="41">
        <f t="shared" si="75"/>
        <v>0.3520861184983244</v>
      </c>
      <c r="E127" s="134">
        <v>588389</v>
      </c>
      <c r="F127" s="41">
        <f t="shared" si="76"/>
        <v>0.091850188355726</v>
      </c>
      <c r="G127" s="134">
        <v>0</v>
      </c>
      <c r="H127" s="41">
        <f t="shared" si="77"/>
        <v>0</v>
      </c>
      <c r="I127" s="134">
        <v>95363</v>
      </c>
      <c r="J127" s="41">
        <f t="shared" si="78"/>
        <v>0.014886596303070076</v>
      </c>
      <c r="K127" s="134">
        <v>0</v>
      </c>
      <c r="L127" s="41">
        <f t="shared" si="79"/>
        <v>0</v>
      </c>
      <c r="M127" s="134">
        <v>536255</v>
      </c>
      <c r="N127" s="41">
        <f t="shared" si="80"/>
        <v>0.0837118347839607</v>
      </c>
      <c r="O127" s="5">
        <f t="shared" si="81"/>
        <v>3475458</v>
      </c>
      <c r="P127" s="57">
        <f t="shared" si="82"/>
        <v>0.5425347379410812</v>
      </c>
      <c r="Q127" s="134">
        <v>292027</v>
      </c>
      <c r="R127" s="41">
        <f t="shared" si="83"/>
        <v>0.04558673760889072</v>
      </c>
      <c r="S127" s="134">
        <v>526673</v>
      </c>
      <c r="T127" s="41">
        <f t="shared" si="84"/>
        <v>0.08221604117662853</v>
      </c>
      <c r="U127" s="6">
        <f t="shared" si="85"/>
        <v>4294158</v>
      </c>
      <c r="V127" s="54">
        <f t="shared" si="86"/>
        <v>0.6703375167266004</v>
      </c>
      <c r="W127" s="134">
        <v>486069</v>
      </c>
      <c r="X127" s="41">
        <f t="shared" si="87"/>
        <v>0.07587757283681269</v>
      </c>
      <c r="Y127" s="134">
        <v>76428</v>
      </c>
      <c r="Z127" s="41">
        <f t="shared" si="88"/>
        <v>0.011930757025796586</v>
      </c>
      <c r="AA127" s="134">
        <v>156289</v>
      </c>
      <c r="AB127" s="41">
        <f t="shared" si="89"/>
        <v>0.02439742090339565</v>
      </c>
      <c r="AC127" s="134">
        <v>622620</v>
      </c>
      <c r="AD127" s="41">
        <f t="shared" si="90"/>
        <v>0.09719380252527177</v>
      </c>
      <c r="AE127" s="134">
        <v>246206</v>
      </c>
      <c r="AF127" s="41">
        <f t="shared" si="91"/>
        <v>0.038433871935590024</v>
      </c>
      <c r="AG127" s="134">
        <v>321141</v>
      </c>
      <c r="AH127" s="41">
        <f t="shared" si="92"/>
        <v>0.050131564897960716</v>
      </c>
      <c r="AI127" s="134">
        <v>0</v>
      </c>
      <c r="AJ127" s="41">
        <f t="shared" si="93"/>
        <v>0</v>
      </c>
      <c r="AK127" s="134">
        <v>0</v>
      </c>
      <c r="AL127" s="41">
        <f t="shared" si="94"/>
        <v>0</v>
      </c>
      <c r="AM127" s="134">
        <v>203053</v>
      </c>
      <c r="AN127" s="41">
        <f t="shared" si="95"/>
        <v>0.031697493148572176</v>
      </c>
      <c r="AO127" s="79">
        <f t="shared" si="96"/>
        <v>2111806</v>
      </c>
      <c r="AP127" s="58">
        <f t="shared" si="97"/>
        <v>0.3296624832733996</v>
      </c>
      <c r="AQ127" s="134">
        <v>0</v>
      </c>
      <c r="AR127" s="41">
        <f t="shared" si="98"/>
        <v>0</v>
      </c>
      <c r="AS127" s="134">
        <v>0</v>
      </c>
      <c r="AT127" s="41">
        <f t="shared" si="99"/>
        <v>0</v>
      </c>
      <c r="AU127" s="80">
        <f t="shared" si="100"/>
        <v>6405964</v>
      </c>
    </row>
    <row r="128" spans="1:47" ht="12.75">
      <c r="A128" s="87">
        <v>395002</v>
      </c>
      <c r="B128" s="81" t="s">
        <v>120</v>
      </c>
      <c r="C128" s="135">
        <v>2058329</v>
      </c>
      <c r="D128" s="32">
        <f t="shared" si="75"/>
        <v>0.32693482155436315</v>
      </c>
      <c r="E128" s="135">
        <v>751921</v>
      </c>
      <c r="F128" s="32">
        <f t="shared" si="76"/>
        <v>0.11943142129269824</v>
      </c>
      <c r="G128" s="135">
        <v>0</v>
      </c>
      <c r="H128" s="32">
        <f t="shared" si="77"/>
        <v>0</v>
      </c>
      <c r="I128" s="135">
        <v>179418</v>
      </c>
      <c r="J128" s="32">
        <f t="shared" si="78"/>
        <v>0.028497869783518925</v>
      </c>
      <c r="K128" s="135">
        <v>0</v>
      </c>
      <c r="L128" s="32">
        <f t="shared" si="79"/>
        <v>0</v>
      </c>
      <c r="M128" s="135">
        <v>492873</v>
      </c>
      <c r="N128" s="32">
        <f t="shared" si="80"/>
        <v>0.07828551524268648</v>
      </c>
      <c r="O128" s="36">
        <f t="shared" si="81"/>
        <v>3482541</v>
      </c>
      <c r="P128" s="37">
        <f t="shared" si="82"/>
        <v>0.5531496278732668</v>
      </c>
      <c r="Q128" s="135">
        <v>303627</v>
      </c>
      <c r="R128" s="32">
        <f t="shared" si="83"/>
        <v>0.04822661443534373</v>
      </c>
      <c r="S128" s="135">
        <v>512449</v>
      </c>
      <c r="T128" s="32">
        <f t="shared" si="84"/>
        <v>0.0813948704850934</v>
      </c>
      <c r="U128" s="43">
        <f t="shared" si="85"/>
        <v>4298617</v>
      </c>
      <c r="V128" s="53">
        <f t="shared" si="86"/>
        <v>0.682771112793704</v>
      </c>
      <c r="W128" s="135">
        <v>540198</v>
      </c>
      <c r="X128" s="32">
        <f t="shared" si="87"/>
        <v>0.08580238471790654</v>
      </c>
      <c r="Y128" s="135">
        <v>75625</v>
      </c>
      <c r="Z128" s="32">
        <f t="shared" si="88"/>
        <v>0.012011901829128731</v>
      </c>
      <c r="AA128" s="135">
        <v>146806</v>
      </c>
      <c r="AB128" s="32">
        <f t="shared" si="89"/>
        <v>0.023317940627134843</v>
      </c>
      <c r="AC128" s="135">
        <v>485887</v>
      </c>
      <c r="AD128" s="32">
        <f t="shared" si="90"/>
        <v>0.07717589347503963</v>
      </c>
      <c r="AE128" s="135">
        <v>255612</v>
      </c>
      <c r="AF128" s="32">
        <f t="shared" si="91"/>
        <v>0.04060014876492236</v>
      </c>
      <c r="AG128" s="135">
        <v>289548</v>
      </c>
      <c r="AH128" s="40">
        <f t="shared" si="92"/>
        <v>0.04599037554804054</v>
      </c>
      <c r="AI128" s="135">
        <v>0</v>
      </c>
      <c r="AJ128" s="32">
        <f t="shared" si="93"/>
        <v>0</v>
      </c>
      <c r="AK128" s="135">
        <v>0</v>
      </c>
      <c r="AL128" s="32">
        <f t="shared" si="94"/>
        <v>0</v>
      </c>
      <c r="AM128" s="135">
        <v>203546</v>
      </c>
      <c r="AN128" s="32">
        <f t="shared" si="95"/>
        <v>0.03233024224412346</v>
      </c>
      <c r="AO128" s="55">
        <f t="shared" si="96"/>
        <v>1997222</v>
      </c>
      <c r="AP128" s="42">
        <f t="shared" si="97"/>
        <v>0.3172288872062961</v>
      </c>
      <c r="AQ128" s="135">
        <v>0</v>
      </c>
      <c r="AR128" s="32">
        <f t="shared" si="98"/>
        <v>0</v>
      </c>
      <c r="AS128" s="135">
        <v>0</v>
      </c>
      <c r="AT128" s="32">
        <f t="shared" si="99"/>
        <v>0</v>
      </c>
      <c r="AU128" s="82">
        <f t="shared" si="100"/>
        <v>6295839</v>
      </c>
    </row>
    <row r="129" spans="1:51" s="56" customFormat="1" ht="12.75">
      <c r="A129" s="86">
        <v>395003</v>
      </c>
      <c r="B129" s="59" t="s">
        <v>121</v>
      </c>
      <c r="C129" s="133">
        <v>1339414</v>
      </c>
      <c r="D129" s="40">
        <f t="shared" si="75"/>
        <v>0.2895807371367739</v>
      </c>
      <c r="E129" s="133">
        <v>456090</v>
      </c>
      <c r="F129" s="40">
        <f t="shared" si="76"/>
        <v>0.09860646402136397</v>
      </c>
      <c r="G129" s="133">
        <v>0</v>
      </c>
      <c r="H129" s="40">
        <f t="shared" si="77"/>
        <v>0</v>
      </c>
      <c r="I129" s="133">
        <v>63849</v>
      </c>
      <c r="J129" s="40">
        <f t="shared" si="78"/>
        <v>0.013804126644522064</v>
      </c>
      <c r="K129" s="133">
        <v>0</v>
      </c>
      <c r="L129" s="40">
        <f t="shared" si="79"/>
        <v>0</v>
      </c>
      <c r="M129" s="133">
        <v>505272</v>
      </c>
      <c r="N129" s="40">
        <f t="shared" si="80"/>
        <v>0.10923959150387559</v>
      </c>
      <c r="O129" s="36">
        <f t="shared" si="81"/>
        <v>2364625</v>
      </c>
      <c r="P129" s="45">
        <f t="shared" si="82"/>
        <v>0.5112309193065355</v>
      </c>
      <c r="Q129" s="133">
        <v>195450</v>
      </c>
      <c r="R129" s="40">
        <f t="shared" si="83"/>
        <v>0.04225620687358984</v>
      </c>
      <c r="S129" s="133">
        <v>431294</v>
      </c>
      <c r="T129" s="40">
        <f t="shared" si="84"/>
        <v>0.09324557936729627</v>
      </c>
      <c r="U129" s="43">
        <f t="shared" si="85"/>
        <v>2991369</v>
      </c>
      <c r="V129" s="46">
        <f t="shared" si="86"/>
        <v>0.6467327055474217</v>
      </c>
      <c r="W129" s="133">
        <v>424552</v>
      </c>
      <c r="X129" s="40">
        <f t="shared" si="87"/>
        <v>0.09178796183472147</v>
      </c>
      <c r="Y129" s="133">
        <v>55040</v>
      </c>
      <c r="Z129" s="40">
        <f t="shared" si="88"/>
        <v>0.011899624591058505</v>
      </c>
      <c r="AA129" s="133">
        <v>99880</v>
      </c>
      <c r="AB129" s="40">
        <f t="shared" si="89"/>
        <v>0.021594013520256604</v>
      </c>
      <c r="AC129" s="133">
        <v>405772</v>
      </c>
      <c r="AD129" s="40">
        <f t="shared" si="90"/>
        <v>0.08772773382200202</v>
      </c>
      <c r="AE129" s="133">
        <v>232172</v>
      </c>
      <c r="AF129" s="40">
        <f t="shared" si="91"/>
        <v>0.05019548765543668</v>
      </c>
      <c r="AG129" s="133">
        <v>255378</v>
      </c>
      <c r="AH129" s="40">
        <f t="shared" si="92"/>
        <v>0.0552126149857438</v>
      </c>
      <c r="AI129" s="133">
        <v>0</v>
      </c>
      <c r="AJ129" s="40">
        <f t="shared" si="93"/>
        <v>0</v>
      </c>
      <c r="AK129" s="133">
        <v>0</v>
      </c>
      <c r="AL129" s="40">
        <f t="shared" si="94"/>
        <v>0</v>
      </c>
      <c r="AM129" s="133">
        <v>161193</v>
      </c>
      <c r="AN129" s="40">
        <f t="shared" si="95"/>
        <v>0.03484985804335926</v>
      </c>
      <c r="AO129" s="60">
        <f t="shared" si="96"/>
        <v>1633987</v>
      </c>
      <c r="AP129" s="47">
        <f t="shared" si="97"/>
        <v>0.3532672944525784</v>
      </c>
      <c r="AQ129" s="133">
        <v>0</v>
      </c>
      <c r="AR129" s="40">
        <f t="shared" si="98"/>
        <v>0</v>
      </c>
      <c r="AS129" s="133">
        <v>0</v>
      </c>
      <c r="AT129" s="40">
        <f t="shared" si="99"/>
        <v>0</v>
      </c>
      <c r="AU129" s="61">
        <f t="shared" si="100"/>
        <v>4625356</v>
      </c>
      <c r="AV129" s="44"/>
      <c r="AW129" s="44"/>
      <c r="AX129" s="44"/>
      <c r="AY129" s="44"/>
    </row>
    <row r="130" spans="1:51" s="56" customFormat="1" ht="12.75">
      <c r="A130" s="86">
        <v>395004</v>
      </c>
      <c r="B130" s="59" t="s">
        <v>122</v>
      </c>
      <c r="C130" s="133">
        <v>2365342</v>
      </c>
      <c r="D130" s="40">
        <f t="shared" si="75"/>
        <v>0.37402855583707745</v>
      </c>
      <c r="E130" s="133">
        <v>590827</v>
      </c>
      <c r="F130" s="40">
        <f t="shared" si="76"/>
        <v>0.09342673049375226</v>
      </c>
      <c r="G130" s="133">
        <v>0</v>
      </c>
      <c r="H130" s="40">
        <f t="shared" si="77"/>
        <v>0</v>
      </c>
      <c r="I130" s="133">
        <v>78218</v>
      </c>
      <c r="J130" s="40">
        <f t="shared" si="78"/>
        <v>0.012368513974074161</v>
      </c>
      <c r="K130" s="133">
        <v>0</v>
      </c>
      <c r="L130" s="40">
        <f t="shared" si="79"/>
        <v>0</v>
      </c>
      <c r="M130" s="133">
        <v>544990</v>
      </c>
      <c r="N130" s="40">
        <f t="shared" si="80"/>
        <v>0.0861785833277593</v>
      </c>
      <c r="O130" s="36">
        <f t="shared" si="81"/>
        <v>3579377</v>
      </c>
      <c r="P130" s="45">
        <f t="shared" si="82"/>
        <v>0.5660023836326631</v>
      </c>
      <c r="Q130" s="133">
        <v>252921</v>
      </c>
      <c r="R130" s="40">
        <f t="shared" si="83"/>
        <v>0.03999407965988405</v>
      </c>
      <c r="S130" s="133">
        <v>490196</v>
      </c>
      <c r="T130" s="40">
        <f t="shared" si="84"/>
        <v>0.07751407701597147</v>
      </c>
      <c r="U130" s="43">
        <f t="shared" si="85"/>
        <v>4322494</v>
      </c>
      <c r="V130" s="46">
        <f t="shared" si="86"/>
        <v>0.6835105403085187</v>
      </c>
      <c r="W130" s="133">
        <v>641539</v>
      </c>
      <c r="X130" s="40">
        <f t="shared" si="87"/>
        <v>0.10144575527900947</v>
      </c>
      <c r="Y130" s="133">
        <v>70629</v>
      </c>
      <c r="Z130" s="40">
        <f t="shared" si="88"/>
        <v>0.011168474947900532</v>
      </c>
      <c r="AA130" s="133">
        <v>127924</v>
      </c>
      <c r="AB130" s="40">
        <f t="shared" si="89"/>
        <v>0.020228461244463716</v>
      </c>
      <c r="AC130" s="133">
        <v>385015</v>
      </c>
      <c r="AD130" s="40">
        <f t="shared" si="90"/>
        <v>0.06088193776021073</v>
      </c>
      <c r="AE130" s="133">
        <v>324333</v>
      </c>
      <c r="AF130" s="40">
        <f t="shared" si="91"/>
        <v>0.051286369413094106</v>
      </c>
      <c r="AG130" s="133">
        <v>266220</v>
      </c>
      <c r="AH130" s="40">
        <f t="shared" si="92"/>
        <v>0.04209703380523694</v>
      </c>
      <c r="AI130" s="133">
        <v>0</v>
      </c>
      <c r="AJ130" s="40">
        <f t="shared" si="93"/>
        <v>0</v>
      </c>
      <c r="AK130" s="133">
        <v>0</v>
      </c>
      <c r="AL130" s="40">
        <f t="shared" si="94"/>
        <v>0</v>
      </c>
      <c r="AM130" s="133">
        <v>185807</v>
      </c>
      <c r="AN130" s="40">
        <f t="shared" si="95"/>
        <v>0.02938142724156585</v>
      </c>
      <c r="AO130" s="60">
        <f t="shared" si="96"/>
        <v>2001467</v>
      </c>
      <c r="AP130" s="47">
        <f t="shared" si="97"/>
        <v>0.31648945969148135</v>
      </c>
      <c r="AQ130" s="133">
        <v>0</v>
      </c>
      <c r="AR130" s="40">
        <f t="shared" si="98"/>
        <v>0</v>
      </c>
      <c r="AS130" s="133">
        <v>0</v>
      </c>
      <c r="AT130" s="40">
        <f t="shared" si="99"/>
        <v>0</v>
      </c>
      <c r="AU130" s="61">
        <f t="shared" si="100"/>
        <v>6323961</v>
      </c>
      <c r="AV130" s="44"/>
      <c r="AW130" s="44"/>
      <c r="AX130" s="44"/>
      <c r="AY130" s="44"/>
    </row>
    <row r="131" spans="1:51" s="56" customFormat="1" ht="12.75">
      <c r="A131" s="86">
        <v>395005</v>
      </c>
      <c r="B131" s="59" t="s">
        <v>123</v>
      </c>
      <c r="C131" s="133">
        <v>3039297</v>
      </c>
      <c r="D131" s="40">
        <f t="shared" si="75"/>
        <v>0.3124047728811051</v>
      </c>
      <c r="E131" s="133">
        <v>770534</v>
      </c>
      <c r="F131" s="40">
        <f t="shared" si="76"/>
        <v>0.07920203233417775</v>
      </c>
      <c r="G131" s="133">
        <v>0</v>
      </c>
      <c r="H131" s="40">
        <f t="shared" si="77"/>
        <v>0</v>
      </c>
      <c r="I131" s="133">
        <v>672967</v>
      </c>
      <c r="J131" s="40">
        <f t="shared" si="78"/>
        <v>0.06917326697307918</v>
      </c>
      <c r="K131" s="133">
        <v>0</v>
      </c>
      <c r="L131" s="40">
        <f t="shared" si="79"/>
        <v>0</v>
      </c>
      <c r="M131" s="133">
        <v>739420</v>
      </c>
      <c r="N131" s="40">
        <f t="shared" si="80"/>
        <v>0.0760038710148257</v>
      </c>
      <c r="O131" s="36">
        <f t="shared" si="81"/>
        <v>5222218</v>
      </c>
      <c r="P131" s="45">
        <f t="shared" si="82"/>
        <v>0.5367839432031877</v>
      </c>
      <c r="Q131" s="133">
        <v>589877</v>
      </c>
      <c r="R131" s="40">
        <f t="shared" si="83"/>
        <v>0.06063257069407419</v>
      </c>
      <c r="S131" s="133">
        <v>468634</v>
      </c>
      <c r="T131" s="40">
        <f t="shared" si="84"/>
        <v>0.0481701848599738</v>
      </c>
      <c r="U131" s="43">
        <f t="shared" si="85"/>
        <v>6280729</v>
      </c>
      <c r="V131" s="46">
        <f t="shared" si="86"/>
        <v>0.6455866987572356</v>
      </c>
      <c r="W131" s="133">
        <v>1026407</v>
      </c>
      <c r="X131" s="40">
        <f t="shared" si="87"/>
        <v>0.10550283362191204</v>
      </c>
      <c r="Y131" s="133">
        <v>109941</v>
      </c>
      <c r="Z131" s="40">
        <f t="shared" si="88"/>
        <v>0.011300670232399654</v>
      </c>
      <c r="AA131" s="133">
        <v>309713</v>
      </c>
      <c r="AB131" s="40">
        <f t="shared" si="89"/>
        <v>0.031834934007214724</v>
      </c>
      <c r="AC131" s="133">
        <v>962359</v>
      </c>
      <c r="AD131" s="40">
        <f t="shared" si="90"/>
        <v>0.09891943591728199</v>
      </c>
      <c r="AE131" s="133">
        <v>513776</v>
      </c>
      <c r="AF131" s="40">
        <f t="shared" si="91"/>
        <v>0.05281026322592449</v>
      </c>
      <c r="AG131" s="133">
        <v>244758</v>
      </c>
      <c r="AH131" s="40">
        <f t="shared" si="92"/>
        <v>0.025158307135114966</v>
      </c>
      <c r="AI131" s="133">
        <v>0</v>
      </c>
      <c r="AJ131" s="40">
        <f t="shared" si="93"/>
        <v>0</v>
      </c>
      <c r="AK131" s="133">
        <v>0</v>
      </c>
      <c r="AL131" s="40">
        <f t="shared" si="94"/>
        <v>0</v>
      </c>
      <c r="AM131" s="133">
        <v>281032</v>
      </c>
      <c r="AN131" s="40">
        <f t="shared" si="95"/>
        <v>0.02888685710291647</v>
      </c>
      <c r="AO131" s="60">
        <f t="shared" si="96"/>
        <v>3447986</v>
      </c>
      <c r="AP131" s="47">
        <f t="shared" si="97"/>
        <v>0.3544133012427643</v>
      </c>
      <c r="AQ131" s="133">
        <v>0</v>
      </c>
      <c r="AR131" s="40">
        <f t="shared" si="98"/>
        <v>0</v>
      </c>
      <c r="AS131" s="133">
        <v>0</v>
      </c>
      <c r="AT131" s="40">
        <f t="shared" si="99"/>
        <v>0</v>
      </c>
      <c r="AU131" s="61">
        <f t="shared" si="100"/>
        <v>9728715</v>
      </c>
      <c r="AV131" s="44"/>
      <c r="AW131" s="44"/>
      <c r="AX131" s="44"/>
      <c r="AY131" s="44"/>
    </row>
    <row r="132" spans="1:47" ht="12.75">
      <c r="A132" s="88">
        <v>395006</v>
      </c>
      <c r="B132" s="78" t="s">
        <v>124</v>
      </c>
      <c r="C132" s="134">
        <v>1732108</v>
      </c>
      <c r="D132" s="41">
        <f t="shared" si="75"/>
        <v>0.3177938992879989</v>
      </c>
      <c r="E132" s="134">
        <v>515390</v>
      </c>
      <c r="F132" s="41">
        <f t="shared" si="76"/>
        <v>0.09455980675225896</v>
      </c>
      <c r="G132" s="134">
        <v>0</v>
      </c>
      <c r="H132" s="41">
        <f t="shared" si="77"/>
        <v>0</v>
      </c>
      <c r="I132" s="134">
        <v>149478</v>
      </c>
      <c r="J132" s="41">
        <f t="shared" si="78"/>
        <v>0.027425077695947077</v>
      </c>
      <c r="K132" s="134">
        <v>0</v>
      </c>
      <c r="L132" s="41">
        <f t="shared" si="79"/>
        <v>0</v>
      </c>
      <c r="M132" s="134">
        <v>665018</v>
      </c>
      <c r="N132" s="41">
        <f t="shared" si="80"/>
        <v>0.12201240529846087</v>
      </c>
      <c r="O132" s="5">
        <f t="shared" si="81"/>
        <v>3061994</v>
      </c>
      <c r="P132" s="57">
        <f t="shared" si="82"/>
        <v>0.5617911890346658</v>
      </c>
      <c r="Q132" s="134">
        <v>193830</v>
      </c>
      <c r="R132" s="41">
        <f t="shared" si="83"/>
        <v>0.035562442699296364</v>
      </c>
      <c r="S132" s="134">
        <v>395893</v>
      </c>
      <c r="T132" s="41">
        <f t="shared" si="84"/>
        <v>0.07263541313291305</v>
      </c>
      <c r="U132" s="6">
        <f t="shared" si="85"/>
        <v>3651717</v>
      </c>
      <c r="V132" s="54">
        <f t="shared" si="86"/>
        <v>0.6699890448668753</v>
      </c>
      <c r="W132" s="134">
        <v>481782</v>
      </c>
      <c r="X132" s="41">
        <f t="shared" si="87"/>
        <v>0.08839366851649591</v>
      </c>
      <c r="Y132" s="134">
        <v>56414</v>
      </c>
      <c r="Z132" s="41">
        <f t="shared" si="88"/>
        <v>0.010350408308507997</v>
      </c>
      <c r="AA132" s="134">
        <v>117417</v>
      </c>
      <c r="AB132" s="41">
        <f t="shared" si="89"/>
        <v>0.02154277116247888</v>
      </c>
      <c r="AC132" s="134">
        <v>439080</v>
      </c>
      <c r="AD132" s="41">
        <f t="shared" si="90"/>
        <v>0.08055903286594979</v>
      </c>
      <c r="AE132" s="134">
        <v>263607</v>
      </c>
      <c r="AF132" s="41">
        <f t="shared" si="91"/>
        <v>0.04836459182084</v>
      </c>
      <c r="AG132" s="134">
        <v>266970</v>
      </c>
      <c r="AH132" s="41">
        <f t="shared" si="92"/>
        <v>0.04898160928355338</v>
      </c>
      <c r="AI132" s="134">
        <v>0</v>
      </c>
      <c r="AJ132" s="41">
        <f t="shared" si="93"/>
        <v>0</v>
      </c>
      <c r="AK132" s="134">
        <v>0</v>
      </c>
      <c r="AL132" s="41">
        <f t="shared" si="94"/>
        <v>0</v>
      </c>
      <c r="AM132" s="134">
        <v>173426</v>
      </c>
      <c r="AN132" s="41">
        <f t="shared" si="95"/>
        <v>0.03181887317529883</v>
      </c>
      <c r="AO132" s="79">
        <f t="shared" si="96"/>
        <v>1798696</v>
      </c>
      <c r="AP132" s="58">
        <f t="shared" si="97"/>
        <v>0.3300109551331248</v>
      </c>
      <c r="AQ132" s="134">
        <v>0</v>
      </c>
      <c r="AR132" s="41">
        <f t="shared" si="98"/>
        <v>0</v>
      </c>
      <c r="AS132" s="134">
        <v>0</v>
      </c>
      <c r="AT132" s="41">
        <f t="shared" si="99"/>
        <v>0</v>
      </c>
      <c r="AU132" s="80">
        <f t="shared" si="100"/>
        <v>5450413</v>
      </c>
    </row>
    <row r="133" spans="1:47" ht="12.75">
      <c r="A133" s="87">
        <v>395007</v>
      </c>
      <c r="B133" s="81" t="s">
        <v>138</v>
      </c>
      <c r="C133" s="135">
        <v>1321332</v>
      </c>
      <c r="D133" s="32">
        <f t="shared" si="75"/>
        <v>0.3420479720176174</v>
      </c>
      <c r="E133" s="135">
        <v>288550</v>
      </c>
      <c r="F133" s="32">
        <f t="shared" si="76"/>
        <v>0.07469579358229687</v>
      </c>
      <c r="G133" s="135">
        <v>0</v>
      </c>
      <c r="H133" s="32">
        <f t="shared" si="77"/>
        <v>0</v>
      </c>
      <c r="I133" s="135">
        <v>78979</v>
      </c>
      <c r="J133" s="32">
        <f t="shared" si="78"/>
        <v>0.02044498035465682</v>
      </c>
      <c r="K133" s="135">
        <v>0</v>
      </c>
      <c r="L133" s="32">
        <f t="shared" si="79"/>
        <v>0</v>
      </c>
      <c r="M133" s="135">
        <v>89768</v>
      </c>
      <c r="N133" s="32">
        <f t="shared" si="80"/>
        <v>0.023237885975725615</v>
      </c>
      <c r="O133" s="36">
        <f t="shared" si="81"/>
        <v>1778629</v>
      </c>
      <c r="P133" s="37">
        <f t="shared" si="82"/>
        <v>0.4604266319302967</v>
      </c>
      <c r="Q133" s="135">
        <v>257173</v>
      </c>
      <c r="R133" s="32">
        <f t="shared" si="83"/>
        <v>0.06657335409093756</v>
      </c>
      <c r="S133" s="135">
        <v>334677</v>
      </c>
      <c r="T133" s="32">
        <f t="shared" si="84"/>
        <v>0.08663650704814546</v>
      </c>
      <c r="U133" s="43">
        <f t="shared" si="85"/>
        <v>2370479</v>
      </c>
      <c r="V133" s="53">
        <f t="shared" si="86"/>
        <v>0.6136364930693797</v>
      </c>
      <c r="W133" s="135">
        <v>451455</v>
      </c>
      <c r="X133" s="32">
        <f t="shared" si="87"/>
        <v>0.11686636455274939</v>
      </c>
      <c r="Y133" s="135">
        <v>43709</v>
      </c>
      <c r="Z133" s="32">
        <f t="shared" si="88"/>
        <v>0.01131477540006451</v>
      </c>
      <c r="AA133" s="135">
        <v>80312</v>
      </c>
      <c r="AB133" s="32">
        <f t="shared" si="89"/>
        <v>0.020790048775537782</v>
      </c>
      <c r="AC133" s="135">
        <v>317255</v>
      </c>
      <c r="AD133" s="32">
        <f t="shared" si="90"/>
        <v>0.08212654303570124</v>
      </c>
      <c r="AE133" s="135">
        <v>331047</v>
      </c>
      <c r="AF133" s="32">
        <f t="shared" si="91"/>
        <v>0.08569682335137284</v>
      </c>
      <c r="AG133" s="135">
        <v>140023</v>
      </c>
      <c r="AH133" s="40">
        <f t="shared" si="92"/>
        <v>0.03624719842236685</v>
      </c>
      <c r="AI133" s="135">
        <v>0</v>
      </c>
      <c r="AJ133" s="32">
        <f t="shared" si="93"/>
        <v>0</v>
      </c>
      <c r="AK133" s="135">
        <v>0</v>
      </c>
      <c r="AL133" s="32">
        <f t="shared" si="94"/>
        <v>0</v>
      </c>
      <c r="AM133" s="135">
        <v>128722</v>
      </c>
      <c r="AN133" s="32">
        <f t="shared" si="95"/>
        <v>0.03332175339282765</v>
      </c>
      <c r="AO133" s="55">
        <f t="shared" si="96"/>
        <v>1492523</v>
      </c>
      <c r="AP133" s="42">
        <f t="shared" si="97"/>
        <v>0.38636350693062027</v>
      </c>
      <c r="AQ133" s="135">
        <v>0</v>
      </c>
      <c r="AR133" s="32">
        <f t="shared" si="98"/>
        <v>0</v>
      </c>
      <c r="AS133" s="135">
        <v>0</v>
      </c>
      <c r="AT133" s="32">
        <f t="shared" si="99"/>
        <v>0</v>
      </c>
      <c r="AU133" s="82">
        <f t="shared" si="100"/>
        <v>3863002</v>
      </c>
    </row>
    <row r="134" spans="1:51" s="56" customFormat="1" ht="12.75">
      <c r="A134" s="86">
        <v>397001</v>
      </c>
      <c r="B134" s="59" t="s">
        <v>125</v>
      </c>
      <c r="C134" s="133">
        <v>1080542</v>
      </c>
      <c r="D134" s="40">
        <f t="shared" si="75"/>
        <v>0.3341625479112637</v>
      </c>
      <c r="E134" s="133">
        <v>228162</v>
      </c>
      <c r="F134" s="40">
        <f t="shared" si="76"/>
        <v>0.0705601404263136</v>
      </c>
      <c r="G134" s="133">
        <v>0</v>
      </c>
      <c r="H134" s="40">
        <f t="shared" si="77"/>
        <v>0</v>
      </c>
      <c r="I134" s="133">
        <v>173761</v>
      </c>
      <c r="J134" s="40">
        <f t="shared" si="78"/>
        <v>0.053736382748295855</v>
      </c>
      <c r="K134" s="133">
        <v>0</v>
      </c>
      <c r="L134" s="40">
        <f t="shared" si="79"/>
        <v>0</v>
      </c>
      <c r="M134" s="133">
        <v>243884</v>
      </c>
      <c r="N134" s="40">
        <f t="shared" si="80"/>
        <v>0.07542224072251763</v>
      </c>
      <c r="O134" s="36">
        <f t="shared" si="81"/>
        <v>1726349</v>
      </c>
      <c r="P134" s="45">
        <f t="shared" si="82"/>
        <v>0.5338813118083908</v>
      </c>
      <c r="Q134" s="133">
        <v>87500</v>
      </c>
      <c r="R134" s="40">
        <f t="shared" si="83"/>
        <v>0.02705977457816131</v>
      </c>
      <c r="S134" s="133">
        <v>86948</v>
      </c>
      <c r="T134" s="40">
        <f t="shared" si="84"/>
        <v>0.026889066057393936</v>
      </c>
      <c r="U134" s="43">
        <f t="shared" si="85"/>
        <v>1900797</v>
      </c>
      <c r="V134" s="46">
        <f t="shared" si="86"/>
        <v>0.5878301524439461</v>
      </c>
      <c r="W134" s="133">
        <v>599436</v>
      </c>
      <c r="X134" s="40">
        <f t="shared" si="87"/>
        <v>0.18537832038896804</v>
      </c>
      <c r="Y134" s="133">
        <v>23803</v>
      </c>
      <c r="Z134" s="40">
        <f t="shared" si="88"/>
        <v>0.007361186448959699</v>
      </c>
      <c r="AA134" s="133">
        <v>93766</v>
      </c>
      <c r="AB134" s="40">
        <f t="shared" si="89"/>
        <v>0.028997563692524264</v>
      </c>
      <c r="AC134" s="133">
        <v>253704</v>
      </c>
      <c r="AD134" s="40">
        <f t="shared" si="90"/>
        <v>0.07845912056660384</v>
      </c>
      <c r="AE134" s="133">
        <v>177675</v>
      </c>
      <c r="AF134" s="40">
        <f t="shared" si="91"/>
        <v>0.05494680512199784</v>
      </c>
      <c r="AG134" s="133">
        <v>184401</v>
      </c>
      <c r="AH134" s="40">
        <f t="shared" si="92"/>
        <v>0.057026851337000264</v>
      </c>
      <c r="AI134" s="133">
        <v>0</v>
      </c>
      <c r="AJ134" s="40">
        <f t="shared" si="93"/>
        <v>0</v>
      </c>
      <c r="AK134" s="133">
        <v>0</v>
      </c>
      <c r="AL134" s="40">
        <f t="shared" si="94"/>
        <v>0</v>
      </c>
      <c r="AM134" s="133">
        <v>0</v>
      </c>
      <c r="AN134" s="40">
        <f t="shared" si="95"/>
        <v>0</v>
      </c>
      <c r="AO134" s="60">
        <f t="shared" si="96"/>
        <v>1332785</v>
      </c>
      <c r="AP134" s="47">
        <f t="shared" si="97"/>
        <v>0.41216984755605396</v>
      </c>
      <c r="AQ134" s="133">
        <v>0</v>
      </c>
      <c r="AR134" s="40">
        <f t="shared" si="98"/>
        <v>0</v>
      </c>
      <c r="AS134" s="133">
        <v>0</v>
      </c>
      <c r="AT134" s="40">
        <f t="shared" si="99"/>
        <v>0</v>
      </c>
      <c r="AU134" s="61">
        <f t="shared" si="100"/>
        <v>3233582</v>
      </c>
      <c r="AV134" s="44"/>
      <c r="AW134" s="44"/>
      <c r="AX134" s="44"/>
      <c r="AY134" s="44"/>
    </row>
    <row r="135" spans="1:51" s="56" customFormat="1" ht="12.75">
      <c r="A135" s="86">
        <v>398001</v>
      </c>
      <c r="B135" s="59" t="s">
        <v>126</v>
      </c>
      <c r="C135" s="133">
        <v>1580931</v>
      </c>
      <c r="D135" s="40">
        <f t="shared" si="75"/>
        <v>0.41810939657912877</v>
      </c>
      <c r="E135" s="133">
        <v>295153</v>
      </c>
      <c r="F135" s="40">
        <f t="shared" si="76"/>
        <v>0.07805922126172463</v>
      </c>
      <c r="G135" s="133">
        <v>0</v>
      </c>
      <c r="H135" s="40">
        <f t="shared" si="77"/>
        <v>0</v>
      </c>
      <c r="I135" s="133">
        <v>245695</v>
      </c>
      <c r="J135" s="40">
        <f t="shared" si="78"/>
        <v>0.06497904601308283</v>
      </c>
      <c r="K135" s="133">
        <v>0</v>
      </c>
      <c r="L135" s="40">
        <f t="shared" si="79"/>
        <v>0</v>
      </c>
      <c r="M135" s="133">
        <v>0</v>
      </c>
      <c r="N135" s="40">
        <f t="shared" si="80"/>
        <v>0</v>
      </c>
      <c r="O135" s="36">
        <f t="shared" si="81"/>
        <v>2121779</v>
      </c>
      <c r="P135" s="45">
        <f t="shared" si="82"/>
        <v>0.5611476638539362</v>
      </c>
      <c r="Q135" s="133">
        <v>186587</v>
      </c>
      <c r="R135" s="40">
        <f t="shared" si="83"/>
        <v>0.049346731754586315</v>
      </c>
      <c r="S135" s="133">
        <v>63216</v>
      </c>
      <c r="T135" s="40">
        <f t="shared" si="84"/>
        <v>0.016718758512639834</v>
      </c>
      <c r="U135" s="43">
        <f t="shared" si="85"/>
        <v>2371582</v>
      </c>
      <c r="V135" s="46">
        <f t="shared" si="86"/>
        <v>0.6272131541211623</v>
      </c>
      <c r="W135" s="133">
        <v>413390</v>
      </c>
      <c r="X135" s="40">
        <f t="shared" si="87"/>
        <v>0.10932940365635567</v>
      </c>
      <c r="Y135" s="133">
        <v>18875</v>
      </c>
      <c r="Z135" s="40">
        <f t="shared" si="88"/>
        <v>0.004991878115130297</v>
      </c>
      <c r="AA135" s="133">
        <v>83934</v>
      </c>
      <c r="AB135" s="40">
        <f t="shared" si="89"/>
        <v>0.02219805550809782</v>
      </c>
      <c r="AC135" s="133">
        <v>279940</v>
      </c>
      <c r="AD135" s="40">
        <f t="shared" si="90"/>
        <v>0.07403583361852054</v>
      </c>
      <c r="AE135" s="133">
        <v>334067</v>
      </c>
      <c r="AF135" s="40">
        <f t="shared" si="91"/>
        <v>0.08835082099535008</v>
      </c>
      <c r="AG135" s="133">
        <v>267500</v>
      </c>
      <c r="AH135" s="40">
        <f t="shared" si="92"/>
        <v>0.07074582229389957</v>
      </c>
      <c r="AI135" s="133">
        <v>0</v>
      </c>
      <c r="AJ135" s="40">
        <f t="shared" si="93"/>
        <v>0</v>
      </c>
      <c r="AK135" s="133">
        <v>0</v>
      </c>
      <c r="AL135" s="40">
        <f t="shared" si="94"/>
        <v>0</v>
      </c>
      <c r="AM135" s="133">
        <v>11854</v>
      </c>
      <c r="AN135" s="40">
        <f t="shared" si="95"/>
        <v>0.003135031691483684</v>
      </c>
      <c r="AO135" s="60">
        <f t="shared" si="96"/>
        <v>1409560</v>
      </c>
      <c r="AP135" s="47">
        <f t="shared" si="97"/>
        <v>0.37278684587883765</v>
      </c>
      <c r="AQ135" s="133">
        <v>0</v>
      </c>
      <c r="AR135" s="40">
        <f t="shared" si="98"/>
        <v>0</v>
      </c>
      <c r="AS135" s="133">
        <v>0</v>
      </c>
      <c r="AT135" s="40">
        <f t="shared" si="99"/>
        <v>0</v>
      </c>
      <c r="AU135" s="61">
        <f t="shared" si="100"/>
        <v>3781142</v>
      </c>
      <c r="AV135" s="44"/>
      <c r="AW135" s="44"/>
      <c r="AX135" s="44"/>
      <c r="AY135" s="44"/>
    </row>
    <row r="136" spans="1:51" s="56" customFormat="1" ht="12.75">
      <c r="A136" s="86">
        <v>398002</v>
      </c>
      <c r="B136" s="59" t="s">
        <v>127</v>
      </c>
      <c r="C136" s="133">
        <v>2672700</v>
      </c>
      <c r="D136" s="40">
        <f t="shared" si="75"/>
        <v>0.4809709036627535</v>
      </c>
      <c r="E136" s="133">
        <v>456121</v>
      </c>
      <c r="F136" s="40">
        <f t="shared" si="76"/>
        <v>0.08208213774443776</v>
      </c>
      <c r="G136" s="133">
        <v>0</v>
      </c>
      <c r="H136" s="40">
        <f t="shared" si="77"/>
        <v>0</v>
      </c>
      <c r="I136" s="133">
        <v>20726</v>
      </c>
      <c r="J136" s="40">
        <f t="shared" si="78"/>
        <v>0.003729787461860377</v>
      </c>
      <c r="K136" s="133">
        <v>0</v>
      </c>
      <c r="L136" s="40">
        <f t="shared" si="79"/>
        <v>0</v>
      </c>
      <c r="M136" s="133">
        <v>229976</v>
      </c>
      <c r="N136" s="40">
        <f t="shared" si="80"/>
        <v>0.04138577638371138</v>
      </c>
      <c r="O136" s="36">
        <f t="shared" si="81"/>
        <v>3379523</v>
      </c>
      <c r="P136" s="45">
        <f t="shared" si="82"/>
        <v>0.6081686052527631</v>
      </c>
      <c r="Q136" s="133">
        <v>277411</v>
      </c>
      <c r="R136" s="40">
        <f t="shared" si="83"/>
        <v>0.0499220336573458</v>
      </c>
      <c r="S136" s="133">
        <v>188706</v>
      </c>
      <c r="T136" s="40">
        <f t="shared" si="84"/>
        <v>0.03395895362239816</v>
      </c>
      <c r="U136" s="43">
        <f t="shared" si="85"/>
        <v>3845640</v>
      </c>
      <c r="V136" s="46">
        <f t="shared" si="86"/>
        <v>0.692049592532507</v>
      </c>
      <c r="W136" s="133">
        <v>680373</v>
      </c>
      <c r="X136" s="40">
        <f t="shared" si="87"/>
        <v>0.1224378406247385</v>
      </c>
      <c r="Y136" s="133">
        <v>28591</v>
      </c>
      <c r="Z136" s="40">
        <f t="shared" si="88"/>
        <v>0.00514514876590032</v>
      </c>
      <c r="AA136" s="133">
        <v>103031</v>
      </c>
      <c r="AB136" s="40">
        <f t="shared" si="89"/>
        <v>0.018541143104455104</v>
      </c>
      <c r="AC136" s="133">
        <v>420263</v>
      </c>
      <c r="AD136" s="40">
        <f t="shared" si="90"/>
        <v>0.07562924192240797</v>
      </c>
      <c r="AE136" s="133">
        <v>90620</v>
      </c>
      <c r="AF136" s="40">
        <f t="shared" si="91"/>
        <v>0.016307697567971985</v>
      </c>
      <c r="AG136" s="133">
        <v>290841</v>
      </c>
      <c r="AH136" s="40">
        <f t="shared" si="92"/>
        <v>0.05233885531192386</v>
      </c>
      <c r="AI136" s="133">
        <v>0</v>
      </c>
      <c r="AJ136" s="40">
        <f t="shared" si="93"/>
        <v>0</v>
      </c>
      <c r="AK136" s="133">
        <v>11840</v>
      </c>
      <c r="AL136" s="40">
        <f t="shared" si="94"/>
        <v>0.0021306901258528834</v>
      </c>
      <c r="AM136" s="133">
        <v>85686</v>
      </c>
      <c r="AN136" s="40">
        <f t="shared" si="95"/>
        <v>0.015419790044242413</v>
      </c>
      <c r="AO136" s="60">
        <f t="shared" si="96"/>
        <v>1711245</v>
      </c>
      <c r="AP136" s="47">
        <f t="shared" si="97"/>
        <v>0.307950407467493</v>
      </c>
      <c r="AQ136" s="133">
        <v>0</v>
      </c>
      <c r="AR136" s="40">
        <f t="shared" si="98"/>
        <v>0</v>
      </c>
      <c r="AS136" s="133">
        <v>0</v>
      </c>
      <c r="AT136" s="40">
        <f t="shared" si="99"/>
        <v>0</v>
      </c>
      <c r="AU136" s="61">
        <f t="shared" si="100"/>
        <v>5556885</v>
      </c>
      <c r="AV136" s="44"/>
      <c r="AW136" s="44"/>
      <c r="AX136" s="44"/>
      <c r="AY136" s="44"/>
    </row>
    <row r="137" spans="1:47" ht="12.75">
      <c r="A137" s="88">
        <v>398003</v>
      </c>
      <c r="B137" s="78" t="s">
        <v>139</v>
      </c>
      <c r="C137" s="134">
        <v>1702040</v>
      </c>
      <c r="D137" s="41">
        <f t="shared" si="75"/>
        <v>0.5699872274959127</v>
      </c>
      <c r="E137" s="134">
        <v>130865</v>
      </c>
      <c r="F137" s="41">
        <f t="shared" si="76"/>
        <v>0.04382469185580399</v>
      </c>
      <c r="G137" s="134">
        <v>0</v>
      </c>
      <c r="H137" s="41">
        <f t="shared" si="77"/>
        <v>0</v>
      </c>
      <c r="I137" s="134">
        <v>7978</v>
      </c>
      <c r="J137" s="41">
        <f t="shared" si="78"/>
        <v>0.0026717104774049917</v>
      </c>
      <c r="K137" s="134">
        <v>0</v>
      </c>
      <c r="L137" s="41">
        <f t="shared" si="79"/>
        <v>0</v>
      </c>
      <c r="M137" s="134">
        <v>0</v>
      </c>
      <c r="N137" s="41">
        <f t="shared" si="80"/>
        <v>0</v>
      </c>
      <c r="O137" s="5">
        <f t="shared" si="81"/>
        <v>1840883</v>
      </c>
      <c r="P137" s="57">
        <f t="shared" si="82"/>
        <v>0.6164836298291217</v>
      </c>
      <c r="Q137" s="134">
        <v>111707</v>
      </c>
      <c r="R137" s="41">
        <f t="shared" si="83"/>
        <v>0.037408969954810654</v>
      </c>
      <c r="S137" s="134">
        <v>78302</v>
      </c>
      <c r="T137" s="41">
        <f t="shared" si="84"/>
        <v>0.026222145124312566</v>
      </c>
      <c r="U137" s="6">
        <f t="shared" si="85"/>
        <v>2030892</v>
      </c>
      <c r="V137" s="54">
        <f t="shared" si="86"/>
        <v>0.680114744908245</v>
      </c>
      <c r="W137" s="134">
        <v>297464</v>
      </c>
      <c r="X137" s="41">
        <f t="shared" si="87"/>
        <v>0.09961615510789651</v>
      </c>
      <c r="Y137" s="134">
        <v>18899</v>
      </c>
      <c r="Z137" s="41">
        <f t="shared" si="88"/>
        <v>0.006328986752629348</v>
      </c>
      <c r="AA137" s="134">
        <v>56726</v>
      </c>
      <c r="AB137" s="41">
        <f t="shared" si="89"/>
        <v>0.018996671915426866</v>
      </c>
      <c r="AC137" s="134">
        <v>172270</v>
      </c>
      <c r="AD137" s="41">
        <f t="shared" si="90"/>
        <v>0.05769059462804686</v>
      </c>
      <c r="AE137" s="134">
        <v>211704</v>
      </c>
      <c r="AF137" s="41">
        <f t="shared" si="91"/>
        <v>0.07089643957239238</v>
      </c>
      <c r="AG137" s="134">
        <v>152627</v>
      </c>
      <c r="AH137" s="41">
        <f t="shared" si="92"/>
        <v>0.05111245362683525</v>
      </c>
      <c r="AI137" s="134">
        <v>0</v>
      </c>
      <c r="AJ137" s="41">
        <f t="shared" si="93"/>
        <v>0</v>
      </c>
      <c r="AK137" s="134">
        <v>0</v>
      </c>
      <c r="AL137" s="41">
        <f t="shared" si="94"/>
        <v>0</v>
      </c>
      <c r="AM137" s="134">
        <v>45520</v>
      </c>
      <c r="AN137" s="41">
        <f t="shared" si="95"/>
        <v>0.015243953488527853</v>
      </c>
      <c r="AO137" s="79">
        <f t="shared" si="96"/>
        <v>955210</v>
      </c>
      <c r="AP137" s="58">
        <f t="shared" si="97"/>
        <v>0.3198852550917551</v>
      </c>
      <c r="AQ137" s="134">
        <v>0</v>
      </c>
      <c r="AR137" s="41">
        <f t="shared" si="98"/>
        <v>0</v>
      </c>
      <c r="AS137" s="134">
        <v>0</v>
      </c>
      <c r="AT137" s="41">
        <f t="shared" si="99"/>
        <v>0</v>
      </c>
      <c r="AU137" s="80">
        <f t="shared" si="100"/>
        <v>2986102</v>
      </c>
    </row>
    <row r="138" spans="1:47" ht="12.75">
      <c r="A138" s="87">
        <v>398004</v>
      </c>
      <c r="B138" s="81" t="s">
        <v>143</v>
      </c>
      <c r="C138" s="135">
        <v>1257344</v>
      </c>
      <c r="D138" s="32">
        <f t="shared" si="75"/>
        <v>0.5536336080342533</v>
      </c>
      <c r="E138" s="135">
        <v>91192</v>
      </c>
      <c r="F138" s="32">
        <f t="shared" si="76"/>
        <v>0.04015365403887849</v>
      </c>
      <c r="G138" s="135">
        <v>0</v>
      </c>
      <c r="H138" s="32">
        <f t="shared" si="77"/>
        <v>0</v>
      </c>
      <c r="I138" s="135">
        <v>22618</v>
      </c>
      <c r="J138" s="32">
        <f t="shared" si="78"/>
        <v>0.00995915592432838</v>
      </c>
      <c r="K138" s="135">
        <v>0</v>
      </c>
      <c r="L138" s="32">
        <f t="shared" si="79"/>
        <v>0</v>
      </c>
      <c r="M138" s="135">
        <v>0</v>
      </c>
      <c r="N138" s="32">
        <f t="shared" si="80"/>
        <v>0</v>
      </c>
      <c r="O138" s="36">
        <f t="shared" si="81"/>
        <v>1371154</v>
      </c>
      <c r="P138" s="37">
        <f t="shared" si="82"/>
        <v>0.6037464179974602</v>
      </c>
      <c r="Q138" s="135">
        <v>114198</v>
      </c>
      <c r="R138" s="32">
        <f t="shared" si="83"/>
        <v>0.05028365409171688</v>
      </c>
      <c r="S138" s="135">
        <v>82239</v>
      </c>
      <c r="T138" s="32">
        <f t="shared" si="84"/>
        <v>0.036211469805501884</v>
      </c>
      <c r="U138" s="43">
        <f t="shared" si="85"/>
        <v>1567591</v>
      </c>
      <c r="V138" s="53">
        <f t="shared" si="86"/>
        <v>0.690241541894679</v>
      </c>
      <c r="W138" s="135">
        <v>198325</v>
      </c>
      <c r="X138" s="32">
        <f t="shared" si="87"/>
        <v>0.08732644790398912</v>
      </c>
      <c r="Y138" s="135">
        <v>14765</v>
      </c>
      <c r="Z138" s="32">
        <f t="shared" si="88"/>
        <v>0.0065013236016760335</v>
      </c>
      <c r="AA138" s="135">
        <v>54307</v>
      </c>
      <c r="AB138" s="32">
        <f t="shared" si="89"/>
        <v>0.02391245383245651</v>
      </c>
      <c r="AC138" s="135">
        <v>151594</v>
      </c>
      <c r="AD138" s="32">
        <f t="shared" si="90"/>
        <v>0.06674985777666621</v>
      </c>
      <c r="AE138" s="135">
        <v>155627</v>
      </c>
      <c r="AF138" s="32">
        <f t="shared" si="91"/>
        <v>0.06852566800934887</v>
      </c>
      <c r="AG138" s="135">
        <v>123774</v>
      </c>
      <c r="AH138" s="40">
        <f t="shared" si="92"/>
        <v>0.05450015763453094</v>
      </c>
      <c r="AI138" s="135">
        <v>0</v>
      </c>
      <c r="AJ138" s="32">
        <f t="shared" si="93"/>
        <v>0</v>
      </c>
      <c r="AK138" s="135">
        <v>0</v>
      </c>
      <c r="AL138" s="32">
        <f t="shared" si="94"/>
        <v>0</v>
      </c>
      <c r="AM138" s="135">
        <v>5093</v>
      </c>
      <c r="AN138" s="32">
        <f t="shared" si="95"/>
        <v>0.0022425493466533045</v>
      </c>
      <c r="AO138" s="55">
        <f t="shared" si="96"/>
        <v>703485</v>
      </c>
      <c r="AP138" s="42">
        <f t="shared" si="97"/>
        <v>0.309758458105321</v>
      </c>
      <c r="AQ138" s="135">
        <v>0</v>
      </c>
      <c r="AR138" s="32">
        <f t="shared" si="98"/>
        <v>0</v>
      </c>
      <c r="AS138" s="135">
        <v>0</v>
      </c>
      <c r="AT138" s="32">
        <f t="shared" si="99"/>
        <v>0</v>
      </c>
      <c r="AU138" s="82">
        <f t="shared" si="100"/>
        <v>2271076</v>
      </c>
    </row>
    <row r="139" spans="1:51" s="56" customFormat="1" ht="12.75">
      <c r="A139" s="86">
        <v>399001</v>
      </c>
      <c r="B139" s="59" t="s">
        <v>128</v>
      </c>
      <c r="C139" s="133">
        <v>1985448</v>
      </c>
      <c r="D139" s="40">
        <f t="shared" si="75"/>
        <v>0.3500613747449184</v>
      </c>
      <c r="E139" s="133">
        <v>379853</v>
      </c>
      <c r="F139" s="40">
        <f t="shared" si="76"/>
        <v>0.06697322890399622</v>
      </c>
      <c r="G139" s="133">
        <v>0</v>
      </c>
      <c r="H139" s="40">
        <f t="shared" si="77"/>
        <v>0</v>
      </c>
      <c r="I139" s="133">
        <v>294307</v>
      </c>
      <c r="J139" s="40">
        <f t="shared" si="78"/>
        <v>0.05189031040704803</v>
      </c>
      <c r="K139" s="133">
        <v>0</v>
      </c>
      <c r="L139" s="40">
        <f t="shared" si="79"/>
        <v>0</v>
      </c>
      <c r="M139" s="133">
        <v>0</v>
      </c>
      <c r="N139" s="40">
        <f t="shared" si="80"/>
        <v>0</v>
      </c>
      <c r="O139" s="36">
        <f t="shared" si="81"/>
        <v>2659608</v>
      </c>
      <c r="P139" s="45">
        <f t="shared" si="82"/>
        <v>0.46892491405596265</v>
      </c>
      <c r="Q139" s="133">
        <v>100480</v>
      </c>
      <c r="R139" s="40">
        <f t="shared" si="83"/>
        <v>0.017715984973854463</v>
      </c>
      <c r="S139" s="133">
        <v>314301</v>
      </c>
      <c r="T139" s="40">
        <f t="shared" si="84"/>
        <v>0.05541552342025709</v>
      </c>
      <c r="U139" s="43">
        <f t="shared" si="85"/>
        <v>3074389</v>
      </c>
      <c r="V139" s="46">
        <f t="shared" si="86"/>
        <v>0.5420564224500741</v>
      </c>
      <c r="W139" s="133">
        <v>492389</v>
      </c>
      <c r="X139" s="40">
        <f t="shared" si="87"/>
        <v>0.08681484997304166</v>
      </c>
      <c r="Y139" s="133">
        <v>0</v>
      </c>
      <c r="Z139" s="40">
        <f t="shared" si="88"/>
        <v>0</v>
      </c>
      <c r="AA139" s="133">
        <v>194180</v>
      </c>
      <c r="AB139" s="40">
        <f t="shared" si="89"/>
        <v>0.03423656411448109</v>
      </c>
      <c r="AC139" s="133">
        <v>419387</v>
      </c>
      <c r="AD139" s="40">
        <f t="shared" si="90"/>
        <v>0.0739436085811097</v>
      </c>
      <c r="AE139" s="133">
        <v>436917</v>
      </c>
      <c r="AF139" s="40">
        <f t="shared" si="91"/>
        <v>0.07703438502011914</v>
      </c>
      <c r="AG139" s="133">
        <v>332005</v>
      </c>
      <c r="AH139" s="40">
        <f t="shared" si="92"/>
        <v>0.058536978416048484</v>
      </c>
      <c r="AI139" s="133">
        <v>0</v>
      </c>
      <c r="AJ139" s="40">
        <f t="shared" si="93"/>
        <v>0</v>
      </c>
      <c r="AK139" s="133">
        <v>0</v>
      </c>
      <c r="AL139" s="40">
        <f t="shared" si="94"/>
        <v>0</v>
      </c>
      <c r="AM139" s="133">
        <v>562362</v>
      </c>
      <c r="AN139" s="40">
        <f t="shared" si="95"/>
        <v>0.09915203763800502</v>
      </c>
      <c r="AO139" s="60">
        <f t="shared" si="96"/>
        <v>2437240</v>
      </c>
      <c r="AP139" s="47">
        <f t="shared" si="97"/>
        <v>0.4297184237428051</v>
      </c>
      <c r="AQ139" s="133">
        <v>160085</v>
      </c>
      <c r="AR139" s="40">
        <f t="shared" si="98"/>
        <v>0.02822515380712074</v>
      </c>
      <c r="AS139" s="133">
        <v>0</v>
      </c>
      <c r="AT139" s="40">
        <f t="shared" si="99"/>
        <v>0</v>
      </c>
      <c r="AU139" s="61">
        <f t="shared" si="100"/>
        <v>5671714</v>
      </c>
      <c r="AV139" s="44"/>
      <c r="AW139" s="44"/>
      <c r="AX139" s="44"/>
      <c r="AY139" s="44"/>
    </row>
    <row r="140" spans="1:51" s="56" customFormat="1" ht="12.75">
      <c r="A140" s="88">
        <v>399002</v>
      </c>
      <c r="B140" s="78" t="s">
        <v>140</v>
      </c>
      <c r="C140" s="134">
        <v>1209677</v>
      </c>
      <c r="D140" s="41">
        <f>C140/$AU140</f>
        <v>0.3274709406989392</v>
      </c>
      <c r="E140" s="134">
        <v>356502</v>
      </c>
      <c r="F140" s="41">
        <f>E140/$AU140</f>
        <v>0.09650844423846466</v>
      </c>
      <c r="G140" s="134">
        <v>0</v>
      </c>
      <c r="H140" s="41">
        <f>G140/$AU140</f>
        <v>0</v>
      </c>
      <c r="I140" s="134">
        <v>191347</v>
      </c>
      <c r="J140" s="41">
        <f>I140/$AU140</f>
        <v>0.051799432484803724</v>
      </c>
      <c r="K140" s="134">
        <v>0</v>
      </c>
      <c r="L140" s="41">
        <f>K140/$AU140</f>
        <v>0</v>
      </c>
      <c r="M140" s="134">
        <v>0</v>
      </c>
      <c r="N140" s="41">
        <f>M140/$AU140</f>
        <v>0</v>
      </c>
      <c r="O140" s="5">
        <f>C140+E140+G140+I140+K140+M140</f>
        <v>1757526</v>
      </c>
      <c r="P140" s="57">
        <f>O140/$AU140</f>
        <v>0.47577881742220757</v>
      </c>
      <c r="Q140" s="134">
        <v>129918</v>
      </c>
      <c r="R140" s="41">
        <f>Q140/$AU140</f>
        <v>0.035170024455887634</v>
      </c>
      <c r="S140" s="134">
        <v>0</v>
      </c>
      <c r="T140" s="41">
        <f>S140/$AU140</f>
        <v>0</v>
      </c>
      <c r="U140" s="6">
        <f>O140+Q140+S140</f>
        <v>1887444</v>
      </c>
      <c r="V140" s="54">
        <f>U140/$AU140</f>
        <v>0.5109488418780952</v>
      </c>
      <c r="W140" s="134">
        <v>301344</v>
      </c>
      <c r="X140" s="41">
        <f>W140/$AU140</f>
        <v>0.08157665488719809</v>
      </c>
      <c r="Y140" s="134">
        <v>0</v>
      </c>
      <c r="Z140" s="41">
        <f>Y140/$AU140</f>
        <v>0</v>
      </c>
      <c r="AA140" s="134">
        <v>120267</v>
      </c>
      <c r="AB140" s="41">
        <f>AA140/$AU140</f>
        <v>0.032557407989933944</v>
      </c>
      <c r="AC140" s="134">
        <v>320093</v>
      </c>
      <c r="AD140" s="41">
        <f>AC140/$AU140</f>
        <v>0.08665218551823796</v>
      </c>
      <c r="AE140" s="134">
        <v>333933</v>
      </c>
      <c r="AF140" s="41">
        <f>AE140/$AU140</f>
        <v>0.0903988036809982</v>
      </c>
      <c r="AG140" s="134">
        <v>163587</v>
      </c>
      <c r="AH140" s="41">
        <f>AG140/$AU140</f>
        <v>0.044284539406897354</v>
      </c>
      <c r="AI140" s="134">
        <v>0</v>
      </c>
      <c r="AJ140" s="41">
        <f>AI140/$AU140</f>
        <v>0</v>
      </c>
      <c r="AK140" s="134">
        <v>0</v>
      </c>
      <c r="AL140" s="41">
        <f>AK140/$AU140</f>
        <v>0</v>
      </c>
      <c r="AM140" s="134">
        <v>567330</v>
      </c>
      <c r="AN140" s="41">
        <f>AM140/$AU140</f>
        <v>0.15358156663863923</v>
      </c>
      <c r="AO140" s="79">
        <f>W140+Y140+AA140+AC140+AE140+AG140+AI140+AK140+AM140</f>
        <v>1806554</v>
      </c>
      <c r="AP140" s="58">
        <f>AO140/$AU140</f>
        <v>0.48905115812190475</v>
      </c>
      <c r="AQ140" s="134">
        <v>0</v>
      </c>
      <c r="AR140" s="41">
        <f>AQ140/$AU140</f>
        <v>0</v>
      </c>
      <c r="AS140" s="134">
        <v>0</v>
      </c>
      <c r="AT140" s="41">
        <f>AS140/$AU140</f>
        <v>0</v>
      </c>
      <c r="AU140" s="80">
        <f>U140+AO140+AQ140+AS140</f>
        <v>3693998</v>
      </c>
      <c r="AV140" s="44"/>
      <c r="AW140" s="44"/>
      <c r="AX140" s="44"/>
      <c r="AY140" s="44"/>
    </row>
    <row r="141" spans="1:47" ht="12.75">
      <c r="A141" s="12"/>
      <c r="B141" s="13" t="s">
        <v>155</v>
      </c>
      <c r="C141" s="104">
        <f>SUM(C93:C140)</f>
        <v>81061536</v>
      </c>
      <c r="D141" s="41">
        <f>C141/$AU141</f>
        <v>0.4033983974020879</v>
      </c>
      <c r="E141" s="103">
        <f>SUM(E93:E140)</f>
        <v>13293953</v>
      </c>
      <c r="F141" s="74">
        <f>E141/$AU141</f>
        <v>0.06615664592561728</v>
      </c>
      <c r="G141" s="103">
        <f>SUM(G93:G140)</f>
        <v>4431</v>
      </c>
      <c r="H141" s="74">
        <f>G141/$AU141</f>
        <v>2.2050634457366456E-05</v>
      </c>
      <c r="I141" s="75">
        <f>SUM(I93:I140)</f>
        <v>4351778</v>
      </c>
      <c r="J141" s="85">
        <f>I141/$AU141</f>
        <v>0.02165639041245978</v>
      </c>
      <c r="K141" s="75">
        <f>SUM(K93:K140)</f>
        <v>0</v>
      </c>
      <c r="L141" s="74">
        <f>K141/$AU141</f>
        <v>0</v>
      </c>
      <c r="M141" s="75">
        <f>SUM(M93:M140)</f>
        <v>7017170</v>
      </c>
      <c r="N141" s="85">
        <f>M141/$AU141</f>
        <v>0.034920571111531976</v>
      </c>
      <c r="O141" s="73">
        <f>SUM(O93:O140)</f>
        <v>105728868</v>
      </c>
      <c r="P141" s="38">
        <f>O141/$AU141</f>
        <v>0.5261540554861543</v>
      </c>
      <c r="Q141" s="75">
        <f>SUM(Q93:Q140)</f>
        <v>8100442</v>
      </c>
      <c r="R141" s="85">
        <f>Q141/$AU141</f>
        <v>0.04031141626835894</v>
      </c>
      <c r="S141" s="75">
        <f>SUM(S93:S140)</f>
        <v>9315377</v>
      </c>
      <c r="T141" s="85">
        <f>S141/$AU141</f>
        <v>0.04635747530118686</v>
      </c>
      <c r="U141" s="70">
        <f>SUM(U93:U140)</f>
        <v>123144687</v>
      </c>
      <c r="V141" s="39">
        <f>U141/$AU141</f>
        <v>0.6128229470557001</v>
      </c>
      <c r="W141" s="75">
        <f>SUM(W93:W140)</f>
        <v>22738383</v>
      </c>
      <c r="X141" s="74">
        <f>W141/$AU141</f>
        <v>0.11315634657743075</v>
      </c>
      <c r="Y141" s="75">
        <f>SUM(Y93:Y140)</f>
        <v>2860026</v>
      </c>
      <c r="Z141" s="7">
        <f>Y141/$AU141</f>
        <v>0.014232766387850137</v>
      </c>
      <c r="AA141" s="75">
        <f>SUM(AA93:AA140)</f>
        <v>7802192</v>
      </c>
      <c r="AB141" s="85">
        <f>AA141/$AU141</f>
        <v>0.03882719109866597</v>
      </c>
      <c r="AC141" s="75">
        <f>SUM(AC93:AC140)</f>
        <v>18608054</v>
      </c>
      <c r="AD141" s="74">
        <f>AC141/$AU141</f>
        <v>0.09260198526674243</v>
      </c>
      <c r="AE141" s="75">
        <f>SUM(AE93:AE140)</f>
        <v>13205672</v>
      </c>
      <c r="AF141" s="74">
        <f>AE141/$AU141</f>
        <v>0.06571732025183467</v>
      </c>
      <c r="AG141" s="122">
        <f>SUM(AG93:AG140)</f>
        <v>7320674</v>
      </c>
      <c r="AH141" s="74">
        <f>AG141/$AU141</f>
        <v>0.03643094253115476</v>
      </c>
      <c r="AI141" s="49">
        <f>SUM(AI93:AI140)</f>
        <v>0</v>
      </c>
      <c r="AJ141" s="85">
        <f>AI141/$AU141</f>
        <v>0</v>
      </c>
      <c r="AK141" s="75">
        <f>SUM(AK93:AK140)</f>
        <v>17684</v>
      </c>
      <c r="AL141" s="74">
        <f>AK141/$AU141</f>
        <v>8.800347996932259E-05</v>
      </c>
      <c r="AM141" s="75">
        <f>SUM(AM93:AM140)</f>
        <v>4938132</v>
      </c>
      <c r="AN141" s="74">
        <f>AM141/$AU141</f>
        <v>0.02457434972562039</v>
      </c>
      <c r="AO141" s="71">
        <f>SUM(AO93:AO140)</f>
        <v>77490817</v>
      </c>
      <c r="AP141" s="76">
        <f>AO141/$AU141</f>
        <v>0.3856289053192684</v>
      </c>
      <c r="AQ141" s="75">
        <f>SUM(AQ93:AQ140)</f>
        <v>197965</v>
      </c>
      <c r="AR141" s="74">
        <f>AQ141/$AU141</f>
        <v>0.0009851622320813701</v>
      </c>
      <c r="AS141" s="75">
        <f>SUM(AS93:AS140)</f>
        <v>113130</v>
      </c>
      <c r="AT141" s="74">
        <f>AS141/$AU141</f>
        <v>0.0005629853929500941</v>
      </c>
      <c r="AU141" s="77">
        <f>SUM(AU93:AU140)</f>
        <v>200946599</v>
      </c>
    </row>
    <row r="142" spans="1:47" ht="12.75">
      <c r="A142" s="14"/>
      <c r="B142" s="15"/>
      <c r="C142" s="34"/>
      <c r="D142" s="34"/>
      <c r="E142" s="34"/>
      <c r="F142" s="34"/>
      <c r="G142" s="34"/>
      <c r="H142" s="28"/>
      <c r="I142" s="34"/>
      <c r="J142" s="30"/>
      <c r="K142" s="15"/>
      <c r="L142" s="15"/>
      <c r="M142" s="15"/>
      <c r="N142" s="15"/>
      <c r="O142" s="15"/>
      <c r="P142" s="28"/>
      <c r="Q142" s="15"/>
      <c r="R142" s="15"/>
      <c r="S142" s="15"/>
      <c r="T142" s="15"/>
      <c r="U142" s="15"/>
      <c r="V142" s="28"/>
      <c r="W142" s="15"/>
      <c r="X142" s="15"/>
      <c r="Y142" s="15"/>
      <c r="Z142" s="15"/>
      <c r="AA142" s="15"/>
      <c r="AB142" s="15"/>
      <c r="AC142" s="15"/>
      <c r="AD142" s="28"/>
      <c r="AE142" s="15"/>
      <c r="AF142" s="15"/>
      <c r="AG142" s="15"/>
      <c r="AH142" s="34"/>
      <c r="AI142" s="15"/>
      <c r="AJ142" s="28"/>
      <c r="AK142" s="15"/>
      <c r="AL142" s="15"/>
      <c r="AM142" s="15"/>
      <c r="AN142" s="15"/>
      <c r="AO142" s="15"/>
      <c r="AP142" s="28"/>
      <c r="AQ142" s="15"/>
      <c r="AR142" s="15"/>
      <c r="AS142" s="15"/>
      <c r="AT142" s="15"/>
      <c r="AU142" s="28"/>
    </row>
    <row r="143" spans="1:51" ht="13.5" thickBot="1">
      <c r="A143" s="102"/>
      <c r="B143" s="101" t="s">
        <v>129</v>
      </c>
      <c r="C143" s="100">
        <f>SUM(C74+C78+C91+C141)</f>
        <v>2617262489.76</v>
      </c>
      <c r="D143" s="99">
        <f>C143/$AU143</f>
        <v>0.31296385863626713</v>
      </c>
      <c r="E143" s="98">
        <f>SUM(E74+E78+E91+E141)</f>
        <v>958930906.85</v>
      </c>
      <c r="F143" s="97">
        <f>E143/$AU143</f>
        <v>0.11466588389492055</v>
      </c>
      <c r="G143" s="98">
        <f>SUM(G74+G78+G91+G141)</f>
        <v>124641358.41</v>
      </c>
      <c r="H143" s="97">
        <f>G143/$AU143</f>
        <v>0.014904214088681856</v>
      </c>
      <c r="I143" s="98">
        <f>SUM(I74+I78+I91+I141)</f>
        <v>169845496.51</v>
      </c>
      <c r="J143" s="97">
        <f>I143/$AU143</f>
        <v>0.02030958001642263</v>
      </c>
      <c r="K143" s="98">
        <f>SUM(K74+K78+K91+K141)</f>
        <v>12807386</v>
      </c>
      <c r="L143" s="97">
        <f>K143/$AU143</f>
        <v>0.0015314661625596669</v>
      </c>
      <c r="M143" s="98">
        <f>SUM(M74+M78+M91+M141)</f>
        <v>429451946.93</v>
      </c>
      <c r="N143" s="97">
        <f>M143/$AU143</f>
        <v>0.05135248716394312</v>
      </c>
      <c r="O143" s="90">
        <f>SUM(O74+O78+O91+O141)</f>
        <v>4312939584.46</v>
      </c>
      <c r="P143" s="91">
        <f>O143/$AU143</f>
        <v>0.5157274899627949</v>
      </c>
      <c r="Q143" s="98">
        <f>SUM(Q74+Q78+Q91+Q141)</f>
        <v>352118214.29</v>
      </c>
      <c r="R143" s="97">
        <f>Q143/$AU143</f>
        <v>0.042105167315646515</v>
      </c>
      <c r="S143" s="98">
        <f>SUM(S74+S78+S91+S141)</f>
        <v>412613731.71</v>
      </c>
      <c r="T143" s="97">
        <f>S143/$AU143</f>
        <v>0.04933902736447059</v>
      </c>
      <c r="U143" s="92">
        <f>SUM(U74+U78+U91+U141)</f>
        <v>5077671530.46</v>
      </c>
      <c r="V143" s="93">
        <f>U143/$AU143</f>
        <v>0.607171684642912</v>
      </c>
      <c r="W143" s="98">
        <f>SUM(W74+W78+W91+W141)</f>
        <v>412063393.64</v>
      </c>
      <c r="X143" s="97">
        <f>W143/$AU143</f>
        <v>0.049273219702222155</v>
      </c>
      <c r="Y143" s="98">
        <f>SUM(Y74+Y78+Y91+Y141)</f>
        <v>168068415.57</v>
      </c>
      <c r="Z143" s="97">
        <f>Y143/$AU143</f>
        <v>0.020097082374223064</v>
      </c>
      <c r="AA143" s="98">
        <f>SUM(AA74+AA78+AA91+AA141)</f>
        <v>95975469.35</v>
      </c>
      <c r="AB143" s="97">
        <f>AA143/$AU143</f>
        <v>0.011476438966179938</v>
      </c>
      <c r="AC143" s="98">
        <f>SUM(AC74+AC78+AC91+AC141)</f>
        <v>680145562.12</v>
      </c>
      <c r="AD143" s="97">
        <f>AC143/$AU143</f>
        <v>0.08132962604561961</v>
      </c>
      <c r="AE143" s="98">
        <f>SUM(AE74+AE78+AE91+AE141)</f>
        <v>428278470.01</v>
      </c>
      <c r="AF143" s="97">
        <f>AE143/$AU143</f>
        <v>0.05121216655554381</v>
      </c>
      <c r="AG143" s="98">
        <f>SUM(AG74+AG78+AG91+AG141)</f>
        <v>396817924.14</v>
      </c>
      <c r="AH143" s="97">
        <f>AG143/$AU143</f>
        <v>0.04745021533024606</v>
      </c>
      <c r="AI143" s="98">
        <f>SUM(AI74+AI78+AI91+AI141)</f>
        <v>313020</v>
      </c>
      <c r="AJ143" s="97">
        <f>AI143/$AU143</f>
        <v>3.7429928183973444E-05</v>
      </c>
      <c r="AK143" s="98">
        <f>SUM(AK74+AK78+AK91+AK141)</f>
        <v>8029743</v>
      </c>
      <c r="AL143" s="97">
        <f>AK143/$AU143</f>
        <v>0.000960170927818553</v>
      </c>
      <c r="AM143" s="98">
        <f>SUM(AM74+AM78+AM91+AM141)</f>
        <v>122913550.99</v>
      </c>
      <c r="AN143" s="97">
        <f>AM143/$AU143</f>
        <v>0.014697608416052834</v>
      </c>
      <c r="AO143" s="94">
        <f>SUM(AO74+AO78+AO91+AO141)</f>
        <v>2312605548.82</v>
      </c>
      <c r="AP143" s="95">
        <f>AO143/$AU143</f>
        <v>0.27653395824609</v>
      </c>
      <c r="AQ143" s="98">
        <f>SUM(AQ74+AQ78+AQ91+AQ141)</f>
        <v>620869633.02</v>
      </c>
      <c r="AR143" s="97">
        <f>AQ143/$AU143</f>
        <v>0.07424160045859225</v>
      </c>
      <c r="AS143" s="98">
        <f>SUM(AS74+AS78+AS91+AS141)</f>
        <v>351679913</v>
      </c>
      <c r="AT143" s="97">
        <f>AS143/$AU143</f>
        <v>0.04205275665240569</v>
      </c>
      <c r="AU143" s="96">
        <f>SUM(AU74+AU78+AU91+AU141)</f>
        <v>8362826625.3</v>
      </c>
      <c r="AV143" s="9"/>
      <c r="AW143" s="9"/>
      <c r="AX143" s="9"/>
      <c r="AY143" s="9"/>
    </row>
    <row r="144" ht="13.5" thickTop="1"/>
    <row r="145" spans="3:45" ht="12.75" customHeight="1">
      <c r="C145" s="144" t="s">
        <v>184</v>
      </c>
      <c r="D145" s="144"/>
      <c r="E145" s="144"/>
      <c r="I145" s="144" t="s">
        <v>184</v>
      </c>
      <c r="J145" s="144"/>
      <c r="K145" s="144"/>
      <c r="Q145" s="144" t="s">
        <v>184</v>
      </c>
      <c r="R145" s="144"/>
      <c r="S145" s="144"/>
      <c r="W145" s="144" t="s">
        <v>184</v>
      </c>
      <c r="X145" s="144"/>
      <c r="Y145" s="144"/>
      <c r="AE145" s="144" t="s">
        <v>184</v>
      </c>
      <c r="AF145" s="144"/>
      <c r="AG145" s="144"/>
      <c r="AH145" s="144"/>
      <c r="AK145" s="144" t="s">
        <v>184</v>
      </c>
      <c r="AL145" s="144"/>
      <c r="AM145" s="144"/>
      <c r="AN145" s="144"/>
      <c r="AQ145" s="144" t="s">
        <v>184</v>
      </c>
      <c r="AR145" s="144"/>
      <c r="AS145" s="144"/>
    </row>
    <row r="146" spans="3:45" ht="12.75" customHeight="1">
      <c r="C146" s="143" t="s">
        <v>185</v>
      </c>
      <c r="D146" s="143"/>
      <c r="E146" s="143"/>
      <c r="I146" s="143" t="s">
        <v>185</v>
      </c>
      <c r="J146" s="143"/>
      <c r="K146" s="143"/>
      <c r="L146" s="143"/>
      <c r="Q146" s="143" t="s">
        <v>185</v>
      </c>
      <c r="R146" s="143"/>
      <c r="S146" s="143"/>
      <c r="W146" s="143" t="s">
        <v>185</v>
      </c>
      <c r="X146" s="143"/>
      <c r="Y146" s="143"/>
      <c r="AE146" s="143" t="s">
        <v>185</v>
      </c>
      <c r="AF146" s="143"/>
      <c r="AG146" s="143"/>
      <c r="AH146" s="143"/>
      <c r="AK146" s="143" t="s">
        <v>185</v>
      </c>
      <c r="AL146" s="143"/>
      <c r="AM146" s="143"/>
      <c r="AN146" s="143"/>
      <c r="AQ146" s="143" t="s">
        <v>185</v>
      </c>
      <c r="AR146" s="143"/>
      <c r="AS146" s="143"/>
    </row>
  </sheetData>
  <sheetProtection/>
  <mergeCells count="25">
    <mergeCell ref="I146:L146"/>
    <mergeCell ref="W146:Y146"/>
    <mergeCell ref="AK145:AN145"/>
    <mergeCell ref="AK146:AN146"/>
    <mergeCell ref="AE145:AH145"/>
    <mergeCell ref="AE146:AH146"/>
    <mergeCell ref="C145:E145"/>
    <mergeCell ref="C146:E146"/>
    <mergeCell ref="I145:K145"/>
    <mergeCell ref="Q145:S145"/>
    <mergeCell ref="Q146:S146"/>
    <mergeCell ref="W145:Y145"/>
    <mergeCell ref="C1:H1"/>
    <mergeCell ref="I1:P1"/>
    <mergeCell ref="Q1:V1"/>
    <mergeCell ref="O2:O3"/>
    <mergeCell ref="W1:AD1"/>
    <mergeCell ref="AQ1:AU1"/>
    <mergeCell ref="AU2:AU3"/>
    <mergeCell ref="U2:U3"/>
    <mergeCell ref="AO2:AO3"/>
    <mergeCell ref="AE1:AJ1"/>
    <mergeCell ref="AK1:AP1"/>
    <mergeCell ref="AQ145:AS145"/>
    <mergeCell ref="AQ146:AS146"/>
  </mergeCells>
  <printOptions horizontalCentered="1"/>
  <pageMargins left="0.25" right="0.25" top="0.8" bottom="0.53" header="0.34" footer="0.5"/>
  <pageSetup fitToHeight="4" fitToWidth="14" horizontalDpi="600" verticalDpi="600" orientation="portrait" paperSize="5" scale="72" r:id="rId1"/>
  <headerFooter alignWithMargins="0">
    <oddHeader>&amp;C
</oddHeader>
  </headerFooter>
  <rowBreaks count="1" manualBreakCount="1">
    <brk id="75" max="255" man="1"/>
  </rowBreaks>
  <colBreaks count="6" manualBreakCount="6">
    <brk id="8" max="65535" man="1"/>
    <brk id="16" max="65535" man="1"/>
    <brk id="22" max="145" man="1"/>
    <brk id="30" max="145" man="1"/>
    <brk id="3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2011-02-16T20:56:22Z</cp:lastPrinted>
  <dcterms:created xsi:type="dcterms:W3CDTF">2003-04-30T19:33:38Z</dcterms:created>
  <dcterms:modified xsi:type="dcterms:W3CDTF">2011-02-25T13:55:10Z</dcterms:modified>
  <cp:category/>
  <cp:version/>
  <cp:contentType/>
  <cp:contentStatus/>
</cp:coreProperties>
</file>