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0" windowWidth="9015" windowHeight="9480" activeTab="0"/>
  </bookViews>
  <sheets>
    <sheet name="Expend by Group" sheetId="1" r:id="rId1"/>
  </sheets>
  <definedNames>
    <definedName name="_xlnm.Print_Area" localSheetId="0">'Expend by Group'!$A$1:$AX$146</definedName>
    <definedName name="_xlnm.Print_Titles" localSheetId="0">'Expend by Group'!$A:$C,'Expend by Group'!$1:$3</definedName>
  </definedNames>
  <calcPr fullCalcOnLoad="1"/>
</workbook>
</file>

<file path=xl/sharedStrings.xml><?xml version="1.0" encoding="utf-8"?>
<sst xmlns="http://schemas.openxmlformats.org/spreadsheetml/2006/main" count="230" uniqueCount="187">
  <si>
    <t>LEA</t>
  </si>
  <si>
    <t>Other Instructional Programs</t>
  </si>
  <si>
    <t>Special Programs</t>
  </si>
  <si>
    <t>Instructional Staff Services</t>
  </si>
  <si>
    <t>School Administration</t>
  </si>
  <si>
    <t>Business Services</t>
  </si>
  <si>
    <t>Student Transportation Services</t>
  </si>
  <si>
    <t>Central Services</t>
  </si>
  <si>
    <t>Food Service Operations</t>
  </si>
  <si>
    <t>Enterprise Operations</t>
  </si>
  <si>
    <t>Community Service Operations</t>
  </si>
  <si>
    <t>Total</t>
  </si>
  <si>
    <t xml:space="preserve">Pupil Support Programs </t>
  </si>
  <si>
    <t>Operations &amp; Maintenance</t>
  </si>
  <si>
    <t>Debt Service</t>
  </si>
  <si>
    <t>Total Instruction</t>
  </si>
  <si>
    <t>Total Support</t>
  </si>
  <si>
    <t>Group Code 1211</t>
  </si>
  <si>
    <t>Group Code 1212</t>
  </si>
  <si>
    <t>Group Code 1213</t>
  </si>
  <si>
    <t>Group Code 1214</t>
  </si>
  <si>
    <t>Group Code 1215</t>
  </si>
  <si>
    <t>Group Code 1217</t>
  </si>
  <si>
    <t>Regular Education</t>
  </si>
  <si>
    <t>Special Education</t>
  </si>
  <si>
    <t>Vocational Education</t>
  </si>
  <si>
    <t>Adult Education</t>
  </si>
  <si>
    <r>
      <t xml:space="preserve">Classroom Instruction </t>
    </r>
    <r>
      <rPr>
        <sz val="10"/>
        <rFont val="Arial Narrow"/>
        <family val="2"/>
      </rPr>
      <t>(subset of Instruction)</t>
    </r>
  </si>
  <si>
    <t>Total Expenditures</t>
  </si>
  <si>
    <t>Per Pupil</t>
  </si>
  <si>
    <t>DISTRICT</t>
  </si>
  <si>
    <t>General Administration</t>
  </si>
  <si>
    <t>Facility Acquisition &amp; Construction</t>
  </si>
  <si>
    <t>Group Code 1221</t>
  </si>
  <si>
    <t>Group Code 1222</t>
  </si>
  <si>
    <t>Group Code 1223</t>
  </si>
  <si>
    <t>Group Code 1231</t>
  </si>
  <si>
    <t>Group Code 1232</t>
  </si>
  <si>
    <t>Group Code 1233</t>
  </si>
  <si>
    <t>Group Code 1234</t>
  </si>
  <si>
    <t>Group Code 1241</t>
  </si>
  <si>
    <t>Group Code 1251</t>
  </si>
  <si>
    <t>Group Code 1261</t>
  </si>
  <si>
    <t>Group Code 1235</t>
  </si>
  <si>
    <t>Group Code 1271</t>
  </si>
  <si>
    <t>Group Code 1281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</si>
  <si>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</si>
  <si>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</si>
  <si>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</si>
  <si>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</si>
  <si>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</si>
  <si>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</si>
  <si>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</si>
  <si>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</si>
  <si>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</si>
  <si>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</si>
  <si>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</si>
  <si>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</si>
  <si>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</si>
  <si>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</si>
  <si>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</si>
  <si>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</si>
  <si>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</si>
  <si>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</si>
  <si>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</si>
  <si>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</si>
  <si>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</si>
  <si>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</si>
  <si>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</si>
  <si>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</si>
  <si>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</si>
  <si>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</si>
  <si>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</si>
  <si>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</si>
  <si>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</si>
  <si>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</si>
  <si>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</si>
  <si>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</si>
  <si>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</si>
  <si>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</si>
  <si>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</si>
  <si>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</si>
  <si>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</si>
  <si>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</si>
  <si>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</si>
  <si>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</si>
  <si>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</si>
  <si>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</si>
  <si>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</si>
  <si>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</si>
  <si>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</si>
  <si>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</si>
  <si>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</si>
  <si>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</si>
  <si>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</si>
  <si>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</si>
  <si>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</si>
  <si>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</si>
  <si>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</si>
  <si>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</si>
  <si>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</si>
  <si>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</si>
  <si>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</si>
  <si>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</si>
  <si>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</si>
  <si>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</si>
  <si>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</si>
  <si>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</si>
  <si>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</si>
  <si>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</si>
  <si>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</si>
  <si>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</si>
  <si>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</si>
  <si>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</si>
  <si>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</si>
  <si>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</si>
  <si>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</si>
  <si>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</si>
  <si>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</si>
  <si>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</si>
  <si>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</si>
  <si>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</si>
  <si>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</si>
  <si>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</si>
  <si>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</si>
  <si>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</si>
  <si>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</si>
  <si>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</si>
  <si>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</si>
  <si>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 xml:space="preserve"> Total Districts</t>
  </si>
  <si>
    <t>EXPENDITURES BY GROUP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</si>
  <si>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</si>
  <si>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</si>
  <si>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</si>
  <si>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</si>
  <si>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</si>
  <si>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</si>
  <si>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</si>
  <si>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</si>
  <si>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</si>
  <si>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The MAX Charter School</t>
  </si>
  <si>
    <t>Central Community School Board</t>
  </si>
  <si>
    <t>Children's Charter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</si>
  <si>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</si>
  <si>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</si>
  <si>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</si>
  <si>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</si>
  <si>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</si>
  <si>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</si>
  <si>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</si>
  <si>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</si>
  <si>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</si>
  <si>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</si>
  <si>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</si>
  <si>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KIPP Central City Primary</t>
  </si>
  <si>
    <t>Total Type 5 Charter Schools</t>
  </si>
  <si>
    <t>2009-2010</t>
  </si>
  <si>
    <t>Oct. 2009 Elementary Secondary Membership</t>
  </si>
  <si>
    <t>Kenilworth Science &amp; Technology School</t>
  </si>
  <si>
    <t>Dalton Elementary School</t>
  </si>
  <si>
    <t>Lanier Elementary School</t>
  </si>
  <si>
    <t>Thurgood Marshall Early College High School</t>
  </si>
  <si>
    <t>Linear Leadership Academy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</si>
  <si>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</si>
  <si>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</si>
  <si>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</si>
  <si>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</si>
  <si>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</si>
  <si>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</si>
  <si>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D'Arbonne Woods Charter School</t>
  </si>
  <si>
    <t>Madison Preparatory Academy</t>
  </si>
  <si>
    <t>Allen Parish School Board *</t>
  </si>
  <si>
    <t>Calcasieu Parish School Board *</t>
  </si>
  <si>
    <t>Cameron Parish School Board *</t>
  </si>
  <si>
    <t>Jefferson Parish School Board *</t>
  </si>
  <si>
    <t>Jefferson Davis Parish School Board *</t>
  </si>
  <si>
    <t>Orleans Parish School Board *</t>
  </si>
  <si>
    <t>Plaquemines Parish School Board *</t>
  </si>
  <si>
    <t>St. Bernard Parish School Board *</t>
  </si>
  <si>
    <t>St. Charles Parish School Board *</t>
  </si>
  <si>
    <t>St. Tammany Parish School Board *</t>
  </si>
  <si>
    <t>Terrebonne Parish School Board *</t>
  </si>
  <si>
    <t>Vermilion Parish School Board *</t>
  </si>
  <si>
    <t>City of Bogalusa School Board *</t>
  </si>
  <si>
    <t>Recovery School District (RSD OPERATED) **</t>
  </si>
  <si>
    <t>*  Includes one-time Hurricane Related expenditures</t>
  </si>
  <si>
    <t>** Excludes one-time Hurricane Related expenditures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</si>
</sst>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$&quot;#,##0"/>
    <numFmt numFmtId="171" formatCode="&quot;$&quot;#,##0.00"/>
    <numFmt numFmtId="172" formatCode="&quot;$&quot;#,##0.0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name val="Arial Narrow"/>
      <family val="2"/>
    </font>
    <font>
      <b/>
      <sz val="24"/>
      <name val="Arial Narrow"/>
      <family val="2"/>
    </font>
    <font>
      <b/>
      <sz val="2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urier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22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215" applyFont="1" applyFill="1" applyBorder="1" applyAlignment="1">
      <alignment horizontal="center" wrapText="1"/>
      <protection/>
    </xf>
    <xf numFmtId="0" fontId="4" fillId="33" borderId="11" xfId="215" applyFont="1" applyFill="1" applyBorder="1" applyAlignment="1">
      <alignment horizontal="center"/>
      <protection/>
    </xf>
    <xf numFmtId="170" fontId="4" fillId="34" borderId="10" xfId="215" applyNumberFormat="1" applyFont="1" applyFill="1" applyBorder="1" applyAlignment="1">
      <alignment horizontal="right" wrapText="1"/>
      <protection/>
    </xf>
    <xf numFmtId="170" fontId="4" fillId="35" borderId="10" xfId="215" applyNumberFormat="1" applyFont="1" applyFill="1" applyBorder="1" applyAlignment="1">
      <alignment horizontal="right" wrapText="1"/>
      <protection/>
    </xf>
    <xf numFmtId="170" fontId="2" fillId="36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/>
    </xf>
    <xf numFmtId="3" fontId="3" fillId="37" borderId="15" xfId="0" applyNumberFormat="1" applyFont="1" applyFill="1" applyBorder="1" applyAlignment="1">
      <alignment/>
    </xf>
    <xf numFmtId="170" fontId="3" fillId="0" borderId="15" xfId="0" applyNumberFormat="1" applyFont="1" applyBorder="1" applyAlignment="1">
      <alignment/>
    </xf>
    <xf numFmtId="170" fontId="3" fillId="38" borderId="15" xfId="0" applyNumberFormat="1" applyFont="1" applyFill="1" applyBorder="1" applyAlignment="1">
      <alignment/>
    </xf>
    <xf numFmtId="170" fontId="3" fillId="39" borderId="15" xfId="0" applyNumberFormat="1" applyFont="1" applyFill="1" applyBorder="1" applyAlignment="1">
      <alignment/>
    </xf>
    <xf numFmtId="170" fontId="3" fillId="36" borderId="15" xfId="0" applyNumberFormat="1" applyFont="1" applyFill="1" applyBorder="1" applyAlignment="1">
      <alignment/>
    </xf>
    <xf numFmtId="170" fontId="3" fillId="40" borderId="15" xfId="0" applyNumberFormat="1" applyFont="1" applyFill="1" applyBorder="1" applyAlignment="1">
      <alignment/>
    </xf>
    <xf numFmtId="170" fontId="5" fillId="41" borderId="15" xfId="215" applyNumberFormat="1" applyFont="1" applyFill="1" applyBorder="1" applyAlignment="1">
      <alignment horizontal="right" wrapText="1"/>
      <protection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 horizontal="left"/>
    </xf>
    <xf numFmtId="170" fontId="3" fillId="0" borderId="21" xfId="0" applyNumberFormat="1" applyFont="1" applyBorder="1" applyAlignment="1">
      <alignment/>
    </xf>
    <xf numFmtId="170" fontId="4" fillId="0" borderId="22" xfId="215" applyNumberFormat="1" applyFont="1" applyFill="1" applyBorder="1" applyAlignment="1">
      <alignment horizontal="right" wrapText="1"/>
      <protection/>
    </xf>
    <xf numFmtId="170" fontId="4" fillId="0" borderId="10" xfId="215" applyNumberFormat="1" applyFont="1" applyFill="1" applyBorder="1" applyAlignment="1">
      <alignment horizontal="right" wrapText="1"/>
      <protection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3" fillId="0" borderId="15" xfId="0" applyFont="1" applyBorder="1" applyAlignment="1">
      <alignment horizontal="left"/>
    </xf>
    <xf numFmtId="0" fontId="2" fillId="33" borderId="25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70" fontId="2" fillId="38" borderId="26" xfId="0" applyNumberFormat="1" applyFont="1" applyFill="1" applyBorder="1" applyAlignment="1">
      <alignment/>
    </xf>
    <xf numFmtId="170" fontId="2" fillId="39" borderId="26" xfId="0" applyNumberFormat="1" applyFont="1" applyFill="1" applyBorder="1" applyAlignment="1">
      <alignment/>
    </xf>
    <xf numFmtId="170" fontId="3" fillId="39" borderId="10" xfId="0" applyNumberFormat="1" applyFont="1" applyFill="1" applyBorder="1" applyAlignment="1">
      <alignment/>
    </xf>
    <xf numFmtId="170" fontId="3" fillId="0" borderId="10" xfId="0" applyNumberFormat="1" applyFont="1" applyBorder="1" applyAlignment="1">
      <alignment/>
    </xf>
    <xf numFmtId="170" fontId="5" fillId="34" borderId="27" xfId="215" applyNumberFormat="1" applyFont="1" applyFill="1" applyBorder="1" applyAlignment="1">
      <alignment horizontal="right" wrapText="1"/>
      <protection/>
    </xf>
    <xf numFmtId="170" fontId="4" fillId="0" borderId="28" xfId="215" applyNumberFormat="1" applyFont="1" applyFill="1" applyBorder="1" applyAlignment="1">
      <alignment horizontal="right" wrapText="1"/>
      <protection/>
    </xf>
    <xf numFmtId="170" fontId="3" fillId="0" borderId="22" xfId="0" applyNumberFormat="1" applyFont="1" applyBorder="1" applyAlignment="1">
      <alignment/>
    </xf>
    <xf numFmtId="170" fontId="4" fillId="35" borderId="28" xfId="215" applyNumberFormat="1" applyFont="1" applyFill="1" applyBorder="1" applyAlignment="1">
      <alignment horizontal="right" wrapText="1"/>
      <protection/>
    </xf>
    <xf numFmtId="170" fontId="4" fillId="35" borderId="22" xfId="215" applyNumberFormat="1" applyFont="1" applyFill="1" applyBorder="1" applyAlignment="1">
      <alignment horizontal="right" wrapText="1"/>
      <protection/>
    </xf>
    <xf numFmtId="170" fontId="4" fillId="42" borderId="28" xfId="215" applyNumberFormat="1" applyFont="1" applyFill="1" applyBorder="1" applyAlignment="1">
      <alignment horizontal="right" wrapText="1"/>
      <protection/>
    </xf>
    <xf numFmtId="170" fontId="4" fillId="34" borderId="29" xfId="215" applyNumberFormat="1" applyFont="1" applyFill="1" applyBorder="1" applyAlignment="1">
      <alignment horizontal="right" wrapText="1"/>
      <protection/>
    </xf>
    <xf numFmtId="0" fontId="2" fillId="33" borderId="26" xfId="0" applyFont="1" applyFill="1" applyBorder="1" applyAlignment="1">
      <alignment/>
    </xf>
    <xf numFmtId="170" fontId="2" fillId="0" borderId="10" xfId="0" applyNumberFormat="1" applyFont="1" applyBorder="1" applyAlignment="1">
      <alignment horizontal="right"/>
    </xf>
    <xf numFmtId="170" fontId="2" fillId="38" borderId="10" xfId="0" applyNumberFormat="1" applyFont="1" applyFill="1" applyBorder="1" applyAlignment="1">
      <alignment horizontal="right"/>
    </xf>
    <xf numFmtId="170" fontId="5" fillId="0" borderId="27" xfId="215" applyNumberFormat="1" applyFont="1" applyFill="1" applyBorder="1" applyAlignment="1">
      <alignment wrapText="1"/>
      <protection/>
    </xf>
    <xf numFmtId="170" fontId="3" fillId="0" borderId="22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3" fillId="40" borderId="30" xfId="0" applyNumberFormat="1" applyFont="1" applyFill="1" applyBorder="1" applyAlignment="1">
      <alignment/>
    </xf>
    <xf numFmtId="3" fontId="3" fillId="37" borderId="21" xfId="0" applyNumberFormat="1" applyFont="1" applyFill="1" applyBorder="1" applyAlignment="1">
      <alignment/>
    </xf>
    <xf numFmtId="0" fontId="4" fillId="0" borderId="31" xfId="215" applyFont="1" applyFill="1" applyBorder="1" applyAlignment="1">
      <alignment horizontal="right" wrapText="1"/>
      <protection/>
    </xf>
    <xf numFmtId="170" fontId="3" fillId="0" borderId="0" xfId="0" applyNumberFormat="1" applyFont="1" applyAlignment="1">
      <alignment/>
    </xf>
    <xf numFmtId="170" fontId="5" fillId="41" borderId="27" xfId="215" applyNumberFormat="1" applyFont="1" applyFill="1" applyBorder="1" applyAlignment="1">
      <alignment horizontal="right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4" fillId="0" borderId="32" xfId="215" applyFont="1" applyFill="1" applyBorder="1" applyAlignment="1">
      <alignment wrapText="1"/>
      <protection/>
    </xf>
    <xf numFmtId="170" fontId="4" fillId="34" borderId="28" xfId="215" applyNumberFormat="1" applyFont="1" applyFill="1" applyBorder="1" applyAlignment="1">
      <alignment horizontal="right" wrapText="1"/>
      <protection/>
    </xf>
    <xf numFmtId="170" fontId="4" fillId="42" borderId="22" xfId="215" applyNumberFormat="1" applyFont="1" applyFill="1" applyBorder="1" applyAlignment="1">
      <alignment horizontal="right" wrapText="1"/>
      <protection/>
    </xf>
    <xf numFmtId="0" fontId="4" fillId="0" borderId="33" xfId="215" applyFont="1" applyFill="1" applyBorder="1" applyAlignment="1">
      <alignment wrapText="1"/>
      <protection/>
    </xf>
    <xf numFmtId="170" fontId="4" fillId="41" borderId="10" xfId="215" applyNumberFormat="1" applyFont="1" applyFill="1" applyBorder="1" applyAlignment="1">
      <alignment horizontal="right" wrapText="1"/>
      <protection/>
    </xf>
    <xf numFmtId="170" fontId="4" fillId="41" borderId="28" xfId="215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0" fontId="4" fillId="34" borderId="30" xfId="215" applyNumberFormat="1" applyFont="1" applyFill="1" applyBorder="1" applyAlignment="1">
      <alignment horizontal="right" wrapText="1"/>
      <protection/>
    </xf>
    <xf numFmtId="170" fontId="4" fillId="34" borderId="22" xfId="215" applyNumberFormat="1" applyFont="1" applyFill="1" applyBorder="1" applyAlignment="1">
      <alignment horizontal="right" wrapText="1"/>
      <protection/>
    </xf>
    <xf numFmtId="0" fontId="4" fillId="0" borderId="33" xfId="215" applyFont="1" applyFill="1" applyBorder="1" applyAlignment="1">
      <alignment horizontal="right" wrapText="1"/>
      <protection/>
    </xf>
    <xf numFmtId="170" fontId="4" fillId="42" borderId="10" xfId="215" applyNumberFormat="1" applyFont="1" applyFill="1" applyBorder="1" applyAlignment="1">
      <alignment horizontal="right" wrapText="1"/>
      <protection/>
    </xf>
    <xf numFmtId="3" fontId="4" fillId="37" borderId="10" xfId="216" applyNumberFormat="1" applyFont="1" applyFill="1" applyBorder="1" applyAlignment="1">
      <alignment horizontal="right" wrapText="1"/>
      <protection/>
    </xf>
    <xf numFmtId="0" fontId="4" fillId="0" borderId="31" xfId="215" applyFont="1" applyFill="1" applyBorder="1" applyAlignment="1">
      <alignment wrapText="1"/>
      <protection/>
    </xf>
    <xf numFmtId="3" fontId="4" fillId="37" borderId="22" xfId="216" applyNumberFormat="1" applyFont="1" applyFill="1" applyBorder="1" applyAlignment="1">
      <alignment horizontal="right" wrapText="1"/>
      <protection/>
    </xf>
    <xf numFmtId="170" fontId="4" fillId="41" borderId="22" xfId="215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33" borderId="34" xfId="215" applyFont="1" applyFill="1" applyBorder="1" applyAlignment="1">
      <alignment horizontal="center"/>
      <protection/>
    </xf>
    <xf numFmtId="0" fontId="5" fillId="40" borderId="34" xfId="215" applyFont="1" applyFill="1" applyBorder="1" applyAlignment="1">
      <alignment horizontal="center" vertical="center" wrapText="1"/>
      <protection/>
    </xf>
    <xf numFmtId="0" fontId="4" fillId="0" borderId="35" xfId="215" applyFont="1" applyFill="1" applyBorder="1" applyAlignment="1">
      <alignment horizontal="center" vertical="center" wrapText="1"/>
      <protection/>
    </xf>
    <xf numFmtId="0" fontId="5" fillId="36" borderId="35" xfId="215" applyFont="1" applyFill="1" applyBorder="1" applyAlignment="1">
      <alignment horizontal="center" vertical="center" wrapText="1"/>
      <protection/>
    </xf>
    <xf numFmtId="0" fontId="4" fillId="39" borderId="35" xfId="215" applyFont="1" applyFill="1" applyBorder="1" applyAlignment="1">
      <alignment horizontal="center" vertical="center" wrapText="1"/>
      <protection/>
    </xf>
    <xf numFmtId="0" fontId="4" fillId="38" borderId="35" xfId="215" applyFont="1" applyFill="1" applyBorder="1" applyAlignment="1">
      <alignment horizontal="center" vertical="center" wrapText="1"/>
      <protection/>
    </xf>
    <xf numFmtId="170" fontId="5" fillId="0" borderId="10" xfId="215" applyNumberFormat="1" applyFont="1" applyFill="1" applyBorder="1" applyAlignment="1">
      <alignment wrapText="1"/>
      <protection/>
    </xf>
    <xf numFmtId="170" fontId="3" fillId="36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170" fontId="5" fillId="42" borderId="10" xfId="215" applyNumberFormat="1" applyFont="1" applyFill="1" applyBorder="1" applyAlignment="1">
      <alignment horizontal="right" wrapText="1"/>
      <protection/>
    </xf>
    <xf numFmtId="170" fontId="3" fillId="40" borderId="10" xfId="0" applyNumberFormat="1" applyFont="1" applyFill="1" applyBorder="1" applyAlignment="1">
      <alignment/>
    </xf>
    <xf numFmtId="170" fontId="3" fillId="0" borderId="33" xfId="0" applyNumberFormat="1" applyFont="1" applyBorder="1" applyAlignment="1">
      <alignment/>
    </xf>
    <xf numFmtId="0" fontId="4" fillId="0" borderId="21" xfId="215" applyFont="1" applyFill="1" applyBorder="1" applyAlignment="1">
      <alignment horizontal="right" wrapText="1"/>
      <protection/>
    </xf>
    <xf numFmtId="0" fontId="4" fillId="0" borderId="32" xfId="215" applyFont="1" applyFill="1" applyBorder="1" applyAlignment="1">
      <alignment horizontal="right" wrapText="1"/>
      <protection/>
    </xf>
    <xf numFmtId="6" fontId="4" fillId="0" borderId="36" xfId="214" applyNumberFormat="1" applyFont="1" applyFill="1" applyBorder="1" applyAlignment="1">
      <alignment horizontal="right" wrapText="1"/>
      <protection/>
    </xf>
    <xf numFmtId="6" fontId="4" fillId="0" borderId="10" xfId="214" applyNumberFormat="1" applyFont="1" applyFill="1" applyBorder="1" applyAlignment="1">
      <alignment horizontal="right" wrapText="1"/>
      <protection/>
    </xf>
    <xf numFmtId="6" fontId="4" fillId="0" borderId="37" xfId="214" applyNumberFormat="1" applyFont="1" applyFill="1" applyBorder="1" applyAlignment="1">
      <alignment horizontal="right" wrapText="1"/>
      <protection/>
    </xf>
    <xf numFmtId="6" fontId="4" fillId="0" borderId="13" xfId="214" applyNumberFormat="1" applyFont="1" applyFill="1" applyBorder="1" applyAlignment="1">
      <alignment horizontal="right" wrapText="1"/>
      <protection/>
    </xf>
    <xf numFmtId="0" fontId="2" fillId="33" borderId="38" xfId="0" applyFont="1" applyFill="1" applyBorder="1" applyAlignment="1">
      <alignment/>
    </xf>
    <xf numFmtId="3" fontId="3" fillId="37" borderId="39" xfId="0" applyNumberFormat="1" applyFont="1" applyFill="1" applyBorder="1" applyAlignment="1">
      <alignment/>
    </xf>
    <xf numFmtId="170" fontId="3" fillId="0" borderId="39" xfId="0" applyNumberFormat="1" applyFont="1" applyBorder="1" applyAlignment="1">
      <alignment/>
    </xf>
    <xf numFmtId="170" fontId="3" fillId="0" borderId="40" xfId="0" applyNumberFormat="1" applyFont="1" applyBorder="1" applyAlignment="1">
      <alignment/>
    </xf>
    <xf numFmtId="170" fontId="3" fillId="0" borderId="41" xfId="0" applyNumberFormat="1" applyFont="1" applyFill="1" applyBorder="1" applyAlignment="1">
      <alignment/>
    </xf>
    <xf numFmtId="170" fontId="3" fillId="38" borderId="42" xfId="0" applyNumberFormat="1" applyFont="1" applyFill="1" applyBorder="1" applyAlignment="1">
      <alignment/>
    </xf>
    <xf numFmtId="170" fontId="3" fillId="39" borderId="40" xfId="0" applyNumberFormat="1" applyFont="1" applyFill="1" applyBorder="1" applyAlignment="1">
      <alignment/>
    </xf>
    <xf numFmtId="170" fontId="3" fillId="36" borderId="43" xfId="0" applyNumberFormat="1" applyFont="1" applyFill="1" applyBorder="1" applyAlignment="1">
      <alignment/>
    </xf>
    <xf numFmtId="0" fontId="2" fillId="0" borderId="44" xfId="0" applyFont="1" applyBorder="1" applyAlignment="1">
      <alignment/>
    </xf>
    <xf numFmtId="0" fontId="3" fillId="0" borderId="45" xfId="0" applyFont="1" applyBorder="1" applyAlignment="1">
      <alignment horizontal="left"/>
    </xf>
    <xf numFmtId="170" fontId="3" fillId="36" borderId="39" xfId="0" applyNumberFormat="1" applyFont="1" applyFill="1" applyBorder="1" applyAlignment="1">
      <alignment/>
    </xf>
    <xf numFmtId="170" fontId="3" fillId="40" borderId="46" xfId="0" applyNumberFormat="1" applyFont="1" applyFill="1" applyBorder="1" applyAlignment="1">
      <alignment/>
    </xf>
    <xf numFmtId="170" fontId="3" fillId="40" borderId="39" xfId="0" applyNumberFormat="1" applyFont="1" applyFill="1" applyBorder="1" applyAlignment="1">
      <alignment/>
    </xf>
    <xf numFmtId="0" fontId="0" fillId="0" borderId="0" xfId="0" applyFont="1" applyAlignment="1">
      <alignment/>
    </xf>
    <xf numFmtId="6" fontId="4" fillId="0" borderId="47" xfId="214" applyNumberFormat="1" applyFont="1" applyFill="1" applyBorder="1" applyAlignment="1">
      <alignment horizontal="right" wrapText="1"/>
      <protection/>
    </xf>
    <xf numFmtId="0" fontId="4" fillId="0" borderId="10" xfId="215" applyFont="1" applyFill="1" applyBorder="1" applyAlignment="1">
      <alignment wrapText="1"/>
      <protection/>
    </xf>
    <xf numFmtId="170" fontId="4" fillId="41" borderId="13" xfId="215" applyNumberFormat="1" applyFont="1" applyFill="1" applyBorder="1" applyAlignment="1">
      <alignment horizontal="right" wrapText="1"/>
      <protection/>
    </xf>
    <xf numFmtId="170" fontId="4" fillId="42" borderId="13" xfId="215" applyNumberFormat="1" applyFont="1" applyFill="1" applyBorder="1" applyAlignment="1">
      <alignment horizontal="right" wrapText="1"/>
      <protection/>
    </xf>
    <xf numFmtId="170" fontId="4" fillId="35" borderId="13" xfId="215" applyNumberFormat="1" applyFont="1" applyFill="1" applyBorder="1" applyAlignment="1">
      <alignment horizontal="right" wrapText="1"/>
      <protection/>
    </xf>
    <xf numFmtId="170" fontId="4" fillId="34" borderId="13" xfId="215" applyNumberFormat="1" applyFont="1" applyFill="1" applyBorder="1" applyAlignment="1">
      <alignment horizontal="right" wrapText="1"/>
      <protection/>
    </xf>
    <xf numFmtId="170" fontId="4" fillId="0" borderId="13" xfId="215" applyNumberFormat="1" applyFont="1" applyFill="1" applyBorder="1" applyAlignment="1">
      <alignment horizontal="right" wrapText="1"/>
      <protection/>
    </xf>
    <xf numFmtId="6" fontId="4" fillId="0" borderId="48" xfId="214" applyNumberFormat="1" applyFont="1" applyFill="1" applyBorder="1" applyAlignment="1">
      <alignment horizontal="right" wrapText="1"/>
      <protection/>
    </xf>
    <xf numFmtId="0" fontId="4" fillId="0" borderId="49" xfId="215" applyFont="1" applyFill="1" applyBorder="1" applyAlignment="1">
      <alignment wrapText="1"/>
      <protection/>
    </xf>
    <xf numFmtId="0" fontId="4" fillId="0" borderId="49" xfId="215" applyFont="1" applyFill="1" applyBorder="1" applyAlignment="1">
      <alignment horizontal="right" wrapText="1"/>
      <protection/>
    </xf>
    <xf numFmtId="170" fontId="3" fillId="0" borderId="29" xfId="0" applyNumberFormat="1" applyFont="1" applyBorder="1" applyAlignment="1">
      <alignment/>
    </xf>
    <xf numFmtId="170" fontId="3" fillId="0" borderId="22" xfId="0" applyNumberFormat="1" applyFont="1" applyBorder="1" applyAlignment="1">
      <alignment horizontal="right"/>
    </xf>
    <xf numFmtId="3" fontId="3" fillId="38" borderId="10" xfId="0" applyNumberFormat="1" applyFont="1" applyFill="1" applyBorder="1" applyAlignment="1">
      <alignment/>
    </xf>
    <xf numFmtId="3" fontId="3" fillId="39" borderId="10" xfId="0" applyNumberFormat="1" applyFont="1" applyFill="1" applyBorder="1" applyAlignment="1">
      <alignment/>
    </xf>
    <xf numFmtId="3" fontId="2" fillId="39" borderId="10" xfId="0" applyNumberFormat="1" applyFont="1" applyFill="1" applyBorder="1" applyAlignment="1">
      <alignment horizontal="right"/>
    </xf>
    <xf numFmtId="170" fontId="3" fillId="0" borderId="30" xfId="0" applyNumberFormat="1" applyFont="1" applyBorder="1" applyAlignment="1">
      <alignment/>
    </xf>
    <xf numFmtId="170" fontId="5" fillId="34" borderId="30" xfId="215" applyNumberFormat="1" applyFont="1" applyFill="1" applyBorder="1" applyAlignment="1">
      <alignment horizontal="right" wrapText="1"/>
      <protection/>
    </xf>
    <xf numFmtId="170" fontId="5" fillId="35" borderId="10" xfId="215" applyNumberFormat="1" applyFont="1" applyFill="1" applyBorder="1" applyAlignment="1">
      <alignment horizontal="right" wrapText="1"/>
      <protection/>
    </xf>
    <xf numFmtId="170" fontId="4" fillId="34" borderId="50" xfId="215" applyNumberFormat="1" applyFont="1" applyFill="1" applyBorder="1" applyAlignment="1">
      <alignment horizontal="right" wrapText="1"/>
      <protection/>
    </xf>
    <xf numFmtId="170" fontId="3" fillId="38" borderId="11" xfId="0" applyNumberFormat="1" applyFont="1" applyFill="1" applyBorder="1" applyAlignment="1">
      <alignment/>
    </xf>
    <xf numFmtId="170" fontId="3" fillId="38" borderId="30" xfId="0" applyNumberFormat="1" applyFont="1" applyFill="1" applyBorder="1" applyAlignment="1">
      <alignment/>
    </xf>
    <xf numFmtId="0" fontId="2" fillId="33" borderId="30" xfId="0" applyFont="1" applyFill="1" applyBorder="1" applyAlignment="1">
      <alignment/>
    </xf>
    <xf numFmtId="170" fontId="3" fillId="0" borderId="41" xfId="0" applyNumberFormat="1" applyFont="1" applyBorder="1" applyAlignment="1">
      <alignment/>
    </xf>
    <xf numFmtId="170" fontId="4" fillId="35" borderId="50" xfId="215" applyNumberFormat="1" applyFont="1" applyFill="1" applyBorder="1" applyAlignment="1">
      <alignment horizontal="right" wrapText="1"/>
      <protection/>
    </xf>
    <xf numFmtId="170" fontId="4" fillId="35" borderId="29" xfId="215" applyNumberFormat="1" applyFont="1" applyFill="1" applyBorder="1" applyAlignment="1">
      <alignment horizontal="right" wrapText="1"/>
      <protection/>
    </xf>
    <xf numFmtId="170" fontId="4" fillId="35" borderId="30" xfId="215" applyNumberFormat="1" applyFont="1" applyFill="1" applyBorder="1" applyAlignment="1">
      <alignment horizontal="right" wrapText="1"/>
      <protection/>
    </xf>
    <xf numFmtId="170" fontId="3" fillId="39" borderId="11" xfId="0" applyNumberFormat="1" applyFont="1" applyFill="1" applyBorder="1" applyAlignment="1">
      <alignment/>
    </xf>
    <xf numFmtId="170" fontId="3" fillId="39" borderId="30" xfId="0" applyNumberFormat="1" applyFont="1" applyFill="1" applyBorder="1" applyAlignment="1">
      <alignment/>
    </xf>
    <xf numFmtId="170" fontId="3" fillId="39" borderId="42" xfId="0" applyNumberFormat="1" applyFont="1" applyFill="1" applyBorder="1" applyAlignment="1">
      <alignment/>
    </xf>
    <xf numFmtId="6" fontId="4" fillId="0" borderId="51" xfId="214" applyNumberFormat="1" applyFont="1" applyFill="1" applyBorder="1" applyAlignment="1">
      <alignment horizontal="right" wrapText="1"/>
      <protection/>
    </xf>
    <xf numFmtId="0" fontId="4" fillId="0" borderId="38" xfId="215" applyFont="1" applyFill="1" applyBorder="1" applyAlignment="1">
      <alignment wrapText="1"/>
      <protection/>
    </xf>
    <xf numFmtId="0" fontId="4" fillId="0" borderId="25" xfId="215" applyFont="1" applyFill="1" applyBorder="1" applyAlignment="1">
      <alignment horizontal="right" wrapText="1"/>
      <protection/>
    </xf>
    <xf numFmtId="0" fontId="4" fillId="0" borderId="22" xfId="215" applyFont="1" applyFill="1" applyBorder="1" applyAlignment="1">
      <alignment horizontal="right" wrapText="1"/>
      <protection/>
    </xf>
    <xf numFmtId="0" fontId="4" fillId="0" borderId="10" xfId="215" applyFont="1" applyFill="1" applyBorder="1" applyAlignment="1">
      <alignment horizontal="right" wrapText="1"/>
      <protection/>
    </xf>
    <xf numFmtId="0" fontId="4" fillId="0" borderId="22" xfId="215" applyFont="1" applyFill="1" applyBorder="1" applyAlignment="1">
      <alignment wrapText="1"/>
      <protection/>
    </xf>
    <xf numFmtId="170" fontId="4" fillId="0" borderId="15" xfId="215" applyNumberFormat="1" applyFont="1" applyFill="1" applyBorder="1" applyAlignment="1">
      <alignment horizontal="right" wrapText="1"/>
      <protection/>
    </xf>
    <xf numFmtId="170" fontId="4" fillId="34" borderId="11" xfId="215" applyNumberFormat="1" applyFont="1" applyFill="1" applyBorder="1" applyAlignment="1">
      <alignment horizontal="right" wrapText="1"/>
      <protection/>
    </xf>
    <xf numFmtId="170" fontId="4" fillId="34" borderId="15" xfId="215" applyNumberFormat="1" applyFont="1" applyFill="1" applyBorder="1" applyAlignment="1">
      <alignment horizontal="right" wrapText="1"/>
      <protection/>
    </xf>
    <xf numFmtId="170" fontId="4" fillId="35" borderId="11" xfId="215" applyNumberFormat="1" applyFont="1" applyFill="1" applyBorder="1" applyAlignment="1">
      <alignment horizontal="right" wrapText="1"/>
      <protection/>
    </xf>
    <xf numFmtId="170" fontId="4" fillId="35" borderId="15" xfId="215" applyNumberFormat="1" applyFont="1" applyFill="1" applyBorder="1" applyAlignment="1">
      <alignment horizontal="right" wrapText="1"/>
      <protection/>
    </xf>
    <xf numFmtId="170" fontId="4" fillId="42" borderId="15" xfId="215" applyNumberFormat="1" applyFont="1" applyFill="1" applyBorder="1" applyAlignment="1">
      <alignment horizontal="right" wrapText="1"/>
      <protection/>
    </xf>
    <xf numFmtId="170" fontId="4" fillId="41" borderId="15" xfId="215" applyNumberFormat="1" applyFont="1" applyFill="1" applyBorder="1" applyAlignment="1">
      <alignment horizontal="right" wrapText="1"/>
      <protection/>
    </xf>
    <xf numFmtId="3" fontId="4" fillId="43" borderId="22" xfId="215" applyNumberFormat="1" applyFont="1" applyFill="1" applyBorder="1" applyAlignment="1">
      <alignment horizontal="right" wrapText="1"/>
      <protection/>
    </xf>
    <xf numFmtId="3" fontId="4" fillId="43" borderId="10" xfId="215" applyNumberFormat="1" applyFont="1" applyFill="1" applyBorder="1" applyAlignment="1">
      <alignment horizontal="right" wrapText="1"/>
      <protection/>
    </xf>
    <xf numFmtId="3" fontId="4" fillId="43" borderId="15" xfId="215" applyNumberFormat="1" applyFont="1" applyFill="1" applyBorder="1" applyAlignment="1">
      <alignment horizontal="right" wrapText="1"/>
      <protection/>
    </xf>
    <xf numFmtId="0" fontId="4" fillId="0" borderId="52" xfId="215" applyFont="1" applyFill="1" applyBorder="1" applyAlignment="1">
      <alignment wrapText="1"/>
      <protection/>
    </xf>
    <xf numFmtId="0" fontId="4" fillId="0" borderId="23" xfId="215" applyFont="1" applyFill="1" applyBorder="1" applyAlignment="1">
      <alignment wrapText="1"/>
      <protection/>
    </xf>
    <xf numFmtId="0" fontId="4" fillId="0" borderId="53" xfId="215" applyFont="1" applyFill="1" applyBorder="1" applyAlignment="1">
      <alignment horizontal="left" wrapText="1"/>
      <protection/>
    </xf>
    <xf numFmtId="38" fontId="2" fillId="0" borderId="0" xfId="136" applyNumberFormat="1" applyFont="1" applyFill="1" applyAlignment="1">
      <alignment horizontal="left" vertical="center" wrapText="1"/>
      <protection/>
    </xf>
    <xf numFmtId="38" fontId="2" fillId="0" borderId="0" xfId="136" applyNumberFormat="1" applyFont="1" applyFill="1" applyAlignment="1">
      <alignment horizontal="left" vertical="top" wrapText="1"/>
      <protection/>
    </xf>
    <xf numFmtId="0" fontId="7" fillId="0" borderId="0" xfId="0" applyFont="1" applyAlignment="1">
      <alignment horizontal="center" vertical="center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</cellXfs>
  <cellStyles count="2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omma 6" xfId="50"/>
    <cellStyle name="Comma 7" xfId="51"/>
    <cellStyle name="Comma 8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10" xfId="66"/>
    <cellStyle name="Normal 100" xfId="67"/>
    <cellStyle name="Normal 101" xfId="68"/>
    <cellStyle name="Normal 102" xfId="69"/>
    <cellStyle name="Normal 103" xfId="70"/>
    <cellStyle name="Normal 104" xfId="71"/>
    <cellStyle name="Normal 105" xfId="72"/>
    <cellStyle name="Normal 106" xfId="73"/>
    <cellStyle name="Normal 107" xfId="74"/>
    <cellStyle name="Normal 108" xfId="75"/>
    <cellStyle name="Normal 109" xfId="76"/>
    <cellStyle name="Normal 11" xfId="77"/>
    <cellStyle name="Normal 110" xfId="78"/>
    <cellStyle name="Normal 111" xfId="79"/>
    <cellStyle name="Normal 112" xfId="80"/>
    <cellStyle name="Normal 113" xfId="81"/>
    <cellStyle name="Normal 114" xfId="82"/>
    <cellStyle name="Normal 115" xfId="83"/>
    <cellStyle name="Normal 116" xfId="84"/>
    <cellStyle name="Normal 117" xfId="85"/>
    <cellStyle name="Normal 118" xfId="86"/>
    <cellStyle name="Normal 119" xfId="87"/>
    <cellStyle name="Normal 12" xfId="88"/>
    <cellStyle name="Normal 120" xfId="89"/>
    <cellStyle name="Normal 121" xfId="90"/>
    <cellStyle name="Normal 122" xfId="91"/>
    <cellStyle name="Normal 123" xfId="92"/>
    <cellStyle name="Normal 124" xfId="93"/>
    <cellStyle name="Normal 125" xfId="94"/>
    <cellStyle name="Normal 126" xfId="95"/>
    <cellStyle name="Normal 127" xfId="96"/>
    <cellStyle name="Normal 128" xfId="97"/>
    <cellStyle name="Normal 129" xfId="98"/>
    <cellStyle name="Normal 13" xfId="99"/>
    <cellStyle name="Normal 130" xfId="100"/>
    <cellStyle name="Normal 130 2" xfId="101"/>
    <cellStyle name="Normal 14" xfId="102"/>
    <cellStyle name="Normal 15" xfId="103"/>
    <cellStyle name="Normal 16" xfId="104"/>
    <cellStyle name="Normal 16 2" xfId="105"/>
    <cellStyle name="Normal 17" xfId="106"/>
    <cellStyle name="Normal 18" xfId="107"/>
    <cellStyle name="Normal 19" xfId="108"/>
    <cellStyle name="Normal 19 2" xfId="109"/>
    <cellStyle name="Normal 2" xfId="110"/>
    <cellStyle name="Normal 2 2" xfId="111"/>
    <cellStyle name="Normal 2 2 2" xfId="112"/>
    <cellStyle name="Normal 2 3" xfId="113"/>
    <cellStyle name="Normal 2 4" xfId="114"/>
    <cellStyle name="Normal 20" xfId="115"/>
    <cellStyle name="Normal 21" xfId="116"/>
    <cellStyle name="Normal 22" xfId="117"/>
    <cellStyle name="Normal 23" xfId="118"/>
    <cellStyle name="Normal 24" xfId="119"/>
    <cellStyle name="Normal 25" xfId="120"/>
    <cellStyle name="Normal 26" xfId="121"/>
    <cellStyle name="Normal 27" xfId="122"/>
    <cellStyle name="Normal 28" xfId="123"/>
    <cellStyle name="Normal 29" xfId="124"/>
    <cellStyle name="Normal 3" xfId="125"/>
    <cellStyle name="Normal 3 2" xfId="126"/>
    <cellStyle name="Normal 30" xfId="127"/>
    <cellStyle name="Normal 31" xfId="128"/>
    <cellStyle name="Normal 32" xfId="129"/>
    <cellStyle name="Normal 33" xfId="130"/>
    <cellStyle name="Normal 34" xfId="131"/>
    <cellStyle name="Normal 35" xfId="132"/>
    <cellStyle name="Normal 36" xfId="133"/>
    <cellStyle name="Normal 37" xfId="134"/>
    <cellStyle name="Normal 38" xfId="135"/>
    <cellStyle name="Normal 38 2" xfId="136"/>
    <cellStyle name="Normal 39" xfId="137"/>
    <cellStyle name="Normal 39 2" xfId="138"/>
    <cellStyle name="Normal 4" xfId="139"/>
    <cellStyle name="Normal 4 2" xfId="140"/>
    <cellStyle name="Normal 4 3" xfId="141"/>
    <cellStyle name="Normal 4 4" xfId="142"/>
    <cellStyle name="Normal 4 5" xfId="143"/>
    <cellStyle name="Normal 4 6" xfId="144"/>
    <cellStyle name="Normal 4 7" xfId="145"/>
    <cellStyle name="Normal 40" xfId="146"/>
    <cellStyle name="Normal 41" xfId="147"/>
    <cellStyle name="Normal 42" xfId="148"/>
    <cellStyle name="Normal 43" xfId="149"/>
    <cellStyle name="Normal 44" xfId="150"/>
    <cellStyle name="Normal 45" xfId="151"/>
    <cellStyle name="Normal 46" xfId="152"/>
    <cellStyle name="Normal 46 2" xfId="153"/>
    <cellStyle name="Normal 46 3" xfId="154"/>
    <cellStyle name="Normal 47" xfId="155"/>
    <cellStyle name="Normal 47 2" xfId="156"/>
    <cellStyle name="Normal 48" xfId="157"/>
    <cellStyle name="Normal 49" xfId="158"/>
    <cellStyle name="Normal 5" xfId="159"/>
    <cellStyle name="Normal 50" xfId="160"/>
    <cellStyle name="Normal 51" xfId="161"/>
    <cellStyle name="Normal 52" xfId="162"/>
    <cellStyle name="Normal 53" xfId="163"/>
    <cellStyle name="Normal 54" xfId="164"/>
    <cellStyle name="Normal 55" xfId="165"/>
    <cellStyle name="Normal 56" xfId="166"/>
    <cellStyle name="Normal 57" xfId="167"/>
    <cellStyle name="Normal 58" xfId="168"/>
    <cellStyle name="Normal 59" xfId="169"/>
    <cellStyle name="Normal 6" xfId="170"/>
    <cellStyle name="Normal 60" xfId="171"/>
    <cellStyle name="Normal 61" xfId="172"/>
    <cellStyle name="Normal 62" xfId="173"/>
    <cellStyle name="Normal 63" xfId="174"/>
    <cellStyle name="Normal 64" xfId="175"/>
    <cellStyle name="Normal 65" xfId="176"/>
    <cellStyle name="Normal 66" xfId="177"/>
    <cellStyle name="Normal 67" xfId="178"/>
    <cellStyle name="Normal 68" xfId="179"/>
    <cellStyle name="Normal 69" xfId="180"/>
    <cellStyle name="Normal 7" xfId="181"/>
    <cellStyle name="Normal 70" xfId="182"/>
    <cellStyle name="Normal 71" xfId="183"/>
    <cellStyle name="Normal 72" xfId="184"/>
    <cellStyle name="Normal 73" xfId="185"/>
    <cellStyle name="Normal 74" xfId="186"/>
    <cellStyle name="Normal 75" xfId="187"/>
    <cellStyle name="Normal 76" xfId="188"/>
    <cellStyle name="Normal 77" xfId="189"/>
    <cellStyle name="Normal 78" xfId="190"/>
    <cellStyle name="Normal 79" xfId="191"/>
    <cellStyle name="Normal 8" xfId="192"/>
    <cellStyle name="Normal 80" xfId="193"/>
    <cellStyle name="Normal 81" xfId="194"/>
    <cellStyle name="Normal 82" xfId="195"/>
    <cellStyle name="Normal 83" xfId="196"/>
    <cellStyle name="Normal 84" xfId="197"/>
    <cellStyle name="Normal 85" xfId="198"/>
    <cellStyle name="Normal 86" xfId="199"/>
    <cellStyle name="Normal 87" xfId="200"/>
    <cellStyle name="Normal 88" xfId="201"/>
    <cellStyle name="Normal 89" xfId="202"/>
    <cellStyle name="Normal 9" xfId="203"/>
    <cellStyle name="Normal 90" xfId="204"/>
    <cellStyle name="Normal 91" xfId="205"/>
    <cellStyle name="Normal 92" xfId="206"/>
    <cellStyle name="Normal 93" xfId="207"/>
    <cellStyle name="Normal 94" xfId="208"/>
    <cellStyle name="Normal 95" xfId="209"/>
    <cellStyle name="Normal 96" xfId="210"/>
    <cellStyle name="Normal 97" xfId="211"/>
    <cellStyle name="Normal 98" xfId="212"/>
    <cellStyle name="Normal 99" xfId="213"/>
    <cellStyle name="Normal_Expend by Group" xfId="214"/>
    <cellStyle name="Normal_Sheet1" xfId="215"/>
    <cellStyle name="Normal_Sheet1_Expend by Group" xfId="216"/>
    <cellStyle name="Note" xfId="217"/>
    <cellStyle name="Output" xfId="218"/>
    <cellStyle name="Percent" xfId="219"/>
    <cellStyle name="Title" xfId="220"/>
    <cellStyle name="Total" xfId="221"/>
    <cellStyle name="Warning Text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6"/>
  <sheetViews>
    <sheetView tabSelected="1" view="pageBreakPreview" zoomScaleNormal="60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1" width="6.28125" style="1" customWidth="1"/>
    <col min="2" max="2" width="41.57421875" style="1" customWidth="1"/>
    <col min="3" max="3" width="11.8515625" style="1" customWidth="1"/>
    <col min="4" max="4" width="14.421875" style="1" customWidth="1"/>
    <col min="5" max="5" width="7.8515625" style="1" customWidth="1"/>
    <col min="6" max="6" width="14.421875" style="1" customWidth="1"/>
    <col min="7" max="7" width="7.8515625" style="1" customWidth="1"/>
    <col min="8" max="8" width="14.421875" style="1" customWidth="1"/>
    <col min="9" max="9" width="7.8515625" style="1" customWidth="1"/>
    <col min="10" max="10" width="14.421875" style="1" customWidth="1"/>
    <col min="11" max="11" width="7.8515625" style="1" customWidth="1"/>
    <col min="12" max="12" width="14.421875" style="1" customWidth="1"/>
    <col min="13" max="13" width="7.8515625" style="1" customWidth="1"/>
    <col min="14" max="14" width="14.421875" style="1" customWidth="1"/>
    <col min="15" max="15" width="7.8515625" style="1" customWidth="1"/>
    <col min="16" max="16" width="14.421875" style="1" customWidth="1"/>
    <col min="17" max="17" width="7.8515625" style="1" customWidth="1"/>
    <col min="18" max="18" width="14.421875" style="1" customWidth="1"/>
    <col min="19" max="19" width="7.8515625" style="1" customWidth="1"/>
    <col min="20" max="20" width="14.421875" style="1" customWidth="1"/>
    <col min="21" max="21" width="7.8515625" style="1" customWidth="1"/>
    <col min="22" max="22" width="14.421875" style="1" customWidth="1"/>
    <col min="23" max="23" width="7.8515625" style="1" customWidth="1"/>
    <col min="24" max="24" width="14.421875" style="1" customWidth="1"/>
    <col min="25" max="25" width="7.8515625" style="1" customWidth="1"/>
    <col min="26" max="26" width="14.421875" style="1" customWidth="1"/>
    <col min="27" max="27" width="7.8515625" style="1" customWidth="1"/>
    <col min="28" max="28" width="14.421875" style="1" customWidth="1"/>
    <col min="29" max="29" width="7.8515625" style="1" customWidth="1"/>
    <col min="30" max="30" width="14.421875" style="1" customWidth="1"/>
    <col min="31" max="31" width="7.8515625" style="1" customWidth="1"/>
    <col min="32" max="32" width="14.421875" style="1" customWidth="1"/>
    <col min="33" max="33" width="7.8515625" style="1" customWidth="1"/>
    <col min="34" max="34" width="14.421875" style="1" customWidth="1"/>
    <col min="35" max="35" width="7.8515625" style="1" customWidth="1"/>
    <col min="36" max="36" width="14.421875" style="1" customWidth="1"/>
    <col min="37" max="37" width="7.8515625" style="1" customWidth="1"/>
    <col min="38" max="38" width="14.421875" style="1" customWidth="1"/>
    <col min="39" max="39" width="7.8515625" style="1" customWidth="1"/>
    <col min="40" max="40" width="14.421875" style="1" customWidth="1"/>
    <col min="41" max="41" width="7.8515625" style="1" customWidth="1"/>
    <col min="42" max="42" width="14.421875" style="1" customWidth="1"/>
    <col min="43" max="43" width="7.8515625" style="1" customWidth="1"/>
    <col min="44" max="44" width="14.421875" style="1" customWidth="1"/>
    <col min="45" max="45" width="7.8515625" style="1" customWidth="1"/>
    <col min="46" max="46" width="14.421875" style="1" customWidth="1"/>
    <col min="47" max="47" width="7.8515625" style="1" customWidth="1"/>
    <col min="48" max="48" width="14.421875" style="1" customWidth="1"/>
    <col min="49" max="49" width="7.8515625" style="1" customWidth="1"/>
    <col min="50" max="50" width="18.28125" style="0" customWidth="1"/>
    <col min="54" max="16384" width="9.140625" style="1" customWidth="1"/>
  </cols>
  <sheetData>
    <row r="1" spans="2:53" s="52" customFormat="1" ht="65.25" customHeight="1">
      <c r="B1" s="53"/>
      <c r="C1" s="53"/>
      <c r="D1" s="156" t="s">
        <v>130</v>
      </c>
      <c r="E1" s="156"/>
      <c r="F1" s="156"/>
      <c r="G1" s="156"/>
      <c r="H1" s="156"/>
      <c r="I1" s="156"/>
      <c r="J1" s="156" t="s">
        <v>130</v>
      </c>
      <c r="K1" s="156"/>
      <c r="L1" s="156"/>
      <c r="M1" s="156"/>
      <c r="N1" s="156"/>
      <c r="O1" s="156"/>
      <c r="P1" s="156" t="s">
        <v>130</v>
      </c>
      <c r="Q1" s="156"/>
      <c r="R1" s="156"/>
      <c r="S1" s="156"/>
      <c r="T1" s="156"/>
      <c r="U1" s="156"/>
      <c r="V1" s="156" t="s">
        <v>130</v>
      </c>
      <c r="W1" s="156"/>
      <c r="X1" s="156"/>
      <c r="Y1" s="156"/>
      <c r="Z1" s="156"/>
      <c r="AA1" s="156"/>
      <c r="AB1" s="156" t="s">
        <v>130</v>
      </c>
      <c r="AC1" s="156"/>
      <c r="AD1" s="156"/>
      <c r="AE1" s="156"/>
      <c r="AF1" s="156"/>
      <c r="AG1" s="156"/>
      <c r="AH1" s="156" t="s">
        <v>130</v>
      </c>
      <c r="AI1" s="156"/>
      <c r="AJ1" s="156"/>
      <c r="AK1" s="156"/>
      <c r="AL1" s="156"/>
      <c r="AM1" s="156"/>
      <c r="AN1" s="156" t="s">
        <v>130</v>
      </c>
      <c r="AO1" s="156"/>
      <c r="AP1" s="156"/>
      <c r="AQ1" s="156"/>
      <c r="AR1" s="156"/>
      <c r="AS1" s="156"/>
      <c r="AT1" s="53" t="s">
        <v>130</v>
      </c>
      <c r="AU1" s="53"/>
      <c r="AV1" s="53"/>
      <c r="AW1" s="53"/>
      <c r="AX1" s="54"/>
      <c r="AY1" s="54"/>
      <c r="AZ1" s="54"/>
      <c r="BA1" s="54"/>
    </row>
    <row r="2" spans="1:49" ht="37.5" customHeight="1">
      <c r="A2" s="71"/>
      <c r="B2" s="72" t="s">
        <v>156</v>
      </c>
      <c r="C2" s="157" t="s">
        <v>157</v>
      </c>
      <c r="D2" s="8" t="s">
        <v>23</v>
      </c>
      <c r="E2" s="73"/>
      <c r="F2" s="8" t="s">
        <v>24</v>
      </c>
      <c r="G2" s="73"/>
      <c r="H2" s="8" t="s">
        <v>25</v>
      </c>
      <c r="I2" s="73"/>
      <c r="J2" s="8" t="s">
        <v>1</v>
      </c>
      <c r="K2" s="73"/>
      <c r="L2" s="8" t="s">
        <v>26</v>
      </c>
      <c r="M2" s="73"/>
      <c r="N2" s="8" t="s">
        <v>2</v>
      </c>
      <c r="O2" s="73"/>
      <c r="P2" s="159" t="s">
        <v>27</v>
      </c>
      <c r="Q2" s="73"/>
      <c r="R2" s="8" t="s">
        <v>12</v>
      </c>
      <c r="S2" s="73"/>
      <c r="T2" s="8" t="s">
        <v>3</v>
      </c>
      <c r="U2" s="73"/>
      <c r="V2" s="163" t="s">
        <v>15</v>
      </c>
      <c r="W2" s="73"/>
      <c r="X2" s="8" t="s">
        <v>4</v>
      </c>
      <c r="Y2" s="73"/>
      <c r="Z2" s="8" t="s">
        <v>31</v>
      </c>
      <c r="AA2" s="73"/>
      <c r="AB2" s="8" t="s">
        <v>5</v>
      </c>
      <c r="AC2" s="73"/>
      <c r="AD2" s="8" t="s">
        <v>13</v>
      </c>
      <c r="AE2" s="73"/>
      <c r="AF2" s="8" t="s">
        <v>6</v>
      </c>
      <c r="AG2" s="73"/>
      <c r="AH2" s="8" t="s">
        <v>8</v>
      </c>
      <c r="AI2" s="73"/>
      <c r="AJ2" s="8" t="s">
        <v>9</v>
      </c>
      <c r="AK2" s="73"/>
      <c r="AL2" s="8" t="s">
        <v>10</v>
      </c>
      <c r="AM2" s="73"/>
      <c r="AN2" s="8" t="s">
        <v>7</v>
      </c>
      <c r="AO2" s="73"/>
      <c r="AP2" s="165" t="s">
        <v>16</v>
      </c>
      <c r="AQ2" s="73"/>
      <c r="AR2" s="8" t="s">
        <v>32</v>
      </c>
      <c r="AS2" s="73"/>
      <c r="AT2" s="8" t="s">
        <v>14</v>
      </c>
      <c r="AU2" s="73"/>
      <c r="AV2" s="161" t="s">
        <v>28</v>
      </c>
      <c r="AW2" s="7"/>
    </row>
    <row r="3" spans="1:49" ht="30.75" customHeight="1">
      <c r="A3" s="74" t="s">
        <v>0</v>
      </c>
      <c r="B3" s="3" t="s">
        <v>30</v>
      </c>
      <c r="C3" s="158"/>
      <c r="D3" s="2" t="s">
        <v>17</v>
      </c>
      <c r="E3" s="76" t="s">
        <v>29</v>
      </c>
      <c r="F3" s="2" t="s">
        <v>18</v>
      </c>
      <c r="G3" s="76" t="s">
        <v>29</v>
      </c>
      <c r="H3" s="2" t="s">
        <v>19</v>
      </c>
      <c r="I3" s="76" t="s">
        <v>29</v>
      </c>
      <c r="J3" s="2" t="s">
        <v>20</v>
      </c>
      <c r="K3" s="76" t="s">
        <v>29</v>
      </c>
      <c r="L3" s="2" t="s">
        <v>21</v>
      </c>
      <c r="M3" s="76" t="s">
        <v>29</v>
      </c>
      <c r="N3" s="2" t="s">
        <v>22</v>
      </c>
      <c r="O3" s="76" t="s">
        <v>29</v>
      </c>
      <c r="P3" s="160"/>
      <c r="Q3" s="79" t="s">
        <v>29</v>
      </c>
      <c r="R3" s="2" t="s">
        <v>33</v>
      </c>
      <c r="S3" s="76" t="s">
        <v>29</v>
      </c>
      <c r="T3" s="2" t="s">
        <v>34</v>
      </c>
      <c r="U3" s="76" t="s">
        <v>29</v>
      </c>
      <c r="V3" s="164"/>
      <c r="W3" s="78" t="s">
        <v>29</v>
      </c>
      <c r="X3" s="2" t="s">
        <v>35</v>
      </c>
      <c r="Y3" s="76" t="s">
        <v>29</v>
      </c>
      <c r="Z3" s="2" t="s">
        <v>36</v>
      </c>
      <c r="AA3" s="76" t="s">
        <v>29</v>
      </c>
      <c r="AB3" s="2" t="s">
        <v>37</v>
      </c>
      <c r="AC3" s="76" t="s">
        <v>29</v>
      </c>
      <c r="AD3" s="2" t="s">
        <v>38</v>
      </c>
      <c r="AE3" s="76" t="s">
        <v>29</v>
      </c>
      <c r="AF3" s="2" t="s">
        <v>39</v>
      </c>
      <c r="AG3" s="76" t="s">
        <v>29</v>
      </c>
      <c r="AH3" s="2" t="s">
        <v>40</v>
      </c>
      <c r="AI3" s="76" t="s">
        <v>29</v>
      </c>
      <c r="AJ3" s="2" t="s">
        <v>41</v>
      </c>
      <c r="AK3" s="76" t="s">
        <v>29</v>
      </c>
      <c r="AL3" s="2" t="s">
        <v>42</v>
      </c>
      <c r="AM3" s="76" t="s">
        <v>29</v>
      </c>
      <c r="AN3" s="2" t="s">
        <v>43</v>
      </c>
      <c r="AO3" s="76" t="s">
        <v>29</v>
      </c>
      <c r="AP3" s="166"/>
      <c r="AQ3" s="77" t="s">
        <v>29</v>
      </c>
      <c r="AR3" s="2" t="s">
        <v>44</v>
      </c>
      <c r="AS3" s="76" t="s">
        <v>29</v>
      </c>
      <c r="AT3" s="2" t="s">
        <v>45</v>
      </c>
      <c r="AU3" s="76" t="s">
        <v>29</v>
      </c>
      <c r="AV3" s="162" t="s">
        <v>11</v>
      </c>
      <c r="AW3" s="75" t="s">
        <v>29</v>
      </c>
    </row>
    <row r="4" spans="1:49" ht="12.75">
      <c r="A4" s="115">
        <v>1</v>
      </c>
      <c r="B4" s="152" t="s">
        <v>74</v>
      </c>
      <c r="C4" s="148">
        <v>9424</v>
      </c>
      <c r="D4" s="113">
        <v>38787838</v>
      </c>
      <c r="E4" s="112">
        <f aca="true" t="shared" si="0" ref="E4:E35">D4/C4</f>
        <v>4115.8571731748725</v>
      </c>
      <c r="F4" s="113">
        <v>8140119</v>
      </c>
      <c r="G4" s="112">
        <f aca="true" t="shared" si="1" ref="G4:G35">F4/C4</f>
        <v>863.7647495755518</v>
      </c>
      <c r="H4" s="113">
        <v>1735870</v>
      </c>
      <c r="I4" s="112">
        <f>H4/$C4</f>
        <v>184.19673174872665</v>
      </c>
      <c r="J4" s="113">
        <v>306256</v>
      </c>
      <c r="K4" s="112">
        <f aca="true" t="shared" si="2" ref="K4:K35">J4/$C4</f>
        <v>32.497453310696095</v>
      </c>
      <c r="L4" s="113">
        <v>244338</v>
      </c>
      <c r="M4" s="112">
        <f aca="true" t="shared" si="3" ref="M4:M35">L4/$C4</f>
        <v>25.92720713073005</v>
      </c>
      <c r="N4" s="113">
        <v>3722258</v>
      </c>
      <c r="O4" s="112">
        <f aca="true" t="shared" si="4" ref="O4:O35">N4/$C4</f>
        <v>394.9764431239389</v>
      </c>
      <c r="P4" s="124">
        <f>D4+F4+H4+J4+L4+N4</f>
        <v>52936679</v>
      </c>
      <c r="Q4" s="111">
        <f>P4/$C4</f>
        <v>5617.219758064516</v>
      </c>
      <c r="R4" s="113">
        <v>4799987</v>
      </c>
      <c r="S4" s="112">
        <f aca="true" t="shared" si="5" ref="S4:S35">R4/$C4</f>
        <v>509.33648132427845</v>
      </c>
      <c r="T4" s="113">
        <v>3836125</v>
      </c>
      <c r="U4" s="112">
        <f aca="true" t="shared" si="6" ref="U4:U35">T4/$C4</f>
        <v>407.05910441426147</v>
      </c>
      <c r="V4" s="129">
        <f>P4+R4+T4</f>
        <v>61572791</v>
      </c>
      <c r="W4" s="110">
        <f aca="true" t="shared" si="7" ref="W4:W35">V4/$C4</f>
        <v>6533.615343803056</v>
      </c>
      <c r="X4" s="113">
        <v>4866099</v>
      </c>
      <c r="Y4" s="112">
        <f aca="true" t="shared" si="8" ref="Y4:Y35">X4/$C4</f>
        <v>516.3517614601019</v>
      </c>
      <c r="Z4" s="113">
        <v>1048251</v>
      </c>
      <c r="AA4" s="112">
        <f aca="true" t="shared" si="9" ref="AA4:AA35">Z4/$C4</f>
        <v>111.23206706281833</v>
      </c>
      <c r="AB4" s="113">
        <v>707935</v>
      </c>
      <c r="AC4" s="112">
        <f aca="true" t="shared" si="10" ref="AC4:AC35">AB4/$C4</f>
        <v>75.12043718166383</v>
      </c>
      <c r="AD4" s="113">
        <v>9737435</v>
      </c>
      <c r="AE4" s="112">
        <f aca="true" t="shared" si="11" ref="AE4:AE35">AD4/$C4</f>
        <v>1033.2592317487267</v>
      </c>
      <c r="AF4" s="113">
        <v>3600751</v>
      </c>
      <c r="AG4" s="112">
        <f aca="true" t="shared" si="12" ref="AG4:AG35">AF4/$C4</f>
        <v>382.0830857385399</v>
      </c>
      <c r="AH4" s="113">
        <v>5819120</v>
      </c>
      <c r="AI4" s="112">
        <f aca="true" t="shared" si="13" ref="AI4:AI35">AH4/$C4</f>
        <v>617.4787775891341</v>
      </c>
      <c r="AJ4" s="113">
        <v>0</v>
      </c>
      <c r="AK4" s="112">
        <f aca="true" t="shared" si="14" ref="AK4:AK67">AJ4/$C4</f>
        <v>0</v>
      </c>
      <c r="AL4" s="113">
        <v>496340</v>
      </c>
      <c r="AM4" s="112">
        <f aca="true" t="shared" si="15" ref="AM4:AM67">AL4/$C4</f>
        <v>52.66765704584041</v>
      </c>
      <c r="AN4" s="113">
        <v>450925</v>
      </c>
      <c r="AO4" s="112">
        <f aca="true" t="shared" si="16" ref="AO4:AO35">AN4/$C4</f>
        <v>47.84857809847199</v>
      </c>
      <c r="AP4" s="109">
        <f>X4+Z4+AB4+AD4+AF4+AH4+AJ4+AL4+AN4</f>
        <v>26726856</v>
      </c>
      <c r="AQ4" s="109">
        <f aca="true" t="shared" si="17" ref="AQ4:AQ35">AP4/$C4</f>
        <v>2836.0415959252973</v>
      </c>
      <c r="AR4" s="113">
        <v>945211</v>
      </c>
      <c r="AS4" s="112">
        <f aca="true" t="shared" si="18" ref="AS4:AS35">AR4/$C4</f>
        <v>100.29828098471987</v>
      </c>
      <c r="AT4" s="113">
        <v>1131165</v>
      </c>
      <c r="AU4" s="112">
        <f aca="true" t="shared" si="19" ref="AU4:AU35">AT4/$C4</f>
        <v>120.03024193548387</v>
      </c>
      <c r="AV4" s="108">
        <f>V4+AP4+AR4+AT4</f>
        <v>90376023</v>
      </c>
      <c r="AW4" s="108">
        <f aca="true" t="shared" si="20" ref="AW4:AW35">AV4/$C4</f>
        <v>9589.985462648558</v>
      </c>
    </row>
    <row r="5" spans="1:53" s="62" customFormat="1" ht="12.75">
      <c r="A5" s="49">
        <v>2</v>
      </c>
      <c r="B5" s="151" t="s">
        <v>171</v>
      </c>
      <c r="C5" s="148">
        <v>4207</v>
      </c>
      <c r="D5" s="90">
        <v>18772985</v>
      </c>
      <c r="E5" s="23">
        <f t="shared" si="0"/>
        <v>4462.3211314475875</v>
      </c>
      <c r="F5" s="90">
        <v>4123424</v>
      </c>
      <c r="G5" s="23">
        <f t="shared" si="1"/>
        <v>980.1340622771571</v>
      </c>
      <c r="H5" s="90">
        <v>1323940</v>
      </c>
      <c r="I5" s="23">
        <f>H5/$C5</f>
        <v>314.6993106726884</v>
      </c>
      <c r="J5" s="90">
        <v>712175</v>
      </c>
      <c r="K5" s="23">
        <f t="shared" si="2"/>
        <v>169.28333729498456</v>
      </c>
      <c r="L5" s="90">
        <v>155905</v>
      </c>
      <c r="M5" s="23">
        <f t="shared" si="3"/>
        <v>37.05847397195151</v>
      </c>
      <c r="N5" s="90">
        <v>1581272</v>
      </c>
      <c r="O5" s="23">
        <f t="shared" si="4"/>
        <v>375.86688851913476</v>
      </c>
      <c r="P5" s="40">
        <f aca="true" t="shared" si="21" ref="P5:P66">D5+F5+H5+J5+L5+N5</f>
        <v>26669701</v>
      </c>
      <c r="Q5" s="64">
        <f aca="true" t="shared" si="22" ref="Q5:Q35">P5/$C5</f>
        <v>6339.3632041835035</v>
      </c>
      <c r="R5" s="90">
        <v>2613257</v>
      </c>
      <c r="S5" s="23">
        <f t="shared" si="5"/>
        <v>621.1687663418113</v>
      </c>
      <c r="T5" s="90">
        <v>1979350</v>
      </c>
      <c r="U5" s="23">
        <f t="shared" si="6"/>
        <v>470.48966009032563</v>
      </c>
      <c r="V5" s="130">
        <f aca="true" t="shared" si="23" ref="V5:V67">P5+R5+T5</f>
        <v>31262308</v>
      </c>
      <c r="W5" s="38">
        <f t="shared" si="7"/>
        <v>7431.021630615641</v>
      </c>
      <c r="X5" s="90">
        <v>2764460</v>
      </c>
      <c r="Y5" s="23">
        <f t="shared" si="8"/>
        <v>657.1095792726409</v>
      </c>
      <c r="Z5" s="90">
        <v>1510324</v>
      </c>
      <c r="AA5" s="23">
        <f t="shared" si="9"/>
        <v>359.0026146898027</v>
      </c>
      <c r="AB5" s="90">
        <v>326973</v>
      </c>
      <c r="AC5" s="23">
        <f t="shared" si="10"/>
        <v>77.72117898740196</v>
      </c>
      <c r="AD5" s="90">
        <v>3924748</v>
      </c>
      <c r="AE5" s="23">
        <f t="shared" si="11"/>
        <v>932.908961255051</v>
      </c>
      <c r="AF5" s="90">
        <v>2861357</v>
      </c>
      <c r="AG5" s="23">
        <f t="shared" si="12"/>
        <v>680.1419063465653</v>
      </c>
      <c r="AH5" s="90">
        <v>2634321</v>
      </c>
      <c r="AI5" s="23">
        <f t="shared" si="13"/>
        <v>626.1756596149276</v>
      </c>
      <c r="AJ5" s="90">
        <v>0</v>
      </c>
      <c r="AK5" s="23">
        <f t="shared" si="14"/>
        <v>0</v>
      </c>
      <c r="AL5" s="90">
        <v>15181</v>
      </c>
      <c r="AM5" s="23">
        <f t="shared" si="15"/>
        <v>3.6085096268124555</v>
      </c>
      <c r="AN5" s="90">
        <v>99581</v>
      </c>
      <c r="AO5" s="23">
        <f t="shared" si="16"/>
        <v>23.670311385785595</v>
      </c>
      <c r="AP5" s="57">
        <f aca="true" t="shared" si="24" ref="AP5:AP68">X5+Z5+AB5+AD5+AF5+AH5+AJ5+AL5+AN5</f>
        <v>14136945</v>
      </c>
      <c r="AQ5" s="57">
        <f t="shared" si="17"/>
        <v>3360.3387211789873</v>
      </c>
      <c r="AR5" s="90">
        <v>2486819</v>
      </c>
      <c r="AS5" s="23">
        <f t="shared" si="18"/>
        <v>591.1145709531733</v>
      </c>
      <c r="AT5" s="90">
        <v>1907225</v>
      </c>
      <c r="AU5" s="23">
        <f t="shared" si="19"/>
        <v>453.34561445210363</v>
      </c>
      <c r="AV5" s="70">
        <f aca="true" t="shared" si="25" ref="AV5:AV67">V5+AP5+AR5+AT5</f>
        <v>49793297</v>
      </c>
      <c r="AW5" s="70">
        <f t="shared" si="20"/>
        <v>11835.820537199905</v>
      </c>
      <c r="AX5" s="61"/>
      <c r="AY5" s="61"/>
      <c r="AZ5" s="61"/>
      <c r="BA5" s="61"/>
    </row>
    <row r="6" spans="1:53" s="62" customFormat="1" ht="12.75">
      <c r="A6" s="49">
        <v>3</v>
      </c>
      <c r="B6" s="151" t="s">
        <v>75</v>
      </c>
      <c r="C6" s="148">
        <v>19496</v>
      </c>
      <c r="D6" s="90">
        <v>75512470</v>
      </c>
      <c r="E6" s="23">
        <f t="shared" si="0"/>
        <v>3873.2288674599918</v>
      </c>
      <c r="F6" s="90">
        <v>31326518</v>
      </c>
      <c r="G6" s="23">
        <f t="shared" si="1"/>
        <v>1606.8177061961428</v>
      </c>
      <c r="H6" s="90">
        <v>1844336</v>
      </c>
      <c r="I6" s="23">
        <f>H6/$C6</f>
        <v>94.60073861304883</v>
      </c>
      <c r="J6" s="90">
        <v>2849867</v>
      </c>
      <c r="K6" s="23">
        <f t="shared" si="2"/>
        <v>146.17701066885516</v>
      </c>
      <c r="L6" s="90">
        <v>450143</v>
      </c>
      <c r="M6" s="23">
        <f t="shared" si="3"/>
        <v>23.08899261386951</v>
      </c>
      <c r="N6" s="90">
        <v>7798870</v>
      </c>
      <c r="O6" s="23">
        <f t="shared" si="4"/>
        <v>400.02410750923264</v>
      </c>
      <c r="P6" s="40">
        <f t="shared" si="21"/>
        <v>119782204</v>
      </c>
      <c r="Q6" s="64">
        <f t="shared" si="22"/>
        <v>6143.937423061141</v>
      </c>
      <c r="R6" s="90">
        <v>8308279</v>
      </c>
      <c r="S6" s="23">
        <f t="shared" si="5"/>
        <v>426.15300574476817</v>
      </c>
      <c r="T6" s="90">
        <v>8825818</v>
      </c>
      <c r="U6" s="23">
        <f t="shared" si="6"/>
        <v>452.6989125974559</v>
      </c>
      <c r="V6" s="130">
        <f t="shared" si="23"/>
        <v>136916301</v>
      </c>
      <c r="W6" s="38">
        <f t="shared" si="7"/>
        <v>7022.789341403365</v>
      </c>
      <c r="X6" s="90">
        <v>9690373</v>
      </c>
      <c r="Y6" s="23">
        <f t="shared" si="8"/>
        <v>497.04416290521135</v>
      </c>
      <c r="Z6" s="90">
        <v>3928567</v>
      </c>
      <c r="AA6" s="23">
        <f t="shared" si="9"/>
        <v>201.50630898645875</v>
      </c>
      <c r="AB6" s="90">
        <v>2193500</v>
      </c>
      <c r="AC6" s="23">
        <f t="shared" si="10"/>
        <v>112.51025851456708</v>
      </c>
      <c r="AD6" s="90">
        <v>22508584</v>
      </c>
      <c r="AE6" s="23">
        <f t="shared" si="11"/>
        <v>1154.5231842429216</v>
      </c>
      <c r="AF6" s="90">
        <v>11890847</v>
      </c>
      <c r="AG6" s="23">
        <f t="shared" si="12"/>
        <v>609.9121358227329</v>
      </c>
      <c r="AH6" s="90">
        <v>8973656</v>
      </c>
      <c r="AI6" s="23">
        <f t="shared" si="13"/>
        <v>460.28190398030364</v>
      </c>
      <c r="AJ6" s="90">
        <v>0</v>
      </c>
      <c r="AK6" s="23">
        <f t="shared" si="14"/>
        <v>0</v>
      </c>
      <c r="AL6" s="90">
        <v>0</v>
      </c>
      <c r="AM6" s="23">
        <f t="shared" si="15"/>
        <v>0</v>
      </c>
      <c r="AN6" s="90">
        <v>9992374</v>
      </c>
      <c r="AO6" s="23">
        <f t="shared" si="16"/>
        <v>512.5345711940911</v>
      </c>
      <c r="AP6" s="57">
        <f t="shared" si="24"/>
        <v>69177901</v>
      </c>
      <c r="AQ6" s="57">
        <f t="shared" si="17"/>
        <v>3548.3125256462863</v>
      </c>
      <c r="AR6" s="90">
        <v>6747604</v>
      </c>
      <c r="AS6" s="23">
        <f t="shared" si="18"/>
        <v>346.1019696347969</v>
      </c>
      <c r="AT6" s="90">
        <v>16820820</v>
      </c>
      <c r="AU6" s="23">
        <f t="shared" si="19"/>
        <v>862.7831350020517</v>
      </c>
      <c r="AV6" s="70">
        <f t="shared" si="25"/>
        <v>229662626</v>
      </c>
      <c r="AW6" s="70">
        <f t="shared" si="20"/>
        <v>11779.9869716865</v>
      </c>
      <c r="AX6" s="61"/>
      <c r="AY6" s="61"/>
      <c r="AZ6" s="61"/>
      <c r="BA6" s="61"/>
    </row>
    <row r="7" spans="1:53" s="62" customFormat="1" ht="12.75">
      <c r="A7" s="49">
        <v>4</v>
      </c>
      <c r="B7" s="151" t="s">
        <v>76</v>
      </c>
      <c r="C7" s="148">
        <v>4018</v>
      </c>
      <c r="D7" s="90">
        <v>15137654</v>
      </c>
      <c r="E7" s="23">
        <f t="shared" si="0"/>
        <v>3767.4599303135888</v>
      </c>
      <c r="F7" s="90">
        <v>6616797</v>
      </c>
      <c r="G7" s="23">
        <f t="shared" si="1"/>
        <v>1646.7887008461921</v>
      </c>
      <c r="H7" s="90">
        <v>965640</v>
      </c>
      <c r="I7" s="23">
        <f>H7/$C7</f>
        <v>240.32852165256347</v>
      </c>
      <c r="J7" s="90">
        <v>823743</v>
      </c>
      <c r="K7" s="23">
        <f t="shared" si="2"/>
        <v>205.01319064211052</v>
      </c>
      <c r="L7" s="90">
        <v>0</v>
      </c>
      <c r="M7" s="23">
        <f t="shared" si="3"/>
        <v>0</v>
      </c>
      <c r="N7" s="90">
        <v>3157001</v>
      </c>
      <c r="O7" s="23">
        <f t="shared" si="4"/>
        <v>785.7145345943255</v>
      </c>
      <c r="P7" s="40">
        <f t="shared" si="21"/>
        <v>26700835</v>
      </c>
      <c r="Q7" s="64">
        <f t="shared" si="22"/>
        <v>6645.304878048781</v>
      </c>
      <c r="R7" s="90">
        <v>1799306</v>
      </c>
      <c r="S7" s="23">
        <f t="shared" si="5"/>
        <v>447.81134892981584</v>
      </c>
      <c r="T7" s="90">
        <v>1089298</v>
      </c>
      <c r="U7" s="23">
        <f t="shared" si="6"/>
        <v>271.10452961672473</v>
      </c>
      <c r="V7" s="130">
        <f t="shared" si="23"/>
        <v>29589439</v>
      </c>
      <c r="W7" s="38">
        <f t="shared" si="7"/>
        <v>7364.220756595321</v>
      </c>
      <c r="X7" s="90">
        <v>2787866</v>
      </c>
      <c r="Y7" s="23">
        <f t="shared" si="8"/>
        <v>693.8442010950722</v>
      </c>
      <c r="Z7" s="90">
        <v>1290997</v>
      </c>
      <c r="AA7" s="23">
        <f t="shared" si="9"/>
        <v>321.30338476854155</v>
      </c>
      <c r="AB7" s="90">
        <v>671899</v>
      </c>
      <c r="AC7" s="23">
        <f t="shared" si="10"/>
        <v>167.22224987555998</v>
      </c>
      <c r="AD7" s="90">
        <v>6263000</v>
      </c>
      <c r="AE7" s="23">
        <f t="shared" si="11"/>
        <v>1558.7356893977103</v>
      </c>
      <c r="AF7" s="90">
        <v>2275438</v>
      </c>
      <c r="AG7" s="23">
        <f t="shared" si="12"/>
        <v>566.311100049776</v>
      </c>
      <c r="AH7" s="90">
        <v>2279232</v>
      </c>
      <c r="AI7" s="23">
        <f t="shared" si="13"/>
        <v>567.2553509208561</v>
      </c>
      <c r="AJ7" s="90">
        <v>0</v>
      </c>
      <c r="AK7" s="23">
        <f t="shared" si="14"/>
        <v>0</v>
      </c>
      <c r="AL7" s="90">
        <v>14549</v>
      </c>
      <c r="AM7" s="23">
        <f t="shared" si="15"/>
        <v>3.620955699352912</v>
      </c>
      <c r="AN7" s="90">
        <v>981742</v>
      </c>
      <c r="AO7" s="23">
        <f t="shared" si="16"/>
        <v>244.3359880537581</v>
      </c>
      <c r="AP7" s="57">
        <f t="shared" si="24"/>
        <v>16564723</v>
      </c>
      <c r="AQ7" s="57">
        <f t="shared" si="17"/>
        <v>4122.628919860627</v>
      </c>
      <c r="AR7" s="90">
        <v>0</v>
      </c>
      <c r="AS7" s="23">
        <f t="shared" si="18"/>
        <v>0</v>
      </c>
      <c r="AT7" s="90">
        <v>413398</v>
      </c>
      <c r="AU7" s="23">
        <f t="shared" si="19"/>
        <v>102.88651070184171</v>
      </c>
      <c r="AV7" s="70">
        <f t="shared" si="25"/>
        <v>46567560</v>
      </c>
      <c r="AW7" s="70">
        <f t="shared" si="20"/>
        <v>11589.73618715779</v>
      </c>
      <c r="AX7" s="61"/>
      <c r="AY7" s="61"/>
      <c r="AZ7" s="61"/>
      <c r="BA7" s="61"/>
    </row>
    <row r="8" spans="1:49" ht="12.75">
      <c r="A8" s="65">
        <v>5</v>
      </c>
      <c r="B8" s="153" t="s">
        <v>77</v>
      </c>
      <c r="C8" s="149">
        <v>6141</v>
      </c>
      <c r="D8" s="106">
        <v>16954863</v>
      </c>
      <c r="E8" s="24">
        <f t="shared" si="0"/>
        <v>2760.9286761113826</v>
      </c>
      <c r="F8" s="106">
        <v>6905289</v>
      </c>
      <c r="G8" s="24">
        <f t="shared" si="1"/>
        <v>1124.456765999023</v>
      </c>
      <c r="H8" s="106">
        <v>1475770</v>
      </c>
      <c r="I8" s="24">
        <f aca="true" t="shared" si="26" ref="I8:I39">H8/C8</f>
        <v>240.31428106171634</v>
      </c>
      <c r="J8" s="106">
        <v>439892</v>
      </c>
      <c r="K8" s="24">
        <f t="shared" si="2"/>
        <v>71.63198176192803</v>
      </c>
      <c r="L8" s="106">
        <v>13675</v>
      </c>
      <c r="M8" s="24">
        <f t="shared" si="3"/>
        <v>2.226836020192151</v>
      </c>
      <c r="N8" s="106">
        <v>6439083</v>
      </c>
      <c r="O8" s="24">
        <f t="shared" si="4"/>
        <v>1048.5398143624816</v>
      </c>
      <c r="P8" s="63">
        <f t="shared" si="21"/>
        <v>32228572</v>
      </c>
      <c r="Q8" s="4">
        <f t="shared" si="22"/>
        <v>5248.098355316723</v>
      </c>
      <c r="R8" s="106">
        <v>1349891</v>
      </c>
      <c r="S8" s="24">
        <f t="shared" si="5"/>
        <v>219.81615372089237</v>
      </c>
      <c r="T8" s="106">
        <v>3424982</v>
      </c>
      <c r="U8" s="24">
        <f t="shared" si="6"/>
        <v>557.7238234815177</v>
      </c>
      <c r="V8" s="131">
        <f t="shared" si="23"/>
        <v>37003445</v>
      </c>
      <c r="W8" s="5">
        <f t="shared" si="7"/>
        <v>6025.638332519134</v>
      </c>
      <c r="X8" s="106">
        <v>2892524</v>
      </c>
      <c r="Y8" s="24">
        <f t="shared" si="8"/>
        <v>471.0184009119036</v>
      </c>
      <c r="Z8" s="106">
        <v>1431819</v>
      </c>
      <c r="AA8" s="24">
        <f t="shared" si="9"/>
        <v>233.1573033707865</v>
      </c>
      <c r="AB8" s="106">
        <v>538663</v>
      </c>
      <c r="AC8" s="24">
        <f t="shared" si="10"/>
        <v>87.7158443250285</v>
      </c>
      <c r="AD8" s="106">
        <v>4514419</v>
      </c>
      <c r="AE8" s="24">
        <f t="shared" si="11"/>
        <v>735.1276665038267</v>
      </c>
      <c r="AF8" s="106">
        <v>3964687</v>
      </c>
      <c r="AG8" s="24">
        <f t="shared" si="12"/>
        <v>645.6093470118873</v>
      </c>
      <c r="AH8" s="106">
        <v>4095974</v>
      </c>
      <c r="AI8" s="24">
        <f t="shared" si="13"/>
        <v>666.9881126852304</v>
      </c>
      <c r="AJ8" s="106">
        <v>0</v>
      </c>
      <c r="AK8" s="24">
        <f t="shared" si="14"/>
        <v>0</v>
      </c>
      <c r="AL8" s="106">
        <v>10666</v>
      </c>
      <c r="AM8" s="24">
        <f t="shared" si="15"/>
        <v>1.7368506757857027</v>
      </c>
      <c r="AN8" s="106">
        <v>5120</v>
      </c>
      <c r="AO8" s="24">
        <f t="shared" si="16"/>
        <v>0.8337404331542094</v>
      </c>
      <c r="AP8" s="6">
        <f t="shared" si="24"/>
        <v>17453872</v>
      </c>
      <c r="AQ8" s="66">
        <f t="shared" si="17"/>
        <v>2842.187265917603</v>
      </c>
      <c r="AR8" s="106">
        <v>374693</v>
      </c>
      <c r="AS8" s="24">
        <f t="shared" si="18"/>
        <v>61.01498127340824</v>
      </c>
      <c r="AT8" s="106">
        <v>457666</v>
      </c>
      <c r="AU8" s="24">
        <f t="shared" si="19"/>
        <v>74.5262986484286</v>
      </c>
      <c r="AV8" s="59">
        <f t="shared" si="25"/>
        <v>55289676</v>
      </c>
      <c r="AW8" s="59">
        <f t="shared" si="20"/>
        <v>9003.366878358573</v>
      </c>
    </row>
    <row r="9" spans="1:49" ht="12.75">
      <c r="A9" s="115">
        <v>6</v>
      </c>
      <c r="B9" s="152" t="s">
        <v>78</v>
      </c>
      <c r="C9" s="148">
        <v>6037</v>
      </c>
      <c r="D9" s="113">
        <v>20937121</v>
      </c>
      <c r="E9" s="112">
        <f t="shared" si="0"/>
        <v>3468.133344376346</v>
      </c>
      <c r="F9" s="113">
        <v>5772988</v>
      </c>
      <c r="G9" s="112">
        <f t="shared" si="1"/>
        <v>956.2676826238197</v>
      </c>
      <c r="H9" s="113">
        <v>1720620</v>
      </c>
      <c r="I9" s="112">
        <f t="shared" si="26"/>
        <v>285.01242338910055</v>
      </c>
      <c r="J9" s="113">
        <v>1462026</v>
      </c>
      <c r="K9" s="112">
        <f t="shared" si="2"/>
        <v>242.1775716415438</v>
      </c>
      <c r="L9" s="113">
        <v>93165</v>
      </c>
      <c r="M9" s="112">
        <f t="shared" si="3"/>
        <v>15.432333940699023</v>
      </c>
      <c r="N9" s="113">
        <v>1512692</v>
      </c>
      <c r="O9" s="112">
        <f t="shared" si="4"/>
        <v>250.57015073712108</v>
      </c>
      <c r="P9" s="124">
        <f t="shared" si="21"/>
        <v>31498612</v>
      </c>
      <c r="Q9" s="111">
        <f t="shared" si="22"/>
        <v>5217.59350670863</v>
      </c>
      <c r="R9" s="113">
        <v>2897492</v>
      </c>
      <c r="S9" s="112">
        <f t="shared" si="5"/>
        <v>479.95560708961403</v>
      </c>
      <c r="T9" s="113">
        <v>2896085</v>
      </c>
      <c r="U9" s="112">
        <f t="shared" si="6"/>
        <v>479.7225443100878</v>
      </c>
      <c r="V9" s="129">
        <f t="shared" si="23"/>
        <v>37292189</v>
      </c>
      <c r="W9" s="110">
        <f t="shared" si="7"/>
        <v>6177.271658108332</v>
      </c>
      <c r="X9" s="113">
        <v>3131968</v>
      </c>
      <c r="Y9" s="112">
        <f t="shared" si="8"/>
        <v>518.795428192811</v>
      </c>
      <c r="Z9" s="113">
        <v>1552049</v>
      </c>
      <c r="AA9" s="112">
        <f t="shared" si="9"/>
        <v>257.08944840152395</v>
      </c>
      <c r="AB9" s="113">
        <v>528351</v>
      </c>
      <c r="AC9" s="112">
        <f t="shared" si="10"/>
        <v>87.51880072883883</v>
      </c>
      <c r="AD9" s="113">
        <v>5147494</v>
      </c>
      <c r="AE9" s="112">
        <f t="shared" si="11"/>
        <v>852.6576113963889</v>
      </c>
      <c r="AF9" s="113">
        <v>3507389</v>
      </c>
      <c r="AG9" s="112">
        <f t="shared" si="12"/>
        <v>580.9821103196953</v>
      </c>
      <c r="AH9" s="113">
        <v>2998246</v>
      </c>
      <c r="AI9" s="112">
        <f t="shared" si="13"/>
        <v>496.6450223621004</v>
      </c>
      <c r="AJ9" s="113">
        <v>12</v>
      </c>
      <c r="AK9" s="112">
        <f t="shared" si="14"/>
        <v>0.0019877422560874605</v>
      </c>
      <c r="AL9" s="113">
        <v>17030</v>
      </c>
      <c r="AM9" s="112">
        <f t="shared" si="15"/>
        <v>2.8209375517641213</v>
      </c>
      <c r="AN9" s="113">
        <v>928090</v>
      </c>
      <c r="AO9" s="112">
        <f t="shared" si="16"/>
        <v>153.7336425376843</v>
      </c>
      <c r="AP9" s="109">
        <f t="shared" si="24"/>
        <v>17810629</v>
      </c>
      <c r="AQ9" s="109">
        <f t="shared" si="17"/>
        <v>2950.244989233063</v>
      </c>
      <c r="AR9" s="113">
        <v>1466671</v>
      </c>
      <c r="AS9" s="112">
        <f t="shared" si="18"/>
        <v>242.94699353983768</v>
      </c>
      <c r="AT9" s="113">
        <v>2188759</v>
      </c>
      <c r="AU9" s="112">
        <f t="shared" si="19"/>
        <v>362.55739605764455</v>
      </c>
      <c r="AV9" s="108">
        <f t="shared" si="25"/>
        <v>58758248</v>
      </c>
      <c r="AW9" s="108">
        <f t="shared" si="20"/>
        <v>9733.021036938877</v>
      </c>
    </row>
    <row r="10" spans="1:53" s="62" customFormat="1" ht="12.75">
      <c r="A10" s="49">
        <v>7</v>
      </c>
      <c r="B10" s="151" t="s">
        <v>79</v>
      </c>
      <c r="C10" s="148">
        <v>2286</v>
      </c>
      <c r="D10" s="90">
        <v>11929080</v>
      </c>
      <c r="E10" s="23">
        <f t="shared" si="0"/>
        <v>5218.320209973754</v>
      </c>
      <c r="F10" s="90">
        <v>2847652</v>
      </c>
      <c r="G10" s="23">
        <f t="shared" si="1"/>
        <v>1245.6920384951882</v>
      </c>
      <c r="H10" s="90">
        <v>1276285</v>
      </c>
      <c r="I10" s="23">
        <f t="shared" si="26"/>
        <v>558.3048993875766</v>
      </c>
      <c r="J10" s="90">
        <v>419152</v>
      </c>
      <c r="K10" s="23">
        <f t="shared" si="2"/>
        <v>183.35608048993876</v>
      </c>
      <c r="L10" s="90">
        <v>4286</v>
      </c>
      <c r="M10" s="23">
        <f t="shared" si="3"/>
        <v>1.8748906386701663</v>
      </c>
      <c r="N10" s="90">
        <v>2325909</v>
      </c>
      <c r="O10" s="23">
        <f t="shared" si="4"/>
        <v>1017.4580052493438</v>
      </c>
      <c r="P10" s="40">
        <f t="shared" si="21"/>
        <v>18802364</v>
      </c>
      <c r="Q10" s="64">
        <f t="shared" si="22"/>
        <v>8225.006124234471</v>
      </c>
      <c r="R10" s="90">
        <v>750452</v>
      </c>
      <c r="S10" s="23">
        <f t="shared" si="5"/>
        <v>328.2817147856518</v>
      </c>
      <c r="T10" s="90">
        <v>1424628</v>
      </c>
      <c r="U10" s="23">
        <f t="shared" si="6"/>
        <v>623.1968503937007</v>
      </c>
      <c r="V10" s="130">
        <f t="shared" si="23"/>
        <v>20977444</v>
      </c>
      <c r="W10" s="38">
        <f t="shared" si="7"/>
        <v>9176.484689413823</v>
      </c>
      <c r="X10" s="90">
        <v>1572077</v>
      </c>
      <c r="Y10" s="23">
        <f t="shared" si="8"/>
        <v>687.6977252843394</v>
      </c>
      <c r="Z10" s="90">
        <v>1197014</v>
      </c>
      <c r="AA10" s="23">
        <f t="shared" si="9"/>
        <v>523.6281714785652</v>
      </c>
      <c r="AB10" s="90">
        <v>386107</v>
      </c>
      <c r="AC10" s="23">
        <f t="shared" si="10"/>
        <v>168.90069991251093</v>
      </c>
      <c r="AD10" s="90">
        <v>2976224</v>
      </c>
      <c r="AE10" s="23">
        <f t="shared" si="11"/>
        <v>1301.9352580927384</v>
      </c>
      <c r="AF10" s="90">
        <v>3064065</v>
      </c>
      <c r="AG10" s="23">
        <f t="shared" si="12"/>
        <v>1340.3608923884515</v>
      </c>
      <c r="AH10" s="90">
        <v>2159145</v>
      </c>
      <c r="AI10" s="23">
        <f t="shared" si="13"/>
        <v>944.507874015748</v>
      </c>
      <c r="AJ10" s="90">
        <v>6877</v>
      </c>
      <c r="AK10" s="23">
        <f t="shared" si="14"/>
        <v>3.0083114610673665</v>
      </c>
      <c r="AL10" s="90">
        <v>14858</v>
      </c>
      <c r="AM10" s="23">
        <f t="shared" si="15"/>
        <v>6.499562554680665</v>
      </c>
      <c r="AN10" s="90">
        <v>209433</v>
      </c>
      <c r="AO10" s="23">
        <f t="shared" si="16"/>
        <v>91.61548556430446</v>
      </c>
      <c r="AP10" s="57">
        <f t="shared" si="24"/>
        <v>11585800</v>
      </c>
      <c r="AQ10" s="57">
        <f t="shared" si="17"/>
        <v>5068.153980752406</v>
      </c>
      <c r="AR10" s="90">
        <v>647406</v>
      </c>
      <c r="AS10" s="23">
        <f t="shared" si="18"/>
        <v>283.20472440944883</v>
      </c>
      <c r="AT10" s="90">
        <v>1224086</v>
      </c>
      <c r="AU10" s="23">
        <f t="shared" si="19"/>
        <v>535.4706911636046</v>
      </c>
      <c r="AV10" s="70">
        <f t="shared" si="25"/>
        <v>34434736</v>
      </c>
      <c r="AW10" s="70">
        <f t="shared" si="20"/>
        <v>15063.314085739283</v>
      </c>
      <c r="AX10" s="61"/>
      <c r="AY10" s="61"/>
      <c r="AZ10" s="61"/>
      <c r="BA10" s="61"/>
    </row>
    <row r="11" spans="1:53" s="62" customFormat="1" ht="12.75">
      <c r="A11" s="49">
        <v>8</v>
      </c>
      <c r="B11" s="151" t="s">
        <v>80</v>
      </c>
      <c r="C11" s="148">
        <v>20258</v>
      </c>
      <c r="D11" s="90">
        <v>68056090</v>
      </c>
      <c r="E11" s="23">
        <f t="shared" si="0"/>
        <v>3359.467370915194</v>
      </c>
      <c r="F11" s="90">
        <v>24968811</v>
      </c>
      <c r="G11" s="23">
        <f t="shared" si="1"/>
        <v>1232.5407740152039</v>
      </c>
      <c r="H11" s="90">
        <v>3898899</v>
      </c>
      <c r="I11" s="23">
        <f t="shared" si="26"/>
        <v>192.46218777766808</v>
      </c>
      <c r="J11" s="90">
        <v>9873512</v>
      </c>
      <c r="K11" s="23">
        <f t="shared" si="2"/>
        <v>487.38829104551286</v>
      </c>
      <c r="L11" s="90">
        <v>798116</v>
      </c>
      <c r="M11" s="23">
        <f t="shared" si="3"/>
        <v>39.397571329845</v>
      </c>
      <c r="N11" s="90">
        <v>6401647</v>
      </c>
      <c r="O11" s="23">
        <f t="shared" si="4"/>
        <v>316.00587422252937</v>
      </c>
      <c r="P11" s="40">
        <f t="shared" si="21"/>
        <v>113997075</v>
      </c>
      <c r="Q11" s="64">
        <f t="shared" si="22"/>
        <v>5627.262069305953</v>
      </c>
      <c r="R11" s="90">
        <v>8705251</v>
      </c>
      <c r="S11" s="23">
        <f t="shared" si="5"/>
        <v>429.71917267252445</v>
      </c>
      <c r="T11" s="90">
        <v>12635201</v>
      </c>
      <c r="U11" s="23">
        <f t="shared" si="6"/>
        <v>623.7141376246421</v>
      </c>
      <c r="V11" s="130">
        <f t="shared" si="23"/>
        <v>135337527</v>
      </c>
      <c r="W11" s="38">
        <f t="shared" si="7"/>
        <v>6680.695379603119</v>
      </c>
      <c r="X11" s="90">
        <v>11549486</v>
      </c>
      <c r="Y11" s="23">
        <f t="shared" si="8"/>
        <v>570.119755158456</v>
      </c>
      <c r="Z11" s="90">
        <v>1975583</v>
      </c>
      <c r="AA11" s="23">
        <f t="shared" si="9"/>
        <v>97.52112745581992</v>
      </c>
      <c r="AB11" s="90">
        <v>1764916</v>
      </c>
      <c r="AC11" s="23">
        <f t="shared" si="10"/>
        <v>87.12192713989535</v>
      </c>
      <c r="AD11" s="90">
        <v>20451075</v>
      </c>
      <c r="AE11" s="23">
        <f t="shared" si="11"/>
        <v>1009.5308026458683</v>
      </c>
      <c r="AF11" s="90">
        <v>12024893</v>
      </c>
      <c r="AG11" s="23">
        <f t="shared" si="12"/>
        <v>593.5873728897226</v>
      </c>
      <c r="AH11" s="90">
        <v>10162353</v>
      </c>
      <c r="AI11" s="23">
        <f t="shared" si="13"/>
        <v>501.6464112943035</v>
      </c>
      <c r="AJ11" s="90">
        <v>0</v>
      </c>
      <c r="AK11" s="23">
        <f t="shared" si="14"/>
        <v>0</v>
      </c>
      <c r="AL11" s="90">
        <v>80179</v>
      </c>
      <c r="AM11" s="23">
        <f t="shared" si="15"/>
        <v>3.9578931780037516</v>
      </c>
      <c r="AN11" s="90">
        <v>1287577</v>
      </c>
      <c r="AO11" s="23">
        <f t="shared" si="16"/>
        <v>63.558939678151845</v>
      </c>
      <c r="AP11" s="57">
        <f t="shared" si="24"/>
        <v>59296062</v>
      </c>
      <c r="AQ11" s="57">
        <f t="shared" si="17"/>
        <v>2927.044229440221</v>
      </c>
      <c r="AR11" s="90">
        <v>9817848</v>
      </c>
      <c r="AS11" s="23">
        <f t="shared" si="18"/>
        <v>484.64053707177413</v>
      </c>
      <c r="AT11" s="90">
        <v>8088847</v>
      </c>
      <c r="AU11" s="23">
        <f t="shared" si="19"/>
        <v>399.2914897818146</v>
      </c>
      <c r="AV11" s="70">
        <f t="shared" si="25"/>
        <v>212540284</v>
      </c>
      <c r="AW11" s="70">
        <f t="shared" si="20"/>
        <v>10491.67163589693</v>
      </c>
      <c r="AX11" s="61"/>
      <c r="AY11" s="61"/>
      <c r="AZ11" s="61"/>
      <c r="BA11" s="61"/>
    </row>
    <row r="12" spans="1:53" s="62" customFormat="1" ht="12.75">
      <c r="A12" s="49">
        <v>9</v>
      </c>
      <c r="B12" s="151" t="s">
        <v>81</v>
      </c>
      <c r="C12" s="148">
        <v>41757</v>
      </c>
      <c r="D12" s="90">
        <v>163939312</v>
      </c>
      <c r="E12" s="23">
        <f t="shared" si="0"/>
        <v>3926.0318509471467</v>
      </c>
      <c r="F12" s="90">
        <v>65813935</v>
      </c>
      <c r="G12" s="23">
        <f t="shared" si="1"/>
        <v>1576.1174174389923</v>
      </c>
      <c r="H12" s="90">
        <v>3836584</v>
      </c>
      <c r="I12" s="23">
        <f t="shared" si="26"/>
        <v>91.87882271235961</v>
      </c>
      <c r="J12" s="90">
        <v>13457576</v>
      </c>
      <c r="K12" s="23">
        <f t="shared" si="2"/>
        <v>322.28311420839617</v>
      </c>
      <c r="L12" s="90">
        <v>392289</v>
      </c>
      <c r="M12" s="23">
        <f t="shared" si="3"/>
        <v>9.394568575328687</v>
      </c>
      <c r="N12" s="90">
        <v>19832989</v>
      </c>
      <c r="O12" s="23">
        <f t="shared" si="4"/>
        <v>474.9620183442297</v>
      </c>
      <c r="P12" s="40">
        <f t="shared" si="21"/>
        <v>267272685</v>
      </c>
      <c r="Q12" s="64">
        <f t="shared" si="22"/>
        <v>6400.6677922264535</v>
      </c>
      <c r="R12" s="90">
        <v>20148587</v>
      </c>
      <c r="S12" s="23">
        <f t="shared" si="5"/>
        <v>482.51998467322846</v>
      </c>
      <c r="T12" s="90">
        <v>29595345</v>
      </c>
      <c r="U12" s="23">
        <f t="shared" si="6"/>
        <v>708.75170630074</v>
      </c>
      <c r="V12" s="130">
        <f t="shared" si="23"/>
        <v>317016617</v>
      </c>
      <c r="W12" s="38">
        <f t="shared" si="7"/>
        <v>7591.939483200422</v>
      </c>
      <c r="X12" s="90">
        <v>26679887</v>
      </c>
      <c r="Y12" s="23">
        <f t="shared" si="8"/>
        <v>638.932083243528</v>
      </c>
      <c r="Z12" s="90">
        <v>7694831</v>
      </c>
      <c r="AA12" s="23">
        <f t="shared" si="9"/>
        <v>184.2764326939196</v>
      </c>
      <c r="AB12" s="90">
        <v>4594021</v>
      </c>
      <c r="AC12" s="23">
        <f t="shared" si="10"/>
        <v>110.01798500850157</v>
      </c>
      <c r="AD12" s="90">
        <v>45094063</v>
      </c>
      <c r="AE12" s="23">
        <f t="shared" si="11"/>
        <v>1079.916253562277</v>
      </c>
      <c r="AF12" s="90">
        <v>22462525</v>
      </c>
      <c r="AG12" s="23">
        <f t="shared" si="12"/>
        <v>537.9343583111813</v>
      </c>
      <c r="AH12" s="90">
        <v>22867316</v>
      </c>
      <c r="AI12" s="23">
        <f t="shared" si="13"/>
        <v>547.628325789688</v>
      </c>
      <c r="AJ12" s="90">
        <v>0</v>
      </c>
      <c r="AK12" s="23">
        <f t="shared" si="14"/>
        <v>0</v>
      </c>
      <c r="AL12" s="90">
        <v>649403</v>
      </c>
      <c r="AM12" s="23">
        <f t="shared" si="15"/>
        <v>15.551955360777834</v>
      </c>
      <c r="AN12" s="90">
        <v>11437209</v>
      </c>
      <c r="AO12" s="23">
        <f t="shared" si="16"/>
        <v>273.89920252891733</v>
      </c>
      <c r="AP12" s="57">
        <f t="shared" si="24"/>
        <v>141479255</v>
      </c>
      <c r="AQ12" s="57">
        <f t="shared" si="17"/>
        <v>3388.156596498791</v>
      </c>
      <c r="AR12" s="90">
        <v>30717311</v>
      </c>
      <c r="AS12" s="23">
        <f t="shared" si="18"/>
        <v>735.6206384558278</v>
      </c>
      <c r="AT12" s="90">
        <v>12112618</v>
      </c>
      <c r="AU12" s="23">
        <f t="shared" si="19"/>
        <v>290.07395167277343</v>
      </c>
      <c r="AV12" s="70">
        <f t="shared" si="25"/>
        <v>501325801</v>
      </c>
      <c r="AW12" s="70">
        <f t="shared" si="20"/>
        <v>12005.790669827813</v>
      </c>
      <c r="AX12" s="61"/>
      <c r="AY12" s="61"/>
      <c r="AZ12" s="61"/>
      <c r="BA12" s="61"/>
    </row>
    <row r="13" spans="1:49" ht="12.75">
      <c r="A13" s="65">
        <v>10</v>
      </c>
      <c r="B13" s="153" t="s">
        <v>172</v>
      </c>
      <c r="C13" s="149">
        <v>32905</v>
      </c>
      <c r="D13" s="106">
        <v>114479054</v>
      </c>
      <c r="E13" s="24">
        <f t="shared" si="0"/>
        <v>3479.0777693359673</v>
      </c>
      <c r="F13" s="106">
        <v>41746193</v>
      </c>
      <c r="G13" s="24">
        <f t="shared" si="1"/>
        <v>1268.6884364078408</v>
      </c>
      <c r="H13" s="106">
        <v>5912593</v>
      </c>
      <c r="I13" s="24">
        <f t="shared" si="26"/>
        <v>179.68676492934205</v>
      </c>
      <c r="J13" s="106">
        <v>2571214</v>
      </c>
      <c r="K13" s="24">
        <f t="shared" si="2"/>
        <v>78.14052575596413</v>
      </c>
      <c r="L13" s="106">
        <v>306045</v>
      </c>
      <c r="M13" s="24">
        <f t="shared" si="3"/>
        <v>9.300866129767513</v>
      </c>
      <c r="N13" s="106">
        <v>19972265</v>
      </c>
      <c r="O13" s="24">
        <f t="shared" si="4"/>
        <v>606.9674821455706</v>
      </c>
      <c r="P13" s="63">
        <f t="shared" si="21"/>
        <v>184987364</v>
      </c>
      <c r="Q13" s="4">
        <f t="shared" si="22"/>
        <v>5621.861844704452</v>
      </c>
      <c r="R13" s="106">
        <v>19225917</v>
      </c>
      <c r="S13" s="24">
        <f t="shared" si="5"/>
        <v>584.2855796991339</v>
      </c>
      <c r="T13" s="106">
        <v>22075961</v>
      </c>
      <c r="U13" s="24">
        <f t="shared" si="6"/>
        <v>670.8998936331865</v>
      </c>
      <c r="V13" s="131">
        <f t="shared" si="23"/>
        <v>226289242</v>
      </c>
      <c r="W13" s="5">
        <f t="shared" si="7"/>
        <v>6877.047318036773</v>
      </c>
      <c r="X13" s="106">
        <v>17395635</v>
      </c>
      <c r="Y13" s="24">
        <f t="shared" si="8"/>
        <v>528.662361343261</v>
      </c>
      <c r="Z13" s="106">
        <v>4676095</v>
      </c>
      <c r="AA13" s="24">
        <f t="shared" si="9"/>
        <v>142.10895000759763</v>
      </c>
      <c r="AB13" s="106">
        <v>3839111</v>
      </c>
      <c r="AC13" s="24">
        <f t="shared" si="10"/>
        <v>116.6725725573621</v>
      </c>
      <c r="AD13" s="106">
        <v>33296967</v>
      </c>
      <c r="AE13" s="24">
        <f t="shared" si="11"/>
        <v>1011.912080230968</v>
      </c>
      <c r="AF13" s="106">
        <v>14584758</v>
      </c>
      <c r="AG13" s="24">
        <f t="shared" si="12"/>
        <v>443.2383528339158</v>
      </c>
      <c r="AH13" s="106">
        <v>16412554</v>
      </c>
      <c r="AI13" s="24">
        <f t="shared" si="13"/>
        <v>498.78602036164716</v>
      </c>
      <c r="AJ13" s="106">
        <v>76158</v>
      </c>
      <c r="AK13" s="24">
        <f t="shared" si="14"/>
        <v>2.3144810819024464</v>
      </c>
      <c r="AL13" s="106">
        <v>100187</v>
      </c>
      <c r="AM13" s="24">
        <f t="shared" si="15"/>
        <v>3.0447348427290684</v>
      </c>
      <c r="AN13" s="106">
        <v>2989146</v>
      </c>
      <c r="AO13" s="24">
        <f t="shared" si="16"/>
        <v>90.84169579091323</v>
      </c>
      <c r="AP13" s="6">
        <f t="shared" si="24"/>
        <v>93370611</v>
      </c>
      <c r="AQ13" s="66">
        <f t="shared" si="17"/>
        <v>2837.5812490502963</v>
      </c>
      <c r="AR13" s="106">
        <v>32553354</v>
      </c>
      <c r="AS13" s="24">
        <f t="shared" si="18"/>
        <v>989.3132958516943</v>
      </c>
      <c r="AT13" s="106">
        <v>53390815</v>
      </c>
      <c r="AU13" s="24">
        <f t="shared" si="19"/>
        <v>1622.5745327457832</v>
      </c>
      <c r="AV13" s="59">
        <f t="shared" si="25"/>
        <v>405604022</v>
      </c>
      <c r="AW13" s="59">
        <f t="shared" si="20"/>
        <v>12326.516395684546</v>
      </c>
    </row>
    <row r="14" spans="1:49" ht="12.75">
      <c r="A14" s="115">
        <v>11</v>
      </c>
      <c r="B14" s="152" t="s">
        <v>82</v>
      </c>
      <c r="C14" s="148">
        <v>1711</v>
      </c>
      <c r="D14" s="113">
        <v>6817066</v>
      </c>
      <c r="E14" s="112">
        <f t="shared" si="0"/>
        <v>3984.258328462887</v>
      </c>
      <c r="F14" s="113">
        <v>2746240</v>
      </c>
      <c r="G14" s="112">
        <f t="shared" si="1"/>
        <v>1605.0496785505552</v>
      </c>
      <c r="H14" s="113">
        <v>472411</v>
      </c>
      <c r="I14" s="112">
        <f t="shared" si="26"/>
        <v>276.10227936879016</v>
      </c>
      <c r="J14" s="113">
        <v>329161</v>
      </c>
      <c r="K14" s="112">
        <f t="shared" si="2"/>
        <v>192.3793103448276</v>
      </c>
      <c r="L14" s="113">
        <v>47688</v>
      </c>
      <c r="M14" s="112">
        <f t="shared" si="3"/>
        <v>27.871420222092343</v>
      </c>
      <c r="N14" s="113">
        <v>595119</v>
      </c>
      <c r="O14" s="112">
        <f t="shared" si="4"/>
        <v>347.81940385739335</v>
      </c>
      <c r="P14" s="124">
        <f t="shared" si="21"/>
        <v>11007685</v>
      </c>
      <c r="Q14" s="111">
        <f t="shared" si="22"/>
        <v>6433.480420806546</v>
      </c>
      <c r="R14" s="113">
        <v>535606</v>
      </c>
      <c r="S14" s="112">
        <f t="shared" si="5"/>
        <v>313.03682057276444</v>
      </c>
      <c r="T14" s="113">
        <v>1249405</v>
      </c>
      <c r="U14" s="112">
        <f t="shared" si="6"/>
        <v>730.2191700759789</v>
      </c>
      <c r="V14" s="129">
        <f t="shared" si="23"/>
        <v>12792696</v>
      </c>
      <c r="W14" s="110">
        <f t="shared" si="7"/>
        <v>7476.736411455289</v>
      </c>
      <c r="X14" s="113">
        <v>1020836</v>
      </c>
      <c r="Y14" s="112">
        <f t="shared" si="8"/>
        <v>596.6312098188195</v>
      </c>
      <c r="Z14" s="113">
        <v>502673</v>
      </c>
      <c r="AA14" s="112">
        <f t="shared" si="9"/>
        <v>293.78901227352424</v>
      </c>
      <c r="AB14" s="113">
        <v>355638</v>
      </c>
      <c r="AC14" s="112">
        <f t="shared" si="10"/>
        <v>207.85388661601402</v>
      </c>
      <c r="AD14" s="113">
        <v>1325248</v>
      </c>
      <c r="AE14" s="112">
        <f t="shared" si="11"/>
        <v>774.5458796025716</v>
      </c>
      <c r="AF14" s="113">
        <v>1204358</v>
      </c>
      <c r="AG14" s="112">
        <f t="shared" si="12"/>
        <v>703.8912916423144</v>
      </c>
      <c r="AH14" s="113">
        <v>1299496</v>
      </c>
      <c r="AI14" s="112">
        <f t="shared" si="13"/>
        <v>759.4950321449445</v>
      </c>
      <c r="AJ14" s="113">
        <v>0</v>
      </c>
      <c r="AK14" s="112">
        <f t="shared" si="14"/>
        <v>0</v>
      </c>
      <c r="AL14" s="113">
        <v>0</v>
      </c>
      <c r="AM14" s="112">
        <f t="shared" si="15"/>
        <v>0</v>
      </c>
      <c r="AN14" s="113">
        <v>62263</v>
      </c>
      <c r="AO14" s="112">
        <f t="shared" si="16"/>
        <v>36.389830508474574</v>
      </c>
      <c r="AP14" s="109">
        <f t="shared" si="24"/>
        <v>5770512</v>
      </c>
      <c r="AQ14" s="109">
        <f t="shared" si="17"/>
        <v>3372.596142606663</v>
      </c>
      <c r="AR14" s="113">
        <v>3829276</v>
      </c>
      <c r="AS14" s="112">
        <f t="shared" si="18"/>
        <v>2238.0338983050847</v>
      </c>
      <c r="AT14" s="113">
        <v>1184339</v>
      </c>
      <c r="AU14" s="112">
        <f t="shared" si="19"/>
        <v>692.1911163062537</v>
      </c>
      <c r="AV14" s="108">
        <f t="shared" si="25"/>
        <v>23576823</v>
      </c>
      <c r="AW14" s="108">
        <f t="shared" si="20"/>
        <v>13779.55756867329</v>
      </c>
    </row>
    <row r="15" spans="1:53" s="62" customFormat="1" ht="12.75">
      <c r="A15" s="49">
        <v>12</v>
      </c>
      <c r="B15" s="151" t="s">
        <v>173</v>
      </c>
      <c r="C15" s="148">
        <v>1321</v>
      </c>
      <c r="D15" s="90">
        <v>7845298</v>
      </c>
      <c r="E15" s="23">
        <f t="shared" si="0"/>
        <v>5938.908402725208</v>
      </c>
      <c r="F15" s="90">
        <v>2224441</v>
      </c>
      <c r="G15" s="23">
        <f t="shared" si="1"/>
        <v>1683.906888720666</v>
      </c>
      <c r="H15" s="90">
        <v>934940</v>
      </c>
      <c r="I15" s="23">
        <f t="shared" si="26"/>
        <v>707.7517032551098</v>
      </c>
      <c r="J15" s="90">
        <v>189764</v>
      </c>
      <c r="K15" s="23">
        <f t="shared" si="2"/>
        <v>143.65177895533688</v>
      </c>
      <c r="L15" s="90">
        <v>0</v>
      </c>
      <c r="M15" s="23">
        <f t="shared" si="3"/>
        <v>0</v>
      </c>
      <c r="N15" s="90">
        <v>1084241</v>
      </c>
      <c r="O15" s="23">
        <f t="shared" si="4"/>
        <v>820.7728993186979</v>
      </c>
      <c r="P15" s="40">
        <f t="shared" si="21"/>
        <v>12278684</v>
      </c>
      <c r="Q15" s="64">
        <f t="shared" si="22"/>
        <v>9294.991672975018</v>
      </c>
      <c r="R15" s="90">
        <v>1292843</v>
      </c>
      <c r="S15" s="23">
        <f t="shared" si="5"/>
        <v>978.6850870552612</v>
      </c>
      <c r="T15" s="90">
        <v>1591065</v>
      </c>
      <c r="U15" s="23">
        <f t="shared" si="6"/>
        <v>1204.439818319455</v>
      </c>
      <c r="V15" s="130">
        <f t="shared" si="23"/>
        <v>15162592</v>
      </c>
      <c r="W15" s="38">
        <f t="shared" si="7"/>
        <v>11478.116578349734</v>
      </c>
      <c r="X15" s="90">
        <v>1398686</v>
      </c>
      <c r="Y15" s="23">
        <f t="shared" si="8"/>
        <v>1058.8084784254352</v>
      </c>
      <c r="Z15" s="90">
        <v>1376209</v>
      </c>
      <c r="AA15" s="23">
        <f t="shared" si="9"/>
        <v>1041.793338380015</v>
      </c>
      <c r="AB15" s="90">
        <v>514661</v>
      </c>
      <c r="AC15" s="23">
        <f t="shared" si="10"/>
        <v>389.5995457986374</v>
      </c>
      <c r="AD15" s="90">
        <v>5496248</v>
      </c>
      <c r="AE15" s="23">
        <f t="shared" si="11"/>
        <v>4160.672218016654</v>
      </c>
      <c r="AF15" s="90">
        <v>1640265</v>
      </c>
      <c r="AG15" s="23">
        <f t="shared" si="12"/>
        <v>1241.6843300529902</v>
      </c>
      <c r="AH15" s="90">
        <v>1211393</v>
      </c>
      <c r="AI15" s="23">
        <f t="shared" si="13"/>
        <v>917.0272520817563</v>
      </c>
      <c r="AJ15" s="90">
        <v>0</v>
      </c>
      <c r="AK15" s="23">
        <f t="shared" si="14"/>
        <v>0</v>
      </c>
      <c r="AL15" s="90">
        <v>14364</v>
      </c>
      <c r="AM15" s="23">
        <f t="shared" si="15"/>
        <v>10.873580620741862</v>
      </c>
      <c r="AN15" s="90">
        <v>4273</v>
      </c>
      <c r="AO15" s="23">
        <f t="shared" si="16"/>
        <v>3.234670704012112</v>
      </c>
      <c r="AP15" s="57">
        <f t="shared" si="24"/>
        <v>11656099</v>
      </c>
      <c r="AQ15" s="57">
        <f t="shared" si="17"/>
        <v>8823.693414080242</v>
      </c>
      <c r="AR15" s="90">
        <v>27221331</v>
      </c>
      <c r="AS15" s="23">
        <f t="shared" si="18"/>
        <v>20606.60938682816</v>
      </c>
      <c r="AT15" s="90">
        <v>1436663</v>
      </c>
      <c r="AU15" s="23">
        <f t="shared" si="19"/>
        <v>1087.557153671461</v>
      </c>
      <c r="AV15" s="70">
        <f t="shared" si="25"/>
        <v>55476685</v>
      </c>
      <c r="AW15" s="70">
        <f t="shared" si="20"/>
        <v>41995.9765329296</v>
      </c>
      <c r="AX15" s="61"/>
      <c r="AY15" s="61"/>
      <c r="AZ15" s="61"/>
      <c r="BA15" s="61"/>
    </row>
    <row r="16" spans="1:53" s="62" customFormat="1" ht="12.75">
      <c r="A16" s="49">
        <v>13</v>
      </c>
      <c r="B16" s="151" t="s">
        <v>83</v>
      </c>
      <c r="C16" s="148">
        <v>1621</v>
      </c>
      <c r="D16" s="90">
        <v>6100686</v>
      </c>
      <c r="E16" s="23">
        <f t="shared" si="0"/>
        <v>3763.532387415176</v>
      </c>
      <c r="F16" s="90">
        <v>1869669</v>
      </c>
      <c r="G16" s="23">
        <f t="shared" si="1"/>
        <v>1153.4046884639113</v>
      </c>
      <c r="H16" s="90">
        <v>795743</v>
      </c>
      <c r="I16" s="23">
        <f t="shared" si="26"/>
        <v>490.8963602714374</v>
      </c>
      <c r="J16" s="90">
        <v>161854</v>
      </c>
      <c r="K16" s="23">
        <f t="shared" si="2"/>
        <v>99.84824182603332</v>
      </c>
      <c r="L16" s="90">
        <v>116297</v>
      </c>
      <c r="M16" s="23">
        <f t="shared" si="3"/>
        <v>71.7439851943245</v>
      </c>
      <c r="N16" s="90">
        <v>1007500</v>
      </c>
      <c r="O16" s="23">
        <f t="shared" si="4"/>
        <v>621.5299198025909</v>
      </c>
      <c r="P16" s="40">
        <f t="shared" si="21"/>
        <v>10051749</v>
      </c>
      <c r="Q16" s="64">
        <f t="shared" si="22"/>
        <v>6200.955582973474</v>
      </c>
      <c r="R16" s="90">
        <v>735610</v>
      </c>
      <c r="S16" s="23">
        <f t="shared" si="5"/>
        <v>453.80012338062926</v>
      </c>
      <c r="T16" s="90">
        <v>1497960</v>
      </c>
      <c r="U16" s="23">
        <f t="shared" si="6"/>
        <v>924.0962368908082</v>
      </c>
      <c r="V16" s="130">
        <f t="shared" si="23"/>
        <v>12285319</v>
      </c>
      <c r="W16" s="38">
        <f t="shared" si="7"/>
        <v>7578.85194324491</v>
      </c>
      <c r="X16" s="90">
        <v>742450</v>
      </c>
      <c r="Y16" s="23">
        <f t="shared" si="8"/>
        <v>458.0197409006786</v>
      </c>
      <c r="Z16" s="90">
        <v>394983</v>
      </c>
      <c r="AA16" s="23">
        <f t="shared" si="9"/>
        <v>243.66625539790252</v>
      </c>
      <c r="AB16" s="90">
        <v>428307</v>
      </c>
      <c r="AC16" s="23">
        <f t="shared" si="10"/>
        <v>264.2239358420728</v>
      </c>
      <c r="AD16" s="90">
        <v>1401289</v>
      </c>
      <c r="AE16" s="23">
        <f t="shared" si="11"/>
        <v>864.4595928439235</v>
      </c>
      <c r="AF16" s="90">
        <v>1204718</v>
      </c>
      <c r="AG16" s="23">
        <f t="shared" si="12"/>
        <v>743.1943244910549</v>
      </c>
      <c r="AH16" s="90">
        <v>1183980</v>
      </c>
      <c r="AI16" s="23">
        <f t="shared" si="13"/>
        <v>730.400987045034</v>
      </c>
      <c r="AJ16" s="90">
        <v>0</v>
      </c>
      <c r="AK16" s="23">
        <f t="shared" si="14"/>
        <v>0</v>
      </c>
      <c r="AL16" s="90">
        <v>9927</v>
      </c>
      <c r="AM16" s="23">
        <f t="shared" si="15"/>
        <v>6.123997532387415</v>
      </c>
      <c r="AN16" s="90">
        <v>7147</v>
      </c>
      <c r="AO16" s="23">
        <f t="shared" si="16"/>
        <v>4.409006785934609</v>
      </c>
      <c r="AP16" s="57">
        <f t="shared" si="24"/>
        <v>5372801</v>
      </c>
      <c r="AQ16" s="57">
        <f t="shared" si="17"/>
        <v>3314.4978408389884</v>
      </c>
      <c r="AR16" s="90">
        <v>128951</v>
      </c>
      <c r="AS16" s="23">
        <f t="shared" si="18"/>
        <v>79.55027760641579</v>
      </c>
      <c r="AT16" s="90">
        <v>133915</v>
      </c>
      <c r="AU16" s="23">
        <f t="shared" si="19"/>
        <v>82.6125848241826</v>
      </c>
      <c r="AV16" s="70">
        <f t="shared" si="25"/>
        <v>17920986</v>
      </c>
      <c r="AW16" s="70">
        <f t="shared" si="20"/>
        <v>11055.512646514497</v>
      </c>
      <c r="AX16" s="61"/>
      <c r="AY16" s="61"/>
      <c r="AZ16" s="61"/>
      <c r="BA16" s="61"/>
    </row>
    <row r="17" spans="1:53" s="62" customFormat="1" ht="12.75">
      <c r="A17" s="49">
        <v>14</v>
      </c>
      <c r="B17" s="151" t="s">
        <v>84</v>
      </c>
      <c r="C17" s="148">
        <v>2200</v>
      </c>
      <c r="D17" s="90">
        <v>8914252</v>
      </c>
      <c r="E17" s="23">
        <f t="shared" si="0"/>
        <v>4051.9327272727273</v>
      </c>
      <c r="F17" s="90">
        <v>2931319</v>
      </c>
      <c r="G17" s="23">
        <f t="shared" si="1"/>
        <v>1332.4177272727272</v>
      </c>
      <c r="H17" s="90">
        <v>511158</v>
      </c>
      <c r="I17" s="23">
        <f t="shared" si="26"/>
        <v>232.34454545454545</v>
      </c>
      <c r="J17" s="90">
        <v>374882</v>
      </c>
      <c r="K17" s="23">
        <f t="shared" si="2"/>
        <v>170.4009090909091</v>
      </c>
      <c r="L17" s="90">
        <v>45231</v>
      </c>
      <c r="M17" s="23">
        <f t="shared" si="3"/>
        <v>20.559545454545454</v>
      </c>
      <c r="N17" s="90">
        <v>1225405</v>
      </c>
      <c r="O17" s="23">
        <f t="shared" si="4"/>
        <v>557.0022727272727</v>
      </c>
      <c r="P17" s="40">
        <f t="shared" si="21"/>
        <v>14002247</v>
      </c>
      <c r="Q17" s="64">
        <f t="shared" si="22"/>
        <v>6364.657727272727</v>
      </c>
      <c r="R17" s="90">
        <v>868989</v>
      </c>
      <c r="S17" s="23">
        <f t="shared" si="5"/>
        <v>394.995</v>
      </c>
      <c r="T17" s="90">
        <v>2032614</v>
      </c>
      <c r="U17" s="23">
        <f t="shared" si="6"/>
        <v>923.9154545454545</v>
      </c>
      <c r="V17" s="130">
        <f t="shared" si="23"/>
        <v>16903850</v>
      </c>
      <c r="W17" s="38">
        <f t="shared" si="7"/>
        <v>7683.568181818182</v>
      </c>
      <c r="X17" s="90">
        <v>1715765</v>
      </c>
      <c r="Y17" s="23">
        <f t="shared" si="8"/>
        <v>779.8931818181818</v>
      </c>
      <c r="Z17" s="90">
        <v>763710</v>
      </c>
      <c r="AA17" s="23">
        <f t="shared" si="9"/>
        <v>347.1409090909091</v>
      </c>
      <c r="AB17" s="90">
        <v>276406</v>
      </c>
      <c r="AC17" s="23">
        <f t="shared" si="10"/>
        <v>125.63909090909091</v>
      </c>
      <c r="AD17" s="90">
        <v>1822192</v>
      </c>
      <c r="AE17" s="23">
        <f t="shared" si="11"/>
        <v>828.2690909090909</v>
      </c>
      <c r="AF17" s="90">
        <v>1960412</v>
      </c>
      <c r="AG17" s="23">
        <f t="shared" si="12"/>
        <v>891.0963636363637</v>
      </c>
      <c r="AH17" s="90">
        <v>1698865</v>
      </c>
      <c r="AI17" s="23">
        <f t="shared" si="13"/>
        <v>772.2113636363637</v>
      </c>
      <c r="AJ17" s="90">
        <v>0</v>
      </c>
      <c r="AK17" s="23">
        <f t="shared" si="14"/>
        <v>0</v>
      </c>
      <c r="AL17" s="90">
        <v>12762</v>
      </c>
      <c r="AM17" s="23">
        <f t="shared" si="15"/>
        <v>5.800909090909091</v>
      </c>
      <c r="AN17" s="90">
        <v>16975</v>
      </c>
      <c r="AO17" s="23">
        <f t="shared" si="16"/>
        <v>7.715909090909091</v>
      </c>
      <c r="AP17" s="57">
        <f t="shared" si="24"/>
        <v>8267087</v>
      </c>
      <c r="AQ17" s="57">
        <f t="shared" si="17"/>
        <v>3757.766818181818</v>
      </c>
      <c r="AR17" s="90">
        <v>11509</v>
      </c>
      <c r="AS17" s="23">
        <f t="shared" si="18"/>
        <v>5.231363636363636</v>
      </c>
      <c r="AT17" s="90">
        <v>1451828</v>
      </c>
      <c r="AU17" s="23">
        <f t="shared" si="19"/>
        <v>659.9218181818181</v>
      </c>
      <c r="AV17" s="70">
        <f t="shared" si="25"/>
        <v>26634274</v>
      </c>
      <c r="AW17" s="70">
        <f t="shared" si="20"/>
        <v>12106.488181818182</v>
      </c>
      <c r="AX17" s="61"/>
      <c r="AY17" s="61"/>
      <c r="AZ17" s="61"/>
      <c r="BA17" s="61"/>
    </row>
    <row r="18" spans="1:49" ht="12.75">
      <c r="A18" s="65">
        <v>15</v>
      </c>
      <c r="B18" s="153" t="s">
        <v>85</v>
      </c>
      <c r="C18" s="149">
        <v>3911</v>
      </c>
      <c r="D18" s="106">
        <v>13082158</v>
      </c>
      <c r="E18" s="24">
        <f t="shared" si="0"/>
        <v>3344.9649705957554</v>
      </c>
      <c r="F18" s="106">
        <v>3017493</v>
      </c>
      <c r="G18" s="24">
        <f t="shared" si="1"/>
        <v>771.5400153413449</v>
      </c>
      <c r="H18" s="106">
        <v>862277</v>
      </c>
      <c r="I18" s="24">
        <f t="shared" si="26"/>
        <v>220.4748146254155</v>
      </c>
      <c r="J18" s="106">
        <v>727209</v>
      </c>
      <c r="K18" s="24">
        <f t="shared" si="2"/>
        <v>185.93940168754793</v>
      </c>
      <c r="L18" s="106">
        <v>107614</v>
      </c>
      <c r="M18" s="24">
        <f t="shared" si="3"/>
        <v>27.515724878547687</v>
      </c>
      <c r="N18" s="106">
        <v>2962344</v>
      </c>
      <c r="O18" s="24">
        <f t="shared" si="4"/>
        <v>757.4390181539248</v>
      </c>
      <c r="P18" s="63">
        <f t="shared" si="21"/>
        <v>20759095</v>
      </c>
      <c r="Q18" s="4">
        <f t="shared" si="22"/>
        <v>5307.873945282537</v>
      </c>
      <c r="R18" s="106">
        <v>2812821</v>
      </c>
      <c r="S18" s="24">
        <f t="shared" si="5"/>
        <v>719.2076195346459</v>
      </c>
      <c r="T18" s="106">
        <v>1905267</v>
      </c>
      <c r="U18" s="24">
        <f t="shared" si="6"/>
        <v>487.15597034006646</v>
      </c>
      <c r="V18" s="131">
        <f t="shared" si="23"/>
        <v>25477183</v>
      </c>
      <c r="W18" s="5">
        <f t="shared" si="7"/>
        <v>6514.237535157249</v>
      </c>
      <c r="X18" s="106">
        <v>2169729</v>
      </c>
      <c r="Y18" s="24">
        <f t="shared" si="8"/>
        <v>554.7760163641012</v>
      </c>
      <c r="Z18" s="106">
        <v>1128784</v>
      </c>
      <c r="AA18" s="24">
        <f t="shared" si="9"/>
        <v>288.61774482229606</v>
      </c>
      <c r="AB18" s="106">
        <v>552156</v>
      </c>
      <c r="AC18" s="24">
        <f t="shared" si="10"/>
        <v>141.18026080286373</v>
      </c>
      <c r="AD18" s="106">
        <v>3013666</v>
      </c>
      <c r="AE18" s="24">
        <f t="shared" si="11"/>
        <v>770.5614932242394</v>
      </c>
      <c r="AF18" s="106">
        <v>1688084</v>
      </c>
      <c r="AG18" s="24">
        <f t="shared" si="12"/>
        <v>431.62464842751217</v>
      </c>
      <c r="AH18" s="106">
        <v>2399525</v>
      </c>
      <c r="AI18" s="24">
        <f t="shared" si="13"/>
        <v>613.5323446688826</v>
      </c>
      <c r="AJ18" s="106">
        <v>0</v>
      </c>
      <c r="AK18" s="24">
        <f t="shared" si="14"/>
        <v>0</v>
      </c>
      <c r="AL18" s="106">
        <v>5325</v>
      </c>
      <c r="AM18" s="24">
        <f t="shared" si="15"/>
        <v>1.3615443620557401</v>
      </c>
      <c r="AN18" s="106">
        <v>504994</v>
      </c>
      <c r="AO18" s="24">
        <f t="shared" si="16"/>
        <v>129.1214523139862</v>
      </c>
      <c r="AP18" s="6">
        <f t="shared" si="24"/>
        <v>11462263</v>
      </c>
      <c r="AQ18" s="66">
        <f t="shared" si="17"/>
        <v>2930.775504985937</v>
      </c>
      <c r="AR18" s="106">
        <v>2201812</v>
      </c>
      <c r="AS18" s="24">
        <f t="shared" si="18"/>
        <v>562.9792891843518</v>
      </c>
      <c r="AT18" s="106">
        <v>656247</v>
      </c>
      <c r="AU18" s="24">
        <f t="shared" si="19"/>
        <v>167.79519304525698</v>
      </c>
      <c r="AV18" s="59">
        <f t="shared" si="25"/>
        <v>39797505</v>
      </c>
      <c r="AW18" s="59">
        <f t="shared" si="20"/>
        <v>10175.787522372795</v>
      </c>
    </row>
    <row r="19" spans="1:49" ht="12.75">
      <c r="A19" s="115">
        <v>16</v>
      </c>
      <c r="B19" s="152" t="s">
        <v>86</v>
      </c>
      <c r="C19" s="148">
        <v>4884</v>
      </c>
      <c r="D19" s="113">
        <v>28291353</v>
      </c>
      <c r="E19" s="112">
        <f t="shared" si="0"/>
        <v>5792.660319410319</v>
      </c>
      <c r="F19" s="113">
        <v>9690891</v>
      </c>
      <c r="G19" s="112">
        <f t="shared" si="1"/>
        <v>1984.2119164619164</v>
      </c>
      <c r="H19" s="113">
        <v>2305745</v>
      </c>
      <c r="I19" s="112">
        <f t="shared" si="26"/>
        <v>472.10176085176084</v>
      </c>
      <c r="J19" s="113">
        <v>5929140</v>
      </c>
      <c r="K19" s="112">
        <f t="shared" si="2"/>
        <v>1213.992628992629</v>
      </c>
      <c r="L19" s="113">
        <v>161836</v>
      </c>
      <c r="M19" s="112">
        <f t="shared" si="3"/>
        <v>33.13595413595414</v>
      </c>
      <c r="N19" s="113">
        <v>4512119</v>
      </c>
      <c r="O19" s="112">
        <f t="shared" si="4"/>
        <v>923.8572891072891</v>
      </c>
      <c r="P19" s="124">
        <f t="shared" si="21"/>
        <v>50891084</v>
      </c>
      <c r="Q19" s="111">
        <f t="shared" si="22"/>
        <v>10419.95986895987</v>
      </c>
      <c r="R19" s="113">
        <v>3532843</v>
      </c>
      <c r="S19" s="112">
        <f t="shared" si="5"/>
        <v>723.3503276003275</v>
      </c>
      <c r="T19" s="113">
        <v>5265600</v>
      </c>
      <c r="U19" s="112">
        <f t="shared" si="6"/>
        <v>1078.1326781326782</v>
      </c>
      <c r="V19" s="129">
        <f t="shared" si="23"/>
        <v>59689527</v>
      </c>
      <c r="W19" s="110">
        <f t="shared" si="7"/>
        <v>12221.442874692875</v>
      </c>
      <c r="X19" s="113">
        <v>5015925</v>
      </c>
      <c r="Y19" s="112">
        <f t="shared" si="8"/>
        <v>1027.0116707616708</v>
      </c>
      <c r="Z19" s="113">
        <v>2325881</v>
      </c>
      <c r="AA19" s="112">
        <f t="shared" si="9"/>
        <v>476.224610974611</v>
      </c>
      <c r="AB19" s="113">
        <v>1431661</v>
      </c>
      <c r="AC19" s="112">
        <f t="shared" si="10"/>
        <v>293.1328828828829</v>
      </c>
      <c r="AD19" s="113">
        <v>7321660</v>
      </c>
      <c r="AE19" s="112">
        <f t="shared" si="11"/>
        <v>1499.111384111384</v>
      </c>
      <c r="AF19" s="113">
        <v>6734560</v>
      </c>
      <c r="AG19" s="112">
        <f t="shared" si="12"/>
        <v>1378.902538902539</v>
      </c>
      <c r="AH19" s="113">
        <v>4268499</v>
      </c>
      <c r="AI19" s="112">
        <f t="shared" si="13"/>
        <v>873.9760442260442</v>
      </c>
      <c r="AJ19" s="113">
        <v>0</v>
      </c>
      <c r="AK19" s="112">
        <f t="shared" si="14"/>
        <v>0</v>
      </c>
      <c r="AL19" s="113">
        <v>0</v>
      </c>
      <c r="AM19" s="112">
        <f t="shared" si="15"/>
        <v>0</v>
      </c>
      <c r="AN19" s="113">
        <v>335507</v>
      </c>
      <c r="AO19" s="112">
        <f t="shared" si="16"/>
        <v>68.69512694512694</v>
      </c>
      <c r="AP19" s="109">
        <f t="shared" si="24"/>
        <v>27433693</v>
      </c>
      <c r="AQ19" s="109">
        <f t="shared" si="17"/>
        <v>5617.054258804259</v>
      </c>
      <c r="AR19" s="113">
        <v>17361902</v>
      </c>
      <c r="AS19" s="112">
        <f t="shared" si="18"/>
        <v>3554.8529893529894</v>
      </c>
      <c r="AT19" s="113">
        <v>2849518</v>
      </c>
      <c r="AU19" s="112">
        <f t="shared" si="19"/>
        <v>583.439393939394</v>
      </c>
      <c r="AV19" s="108">
        <f t="shared" si="25"/>
        <v>107334640</v>
      </c>
      <c r="AW19" s="108">
        <f t="shared" si="20"/>
        <v>21976.78951678952</v>
      </c>
    </row>
    <row r="20" spans="1:53" s="62" customFormat="1" ht="12.75">
      <c r="A20" s="49">
        <v>17</v>
      </c>
      <c r="B20" s="151" t="s">
        <v>87</v>
      </c>
      <c r="C20" s="148">
        <v>42363</v>
      </c>
      <c r="D20" s="90">
        <v>172602199</v>
      </c>
      <c r="E20" s="23">
        <f t="shared" si="0"/>
        <v>4074.3620376271747</v>
      </c>
      <c r="F20" s="90">
        <v>73184229</v>
      </c>
      <c r="G20" s="23">
        <f t="shared" si="1"/>
        <v>1727.5506692160611</v>
      </c>
      <c r="H20" s="90">
        <v>7692692</v>
      </c>
      <c r="I20" s="23">
        <f t="shared" si="26"/>
        <v>181.58987795954016</v>
      </c>
      <c r="J20" s="90">
        <v>11960483</v>
      </c>
      <c r="K20" s="23">
        <f t="shared" si="2"/>
        <v>282.33323891131414</v>
      </c>
      <c r="L20" s="90">
        <v>1015215</v>
      </c>
      <c r="M20" s="23">
        <f t="shared" si="3"/>
        <v>23.96466255930883</v>
      </c>
      <c r="N20" s="90">
        <v>33492803</v>
      </c>
      <c r="O20" s="23">
        <f t="shared" si="4"/>
        <v>790.6145221065552</v>
      </c>
      <c r="P20" s="40">
        <f t="shared" si="21"/>
        <v>299947621</v>
      </c>
      <c r="Q20" s="64">
        <f t="shared" si="22"/>
        <v>7080.415008379954</v>
      </c>
      <c r="R20" s="90">
        <v>27247315</v>
      </c>
      <c r="S20" s="23">
        <f t="shared" si="5"/>
        <v>643.1866251209782</v>
      </c>
      <c r="T20" s="90">
        <v>34616706</v>
      </c>
      <c r="U20" s="23">
        <f t="shared" si="6"/>
        <v>817.1448197719708</v>
      </c>
      <c r="V20" s="130">
        <f t="shared" si="23"/>
        <v>361811642</v>
      </c>
      <c r="W20" s="38">
        <f t="shared" si="7"/>
        <v>8540.746453272903</v>
      </c>
      <c r="X20" s="90">
        <v>24063561</v>
      </c>
      <c r="Y20" s="23">
        <f t="shared" si="8"/>
        <v>568.0325047801148</v>
      </c>
      <c r="Z20" s="90">
        <v>11100642</v>
      </c>
      <c r="AA20" s="23">
        <f t="shared" si="9"/>
        <v>262.03625805537854</v>
      </c>
      <c r="AB20" s="90">
        <v>4236383</v>
      </c>
      <c r="AC20" s="23">
        <f t="shared" si="10"/>
        <v>100.00195925689872</v>
      </c>
      <c r="AD20" s="90">
        <v>49367322</v>
      </c>
      <c r="AE20" s="23">
        <f t="shared" si="11"/>
        <v>1165.3405566178033</v>
      </c>
      <c r="AF20" s="90">
        <v>32373367</v>
      </c>
      <c r="AG20" s="23">
        <f t="shared" si="12"/>
        <v>764.1896702310979</v>
      </c>
      <c r="AH20" s="90">
        <v>28346444</v>
      </c>
      <c r="AI20" s="23">
        <f t="shared" si="13"/>
        <v>669.1321200103864</v>
      </c>
      <c r="AJ20" s="90">
        <v>0</v>
      </c>
      <c r="AK20" s="23">
        <f t="shared" si="14"/>
        <v>0</v>
      </c>
      <c r="AL20" s="90">
        <v>12350</v>
      </c>
      <c r="AM20" s="23">
        <f t="shared" si="15"/>
        <v>0.2915279843259448</v>
      </c>
      <c r="AN20" s="90">
        <v>11171167</v>
      </c>
      <c r="AO20" s="23">
        <f t="shared" si="16"/>
        <v>263.7010362816609</v>
      </c>
      <c r="AP20" s="57">
        <f t="shared" si="24"/>
        <v>160671236</v>
      </c>
      <c r="AQ20" s="57">
        <f t="shared" si="17"/>
        <v>3792.725633217666</v>
      </c>
      <c r="AR20" s="90">
        <v>27277324</v>
      </c>
      <c r="AS20" s="23">
        <f t="shared" si="18"/>
        <v>643.895002714633</v>
      </c>
      <c r="AT20" s="90">
        <v>261275</v>
      </c>
      <c r="AU20" s="23">
        <f t="shared" si="19"/>
        <v>6.167528267592003</v>
      </c>
      <c r="AV20" s="70">
        <f t="shared" si="25"/>
        <v>550021477</v>
      </c>
      <c r="AW20" s="70">
        <f t="shared" si="20"/>
        <v>12983.534617472795</v>
      </c>
      <c r="AX20" s="61"/>
      <c r="AY20" s="61"/>
      <c r="AZ20" s="61"/>
      <c r="BA20" s="61"/>
    </row>
    <row r="21" spans="1:53" s="62" customFormat="1" ht="12.75">
      <c r="A21" s="49">
        <v>18</v>
      </c>
      <c r="B21" s="151" t="s">
        <v>88</v>
      </c>
      <c r="C21" s="148">
        <v>1293</v>
      </c>
      <c r="D21" s="90">
        <v>6258368</v>
      </c>
      <c r="E21" s="23">
        <f t="shared" si="0"/>
        <v>4840.191802010828</v>
      </c>
      <c r="F21" s="90">
        <v>1397570</v>
      </c>
      <c r="G21" s="23">
        <f t="shared" si="1"/>
        <v>1080.8739365815932</v>
      </c>
      <c r="H21" s="90">
        <v>347149</v>
      </c>
      <c r="I21" s="23">
        <f t="shared" si="26"/>
        <v>268.48337200309356</v>
      </c>
      <c r="J21" s="90">
        <v>161168</v>
      </c>
      <c r="K21" s="23">
        <f t="shared" si="2"/>
        <v>124.64655839133798</v>
      </c>
      <c r="L21" s="90">
        <v>0</v>
      </c>
      <c r="M21" s="23">
        <f t="shared" si="3"/>
        <v>0</v>
      </c>
      <c r="N21" s="90">
        <v>2868203</v>
      </c>
      <c r="O21" s="23">
        <f t="shared" si="4"/>
        <v>2218.2544470224284</v>
      </c>
      <c r="P21" s="40">
        <f t="shared" si="21"/>
        <v>11032458</v>
      </c>
      <c r="Q21" s="64">
        <f t="shared" si="22"/>
        <v>8532.45011600928</v>
      </c>
      <c r="R21" s="90">
        <v>700548</v>
      </c>
      <c r="S21" s="23">
        <f t="shared" si="5"/>
        <v>541.800464037123</v>
      </c>
      <c r="T21" s="90">
        <v>680223</v>
      </c>
      <c r="U21" s="23">
        <f t="shared" si="6"/>
        <v>526.0812064965197</v>
      </c>
      <c r="V21" s="130">
        <f t="shared" si="23"/>
        <v>12413229</v>
      </c>
      <c r="W21" s="38">
        <f t="shared" si="7"/>
        <v>9600.331786542924</v>
      </c>
      <c r="X21" s="90">
        <v>1147295</v>
      </c>
      <c r="Y21" s="23">
        <f t="shared" si="8"/>
        <v>887.3124516627997</v>
      </c>
      <c r="Z21" s="90">
        <v>458555</v>
      </c>
      <c r="AA21" s="23">
        <f t="shared" si="9"/>
        <v>354.6442382057231</v>
      </c>
      <c r="AB21" s="90">
        <v>470684</v>
      </c>
      <c r="AC21" s="23">
        <f t="shared" si="10"/>
        <v>364.0247486465584</v>
      </c>
      <c r="AD21" s="90">
        <v>1431163</v>
      </c>
      <c r="AE21" s="23">
        <f t="shared" si="11"/>
        <v>1106.8546017014694</v>
      </c>
      <c r="AF21" s="90">
        <v>787599</v>
      </c>
      <c r="AG21" s="23">
        <f t="shared" si="12"/>
        <v>609.1252900232018</v>
      </c>
      <c r="AH21" s="90">
        <v>1181394</v>
      </c>
      <c r="AI21" s="23">
        <f t="shared" si="13"/>
        <v>913.6844547563805</v>
      </c>
      <c r="AJ21" s="90">
        <v>0</v>
      </c>
      <c r="AK21" s="23">
        <f t="shared" si="14"/>
        <v>0</v>
      </c>
      <c r="AL21" s="90">
        <v>2648</v>
      </c>
      <c r="AM21" s="23">
        <f t="shared" si="15"/>
        <v>2.0479505027068834</v>
      </c>
      <c r="AN21" s="90">
        <v>0</v>
      </c>
      <c r="AO21" s="23">
        <f t="shared" si="16"/>
        <v>0</v>
      </c>
      <c r="AP21" s="57">
        <f t="shared" si="24"/>
        <v>5479338</v>
      </c>
      <c r="AQ21" s="57">
        <f t="shared" si="17"/>
        <v>4237.6937354988395</v>
      </c>
      <c r="AR21" s="90">
        <v>4279</v>
      </c>
      <c r="AS21" s="23">
        <f t="shared" si="18"/>
        <v>3.309358081979892</v>
      </c>
      <c r="AT21" s="90">
        <v>164611</v>
      </c>
      <c r="AU21" s="23">
        <f t="shared" si="19"/>
        <v>127.3093580819799</v>
      </c>
      <c r="AV21" s="70">
        <f t="shared" si="25"/>
        <v>18061457</v>
      </c>
      <c r="AW21" s="70">
        <f t="shared" si="20"/>
        <v>13968.644238205723</v>
      </c>
      <c r="AX21" s="61"/>
      <c r="AY21" s="61"/>
      <c r="AZ21" s="61"/>
      <c r="BA21" s="61"/>
    </row>
    <row r="22" spans="1:53" s="62" customFormat="1" ht="12.75">
      <c r="A22" s="49">
        <v>19</v>
      </c>
      <c r="B22" s="151" t="s">
        <v>89</v>
      </c>
      <c r="C22" s="148">
        <v>2193</v>
      </c>
      <c r="D22" s="90">
        <v>9203450</v>
      </c>
      <c r="E22" s="23">
        <f t="shared" si="0"/>
        <v>4196.739626082991</v>
      </c>
      <c r="F22" s="90">
        <v>1938729</v>
      </c>
      <c r="G22" s="23">
        <f t="shared" si="1"/>
        <v>884.0533515731875</v>
      </c>
      <c r="H22" s="90">
        <v>372391</v>
      </c>
      <c r="I22" s="23">
        <f t="shared" si="26"/>
        <v>169.80893752849977</v>
      </c>
      <c r="J22" s="90">
        <v>151284</v>
      </c>
      <c r="K22" s="23">
        <f t="shared" si="2"/>
        <v>68.98495212038304</v>
      </c>
      <c r="L22" s="90">
        <v>1491</v>
      </c>
      <c r="M22" s="23">
        <f t="shared" si="3"/>
        <v>0.679890560875513</v>
      </c>
      <c r="N22" s="90">
        <v>1755575</v>
      </c>
      <c r="O22" s="23">
        <f t="shared" si="4"/>
        <v>800.5357957136343</v>
      </c>
      <c r="P22" s="40">
        <f t="shared" si="21"/>
        <v>13422920</v>
      </c>
      <c r="Q22" s="64">
        <f t="shared" si="22"/>
        <v>6120.802553579571</v>
      </c>
      <c r="R22" s="90">
        <v>724995</v>
      </c>
      <c r="S22" s="23">
        <f t="shared" si="5"/>
        <v>330.59507523939806</v>
      </c>
      <c r="T22" s="90">
        <v>2402943</v>
      </c>
      <c r="U22" s="23">
        <f t="shared" si="6"/>
        <v>1095.733242134063</v>
      </c>
      <c r="V22" s="130">
        <f t="shared" si="23"/>
        <v>16550858</v>
      </c>
      <c r="W22" s="38">
        <f t="shared" si="7"/>
        <v>7547.130870953032</v>
      </c>
      <c r="X22" s="90">
        <v>1385357</v>
      </c>
      <c r="Y22" s="23">
        <f t="shared" si="8"/>
        <v>631.717738258094</v>
      </c>
      <c r="Z22" s="90">
        <v>663300</v>
      </c>
      <c r="AA22" s="23">
        <f t="shared" si="9"/>
        <v>302.4623803009576</v>
      </c>
      <c r="AB22" s="90">
        <v>351723</v>
      </c>
      <c r="AC22" s="23">
        <f t="shared" si="10"/>
        <v>160.3844049247606</v>
      </c>
      <c r="AD22" s="90">
        <v>2064057</v>
      </c>
      <c r="AE22" s="23">
        <f t="shared" si="11"/>
        <v>941.202462380301</v>
      </c>
      <c r="AF22" s="90">
        <v>1327932</v>
      </c>
      <c r="AG22" s="23">
        <f t="shared" si="12"/>
        <v>605.5321477428181</v>
      </c>
      <c r="AH22" s="90">
        <v>1197001</v>
      </c>
      <c r="AI22" s="23">
        <f t="shared" si="13"/>
        <v>545.828089375285</v>
      </c>
      <c r="AJ22" s="90">
        <v>0</v>
      </c>
      <c r="AK22" s="23">
        <f t="shared" si="14"/>
        <v>0</v>
      </c>
      <c r="AL22" s="90">
        <v>17463</v>
      </c>
      <c r="AM22" s="23">
        <f t="shared" si="15"/>
        <v>7.963064295485636</v>
      </c>
      <c r="AN22" s="90">
        <v>127782</v>
      </c>
      <c r="AO22" s="23">
        <f t="shared" si="16"/>
        <v>58.26812585499316</v>
      </c>
      <c r="AP22" s="57">
        <f t="shared" si="24"/>
        <v>7134615</v>
      </c>
      <c r="AQ22" s="57">
        <f t="shared" si="17"/>
        <v>3253.3584131326947</v>
      </c>
      <c r="AR22" s="90">
        <v>109000</v>
      </c>
      <c r="AS22" s="23">
        <f t="shared" si="18"/>
        <v>49.70360237118103</v>
      </c>
      <c r="AT22" s="90">
        <v>0</v>
      </c>
      <c r="AU22" s="23">
        <f t="shared" si="19"/>
        <v>0</v>
      </c>
      <c r="AV22" s="70">
        <f t="shared" si="25"/>
        <v>23794473</v>
      </c>
      <c r="AW22" s="70">
        <f t="shared" si="20"/>
        <v>10850.192886456909</v>
      </c>
      <c r="AX22" s="61"/>
      <c r="AY22" s="61"/>
      <c r="AZ22" s="61"/>
      <c r="BA22" s="61"/>
    </row>
    <row r="23" spans="1:49" ht="12.75">
      <c r="A23" s="65">
        <v>20</v>
      </c>
      <c r="B23" s="153" t="s">
        <v>90</v>
      </c>
      <c r="C23" s="149">
        <v>5994</v>
      </c>
      <c r="D23" s="106">
        <v>19336263</v>
      </c>
      <c r="E23" s="24">
        <f t="shared" si="0"/>
        <v>3225.9364364364365</v>
      </c>
      <c r="F23" s="106">
        <v>8781333</v>
      </c>
      <c r="G23" s="24">
        <f t="shared" si="1"/>
        <v>1465.0205205205204</v>
      </c>
      <c r="H23" s="106">
        <v>1911718</v>
      </c>
      <c r="I23" s="24">
        <f t="shared" si="26"/>
        <v>318.9386052719386</v>
      </c>
      <c r="J23" s="106">
        <v>391458</v>
      </c>
      <c r="K23" s="24">
        <f t="shared" si="2"/>
        <v>65.30830830830831</v>
      </c>
      <c r="L23" s="106">
        <v>66683</v>
      </c>
      <c r="M23" s="24">
        <f t="shared" si="3"/>
        <v>11.124958291624958</v>
      </c>
      <c r="N23" s="106">
        <v>4574659</v>
      </c>
      <c r="O23" s="24">
        <f t="shared" si="4"/>
        <v>763.2063730397064</v>
      </c>
      <c r="P23" s="63">
        <f t="shared" si="21"/>
        <v>35062114</v>
      </c>
      <c r="Q23" s="4">
        <f t="shared" si="22"/>
        <v>5849.535201868535</v>
      </c>
      <c r="R23" s="106">
        <v>2286031</v>
      </c>
      <c r="S23" s="24">
        <f t="shared" si="5"/>
        <v>381.38655321988654</v>
      </c>
      <c r="T23" s="106">
        <v>2911408</v>
      </c>
      <c r="U23" s="24">
        <f t="shared" si="6"/>
        <v>485.7203870537204</v>
      </c>
      <c r="V23" s="131">
        <f t="shared" si="23"/>
        <v>40259553</v>
      </c>
      <c r="W23" s="5">
        <f t="shared" si="7"/>
        <v>6716.642142142142</v>
      </c>
      <c r="X23" s="106">
        <v>3047167</v>
      </c>
      <c r="Y23" s="24">
        <f t="shared" si="8"/>
        <v>508.36953620286954</v>
      </c>
      <c r="Z23" s="106">
        <v>1182663</v>
      </c>
      <c r="AA23" s="24">
        <f t="shared" si="9"/>
        <v>197.30780780780782</v>
      </c>
      <c r="AB23" s="106">
        <v>459503</v>
      </c>
      <c r="AC23" s="24">
        <f t="shared" si="10"/>
        <v>76.6604938271605</v>
      </c>
      <c r="AD23" s="106">
        <v>4494542</v>
      </c>
      <c r="AE23" s="24">
        <f t="shared" si="11"/>
        <v>749.8401735068402</v>
      </c>
      <c r="AF23" s="106">
        <v>4626748</v>
      </c>
      <c r="AG23" s="24">
        <f t="shared" si="12"/>
        <v>771.8965632298965</v>
      </c>
      <c r="AH23" s="106">
        <v>3753896</v>
      </c>
      <c r="AI23" s="24">
        <f t="shared" si="13"/>
        <v>626.2756089422757</v>
      </c>
      <c r="AJ23" s="106">
        <v>0</v>
      </c>
      <c r="AK23" s="24">
        <f t="shared" si="14"/>
        <v>0</v>
      </c>
      <c r="AL23" s="106">
        <v>22936</v>
      </c>
      <c r="AM23" s="24">
        <f t="shared" si="15"/>
        <v>3.826493159826493</v>
      </c>
      <c r="AN23" s="106">
        <v>857952</v>
      </c>
      <c r="AO23" s="24">
        <f t="shared" si="16"/>
        <v>143.13513513513513</v>
      </c>
      <c r="AP23" s="6">
        <f t="shared" si="24"/>
        <v>18445407</v>
      </c>
      <c r="AQ23" s="66">
        <f t="shared" si="17"/>
        <v>3077.311811811812</v>
      </c>
      <c r="AR23" s="106">
        <v>191123</v>
      </c>
      <c r="AS23" s="24">
        <f t="shared" si="18"/>
        <v>31.88571905238572</v>
      </c>
      <c r="AT23" s="106">
        <v>800686</v>
      </c>
      <c r="AU23" s="24">
        <f t="shared" si="19"/>
        <v>133.58124791458124</v>
      </c>
      <c r="AV23" s="59">
        <f t="shared" si="25"/>
        <v>59696769</v>
      </c>
      <c r="AW23" s="59">
        <f t="shared" si="20"/>
        <v>9959.42092092092</v>
      </c>
    </row>
    <row r="24" spans="1:49" ht="12.75">
      <c r="A24" s="115">
        <v>21</v>
      </c>
      <c r="B24" s="152" t="s">
        <v>91</v>
      </c>
      <c r="C24" s="148">
        <v>3199</v>
      </c>
      <c r="D24" s="113">
        <v>10455806</v>
      </c>
      <c r="E24" s="112">
        <f t="shared" si="0"/>
        <v>3268.4607689903096</v>
      </c>
      <c r="F24" s="113">
        <v>2951576</v>
      </c>
      <c r="G24" s="112">
        <f t="shared" si="1"/>
        <v>922.6558299468584</v>
      </c>
      <c r="H24" s="113">
        <v>508431</v>
      </c>
      <c r="I24" s="112">
        <f t="shared" si="26"/>
        <v>158.9343544857768</v>
      </c>
      <c r="J24" s="113">
        <v>1614142</v>
      </c>
      <c r="K24" s="112">
        <f t="shared" si="2"/>
        <v>504.57705532979054</v>
      </c>
      <c r="L24" s="113">
        <v>22155</v>
      </c>
      <c r="M24" s="112">
        <f t="shared" si="3"/>
        <v>6.925601750547046</v>
      </c>
      <c r="N24" s="113">
        <v>3029080</v>
      </c>
      <c r="O24" s="112">
        <f t="shared" si="4"/>
        <v>946.8834010628321</v>
      </c>
      <c r="P24" s="124">
        <f t="shared" si="21"/>
        <v>18581190</v>
      </c>
      <c r="Q24" s="111">
        <f t="shared" si="22"/>
        <v>5808.437011566114</v>
      </c>
      <c r="R24" s="113">
        <v>1006026</v>
      </c>
      <c r="S24" s="112">
        <f t="shared" si="5"/>
        <v>314.48140043763675</v>
      </c>
      <c r="T24" s="113">
        <v>4266297</v>
      </c>
      <c r="U24" s="112">
        <f t="shared" si="6"/>
        <v>1333.6345733041576</v>
      </c>
      <c r="V24" s="129">
        <f t="shared" si="23"/>
        <v>23853513</v>
      </c>
      <c r="W24" s="110">
        <f t="shared" si="7"/>
        <v>7456.552985307909</v>
      </c>
      <c r="X24" s="113">
        <v>1602560</v>
      </c>
      <c r="Y24" s="112">
        <f t="shared" si="8"/>
        <v>500.956548921538</v>
      </c>
      <c r="Z24" s="113">
        <v>576678</v>
      </c>
      <c r="AA24" s="112">
        <f t="shared" si="9"/>
        <v>180.26820881525478</v>
      </c>
      <c r="AB24" s="113">
        <v>614052</v>
      </c>
      <c r="AC24" s="112">
        <f t="shared" si="10"/>
        <v>191.95123476086277</v>
      </c>
      <c r="AD24" s="113">
        <v>2143272</v>
      </c>
      <c r="AE24" s="112">
        <f t="shared" si="11"/>
        <v>669.981869334167</v>
      </c>
      <c r="AF24" s="113">
        <v>2441267</v>
      </c>
      <c r="AG24" s="112">
        <f t="shared" si="12"/>
        <v>763.1344170053142</v>
      </c>
      <c r="AH24" s="113">
        <v>1846206</v>
      </c>
      <c r="AI24" s="112">
        <f t="shared" si="13"/>
        <v>577.1197249140356</v>
      </c>
      <c r="AJ24" s="113">
        <v>0</v>
      </c>
      <c r="AK24" s="112">
        <f t="shared" si="14"/>
        <v>0</v>
      </c>
      <c r="AL24" s="113">
        <v>4644</v>
      </c>
      <c r="AM24" s="112">
        <f t="shared" si="15"/>
        <v>1.4517036573929354</v>
      </c>
      <c r="AN24" s="113">
        <v>53336</v>
      </c>
      <c r="AO24" s="112">
        <f t="shared" si="16"/>
        <v>16.672710221944357</v>
      </c>
      <c r="AP24" s="109">
        <f t="shared" si="24"/>
        <v>9282015</v>
      </c>
      <c r="AQ24" s="109">
        <f t="shared" si="17"/>
        <v>2901.5364176305097</v>
      </c>
      <c r="AR24" s="113">
        <v>6391675</v>
      </c>
      <c r="AS24" s="112">
        <f t="shared" si="18"/>
        <v>1998.0228196311348</v>
      </c>
      <c r="AT24" s="113">
        <v>1376185</v>
      </c>
      <c r="AU24" s="112">
        <f t="shared" si="19"/>
        <v>430.19224757736794</v>
      </c>
      <c r="AV24" s="108">
        <f t="shared" si="25"/>
        <v>40903388</v>
      </c>
      <c r="AW24" s="108">
        <f t="shared" si="20"/>
        <v>12786.30447014692</v>
      </c>
    </row>
    <row r="25" spans="1:53" s="62" customFormat="1" ht="12.75">
      <c r="A25" s="49">
        <v>22</v>
      </c>
      <c r="B25" s="151" t="s">
        <v>92</v>
      </c>
      <c r="C25" s="148">
        <v>3402</v>
      </c>
      <c r="D25" s="90">
        <v>10267980</v>
      </c>
      <c r="E25" s="23">
        <f t="shared" si="0"/>
        <v>3018.2186948853614</v>
      </c>
      <c r="F25" s="90">
        <v>3876468</v>
      </c>
      <c r="G25" s="23">
        <f t="shared" si="1"/>
        <v>1139.467372134039</v>
      </c>
      <c r="H25" s="90">
        <v>804514</v>
      </c>
      <c r="I25" s="23">
        <f t="shared" si="26"/>
        <v>236.48265726043505</v>
      </c>
      <c r="J25" s="90">
        <v>634732</v>
      </c>
      <c r="K25" s="23">
        <f t="shared" si="2"/>
        <v>186.5761316872428</v>
      </c>
      <c r="L25" s="90">
        <v>0</v>
      </c>
      <c r="M25" s="23">
        <f t="shared" si="3"/>
        <v>0</v>
      </c>
      <c r="N25" s="90">
        <v>698152</v>
      </c>
      <c r="O25" s="23">
        <f t="shared" si="4"/>
        <v>205.21810699588477</v>
      </c>
      <c r="P25" s="40">
        <f t="shared" si="21"/>
        <v>16281846</v>
      </c>
      <c r="Q25" s="64">
        <f t="shared" si="22"/>
        <v>4785.962962962963</v>
      </c>
      <c r="R25" s="90">
        <v>920061</v>
      </c>
      <c r="S25" s="23">
        <f t="shared" si="5"/>
        <v>270.4470899470899</v>
      </c>
      <c r="T25" s="90">
        <v>2144328</v>
      </c>
      <c r="U25" s="23">
        <f t="shared" si="6"/>
        <v>630.3139329805997</v>
      </c>
      <c r="V25" s="130">
        <f t="shared" si="23"/>
        <v>19346235</v>
      </c>
      <c r="W25" s="38">
        <f t="shared" si="7"/>
        <v>5686.723985890652</v>
      </c>
      <c r="X25" s="90">
        <v>1792544</v>
      </c>
      <c r="Y25" s="23">
        <f t="shared" si="8"/>
        <v>526.9088771310993</v>
      </c>
      <c r="Z25" s="90">
        <v>692421</v>
      </c>
      <c r="AA25" s="23">
        <f t="shared" si="9"/>
        <v>203.53350970017635</v>
      </c>
      <c r="AB25" s="90">
        <v>381452</v>
      </c>
      <c r="AC25" s="23">
        <f t="shared" si="10"/>
        <v>112.12580834803057</v>
      </c>
      <c r="AD25" s="90">
        <v>2402398</v>
      </c>
      <c r="AE25" s="23">
        <f t="shared" si="11"/>
        <v>706.172251616696</v>
      </c>
      <c r="AF25" s="90">
        <v>2821855</v>
      </c>
      <c r="AG25" s="23">
        <f t="shared" si="12"/>
        <v>829.4694297472075</v>
      </c>
      <c r="AH25" s="90">
        <v>1786155</v>
      </c>
      <c r="AI25" s="23">
        <f t="shared" si="13"/>
        <v>525.0308641975308</v>
      </c>
      <c r="AJ25" s="90">
        <v>0</v>
      </c>
      <c r="AK25" s="23">
        <f t="shared" si="14"/>
        <v>0</v>
      </c>
      <c r="AL25" s="90">
        <v>7695</v>
      </c>
      <c r="AM25" s="23">
        <f t="shared" si="15"/>
        <v>2.261904761904762</v>
      </c>
      <c r="AN25" s="90">
        <v>105645</v>
      </c>
      <c r="AO25" s="23">
        <f t="shared" si="16"/>
        <v>31.05379188712522</v>
      </c>
      <c r="AP25" s="57">
        <f t="shared" si="24"/>
        <v>9990165</v>
      </c>
      <c r="AQ25" s="57">
        <f t="shared" si="17"/>
        <v>2936.5564373897705</v>
      </c>
      <c r="AR25" s="90">
        <v>2475038</v>
      </c>
      <c r="AS25" s="23">
        <f t="shared" si="18"/>
        <v>727.5243974132864</v>
      </c>
      <c r="AT25" s="90">
        <v>1123668</v>
      </c>
      <c r="AU25" s="23">
        <f t="shared" si="19"/>
        <v>330.2962962962963</v>
      </c>
      <c r="AV25" s="70">
        <f t="shared" si="25"/>
        <v>32935106</v>
      </c>
      <c r="AW25" s="70">
        <f t="shared" si="20"/>
        <v>9681.101116990007</v>
      </c>
      <c r="AX25" s="61"/>
      <c r="AY25" s="61"/>
      <c r="AZ25" s="61"/>
      <c r="BA25" s="61"/>
    </row>
    <row r="26" spans="1:53" s="62" customFormat="1" ht="12.75">
      <c r="A26" s="49">
        <v>23</v>
      </c>
      <c r="B26" s="151" t="s">
        <v>93</v>
      </c>
      <c r="C26" s="148">
        <v>13720</v>
      </c>
      <c r="D26" s="90">
        <v>46115048</v>
      </c>
      <c r="E26" s="23">
        <f t="shared" si="0"/>
        <v>3361.1551020408165</v>
      </c>
      <c r="F26" s="90">
        <v>21487374</v>
      </c>
      <c r="G26" s="23">
        <f t="shared" si="1"/>
        <v>1566.1351311953354</v>
      </c>
      <c r="H26" s="90">
        <v>3468736</v>
      </c>
      <c r="I26" s="23">
        <f t="shared" si="26"/>
        <v>252.82332361516035</v>
      </c>
      <c r="J26" s="90">
        <v>1735083</v>
      </c>
      <c r="K26" s="23">
        <f t="shared" si="2"/>
        <v>126.46377551020409</v>
      </c>
      <c r="L26" s="90">
        <v>82363</v>
      </c>
      <c r="M26" s="23">
        <f t="shared" si="3"/>
        <v>6.003134110787172</v>
      </c>
      <c r="N26" s="90">
        <v>9715527</v>
      </c>
      <c r="O26" s="23">
        <f t="shared" si="4"/>
        <v>708.1287900874636</v>
      </c>
      <c r="P26" s="40">
        <f t="shared" si="21"/>
        <v>82604131</v>
      </c>
      <c r="Q26" s="64">
        <f t="shared" si="22"/>
        <v>6020.709256559767</v>
      </c>
      <c r="R26" s="90">
        <v>4062754</v>
      </c>
      <c r="S26" s="23">
        <f t="shared" si="5"/>
        <v>296.1190962099125</v>
      </c>
      <c r="T26" s="90">
        <v>5729453</v>
      </c>
      <c r="U26" s="23">
        <f t="shared" si="6"/>
        <v>417.5986151603499</v>
      </c>
      <c r="V26" s="130">
        <f t="shared" si="23"/>
        <v>92396338</v>
      </c>
      <c r="W26" s="38">
        <f t="shared" si="7"/>
        <v>6734.42696793003</v>
      </c>
      <c r="X26" s="90">
        <v>5163334</v>
      </c>
      <c r="Y26" s="23">
        <f t="shared" si="8"/>
        <v>376.3362973760933</v>
      </c>
      <c r="Z26" s="90">
        <v>2186800</v>
      </c>
      <c r="AA26" s="23">
        <f t="shared" si="9"/>
        <v>159.3877551020408</v>
      </c>
      <c r="AB26" s="90">
        <v>1549308</v>
      </c>
      <c r="AC26" s="23">
        <f t="shared" si="10"/>
        <v>112.92332361516036</v>
      </c>
      <c r="AD26" s="90">
        <v>13545377</v>
      </c>
      <c r="AE26" s="23">
        <f t="shared" si="11"/>
        <v>987.2723760932945</v>
      </c>
      <c r="AF26" s="90">
        <v>7540070</v>
      </c>
      <c r="AG26" s="23">
        <f t="shared" si="12"/>
        <v>549.5677842565598</v>
      </c>
      <c r="AH26" s="90">
        <v>8714533</v>
      </c>
      <c r="AI26" s="23">
        <f t="shared" si="13"/>
        <v>635.1700437317784</v>
      </c>
      <c r="AJ26" s="90">
        <v>0</v>
      </c>
      <c r="AK26" s="23">
        <f t="shared" si="14"/>
        <v>0</v>
      </c>
      <c r="AL26" s="90">
        <v>547479</v>
      </c>
      <c r="AM26" s="23">
        <f t="shared" si="15"/>
        <v>39.90371720116618</v>
      </c>
      <c r="AN26" s="90">
        <v>677311</v>
      </c>
      <c r="AO26" s="23">
        <f t="shared" si="16"/>
        <v>49.36669096209913</v>
      </c>
      <c r="AP26" s="57">
        <f t="shared" si="24"/>
        <v>39924212</v>
      </c>
      <c r="AQ26" s="57">
        <f t="shared" si="17"/>
        <v>2909.9279883381923</v>
      </c>
      <c r="AR26" s="90">
        <v>4657891</v>
      </c>
      <c r="AS26" s="23">
        <f t="shared" si="18"/>
        <v>339.49642857142857</v>
      </c>
      <c r="AT26" s="90">
        <v>7810950</v>
      </c>
      <c r="AU26" s="23">
        <f t="shared" si="19"/>
        <v>569.3112244897959</v>
      </c>
      <c r="AV26" s="70">
        <f t="shared" si="25"/>
        <v>144789391</v>
      </c>
      <c r="AW26" s="70">
        <f t="shared" si="20"/>
        <v>10553.162609329445</v>
      </c>
      <c r="AX26" s="61"/>
      <c r="AY26" s="61"/>
      <c r="AZ26" s="61"/>
      <c r="BA26" s="61"/>
    </row>
    <row r="27" spans="1:53" s="62" customFormat="1" ht="12.75">
      <c r="A27" s="49">
        <v>24</v>
      </c>
      <c r="B27" s="151" t="s">
        <v>94</v>
      </c>
      <c r="C27" s="148">
        <v>4149</v>
      </c>
      <c r="D27" s="90">
        <v>22713310</v>
      </c>
      <c r="E27" s="23">
        <f t="shared" si="0"/>
        <v>5474.405880935165</v>
      </c>
      <c r="F27" s="90">
        <v>5467106</v>
      </c>
      <c r="G27" s="23">
        <f t="shared" si="1"/>
        <v>1317.6924560134971</v>
      </c>
      <c r="H27" s="90">
        <v>1316688</v>
      </c>
      <c r="I27" s="23">
        <f t="shared" si="26"/>
        <v>317.35068691250905</v>
      </c>
      <c r="J27" s="90">
        <v>1714164</v>
      </c>
      <c r="K27" s="23">
        <f t="shared" si="2"/>
        <v>413.15112075198846</v>
      </c>
      <c r="L27" s="90">
        <v>323303</v>
      </c>
      <c r="M27" s="23">
        <f t="shared" si="3"/>
        <v>77.92311400337431</v>
      </c>
      <c r="N27" s="90">
        <v>4506146</v>
      </c>
      <c r="O27" s="23">
        <f t="shared" si="4"/>
        <v>1086.0800192817546</v>
      </c>
      <c r="P27" s="40">
        <f t="shared" si="21"/>
        <v>36040717</v>
      </c>
      <c r="Q27" s="64">
        <f t="shared" si="22"/>
        <v>8686.603277898288</v>
      </c>
      <c r="R27" s="90">
        <v>3599859</v>
      </c>
      <c r="S27" s="23">
        <f t="shared" si="5"/>
        <v>867.644974692697</v>
      </c>
      <c r="T27" s="90">
        <v>3727156</v>
      </c>
      <c r="U27" s="23">
        <f t="shared" si="6"/>
        <v>898.3263436972765</v>
      </c>
      <c r="V27" s="130">
        <f t="shared" si="23"/>
        <v>43367732</v>
      </c>
      <c r="W27" s="38">
        <f t="shared" si="7"/>
        <v>10452.574596288263</v>
      </c>
      <c r="X27" s="90">
        <v>3326822</v>
      </c>
      <c r="Y27" s="23">
        <f t="shared" si="8"/>
        <v>801.8370691732948</v>
      </c>
      <c r="Z27" s="90">
        <v>2290396</v>
      </c>
      <c r="AA27" s="23">
        <f t="shared" si="9"/>
        <v>552.0356712460834</v>
      </c>
      <c r="AB27" s="90">
        <v>834479</v>
      </c>
      <c r="AC27" s="23">
        <f t="shared" si="10"/>
        <v>201.12774162448784</v>
      </c>
      <c r="AD27" s="90">
        <v>8815071</v>
      </c>
      <c r="AE27" s="23">
        <f t="shared" si="11"/>
        <v>2124.6254519161243</v>
      </c>
      <c r="AF27" s="90">
        <v>3551302</v>
      </c>
      <c r="AG27" s="23">
        <f t="shared" si="12"/>
        <v>855.941672692215</v>
      </c>
      <c r="AH27" s="90">
        <v>3797199</v>
      </c>
      <c r="AI27" s="23">
        <f t="shared" si="13"/>
        <v>915.2082429501085</v>
      </c>
      <c r="AJ27" s="90">
        <v>0</v>
      </c>
      <c r="AK27" s="23">
        <f t="shared" si="14"/>
        <v>0</v>
      </c>
      <c r="AL27" s="90">
        <v>7635</v>
      </c>
      <c r="AM27" s="23">
        <f t="shared" si="15"/>
        <v>1.8402024584237167</v>
      </c>
      <c r="AN27" s="90">
        <v>363999</v>
      </c>
      <c r="AO27" s="23">
        <f t="shared" si="16"/>
        <v>87.73174258857556</v>
      </c>
      <c r="AP27" s="57">
        <f t="shared" si="24"/>
        <v>22986903</v>
      </c>
      <c r="AQ27" s="57">
        <f t="shared" si="17"/>
        <v>5540.347794649313</v>
      </c>
      <c r="AR27" s="90">
        <v>15784755</v>
      </c>
      <c r="AS27" s="23">
        <f t="shared" si="18"/>
        <v>3804.472161966739</v>
      </c>
      <c r="AT27" s="90">
        <v>3212498</v>
      </c>
      <c r="AU27" s="23">
        <f t="shared" si="19"/>
        <v>774.2824777054713</v>
      </c>
      <c r="AV27" s="70">
        <f t="shared" si="25"/>
        <v>85351888</v>
      </c>
      <c r="AW27" s="70">
        <f t="shared" si="20"/>
        <v>20571.677030609786</v>
      </c>
      <c r="AX27" s="61"/>
      <c r="AY27" s="61"/>
      <c r="AZ27" s="61"/>
      <c r="BA27" s="61"/>
    </row>
    <row r="28" spans="1:49" ht="12.75">
      <c r="A28" s="65">
        <v>25</v>
      </c>
      <c r="B28" s="153" t="s">
        <v>95</v>
      </c>
      <c r="C28" s="149">
        <v>2277</v>
      </c>
      <c r="D28" s="106">
        <v>9485927</v>
      </c>
      <c r="E28" s="24">
        <f t="shared" si="0"/>
        <v>4165.975845410628</v>
      </c>
      <c r="F28" s="106">
        <v>2930066</v>
      </c>
      <c r="G28" s="24">
        <f t="shared" si="1"/>
        <v>1286.8098375054897</v>
      </c>
      <c r="H28" s="106">
        <v>650425</v>
      </c>
      <c r="I28" s="24">
        <f t="shared" si="26"/>
        <v>285.6499780412824</v>
      </c>
      <c r="J28" s="106">
        <v>199723</v>
      </c>
      <c r="K28" s="24">
        <f t="shared" si="2"/>
        <v>87.71321914800176</v>
      </c>
      <c r="L28" s="106">
        <v>0</v>
      </c>
      <c r="M28" s="24">
        <f t="shared" si="3"/>
        <v>0</v>
      </c>
      <c r="N28" s="106">
        <v>716790</v>
      </c>
      <c r="O28" s="24">
        <f t="shared" si="4"/>
        <v>314.7957839262187</v>
      </c>
      <c r="P28" s="63">
        <f t="shared" si="21"/>
        <v>13982931</v>
      </c>
      <c r="Q28" s="4">
        <f t="shared" si="22"/>
        <v>6140.944664031621</v>
      </c>
      <c r="R28" s="106">
        <v>930308</v>
      </c>
      <c r="S28" s="24">
        <f t="shared" si="5"/>
        <v>408.5674132630654</v>
      </c>
      <c r="T28" s="106">
        <v>1521829</v>
      </c>
      <c r="U28" s="24">
        <f t="shared" si="6"/>
        <v>668.3482652613087</v>
      </c>
      <c r="V28" s="131">
        <f t="shared" si="23"/>
        <v>16435068</v>
      </c>
      <c r="W28" s="5">
        <f t="shared" si="7"/>
        <v>7217.860342555995</v>
      </c>
      <c r="X28" s="106">
        <v>1163991</v>
      </c>
      <c r="Y28" s="24">
        <f t="shared" si="8"/>
        <v>511.1949934123847</v>
      </c>
      <c r="Z28" s="106">
        <v>929760</v>
      </c>
      <c r="AA28" s="24">
        <f t="shared" si="9"/>
        <v>408.32674571805006</v>
      </c>
      <c r="AB28" s="106">
        <v>440265</v>
      </c>
      <c r="AC28" s="24">
        <f t="shared" si="10"/>
        <v>193.35309617918313</v>
      </c>
      <c r="AD28" s="106">
        <v>1751745</v>
      </c>
      <c r="AE28" s="24">
        <f t="shared" si="11"/>
        <v>769.3214756258235</v>
      </c>
      <c r="AF28" s="106">
        <v>1657392</v>
      </c>
      <c r="AG28" s="24">
        <f t="shared" si="12"/>
        <v>727.8840579710145</v>
      </c>
      <c r="AH28" s="106">
        <v>1529444</v>
      </c>
      <c r="AI28" s="24">
        <f t="shared" si="13"/>
        <v>671.6925779534475</v>
      </c>
      <c r="AJ28" s="106">
        <v>0</v>
      </c>
      <c r="AK28" s="24">
        <f t="shared" si="14"/>
        <v>0</v>
      </c>
      <c r="AL28" s="106">
        <v>0</v>
      </c>
      <c r="AM28" s="24">
        <f t="shared" si="15"/>
        <v>0</v>
      </c>
      <c r="AN28" s="106">
        <v>0</v>
      </c>
      <c r="AO28" s="24">
        <f t="shared" si="16"/>
        <v>0</v>
      </c>
      <c r="AP28" s="6">
        <f t="shared" si="24"/>
        <v>7472597</v>
      </c>
      <c r="AQ28" s="66">
        <f t="shared" si="17"/>
        <v>3281.772946859903</v>
      </c>
      <c r="AR28" s="106">
        <v>851735</v>
      </c>
      <c r="AS28" s="24">
        <f t="shared" si="18"/>
        <v>374.06016688625385</v>
      </c>
      <c r="AT28" s="106">
        <v>593036</v>
      </c>
      <c r="AU28" s="24">
        <f t="shared" si="19"/>
        <v>260.4462011418533</v>
      </c>
      <c r="AV28" s="59">
        <f t="shared" si="25"/>
        <v>25352436</v>
      </c>
      <c r="AW28" s="59">
        <f t="shared" si="20"/>
        <v>11134.139657444006</v>
      </c>
    </row>
    <row r="29" spans="1:49" ht="12.75">
      <c r="A29" s="115">
        <v>26</v>
      </c>
      <c r="B29" s="152" t="s">
        <v>174</v>
      </c>
      <c r="C29" s="148">
        <v>44751</v>
      </c>
      <c r="D29" s="113">
        <v>173740247</v>
      </c>
      <c r="E29" s="112">
        <f t="shared" si="0"/>
        <v>3882.3768630868585</v>
      </c>
      <c r="F29" s="113">
        <v>84301540</v>
      </c>
      <c r="G29" s="112">
        <f t="shared" si="1"/>
        <v>1883.7912001966436</v>
      </c>
      <c r="H29" s="113">
        <v>8166125</v>
      </c>
      <c r="I29" s="112">
        <f t="shared" si="26"/>
        <v>182.47916247681616</v>
      </c>
      <c r="J29" s="113">
        <v>8613053</v>
      </c>
      <c r="K29" s="112">
        <f t="shared" si="2"/>
        <v>192.46615718084513</v>
      </c>
      <c r="L29" s="113">
        <v>948546</v>
      </c>
      <c r="M29" s="112">
        <f t="shared" si="3"/>
        <v>21.196085003687067</v>
      </c>
      <c r="N29" s="113">
        <v>28010675</v>
      </c>
      <c r="O29" s="112">
        <f t="shared" si="4"/>
        <v>625.9228844048178</v>
      </c>
      <c r="P29" s="124">
        <f t="shared" si="21"/>
        <v>303780186</v>
      </c>
      <c r="Q29" s="111">
        <f t="shared" si="22"/>
        <v>6788.232352349668</v>
      </c>
      <c r="R29" s="113">
        <v>22158786</v>
      </c>
      <c r="S29" s="112">
        <f t="shared" si="5"/>
        <v>495.15733726620635</v>
      </c>
      <c r="T29" s="113">
        <v>25541617</v>
      </c>
      <c r="U29" s="112">
        <f t="shared" si="6"/>
        <v>570.7496368796228</v>
      </c>
      <c r="V29" s="129">
        <f t="shared" si="23"/>
        <v>351480589</v>
      </c>
      <c r="W29" s="110">
        <f t="shared" si="7"/>
        <v>7854.139326495498</v>
      </c>
      <c r="X29" s="113">
        <v>33602986</v>
      </c>
      <c r="Y29" s="112">
        <f t="shared" si="8"/>
        <v>750.8879354651293</v>
      </c>
      <c r="Z29" s="113">
        <v>26503433</v>
      </c>
      <c r="AA29" s="112">
        <f t="shared" si="9"/>
        <v>592.2422515697973</v>
      </c>
      <c r="AB29" s="113">
        <v>9451416</v>
      </c>
      <c r="AC29" s="112">
        <f t="shared" si="10"/>
        <v>211.20010726017296</v>
      </c>
      <c r="AD29" s="113">
        <v>40817481</v>
      </c>
      <c r="AE29" s="112">
        <f t="shared" si="11"/>
        <v>912.1020982771335</v>
      </c>
      <c r="AF29" s="113">
        <v>25229742</v>
      </c>
      <c r="AG29" s="112">
        <f t="shared" si="12"/>
        <v>563.7805188710867</v>
      </c>
      <c r="AH29" s="113">
        <v>20702958</v>
      </c>
      <c r="AI29" s="112">
        <f t="shared" si="13"/>
        <v>462.6255949587719</v>
      </c>
      <c r="AJ29" s="113">
        <v>0</v>
      </c>
      <c r="AK29" s="112">
        <f t="shared" si="14"/>
        <v>0</v>
      </c>
      <c r="AL29" s="113">
        <v>2795999</v>
      </c>
      <c r="AM29" s="112">
        <f t="shared" si="15"/>
        <v>62.47902840159996</v>
      </c>
      <c r="AN29" s="113">
        <v>18995698</v>
      </c>
      <c r="AO29" s="112">
        <f t="shared" si="16"/>
        <v>424.4753860248933</v>
      </c>
      <c r="AP29" s="109">
        <f t="shared" si="24"/>
        <v>178099713</v>
      </c>
      <c r="AQ29" s="109">
        <f t="shared" si="17"/>
        <v>3979.792920828585</v>
      </c>
      <c r="AR29" s="113">
        <v>40478881</v>
      </c>
      <c r="AS29" s="112">
        <f t="shared" si="18"/>
        <v>904.5357869097897</v>
      </c>
      <c r="AT29" s="113">
        <v>25506917</v>
      </c>
      <c r="AU29" s="112">
        <f t="shared" si="19"/>
        <v>569.9742352126209</v>
      </c>
      <c r="AV29" s="108">
        <f t="shared" si="25"/>
        <v>595566100</v>
      </c>
      <c r="AW29" s="108">
        <f t="shared" si="20"/>
        <v>13308.442269446492</v>
      </c>
    </row>
    <row r="30" spans="1:53" s="62" customFormat="1" ht="12.75">
      <c r="A30" s="49">
        <v>27</v>
      </c>
      <c r="B30" s="151" t="s">
        <v>175</v>
      </c>
      <c r="C30" s="148">
        <v>5861</v>
      </c>
      <c r="D30" s="90">
        <v>22401974</v>
      </c>
      <c r="E30" s="23">
        <f t="shared" si="0"/>
        <v>3822.2102030370243</v>
      </c>
      <c r="F30" s="90">
        <v>6942495</v>
      </c>
      <c r="G30" s="23">
        <f t="shared" si="1"/>
        <v>1184.523972018427</v>
      </c>
      <c r="H30" s="90">
        <v>1570204</v>
      </c>
      <c r="I30" s="23">
        <f t="shared" si="26"/>
        <v>267.90718307456063</v>
      </c>
      <c r="J30" s="90">
        <v>654013</v>
      </c>
      <c r="K30" s="23">
        <f t="shared" si="2"/>
        <v>111.58727179662174</v>
      </c>
      <c r="L30" s="90">
        <v>86414</v>
      </c>
      <c r="M30" s="23">
        <f t="shared" si="3"/>
        <v>14.743900358300632</v>
      </c>
      <c r="N30" s="90">
        <v>3785641</v>
      </c>
      <c r="O30" s="23">
        <f t="shared" si="4"/>
        <v>645.9036000682478</v>
      </c>
      <c r="P30" s="40">
        <f t="shared" si="21"/>
        <v>35440741</v>
      </c>
      <c r="Q30" s="64">
        <f t="shared" si="22"/>
        <v>6046.876130353182</v>
      </c>
      <c r="R30" s="90">
        <v>3121735</v>
      </c>
      <c r="S30" s="23">
        <f t="shared" si="5"/>
        <v>532.6283910595462</v>
      </c>
      <c r="T30" s="90">
        <v>3277415</v>
      </c>
      <c r="U30" s="23">
        <f t="shared" si="6"/>
        <v>559.1904111926292</v>
      </c>
      <c r="V30" s="130">
        <f t="shared" si="23"/>
        <v>41839891</v>
      </c>
      <c r="W30" s="38">
        <f t="shared" si="7"/>
        <v>7138.694932605357</v>
      </c>
      <c r="X30" s="90">
        <v>3771902</v>
      </c>
      <c r="Y30" s="23">
        <f t="shared" si="8"/>
        <v>643.5594608428596</v>
      </c>
      <c r="Z30" s="90">
        <v>1443438</v>
      </c>
      <c r="AA30" s="23">
        <f t="shared" si="9"/>
        <v>246.27845077631804</v>
      </c>
      <c r="AB30" s="90">
        <v>691143</v>
      </c>
      <c r="AC30" s="23">
        <f t="shared" si="10"/>
        <v>117.92236819655349</v>
      </c>
      <c r="AD30" s="90">
        <v>5465859</v>
      </c>
      <c r="AE30" s="23">
        <f t="shared" si="11"/>
        <v>932.5813001194335</v>
      </c>
      <c r="AF30" s="90">
        <v>2489001</v>
      </c>
      <c r="AG30" s="23">
        <f t="shared" si="12"/>
        <v>424.6717283739976</v>
      </c>
      <c r="AH30" s="90">
        <v>4217651</v>
      </c>
      <c r="AI30" s="23">
        <f t="shared" si="13"/>
        <v>719.6128646988568</v>
      </c>
      <c r="AJ30" s="90">
        <v>0</v>
      </c>
      <c r="AK30" s="23">
        <f t="shared" si="14"/>
        <v>0</v>
      </c>
      <c r="AL30" s="90">
        <v>14194</v>
      </c>
      <c r="AM30" s="23">
        <f t="shared" si="15"/>
        <v>2.42177102883467</v>
      </c>
      <c r="AN30" s="90">
        <v>387570</v>
      </c>
      <c r="AO30" s="23">
        <f t="shared" si="16"/>
        <v>66.12694079508616</v>
      </c>
      <c r="AP30" s="57">
        <f t="shared" si="24"/>
        <v>18480758</v>
      </c>
      <c r="AQ30" s="57">
        <f t="shared" si="17"/>
        <v>3153.17488483194</v>
      </c>
      <c r="AR30" s="90">
        <v>37500</v>
      </c>
      <c r="AS30" s="23">
        <f t="shared" si="18"/>
        <v>6.398225558778366</v>
      </c>
      <c r="AT30" s="90">
        <v>2966145</v>
      </c>
      <c r="AU30" s="23">
        <f t="shared" si="19"/>
        <v>506.0817266678041</v>
      </c>
      <c r="AV30" s="70">
        <f t="shared" si="25"/>
        <v>63324294</v>
      </c>
      <c r="AW30" s="70">
        <f t="shared" si="20"/>
        <v>10804.34976966388</v>
      </c>
      <c r="AX30" s="61"/>
      <c r="AY30" s="61"/>
      <c r="AZ30" s="61"/>
      <c r="BA30" s="61"/>
    </row>
    <row r="31" spans="1:53" s="62" customFormat="1" ht="12.75">
      <c r="A31" s="49">
        <v>28</v>
      </c>
      <c r="B31" s="151" t="s">
        <v>96</v>
      </c>
      <c r="C31" s="148">
        <v>29905</v>
      </c>
      <c r="D31" s="90">
        <v>111563004</v>
      </c>
      <c r="E31" s="23">
        <f t="shared" si="0"/>
        <v>3730.58030429694</v>
      </c>
      <c r="F31" s="90">
        <v>46345007</v>
      </c>
      <c r="G31" s="23">
        <f t="shared" si="1"/>
        <v>1549.741080086942</v>
      </c>
      <c r="H31" s="90">
        <v>7051191</v>
      </c>
      <c r="I31" s="23">
        <f t="shared" si="26"/>
        <v>235.7863567965223</v>
      </c>
      <c r="J31" s="90">
        <v>9474692</v>
      </c>
      <c r="K31" s="23">
        <f t="shared" si="2"/>
        <v>316.8263501086775</v>
      </c>
      <c r="L31" s="90">
        <v>732876</v>
      </c>
      <c r="M31" s="23">
        <f t="shared" si="3"/>
        <v>24.506804882126733</v>
      </c>
      <c r="N31" s="90">
        <v>17413947</v>
      </c>
      <c r="O31" s="23">
        <f t="shared" si="4"/>
        <v>582.3088781140277</v>
      </c>
      <c r="P31" s="40">
        <f t="shared" si="21"/>
        <v>192580717</v>
      </c>
      <c r="Q31" s="64">
        <f t="shared" si="22"/>
        <v>6439.7497742852365</v>
      </c>
      <c r="R31" s="90">
        <v>21055263</v>
      </c>
      <c r="S31" s="23">
        <f t="shared" si="5"/>
        <v>704.071660257482</v>
      </c>
      <c r="T31" s="90">
        <v>12785578</v>
      </c>
      <c r="U31" s="23">
        <f t="shared" si="6"/>
        <v>427.539809396422</v>
      </c>
      <c r="V31" s="130">
        <f t="shared" si="23"/>
        <v>226421558</v>
      </c>
      <c r="W31" s="38">
        <f t="shared" si="7"/>
        <v>7571.361243939141</v>
      </c>
      <c r="X31" s="90">
        <v>14369278</v>
      </c>
      <c r="Y31" s="23">
        <f t="shared" si="8"/>
        <v>480.4975087777963</v>
      </c>
      <c r="Z31" s="90">
        <v>4010650</v>
      </c>
      <c r="AA31" s="23">
        <f t="shared" si="9"/>
        <v>134.1130245778298</v>
      </c>
      <c r="AB31" s="90">
        <v>2707111</v>
      </c>
      <c r="AC31" s="23">
        <f t="shared" si="10"/>
        <v>90.52369169035278</v>
      </c>
      <c r="AD31" s="90">
        <v>22424566</v>
      </c>
      <c r="AE31" s="23">
        <f t="shared" si="11"/>
        <v>749.8600902859054</v>
      </c>
      <c r="AF31" s="90">
        <v>19903648</v>
      </c>
      <c r="AG31" s="23">
        <f t="shared" si="12"/>
        <v>665.5625480688848</v>
      </c>
      <c r="AH31" s="90">
        <v>14056118</v>
      </c>
      <c r="AI31" s="23">
        <f t="shared" si="13"/>
        <v>470.0256813241933</v>
      </c>
      <c r="AJ31" s="90">
        <v>0</v>
      </c>
      <c r="AK31" s="23">
        <f t="shared" si="14"/>
        <v>0</v>
      </c>
      <c r="AL31" s="90">
        <v>8841</v>
      </c>
      <c r="AM31" s="23">
        <f t="shared" si="15"/>
        <v>0.2956361812405952</v>
      </c>
      <c r="AN31" s="90">
        <v>2585366</v>
      </c>
      <c r="AO31" s="23">
        <f t="shared" si="16"/>
        <v>86.45263333890654</v>
      </c>
      <c r="AP31" s="57">
        <f t="shared" si="24"/>
        <v>80065578</v>
      </c>
      <c r="AQ31" s="57">
        <f t="shared" si="17"/>
        <v>2677.3308142451097</v>
      </c>
      <c r="AR31" s="90">
        <v>7328069</v>
      </c>
      <c r="AS31" s="23">
        <f t="shared" si="18"/>
        <v>245.04494231733824</v>
      </c>
      <c r="AT31" s="90">
        <v>18462406</v>
      </c>
      <c r="AU31" s="23">
        <f t="shared" si="19"/>
        <v>617.3685336900184</v>
      </c>
      <c r="AV31" s="70">
        <f t="shared" si="25"/>
        <v>332277611</v>
      </c>
      <c r="AW31" s="70">
        <f t="shared" si="20"/>
        <v>11111.105534191607</v>
      </c>
      <c r="AX31" s="61"/>
      <c r="AY31" s="61"/>
      <c r="AZ31" s="61"/>
      <c r="BA31" s="61"/>
    </row>
    <row r="32" spans="1:53" s="62" customFormat="1" ht="12.75">
      <c r="A32" s="49">
        <v>29</v>
      </c>
      <c r="B32" s="151" t="s">
        <v>97</v>
      </c>
      <c r="C32" s="148">
        <v>14502</v>
      </c>
      <c r="D32" s="90">
        <v>52426197</v>
      </c>
      <c r="E32" s="23">
        <f t="shared" si="0"/>
        <v>3615.101158460902</v>
      </c>
      <c r="F32" s="90">
        <v>17990010</v>
      </c>
      <c r="G32" s="23">
        <f t="shared" si="1"/>
        <v>1240.519238725693</v>
      </c>
      <c r="H32" s="90">
        <v>2464177</v>
      </c>
      <c r="I32" s="23">
        <f t="shared" si="26"/>
        <v>169.91980416494278</v>
      </c>
      <c r="J32" s="90">
        <v>2689911</v>
      </c>
      <c r="K32" s="23">
        <f t="shared" si="2"/>
        <v>185.4855192387257</v>
      </c>
      <c r="L32" s="90">
        <v>467106</v>
      </c>
      <c r="M32" s="23">
        <f t="shared" si="3"/>
        <v>32.209764170459245</v>
      </c>
      <c r="N32" s="90">
        <v>8271286</v>
      </c>
      <c r="O32" s="23">
        <f t="shared" si="4"/>
        <v>570.3548476072266</v>
      </c>
      <c r="P32" s="40">
        <f t="shared" si="21"/>
        <v>84308687</v>
      </c>
      <c r="Q32" s="64">
        <f t="shared" si="22"/>
        <v>5813.5903323679495</v>
      </c>
      <c r="R32" s="90">
        <v>9477018</v>
      </c>
      <c r="S32" s="23">
        <f t="shared" si="5"/>
        <v>653.4973107157633</v>
      </c>
      <c r="T32" s="90">
        <v>8488004</v>
      </c>
      <c r="U32" s="23">
        <f t="shared" si="6"/>
        <v>585.2988553302993</v>
      </c>
      <c r="V32" s="130">
        <f t="shared" si="23"/>
        <v>102273709</v>
      </c>
      <c r="W32" s="38">
        <f t="shared" si="7"/>
        <v>7052.386498414012</v>
      </c>
      <c r="X32" s="90">
        <v>7346260</v>
      </c>
      <c r="Y32" s="23">
        <f t="shared" si="8"/>
        <v>506.56874913804995</v>
      </c>
      <c r="Z32" s="90">
        <v>1982454</v>
      </c>
      <c r="AA32" s="23">
        <f t="shared" si="9"/>
        <v>136.70211005378567</v>
      </c>
      <c r="AB32" s="90">
        <v>1434253</v>
      </c>
      <c r="AC32" s="23">
        <f t="shared" si="10"/>
        <v>98.90035857123155</v>
      </c>
      <c r="AD32" s="90">
        <v>13372816</v>
      </c>
      <c r="AE32" s="23">
        <f t="shared" si="11"/>
        <v>922.1359812439664</v>
      </c>
      <c r="AF32" s="90">
        <v>7480371</v>
      </c>
      <c r="AG32" s="23">
        <f t="shared" si="12"/>
        <v>515.8165080678527</v>
      </c>
      <c r="AH32" s="90">
        <v>8348729</v>
      </c>
      <c r="AI32" s="23">
        <f t="shared" si="13"/>
        <v>575.6950075851606</v>
      </c>
      <c r="AJ32" s="90">
        <v>0</v>
      </c>
      <c r="AK32" s="23">
        <f t="shared" si="14"/>
        <v>0</v>
      </c>
      <c r="AL32" s="90">
        <v>12560</v>
      </c>
      <c r="AM32" s="23">
        <f t="shared" si="15"/>
        <v>0.8660874362156944</v>
      </c>
      <c r="AN32" s="90">
        <v>3020997</v>
      </c>
      <c r="AO32" s="23">
        <f t="shared" si="16"/>
        <v>208.3158874637981</v>
      </c>
      <c r="AP32" s="57">
        <f t="shared" si="24"/>
        <v>42998440</v>
      </c>
      <c r="AQ32" s="57">
        <f t="shared" si="17"/>
        <v>2965.000689560061</v>
      </c>
      <c r="AR32" s="90">
        <v>15124089</v>
      </c>
      <c r="AS32" s="23">
        <f t="shared" si="18"/>
        <v>1042.896772858916</v>
      </c>
      <c r="AT32" s="90">
        <v>10677210</v>
      </c>
      <c r="AU32" s="23">
        <f t="shared" si="19"/>
        <v>736.2577575506826</v>
      </c>
      <c r="AV32" s="70">
        <f t="shared" si="25"/>
        <v>171073448</v>
      </c>
      <c r="AW32" s="70">
        <f t="shared" si="20"/>
        <v>11796.54171838367</v>
      </c>
      <c r="AX32" s="61"/>
      <c r="AY32" s="61"/>
      <c r="AZ32" s="61"/>
      <c r="BA32" s="61"/>
    </row>
    <row r="33" spans="1:49" ht="12.75">
      <c r="A33" s="65">
        <v>30</v>
      </c>
      <c r="B33" s="153" t="s">
        <v>98</v>
      </c>
      <c r="C33" s="149">
        <v>2600</v>
      </c>
      <c r="D33" s="106">
        <v>9689393</v>
      </c>
      <c r="E33" s="24">
        <f t="shared" si="0"/>
        <v>3726.6896153846155</v>
      </c>
      <c r="F33" s="106">
        <v>2960989</v>
      </c>
      <c r="G33" s="24">
        <f t="shared" si="1"/>
        <v>1138.841923076923</v>
      </c>
      <c r="H33" s="106">
        <v>608598</v>
      </c>
      <c r="I33" s="24">
        <f t="shared" si="26"/>
        <v>234.07615384615386</v>
      </c>
      <c r="J33" s="106">
        <v>547561</v>
      </c>
      <c r="K33" s="24">
        <f t="shared" si="2"/>
        <v>210.60038461538463</v>
      </c>
      <c r="L33" s="106">
        <v>106850</v>
      </c>
      <c r="M33" s="24">
        <f t="shared" si="3"/>
        <v>41.09615384615385</v>
      </c>
      <c r="N33" s="106">
        <v>2051471</v>
      </c>
      <c r="O33" s="24">
        <f t="shared" si="4"/>
        <v>789.0273076923077</v>
      </c>
      <c r="P33" s="63">
        <f t="shared" si="21"/>
        <v>15964862</v>
      </c>
      <c r="Q33" s="4">
        <f t="shared" si="22"/>
        <v>6140.331538461539</v>
      </c>
      <c r="R33" s="106">
        <v>844060</v>
      </c>
      <c r="S33" s="24">
        <f t="shared" si="5"/>
        <v>324.6384615384615</v>
      </c>
      <c r="T33" s="106">
        <v>1394742</v>
      </c>
      <c r="U33" s="24">
        <f t="shared" si="6"/>
        <v>536.4392307692308</v>
      </c>
      <c r="V33" s="131">
        <f t="shared" si="23"/>
        <v>18203664</v>
      </c>
      <c r="W33" s="5">
        <f t="shared" si="7"/>
        <v>7001.409230769231</v>
      </c>
      <c r="X33" s="106">
        <v>1433120</v>
      </c>
      <c r="Y33" s="24">
        <f t="shared" si="8"/>
        <v>551.2</v>
      </c>
      <c r="Z33" s="106">
        <v>493495</v>
      </c>
      <c r="AA33" s="24">
        <f t="shared" si="9"/>
        <v>189.80576923076924</v>
      </c>
      <c r="AB33" s="106">
        <v>414725</v>
      </c>
      <c r="AC33" s="24">
        <f t="shared" si="10"/>
        <v>159.5096153846154</v>
      </c>
      <c r="AD33" s="106">
        <v>2545494</v>
      </c>
      <c r="AE33" s="24">
        <f t="shared" si="11"/>
        <v>979.0361538461539</v>
      </c>
      <c r="AF33" s="106">
        <v>1598169</v>
      </c>
      <c r="AG33" s="24">
        <f t="shared" si="12"/>
        <v>614.6803846153846</v>
      </c>
      <c r="AH33" s="106">
        <v>1676483</v>
      </c>
      <c r="AI33" s="24">
        <f t="shared" si="13"/>
        <v>644.8011538461539</v>
      </c>
      <c r="AJ33" s="106">
        <v>0</v>
      </c>
      <c r="AK33" s="24">
        <f t="shared" si="14"/>
        <v>0</v>
      </c>
      <c r="AL33" s="106">
        <v>0</v>
      </c>
      <c r="AM33" s="24">
        <f t="shared" si="15"/>
        <v>0</v>
      </c>
      <c r="AN33" s="106">
        <v>76808</v>
      </c>
      <c r="AO33" s="24">
        <f t="shared" si="16"/>
        <v>29.54153846153846</v>
      </c>
      <c r="AP33" s="6">
        <f t="shared" si="24"/>
        <v>8238294</v>
      </c>
      <c r="AQ33" s="66">
        <f t="shared" si="17"/>
        <v>3168.5746153846153</v>
      </c>
      <c r="AR33" s="106">
        <v>6352153</v>
      </c>
      <c r="AS33" s="24">
        <f t="shared" si="18"/>
        <v>2443.1357692307693</v>
      </c>
      <c r="AT33" s="106">
        <v>927885</v>
      </c>
      <c r="AU33" s="24">
        <f t="shared" si="19"/>
        <v>356.87884615384615</v>
      </c>
      <c r="AV33" s="59">
        <f t="shared" si="25"/>
        <v>33721996</v>
      </c>
      <c r="AW33" s="59">
        <f t="shared" si="20"/>
        <v>12969.998461538462</v>
      </c>
    </row>
    <row r="34" spans="1:49" ht="12.75">
      <c r="A34" s="115">
        <v>31</v>
      </c>
      <c r="B34" s="152" t="s">
        <v>99</v>
      </c>
      <c r="C34" s="148">
        <v>6584</v>
      </c>
      <c r="D34" s="113">
        <v>24962705</v>
      </c>
      <c r="E34" s="112">
        <f t="shared" si="0"/>
        <v>3791.419349939247</v>
      </c>
      <c r="F34" s="113">
        <v>8049976</v>
      </c>
      <c r="G34" s="112">
        <f t="shared" si="1"/>
        <v>1222.6573511543136</v>
      </c>
      <c r="H34" s="113">
        <v>1560283</v>
      </c>
      <c r="I34" s="112">
        <f t="shared" si="26"/>
        <v>236.98101458080194</v>
      </c>
      <c r="J34" s="113">
        <v>2726074</v>
      </c>
      <c r="K34" s="112">
        <f t="shared" si="2"/>
        <v>414.0452612393682</v>
      </c>
      <c r="L34" s="113">
        <v>99</v>
      </c>
      <c r="M34" s="112">
        <f t="shared" si="3"/>
        <v>0.015036452004860267</v>
      </c>
      <c r="N34" s="113">
        <v>1692343</v>
      </c>
      <c r="O34" s="112">
        <f t="shared" si="4"/>
        <v>257.038730255164</v>
      </c>
      <c r="P34" s="124">
        <f t="shared" si="21"/>
        <v>38991480</v>
      </c>
      <c r="Q34" s="111">
        <f t="shared" si="22"/>
        <v>5922.156743620899</v>
      </c>
      <c r="R34" s="113">
        <v>3235146</v>
      </c>
      <c r="S34" s="112">
        <f t="shared" si="5"/>
        <v>491.3648238153098</v>
      </c>
      <c r="T34" s="113">
        <v>4050151</v>
      </c>
      <c r="U34" s="112">
        <f t="shared" si="6"/>
        <v>615.1505164034022</v>
      </c>
      <c r="V34" s="129">
        <f t="shared" si="23"/>
        <v>46276777</v>
      </c>
      <c r="W34" s="110">
        <f t="shared" si="7"/>
        <v>7028.672083839611</v>
      </c>
      <c r="X34" s="113">
        <v>4067705</v>
      </c>
      <c r="Y34" s="112">
        <f t="shared" si="8"/>
        <v>617.8166767922236</v>
      </c>
      <c r="Z34" s="113">
        <v>1376726</v>
      </c>
      <c r="AA34" s="112">
        <f t="shared" si="9"/>
        <v>209.10176184690158</v>
      </c>
      <c r="AB34" s="113">
        <v>953920</v>
      </c>
      <c r="AC34" s="112">
        <f t="shared" si="10"/>
        <v>144.88456865127583</v>
      </c>
      <c r="AD34" s="113">
        <v>5152841</v>
      </c>
      <c r="AE34" s="112">
        <f t="shared" si="11"/>
        <v>782.6307715674362</v>
      </c>
      <c r="AF34" s="113">
        <v>3612300</v>
      </c>
      <c r="AG34" s="112">
        <f t="shared" si="12"/>
        <v>548.6482381530984</v>
      </c>
      <c r="AH34" s="113">
        <v>4120266</v>
      </c>
      <c r="AI34" s="112">
        <f t="shared" si="13"/>
        <v>625.7998177399757</v>
      </c>
      <c r="AJ34" s="113">
        <v>3012</v>
      </c>
      <c r="AK34" s="112">
        <f t="shared" si="14"/>
        <v>0.4574726609963548</v>
      </c>
      <c r="AL34" s="113">
        <v>120452</v>
      </c>
      <c r="AM34" s="112">
        <f t="shared" si="15"/>
        <v>18.294653705953827</v>
      </c>
      <c r="AN34" s="113">
        <v>665881</v>
      </c>
      <c r="AO34" s="112">
        <f t="shared" si="16"/>
        <v>101.13623936816525</v>
      </c>
      <c r="AP34" s="109">
        <f t="shared" si="24"/>
        <v>20073103</v>
      </c>
      <c r="AQ34" s="109">
        <f t="shared" si="17"/>
        <v>3048.7702004860266</v>
      </c>
      <c r="AR34" s="113">
        <v>5274239</v>
      </c>
      <c r="AS34" s="112">
        <f t="shared" si="18"/>
        <v>801.0691069258809</v>
      </c>
      <c r="AT34" s="113">
        <v>3040725</v>
      </c>
      <c r="AU34" s="112">
        <f t="shared" si="19"/>
        <v>461.83551032806804</v>
      </c>
      <c r="AV34" s="108">
        <f t="shared" si="25"/>
        <v>74664844</v>
      </c>
      <c r="AW34" s="108">
        <f t="shared" si="20"/>
        <v>11340.346901579587</v>
      </c>
    </row>
    <row r="35" spans="1:53" s="62" customFormat="1" ht="12.75">
      <c r="A35" s="49">
        <v>32</v>
      </c>
      <c r="B35" s="151" t="s">
        <v>100</v>
      </c>
      <c r="C35" s="148">
        <v>24301</v>
      </c>
      <c r="D35" s="90">
        <v>89381279</v>
      </c>
      <c r="E35" s="23">
        <f t="shared" si="0"/>
        <v>3678.090572404428</v>
      </c>
      <c r="F35" s="90">
        <v>26801852</v>
      </c>
      <c r="G35" s="23">
        <f t="shared" si="1"/>
        <v>1102.911485124069</v>
      </c>
      <c r="H35" s="90">
        <v>2864685</v>
      </c>
      <c r="I35" s="23">
        <f t="shared" si="26"/>
        <v>117.88342043537303</v>
      </c>
      <c r="J35" s="90">
        <v>3856827</v>
      </c>
      <c r="K35" s="23">
        <f t="shared" si="2"/>
        <v>158.7106291922143</v>
      </c>
      <c r="L35" s="90">
        <v>130519</v>
      </c>
      <c r="M35" s="23">
        <f t="shared" si="3"/>
        <v>5.370931237397638</v>
      </c>
      <c r="N35" s="90">
        <v>8953037</v>
      </c>
      <c r="O35" s="23">
        <f t="shared" si="4"/>
        <v>368.42257520266656</v>
      </c>
      <c r="P35" s="40">
        <f t="shared" si="21"/>
        <v>131988199</v>
      </c>
      <c r="Q35" s="64">
        <f t="shared" si="22"/>
        <v>5431.389613596149</v>
      </c>
      <c r="R35" s="90">
        <v>12169185</v>
      </c>
      <c r="S35" s="23">
        <f t="shared" si="5"/>
        <v>500.76889839924286</v>
      </c>
      <c r="T35" s="90">
        <v>7178578</v>
      </c>
      <c r="U35" s="23">
        <f t="shared" si="6"/>
        <v>295.40257602567794</v>
      </c>
      <c r="V35" s="130">
        <f t="shared" si="23"/>
        <v>151335962</v>
      </c>
      <c r="W35" s="38">
        <f t="shared" si="7"/>
        <v>6227.561088021069</v>
      </c>
      <c r="X35" s="90">
        <v>9177276</v>
      </c>
      <c r="Y35" s="23">
        <f t="shared" si="8"/>
        <v>377.6501378544093</v>
      </c>
      <c r="Z35" s="90">
        <v>2844536</v>
      </c>
      <c r="AA35" s="23">
        <f t="shared" si="9"/>
        <v>117.05427760174479</v>
      </c>
      <c r="AB35" s="90">
        <v>1997437</v>
      </c>
      <c r="AC35" s="23">
        <f t="shared" si="10"/>
        <v>82.19567096004279</v>
      </c>
      <c r="AD35" s="90">
        <v>16483298</v>
      </c>
      <c r="AE35" s="23">
        <f t="shared" si="11"/>
        <v>678.2971071149335</v>
      </c>
      <c r="AF35" s="90">
        <v>10404811</v>
      </c>
      <c r="AG35" s="23">
        <f t="shared" si="12"/>
        <v>428.16390272005265</v>
      </c>
      <c r="AH35" s="90">
        <v>13040656</v>
      </c>
      <c r="AI35" s="23">
        <f t="shared" si="13"/>
        <v>536.6304267314102</v>
      </c>
      <c r="AJ35" s="90">
        <v>0</v>
      </c>
      <c r="AK35" s="23">
        <f t="shared" si="14"/>
        <v>0</v>
      </c>
      <c r="AL35" s="90">
        <v>96601</v>
      </c>
      <c r="AM35" s="23">
        <f t="shared" si="15"/>
        <v>3.975186206328958</v>
      </c>
      <c r="AN35" s="90">
        <v>1812197</v>
      </c>
      <c r="AO35" s="23">
        <f t="shared" si="16"/>
        <v>74.57293938521049</v>
      </c>
      <c r="AP35" s="57">
        <f t="shared" si="24"/>
        <v>55856812</v>
      </c>
      <c r="AQ35" s="57">
        <f t="shared" si="17"/>
        <v>2298.5396485741326</v>
      </c>
      <c r="AR35" s="90">
        <v>28863968</v>
      </c>
      <c r="AS35" s="23">
        <f t="shared" si="18"/>
        <v>1187.768733796963</v>
      </c>
      <c r="AT35" s="90">
        <v>7023245</v>
      </c>
      <c r="AU35" s="23">
        <f t="shared" si="19"/>
        <v>289.01053454590345</v>
      </c>
      <c r="AV35" s="70">
        <f t="shared" si="25"/>
        <v>243079987</v>
      </c>
      <c r="AW35" s="70">
        <f t="shared" si="20"/>
        <v>10002.880004938068</v>
      </c>
      <c r="AX35" s="61"/>
      <c r="AY35" s="61"/>
      <c r="AZ35" s="61"/>
      <c r="BA35" s="61"/>
    </row>
    <row r="36" spans="1:53" s="62" customFormat="1" ht="12.75">
      <c r="A36" s="49">
        <v>33</v>
      </c>
      <c r="B36" s="151" t="s">
        <v>101</v>
      </c>
      <c r="C36" s="148">
        <v>1951</v>
      </c>
      <c r="D36" s="90">
        <v>7836112</v>
      </c>
      <c r="E36" s="23">
        <f aca="true" t="shared" si="27" ref="E36:E67">D36/C36</f>
        <v>4016.459251665812</v>
      </c>
      <c r="F36" s="90">
        <v>2351920</v>
      </c>
      <c r="G36" s="23">
        <f aca="true" t="shared" si="28" ref="G36:G67">F36/C36</f>
        <v>1205.4946181445412</v>
      </c>
      <c r="H36" s="90">
        <v>178809</v>
      </c>
      <c r="I36" s="23">
        <f t="shared" si="26"/>
        <v>91.64992311635059</v>
      </c>
      <c r="J36" s="90">
        <v>1075746</v>
      </c>
      <c r="K36" s="23">
        <f aca="true" t="shared" si="29" ref="K36:K66">J36/$C36</f>
        <v>551.3818554587391</v>
      </c>
      <c r="L36" s="90">
        <v>15860</v>
      </c>
      <c r="M36" s="23">
        <f aca="true" t="shared" si="30" ref="M36:M67">L36/$C36</f>
        <v>8.129164531009739</v>
      </c>
      <c r="N36" s="90">
        <v>2741090</v>
      </c>
      <c r="O36" s="23">
        <f aca="true" t="shared" si="31" ref="O36:O67">N36/$C36</f>
        <v>1404.9666837519221</v>
      </c>
      <c r="P36" s="40">
        <f t="shared" si="21"/>
        <v>14199537</v>
      </c>
      <c r="Q36" s="64">
        <f aca="true" t="shared" si="32" ref="Q36:Q67">P36/$C36</f>
        <v>7278.081496668376</v>
      </c>
      <c r="R36" s="90">
        <v>1144825</v>
      </c>
      <c r="S36" s="23">
        <f aca="true" t="shared" si="33" ref="S36:S67">R36/$C36</f>
        <v>586.7888262429524</v>
      </c>
      <c r="T36" s="90">
        <v>2292173</v>
      </c>
      <c r="U36" s="23">
        <f aca="true" t="shared" si="34" ref="U36:U67">T36/$C36</f>
        <v>1174.8708354689902</v>
      </c>
      <c r="V36" s="130">
        <f t="shared" si="23"/>
        <v>17636535</v>
      </c>
      <c r="W36" s="38">
        <f aca="true" t="shared" si="35" ref="W36:W67">V36/$C36</f>
        <v>9039.741158380319</v>
      </c>
      <c r="X36" s="90">
        <v>914760</v>
      </c>
      <c r="Y36" s="23">
        <f aca="true" t="shared" si="36" ref="Y36:Y67">X36/$C36</f>
        <v>468.8672475653511</v>
      </c>
      <c r="Z36" s="90">
        <v>668287</v>
      </c>
      <c r="AA36" s="23">
        <f aca="true" t="shared" si="37" ref="AA36:AA67">Z36/$C36</f>
        <v>342.53562275756025</v>
      </c>
      <c r="AB36" s="90">
        <v>1242102</v>
      </c>
      <c r="AC36" s="23">
        <f aca="true" t="shared" si="38" ref="AC36:AC67">AB36/$C36</f>
        <v>636.6488980010251</v>
      </c>
      <c r="AD36" s="90">
        <v>2113249</v>
      </c>
      <c r="AE36" s="23">
        <f aca="true" t="shared" si="39" ref="AE36:AE67">AD36/$C36</f>
        <v>1083.161968221425</v>
      </c>
      <c r="AF36" s="90">
        <v>986614</v>
      </c>
      <c r="AG36" s="23">
        <f aca="true" t="shared" si="40" ref="AG36:AG67">AF36/$C36</f>
        <v>505.69656586365966</v>
      </c>
      <c r="AH36" s="90">
        <v>1476230</v>
      </c>
      <c r="AI36" s="23">
        <f aca="true" t="shared" si="41" ref="AI36:AI67">AH36/$C36</f>
        <v>756.652998462327</v>
      </c>
      <c r="AJ36" s="90">
        <v>0</v>
      </c>
      <c r="AK36" s="23">
        <f t="shared" si="14"/>
        <v>0</v>
      </c>
      <c r="AL36" s="90">
        <v>8689</v>
      </c>
      <c r="AM36" s="23">
        <f t="shared" si="15"/>
        <v>4.453613531522296</v>
      </c>
      <c r="AN36" s="90">
        <v>0</v>
      </c>
      <c r="AO36" s="23">
        <f aca="true" t="shared" si="42" ref="AO36:AO67">AN36/$C36</f>
        <v>0</v>
      </c>
      <c r="AP36" s="57">
        <f t="shared" si="24"/>
        <v>7409931</v>
      </c>
      <c r="AQ36" s="57">
        <f aca="true" t="shared" si="43" ref="AQ36:AQ66">AP36/$C36</f>
        <v>3798.0169144028705</v>
      </c>
      <c r="AR36" s="90">
        <v>5148124</v>
      </c>
      <c r="AS36" s="23">
        <f aca="true" t="shared" si="44" ref="AS36:AS67">AR36/$C36</f>
        <v>2638.7104049205536</v>
      </c>
      <c r="AT36" s="90">
        <v>2094020</v>
      </c>
      <c r="AU36" s="23">
        <f aca="true" t="shared" si="45" ref="AU36:AU67">AT36/$C36</f>
        <v>1073.305996924654</v>
      </c>
      <c r="AV36" s="70">
        <f t="shared" si="25"/>
        <v>32288610</v>
      </c>
      <c r="AW36" s="70">
        <f aca="true" t="shared" si="46" ref="AW36:AW67">AV36/$C36</f>
        <v>16549.774474628397</v>
      </c>
      <c r="AX36" s="61"/>
      <c r="AY36" s="61"/>
      <c r="AZ36" s="61"/>
      <c r="BA36" s="61"/>
    </row>
    <row r="37" spans="1:53" s="62" customFormat="1" ht="12.75">
      <c r="A37" s="49">
        <v>34</v>
      </c>
      <c r="B37" s="151" t="s">
        <v>102</v>
      </c>
      <c r="C37" s="148">
        <v>4692</v>
      </c>
      <c r="D37" s="90">
        <v>18130949</v>
      </c>
      <c r="E37" s="23">
        <f t="shared" si="27"/>
        <v>3864.2261295822677</v>
      </c>
      <c r="F37" s="90">
        <v>5526123</v>
      </c>
      <c r="G37" s="23">
        <f t="shared" si="28"/>
        <v>1177.7755754475704</v>
      </c>
      <c r="H37" s="90">
        <v>983846</v>
      </c>
      <c r="I37" s="23">
        <f t="shared" si="26"/>
        <v>209.6858482523444</v>
      </c>
      <c r="J37" s="90">
        <v>1272331</v>
      </c>
      <c r="K37" s="23">
        <f t="shared" si="29"/>
        <v>271.17028985507244</v>
      </c>
      <c r="L37" s="90">
        <v>169249</v>
      </c>
      <c r="M37" s="23">
        <f t="shared" si="30"/>
        <v>36.07182438192668</v>
      </c>
      <c r="N37" s="90">
        <v>4039968</v>
      </c>
      <c r="O37" s="23">
        <f t="shared" si="31"/>
        <v>861.0332480818414</v>
      </c>
      <c r="P37" s="40">
        <f t="shared" si="21"/>
        <v>30122466</v>
      </c>
      <c r="Q37" s="64">
        <f t="shared" si="32"/>
        <v>6419.962915601023</v>
      </c>
      <c r="R37" s="90">
        <v>1920822</v>
      </c>
      <c r="S37" s="23">
        <f t="shared" si="33"/>
        <v>409.38235294117646</v>
      </c>
      <c r="T37" s="90">
        <v>3700252</v>
      </c>
      <c r="U37" s="23">
        <f t="shared" si="34"/>
        <v>788.6300085251492</v>
      </c>
      <c r="V37" s="130">
        <f t="shared" si="23"/>
        <v>35743540</v>
      </c>
      <c r="W37" s="38">
        <f t="shared" si="35"/>
        <v>7617.9752770673485</v>
      </c>
      <c r="X37" s="90">
        <v>2562252</v>
      </c>
      <c r="Y37" s="23">
        <f t="shared" si="36"/>
        <v>546.0895140664961</v>
      </c>
      <c r="Z37" s="90">
        <v>983144</v>
      </c>
      <c r="AA37" s="23">
        <f t="shared" si="37"/>
        <v>209.53623188405797</v>
      </c>
      <c r="AB37" s="90">
        <v>749009</v>
      </c>
      <c r="AC37" s="23">
        <f t="shared" si="38"/>
        <v>159.635336743393</v>
      </c>
      <c r="AD37" s="90">
        <v>3256584</v>
      </c>
      <c r="AE37" s="23">
        <f t="shared" si="39"/>
        <v>694.0716112531969</v>
      </c>
      <c r="AF37" s="90">
        <v>3086113</v>
      </c>
      <c r="AG37" s="23">
        <f t="shared" si="40"/>
        <v>657.7393435635123</v>
      </c>
      <c r="AH37" s="90">
        <v>2914914</v>
      </c>
      <c r="AI37" s="23">
        <f t="shared" si="41"/>
        <v>621.2519181585677</v>
      </c>
      <c r="AJ37" s="90">
        <v>0</v>
      </c>
      <c r="AK37" s="23">
        <f t="shared" si="14"/>
        <v>0</v>
      </c>
      <c r="AL37" s="90">
        <v>674</v>
      </c>
      <c r="AM37" s="23">
        <f t="shared" si="15"/>
        <v>0.14364876385336744</v>
      </c>
      <c r="AN37" s="90">
        <v>1026125</v>
      </c>
      <c r="AO37" s="23">
        <f t="shared" si="42"/>
        <v>218.69671781756182</v>
      </c>
      <c r="AP37" s="57">
        <f t="shared" si="24"/>
        <v>14578815</v>
      </c>
      <c r="AQ37" s="57">
        <f t="shared" si="43"/>
        <v>3107.1643222506395</v>
      </c>
      <c r="AR37" s="90">
        <v>1246286</v>
      </c>
      <c r="AS37" s="23">
        <f t="shared" si="44"/>
        <v>265.61935208866157</v>
      </c>
      <c r="AT37" s="90">
        <v>1588776</v>
      </c>
      <c r="AU37" s="23">
        <f t="shared" si="45"/>
        <v>338.613810741688</v>
      </c>
      <c r="AV37" s="70">
        <f t="shared" si="25"/>
        <v>53157417</v>
      </c>
      <c r="AW37" s="70">
        <f t="shared" si="46"/>
        <v>11329.372762148338</v>
      </c>
      <c r="AX37" s="61"/>
      <c r="AY37" s="61"/>
      <c r="AZ37" s="61"/>
      <c r="BA37" s="61"/>
    </row>
    <row r="38" spans="1:49" ht="12.75">
      <c r="A38" s="65">
        <v>35</v>
      </c>
      <c r="B38" s="153" t="s">
        <v>103</v>
      </c>
      <c r="C38" s="149">
        <v>6792</v>
      </c>
      <c r="D38" s="106">
        <v>23345936</v>
      </c>
      <c r="E38" s="24">
        <f t="shared" si="27"/>
        <v>3437.2697290930505</v>
      </c>
      <c r="F38" s="106">
        <v>8569257</v>
      </c>
      <c r="G38" s="24">
        <f t="shared" si="28"/>
        <v>1261.6691696113073</v>
      </c>
      <c r="H38" s="106">
        <v>1133644</v>
      </c>
      <c r="I38" s="24">
        <f t="shared" si="26"/>
        <v>166.90871613663134</v>
      </c>
      <c r="J38" s="106">
        <v>3986361</v>
      </c>
      <c r="K38" s="24">
        <f t="shared" si="29"/>
        <v>586.9200530035336</v>
      </c>
      <c r="L38" s="106">
        <v>105119</v>
      </c>
      <c r="M38" s="24">
        <f t="shared" si="30"/>
        <v>15.47688457008245</v>
      </c>
      <c r="N38" s="106">
        <v>4492851</v>
      </c>
      <c r="O38" s="24">
        <f t="shared" si="31"/>
        <v>661.4916077738516</v>
      </c>
      <c r="P38" s="63">
        <f t="shared" si="21"/>
        <v>41633168</v>
      </c>
      <c r="Q38" s="4">
        <f t="shared" si="32"/>
        <v>6129.736160188457</v>
      </c>
      <c r="R38" s="106">
        <v>2605345</v>
      </c>
      <c r="S38" s="24">
        <f t="shared" si="33"/>
        <v>383.5902532391048</v>
      </c>
      <c r="T38" s="106">
        <v>2364229</v>
      </c>
      <c r="U38" s="24">
        <f t="shared" si="34"/>
        <v>348.0902532391048</v>
      </c>
      <c r="V38" s="131">
        <f t="shared" si="23"/>
        <v>46602742</v>
      </c>
      <c r="W38" s="5">
        <f t="shared" si="35"/>
        <v>6861.416666666667</v>
      </c>
      <c r="X38" s="106">
        <v>3241369</v>
      </c>
      <c r="Y38" s="24">
        <f t="shared" si="36"/>
        <v>477.23336277974084</v>
      </c>
      <c r="Z38" s="106">
        <v>1209128</v>
      </c>
      <c r="AA38" s="24">
        <f t="shared" si="37"/>
        <v>178.0223792697291</v>
      </c>
      <c r="AB38" s="106">
        <v>570889</v>
      </c>
      <c r="AC38" s="24">
        <f t="shared" si="38"/>
        <v>84.0531507656066</v>
      </c>
      <c r="AD38" s="106">
        <v>4807945</v>
      </c>
      <c r="AE38" s="24">
        <f t="shared" si="39"/>
        <v>707.8835394581861</v>
      </c>
      <c r="AF38" s="106">
        <v>4515150</v>
      </c>
      <c r="AG38" s="24">
        <f t="shared" si="40"/>
        <v>664.7747349823321</v>
      </c>
      <c r="AH38" s="106">
        <v>3907762</v>
      </c>
      <c r="AI38" s="24">
        <f t="shared" si="41"/>
        <v>575.3477620730271</v>
      </c>
      <c r="AJ38" s="106">
        <v>0</v>
      </c>
      <c r="AK38" s="24">
        <f t="shared" si="14"/>
        <v>0</v>
      </c>
      <c r="AL38" s="106">
        <v>8302</v>
      </c>
      <c r="AM38" s="24">
        <f t="shared" si="15"/>
        <v>1.2223203769140165</v>
      </c>
      <c r="AN38" s="106">
        <v>250336</v>
      </c>
      <c r="AO38" s="24">
        <f t="shared" si="42"/>
        <v>36.85747938751472</v>
      </c>
      <c r="AP38" s="6">
        <f t="shared" si="24"/>
        <v>18510881</v>
      </c>
      <c r="AQ38" s="66">
        <f t="shared" si="43"/>
        <v>2725.3947290930505</v>
      </c>
      <c r="AR38" s="106">
        <v>10245</v>
      </c>
      <c r="AS38" s="24">
        <f t="shared" si="44"/>
        <v>1.50839222614841</v>
      </c>
      <c r="AT38" s="106">
        <v>3318280</v>
      </c>
      <c r="AU38" s="24">
        <f t="shared" si="45"/>
        <v>488.55712603062426</v>
      </c>
      <c r="AV38" s="59">
        <f t="shared" si="25"/>
        <v>68442148</v>
      </c>
      <c r="AW38" s="59">
        <f t="shared" si="46"/>
        <v>10076.87691401649</v>
      </c>
    </row>
    <row r="39" spans="1:49" ht="12.75">
      <c r="A39" s="115">
        <v>36</v>
      </c>
      <c r="B39" s="152" t="s">
        <v>176</v>
      </c>
      <c r="C39" s="148">
        <v>10287</v>
      </c>
      <c r="D39" s="113">
        <v>37810342</v>
      </c>
      <c r="E39" s="112">
        <f t="shared" si="27"/>
        <v>3675.546028968601</v>
      </c>
      <c r="F39" s="113">
        <v>12333569</v>
      </c>
      <c r="G39" s="112">
        <f t="shared" si="28"/>
        <v>1198.947117721396</v>
      </c>
      <c r="H39" s="113">
        <v>951546</v>
      </c>
      <c r="I39" s="112">
        <f t="shared" si="26"/>
        <v>92.49985418489355</v>
      </c>
      <c r="J39" s="113">
        <v>3332517</v>
      </c>
      <c r="K39" s="112">
        <f t="shared" si="29"/>
        <v>323.95421405657623</v>
      </c>
      <c r="L39" s="113">
        <v>0</v>
      </c>
      <c r="M39" s="112">
        <f t="shared" si="30"/>
        <v>0</v>
      </c>
      <c r="N39" s="113">
        <v>26095214</v>
      </c>
      <c r="O39" s="112">
        <f t="shared" si="31"/>
        <v>2536.7176047438516</v>
      </c>
      <c r="P39" s="124">
        <f t="shared" si="21"/>
        <v>80523188</v>
      </c>
      <c r="Q39" s="111">
        <f t="shared" si="32"/>
        <v>7827.6648196753185</v>
      </c>
      <c r="R39" s="113">
        <v>7983896</v>
      </c>
      <c r="S39" s="112">
        <f t="shared" si="33"/>
        <v>776.1150967240206</v>
      </c>
      <c r="T39" s="113">
        <v>11602389</v>
      </c>
      <c r="U39" s="112">
        <f t="shared" si="34"/>
        <v>1127.8690580344123</v>
      </c>
      <c r="V39" s="129">
        <f t="shared" si="23"/>
        <v>100109473</v>
      </c>
      <c r="W39" s="110">
        <f t="shared" si="35"/>
        <v>9731.64897443375</v>
      </c>
      <c r="X39" s="113">
        <v>8594216</v>
      </c>
      <c r="Y39" s="112">
        <f t="shared" si="36"/>
        <v>835.4443472343735</v>
      </c>
      <c r="Z39" s="113">
        <v>9219593</v>
      </c>
      <c r="AA39" s="112">
        <f t="shared" si="37"/>
        <v>896.2372897832215</v>
      </c>
      <c r="AB39" s="113">
        <v>5229675</v>
      </c>
      <c r="AC39" s="112">
        <f t="shared" si="38"/>
        <v>508.37707786526687</v>
      </c>
      <c r="AD39" s="113">
        <v>14607591</v>
      </c>
      <c r="AE39" s="112">
        <f t="shared" si="39"/>
        <v>1420.0049577136192</v>
      </c>
      <c r="AF39" s="113">
        <v>5268861</v>
      </c>
      <c r="AG39" s="112">
        <f t="shared" si="40"/>
        <v>512.1863517060367</v>
      </c>
      <c r="AH39" s="113">
        <v>3634277</v>
      </c>
      <c r="AI39" s="112">
        <f t="shared" si="41"/>
        <v>353.2883250704773</v>
      </c>
      <c r="AJ39" s="113">
        <v>0</v>
      </c>
      <c r="AK39" s="112">
        <f t="shared" si="14"/>
        <v>0</v>
      </c>
      <c r="AL39" s="113">
        <v>0</v>
      </c>
      <c r="AM39" s="112">
        <f t="shared" si="15"/>
        <v>0</v>
      </c>
      <c r="AN39" s="113">
        <v>3340200</v>
      </c>
      <c r="AO39" s="112">
        <f t="shared" si="42"/>
        <v>324.7010790317877</v>
      </c>
      <c r="AP39" s="109">
        <f t="shared" si="24"/>
        <v>49894413</v>
      </c>
      <c r="AQ39" s="109">
        <f t="shared" si="43"/>
        <v>4850.239428404782</v>
      </c>
      <c r="AR39" s="113">
        <v>17974088</v>
      </c>
      <c r="AS39" s="112">
        <f t="shared" si="44"/>
        <v>1747.2623699815301</v>
      </c>
      <c r="AT39" s="113">
        <v>34489579</v>
      </c>
      <c r="AU39" s="112">
        <f t="shared" si="45"/>
        <v>3352.7344220861282</v>
      </c>
      <c r="AV39" s="108">
        <f t="shared" si="25"/>
        <v>202467553</v>
      </c>
      <c r="AW39" s="108">
        <f t="shared" si="46"/>
        <v>19681.885194906194</v>
      </c>
    </row>
    <row r="40" spans="1:53" s="62" customFormat="1" ht="12.75">
      <c r="A40" s="49">
        <v>37</v>
      </c>
      <c r="B40" s="151" t="s">
        <v>104</v>
      </c>
      <c r="C40" s="148">
        <v>19359</v>
      </c>
      <c r="D40" s="90">
        <v>73077401</v>
      </c>
      <c r="E40" s="23">
        <f t="shared" si="27"/>
        <v>3774.8541246965237</v>
      </c>
      <c r="F40" s="90">
        <v>21514262</v>
      </c>
      <c r="G40" s="23">
        <f t="shared" si="28"/>
        <v>1111.3312671109045</v>
      </c>
      <c r="H40" s="90">
        <v>2082935</v>
      </c>
      <c r="I40" s="23">
        <f aca="true" t="shared" si="47" ref="I40:I69">H40/C40</f>
        <v>107.59517537062865</v>
      </c>
      <c r="J40" s="90">
        <v>2328212</v>
      </c>
      <c r="K40" s="23">
        <f t="shared" si="29"/>
        <v>120.26509633762075</v>
      </c>
      <c r="L40" s="90">
        <v>676760</v>
      </c>
      <c r="M40" s="23">
        <f t="shared" si="30"/>
        <v>34.9584172736195</v>
      </c>
      <c r="N40" s="90">
        <v>6423178</v>
      </c>
      <c r="O40" s="23">
        <f t="shared" si="31"/>
        <v>331.79286120150834</v>
      </c>
      <c r="P40" s="40">
        <f t="shared" si="21"/>
        <v>106102748</v>
      </c>
      <c r="Q40" s="64">
        <f t="shared" si="32"/>
        <v>5480.796941990805</v>
      </c>
      <c r="R40" s="90">
        <v>8456246</v>
      </c>
      <c r="S40" s="23">
        <f t="shared" si="33"/>
        <v>436.8121287256573</v>
      </c>
      <c r="T40" s="90">
        <v>11963494</v>
      </c>
      <c r="U40" s="23">
        <f t="shared" si="34"/>
        <v>617.9809907536546</v>
      </c>
      <c r="V40" s="130">
        <f t="shared" si="23"/>
        <v>126522488</v>
      </c>
      <c r="W40" s="38">
        <f t="shared" si="35"/>
        <v>6535.590061470118</v>
      </c>
      <c r="X40" s="90">
        <v>10865994</v>
      </c>
      <c r="Y40" s="23">
        <f t="shared" si="36"/>
        <v>561.2890128622346</v>
      </c>
      <c r="Z40" s="90">
        <v>2174869</v>
      </c>
      <c r="AA40" s="23">
        <f t="shared" si="37"/>
        <v>112.34407768996333</v>
      </c>
      <c r="AB40" s="90">
        <v>2810223</v>
      </c>
      <c r="AC40" s="23">
        <f t="shared" si="38"/>
        <v>145.1636448163645</v>
      </c>
      <c r="AD40" s="90">
        <v>20886559</v>
      </c>
      <c r="AE40" s="23">
        <f t="shared" si="39"/>
        <v>1078.9069166795805</v>
      </c>
      <c r="AF40" s="90">
        <v>9049621</v>
      </c>
      <c r="AG40" s="23">
        <f t="shared" si="40"/>
        <v>467.46324706854693</v>
      </c>
      <c r="AH40" s="90">
        <v>11220124</v>
      </c>
      <c r="AI40" s="23">
        <f t="shared" si="41"/>
        <v>579.5817965804018</v>
      </c>
      <c r="AJ40" s="90">
        <v>0</v>
      </c>
      <c r="AK40" s="23">
        <f t="shared" si="14"/>
        <v>0</v>
      </c>
      <c r="AL40" s="90">
        <v>72844</v>
      </c>
      <c r="AM40" s="23">
        <f t="shared" si="15"/>
        <v>3.762797665168655</v>
      </c>
      <c r="AN40" s="90">
        <v>2538348</v>
      </c>
      <c r="AO40" s="23">
        <f t="shared" si="42"/>
        <v>131.11978924531226</v>
      </c>
      <c r="AP40" s="57">
        <f t="shared" si="24"/>
        <v>59618582</v>
      </c>
      <c r="AQ40" s="57">
        <f t="shared" si="43"/>
        <v>3079.6312826075728</v>
      </c>
      <c r="AR40" s="90">
        <v>25977056</v>
      </c>
      <c r="AS40" s="23">
        <f t="shared" si="44"/>
        <v>1341.859393563717</v>
      </c>
      <c r="AT40" s="90">
        <v>12984258</v>
      </c>
      <c r="AU40" s="23">
        <f t="shared" si="45"/>
        <v>670.7091275375794</v>
      </c>
      <c r="AV40" s="70">
        <f t="shared" si="25"/>
        <v>225102384</v>
      </c>
      <c r="AW40" s="70">
        <f t="shared" si="46"/>
        <v>11627.789865178987</v>
      </c>
      <c r="AX40" s="61"/>
      <c r="AY40" s="61"/>
      <c r="AZ40" s="61"/>
      <c r="BA40" s="61"/>
    </row>
    <row r="41" spans="1:53" s="62" customFormat="1" ht="12.75">
      <c r="A41" s="49">
        <v>38</v>
      </c>
      <c r="B41" s="151" t="s">
        <v>177</v>
      </c>
      <c r="C41" s="148">
        <v>3831</v>
      </c>
      <c r="D41" s="90">
        <v>20368935</v>
      </c>
      <c r="E41" s="23">
        <f t="shared" si="27"/>
        <v>5316.871574001566</v>
      </c>
      <c r="F41" s="90">
        <v>5252461</v>
      </c>
      <c r="G41" s="23">
        <f t="shared" si="28"/>
        <v>1371.0417645523362</v>
      </c>
      <c r="H41" s="90">
        <v>51523</v>
      </c>
      <c r="I41" s="23">
        <f t="shared" si="47"/>
        <v>13.4489689376142</v>
      </c>
      <c r="J41" s="90">
        <v>350515</v>
      </c>
      <c r="K41" s="23">
        <f t="shared" si="29"/>
        <v>91.49438788827982</v>
      </c>
      <c r="L41" s="90"/>
      <c r="M41" s="23">
        <f t="shared" si="30"/>
        <v>0</v>
      </c>
      <c r="N41" s="90">
        <v>5486978</v>
      </c>
      <c r="O41" s="23">
        <f t="shared" si="31"/>
        <v>1432.2573740537719</v>
      </c>
      <c r="P41" s="40">
        <f t="shared" si="21"/>
        <v>31510412</v>
      </c>
      <c r="Q41" s="64">
        <f t="shared" si="32"/>
        <v>8225.114069433568</v>
      </c>
      <c r="R41" s="90">
        <v>1986296</v>
      </c>
      <c r="S41" s="23">
        <f t="shared" si="33"/>
        <v>518.4797702949621</v>
      </c>
      <c r="T41" s="90">
        <v>3697837</v>
      </c>
      <c r="U41" s="23">
        <f t="shared" si="34"/>
        <v>965.2406682328374</v>
      </c>
      <c r="V41" s="130">
        <f t="shared" si="23"/>
        <v>37194545</v>
      </c>
      <c r="W41" s="38">
        <f t="shared" si="35"/>
        <v>9708.834507961368</v>
      </c>
      <c r="X41" s="90">
        <v>2270226</v>
      </c>
      <c r="Y41" s="23">
        <f t="shared" si="36"/>
        <v>592.5935787000783</v>
      </c>
      <c r="Z41" s="90">
        <v>1616945</v>
      </c>
      <c r="AA41" s="23">
        <f t="shared" si="37"/>
        <v>422.0686504829026</v>
      </c>
      <c r="AB41" s="90">
        <v>1195549</v>
      </c>
      <c r="AC41" s="23">
        <f t="shared" si="38"/>
        <v>312.07230488123207</v>
      </c>
      <c r="AD41" s="90">
        <v>8720729</v>
      </c>
      <c r="AE41" s="23">
        <f t="shared" si="39"/>
        <v>2276.358392064735</v>
      </c>
      <c r="AF41" s="90">
        <v>4082197</v>
      </c>
      <c r="AG41" s="23">
        <f t="shared" si="40"/>
        <v>1065.569564082485</v>
      </c>
      <c r="AH41" s="90">
        <v>2801470</v>
      </c>
      <c r="AI41" s="23">
        <f t="shared" si="41"/>
        <v>731.2633777081702</v>
      </c>
      <c r="AJ41" s="90">
        <v>0</v>
      </c>
      <c r="AK41" s="23">
        <f t="shared" si="14"/>
        <v>0</v>
      </c>
      <c r="AL41" s="90">
        <v>122991</v>
      </c>
      <c r="AM41" s="23">
        <f t="shared" si="15"/>
        <v>32.10415035238841</v>
      </c>
      <c r="AN41" s="90">
        <v>1708885</v>
      </c>
      <c r="AO41" s="23">
        <f t="shared" si="42"/>
        <v>446.0676063690942</v>
      </c>
      <c r="AP41" s="57">
        <f t="shared" si="24"/>
        <v>22518992</v>
      </c>
      <c r="AQ41" s="57">
        <f t="shared" si="43"/>
        <v>5878.0976246410855</v>
      </c>
      <c r="AR41" s="90">
        <v>13331508</v>
      </c>
      <c r="AS41" s="23">
        <f t="shared" si="44"/>
        <v>3479.902897415818</v>
      </c>
      <c r="AT41" s="90">
        <v>1596131</v>
      </c>
      <c r="AU41" s="23">
        <f t="shared" si="45"/>
        <v>416.63560428086663</v>
      </c>
      <c r="AV41" s="70">
        <f t="shared" si="25"/>
        <v>74641176</v>
      </c>
      <c r="AW41" s="70">
        <f t="shared" si="46"/>
        <v>19483.470634299138</v>
      </c>
      <c r="AX41" s="61"/>
      <c r="AY41" s="61"/>
      <c r="AZ41" s="61"/>
      <c r="BA41" s="61"/>
    </row>
    <row r="42" spans="1:53" s="62" customFormat="1" ht="12.75">
      <c r="A42" s="49">
        <v>39</v>
      </c>
      <c r="B42" s="151" t="s">
        <v>105</v>
      </c>
      <c r="C42" s="148">
        <v>2675</v>
      </c>
      <c r="D42" s="90">
        <v>9608946</v>
      </c>
      <c r="E42" s="23">
        <f t="shared" si="27"/>
        <v>3592.1293457943925</v>
      </c>
      <c r="F42" s="90">
        <v>3275388</v>
      </c>
      <c r="G42" s="23">
        <f t="shared" si="28"/>
        <v>1224.4441121495327</v>
      </c>
      <c r="H42" s="90">
        <v>510537</v>
      </c>
      <c r="I42" s="23">
        <f t="shared" si="47"/>
        <v>190.85495327102802</v>
      </c>
      <c r="J42" s="90">
        <v>548112</v>
      </c>
      <c r="K42" s="23">
        <f t="shared" si="29"/>
        <v>204.90168224299066</v>
      </c>
      <c r="L42" s="90">
        <v>72775</v>
      </c>
      <c r="M42" s="23">
        <f t="shared" si="30"/>
        <v>27.205607476635514</v>
      </c>
      <c r="N42" s="90">
        <v>3772173</v>
      </c>
      <c r="O42" s="23">
        <f t="shared" si="31"/>
        <v>1410.1581308411214</v>
      </c>
      <c r="P42" s="40">
        <f t="shared" si="21"/>
        <v>17787931</v>
      </c>
      <c r="Q42" s="64">
        <f t="shared" si="32"/>
        <v>6649.693831775701</v>
      </c>
      <c r="R42" s="90">
        <v>1064099</v>
      </c>
      <c r="S42" s="23">
        <f t="shared" si="33"/>
        <v>397.7940186915888</v>
      </c>
      <c r="T42" s="90">
        <v>2215102</v>
      </c>
      <c r="U42" s="23">
        <f t="shared" si="34"/>
        <v>828.0755140186916</v>
      </c>
      <c r="V42" s="130">
        <f t="shared" si="23"/>
        <v>21067132</v>
      </c>
      <c r="W42" s="38">
        <f t="shared" si="35"/>
        <v>7875.563364485981</v>
      </c>
      <c r="X42" s="90">
        <v>1352948</v>
      </c>
      <c r="Y42" s="23">
        <f t="shared" si="36"/>
        <v>505.77495327102804</v>
      </c>
      <c r="Z42" s="90">
        <v>987006</v>
      </c>
      <c r="AA42" s="23">
        <f t="shared" si="37"/>
        <v>368.9742056074766</v>
      </c>
      <c r="AB42" s="90">
        <v>479328</v>
      </c>
      <c r="AC42" s="23">
        <f t="shared" si="38"/>
        <v>179.18803738317757</v>
      </c>
      <c r="AD42" s="90">
        <v>2256047</v>
      </c>
      <c r="AE42" s="23">
        <f t="shared" si="39"/>
        <v>843.3820560747664</v>
      </c>
      <c r="AF42" s="90">
        <v>3453032</v>
      </c>
      <c r="AG42" s="23">
        <f t="shared" si="40"/>
        <v>1290.8530841121496</v>
      </c>
      <c r="AH42" s="90">
        <v>1726903</v>
      </c>
      <c r="AI42" s="23">
        <f t="shared" si="41"/>
        <v>645.571214953271</v>
      </c>
      <c r="AJ42" s="90">
        <v>0</v>
      </c>
      <c r="AK42" s="23">
        <f t="shared" si="14"/>
        <v>0</v>
      </c>
      <c r="AL42" s="90"/>
      <c r="AM42" s="23">
        <f t="shared" si="15"/>
        <v>0</v>
      </c>
      <c r="AN42" s="90">
        <v>240999</v>
      </c>
      <c r="AO42" s="23">
        <f t="shared" si="42"/>
        <v>90.09308411214953</v>
      </c>
      <c r="AP42" s="57">
        <f t="shared" si="24"/>
        <v>10496263</v>
      </c>
      <c r="AQ42" s="57">
        <f t="shared" si="43"/>
        <v>3923.836635514019</v>
      </c>
      <c r="AR42" s="90">
        <v>2161791</v>
      </c>
      <c r="AS42" s="23">
        <f t="shared" si="44"/>
        <v>808.1461682242991</v>
      </c>
      <c r="AT42" s="90">
        <v>306013</v>
      </c>
      <c r="AU42" s="23">
        <f t="shared" si="45"/>
        <v>114.39738317757009</v>
      </c>
      <c r="AV42" s="70">
        <f t="shared" si="25"/>
        <v>34031199</v>
      </c>
      <c r="AW42" s="70">
        <f t="shared" si="46"/>
        <v>12721.94355140187</v>
      </c>
      <c r="AX42" s="61"/>
      <c r="AY42" s="61"/>
      <c r="AZ42" s="61"/>
      <c r="BA42" s="61"/>
    </row>
    <row r="43" spans="1:49" ht="12.75">
      <c r="A43" s="65">
        <v>40</v>
      </c>
      <c r="B43" s="153" t="s">
        <v>106</v>
      </c>
      <c r="C43" s="149">
        <v>23831</v>
      </c>
      <c r="D43" s="106">
        <v>76997557</v>
      </c>
      <c r="E43" s="24">
        <f t="shared" si="27"/>
        <v>3230.983047291343</v>
      </c>
      <c r="F43" s="106">
        <v>32723205</v>
      </c>
      <c r="G43" s="24">
        <f t="shared" si="28"/>
        <v>1373.1360412907557</v>
      </c>
      <c r="H43" s="106">
        <v>4112481</v>
      </c>
      <c r="I43" s="24">
        <f t="shared" si="47"/>
        <v>172.56854517225463</v>
      </c>
      <c r="J43" s="106">
        <v>1822423</v>
      </c>
      <c r="K43" s="24">
        <f t="shared" si="29"/>
        <v>76.47278754563384</v>
      </c>
      <c r="L43" s="106">
        <v>333108</v>
      </c>
      <c r="M43" s="24">
        <f t="shared" si="30"/>
        <v>13.977927909026059</v>
      </c>
      <c r="N43" s="106">
        <v>17489641</v>
      </c>
      <c r="O43" s="24">
        <f t="shared" si="31"/>
        <v>733.9029415467248</v>
      </c>
      <c r="P43" s="63">
        <f t="shared" si="21"/>
        <v>133478415</v>
      </c>
      <c r="Q43" s="4">
        <f t="shared" si="32"/>
        <v>5601.041290755738</v>
      </c>
      <c r="R43" s="106">
        <v>9137004</v>
      </c>
      <c r="S43" s="24">
        <f t="shared" si="33"/>
        <v>383.40833368301793</v>
      </c>
      <c r="T43" s="106">
        <v>11375233</v>
      </c>
      <c r="U43" s="24">
        <f t="shared" si="34"/>
        <v>477.32923503000296</v>
      </c>
      <c r="V43" s="131">
        <f t="shared" si="23"/>
        <v>153990652</v>
      </c>
      <c r="W43" s="5">
        <f t="shared" si="35"/>
        <v>6461.778859468759</v>
      </c>
      <c r="X43" s="106">
        <v>11761032</v>
      </c>
      <c r="Y43" s="24">
        <f t="shared" si="36"/>
        <v>493.51819059208594</v>
      </c>
      <c r="Z43" s="106">
        <v>4077580</v>
      </c>
      <c r="AA43" s="24">
        <f t="shared" si="37"/>
        <v>171.10402417019847</v>
      </c>
      <c r="AB43" s="106">
        <v>1211779</v>
      </c>
      <c r="AC43" s="24">
        <f t="shared" si="38"/>
        <v>50.848852335193655</v>
      </c>
      <c r="AD43" s="106">
        <v>17905988</v>
      </c>
      <c r="AE43" s="24">
        <f t="shared" si="39"/>
        <v>751.3737568713021</v>
      </c>
      <c r="AF43" s="106">
        <v>10402352</v>
      </c>
      <c r="AG43" s="24">
        <f t="shared" si="40"/>
        <v>436.50505643909196</v>
      </c>
      <c r="AH43" s="106">
        <v>14611162</v>
      </c>
      <c r="AI43" s="24">
        <f t="shared" si="41"/>
        <v>613.1157735722378</v>
      </c>
      <c r="AJ43" s="106">
        <v>0</v>
      </c>
      <c r="AK43" s="24">
        <f t="shared" si="14"/>
        <v>0</v>
      </c>
      <c r="AL43" s="106">
        <v>115982</v>
      </c>
      <c r="AM43" s="24">
        <f t="shared" si="15"/>
        <v>4.866854097603961</v>
      </c>
      <c r="AN43" s="106">
        <v>1584626</v>
      </c>
      <c r="AO43" s="24">
        <f t="shared" si="42"/>
        <v>66.49431412865596</v>
      </c>
      <c r="AP43" s="6">
        <f t="shared" si="24"/>
        <v>61670501</v>
      </c>
      <c r="AQ43" s="66">
        <f t="shared" si="43"/>
        <v>2587.82682220637</v>
      </c>
      <c r="AR43" s="106">
        <v>2101797</v>
      </c>
      <c r="AS43" s="24">
        <f t="shared" si="44"/>
        <v>88.19592127900634</v>
      </c>
      <c r="AT43" s="106">
        <v>9505080</v>
      </c>
      <c r="AU43" s="24">
        <f t="shared" si="45"/>
        <v>398.85359405815956</v>
      </c>
      <c r="AV43" s="59">
        <f t="shared" si="25"/>
        <v>227268030</v>
      </c>
      <c r="AW43" s="59">
        <f t="shared" si="46"/>
        <v>9536.655197012295</v>
      </c>
    </row>
    <row r="44" spans="1:49" ht="12.75">
      <c r="A44" s="115">
        <v>41</v>
      </c>
      <c r="B44" s="152" t="s">
        <v>107</v>
      </c>
      <c r="C44" s="148">
        <v>1520</v>
      </c>
      <c r="D44" s="113">
        <v>9704680</v>
      </c>
      <c r="E44" s="112">
        <f t="shared" si="27"/>
        <v>6384.6578947368425</v>
      </c>
      <c r="F44" s="113">
        <v>2353916</v>
      </c>
      <c r="G44" s="112">
        <f t="shared" si="28"/>
        <v>1548.628947368421</v>
      </c>
      <c r="H44" s="113">
        <v>710792</v>
      </c>
      <c r="I44" s="112">
        <f t="shared" si="47"/>
        <v>467.62631578947367</v>
      </c>
      <c r="J44" s="113">
        <v>798129</v>
      </c>
      <c r="K44" s="112">
        <f t="shared" si="29"/>
        <v>525.0848684210526</v>
      </c>
      <c r="L44" s="113">
        <v>47712</v>
      </c>
      <c r="M44" s="112">
        <f t="shared" si="30"/>
        <v>31.389473684210525</v>
      </c>
      <c r="N44" s="113">
        <v>1666247</v>
      </c>
      <c r="O44" s="112">
        <f t="shared" si="31"/>
        <v>1096.2151315789474</v>
      </c>
      <c r="P44" s="124">
        <f t="shared" si="21"/>
        <v>15281476</v>
      </c>
      <c r="Q44" s="111">
        <f t="shared" si="32"/>
        <v>10053.602631578948</v>
      </c>
      <c r="R44" s="113">
        <v>1384006</v>
      </c>
      <c r="S44" s="112">
        <f t="shared" si="33"/>
        <v>910.5302631578948</v>
      </c>
      <c r="T44" s="113">
        <v>1354063</v>
      </c>
      <c r="U44" s="112">
        <f t="shared" si="34"/>
        <v>890.8309210526315</v>
      </c>
      <c r="V44" s="129">
        <f t="shared" si="23"/>
        <v>18019545</v>
      </c>
      <c r="W44" s="110">
        <f t="shared" si="35"/>
        <v>11854.963815789473</v>
      </c>
      <c r="X44" s="113">
        <v>1740027</v>
      </c>
      <c r="Y44" s="112">
        <f t="shared" si="36"/>
        <v>1144.7546052631578</v>
      </c>
      <c r="Z44" s="113">
        <v>968760</v>
      </c>
      <c r="AA44" s="112">
        <f t="shared" si="37"/>
        <v>637.3421052631579</v>
      </c>
      <c r="AB44" s="113">
        <v>398144</v>
      </c>
      <c r="AC44" s="112">
        <f t="shared" si="38"/>
        <v>261.93684210526317</v>
      </c>
      <c r="AD44" s="113">
        <v>1551743</v>
      </c>
      <c r="AE44" s="112">
        <f t="shared" si="39"/>
        <v>1020.8835526315789</v>
      </c>
      <c r="AF44" s="113">
        <v>1766011</v>
      </c>
      <c r="AG44" s="112">
        <f t="shared" si="40"/>
        <v>1161.849342105263</v>
      </c>
      <c r="AH44" s="113">
        <v>1587898</v>
      </c>
      <c r="AI44" s="112">
        <f t="shared" si="41"/>
        <v>1044.6697368421053</v>
      </c>
      <c r="AJ44" s="113">
        <v>0</v>
      </c>
      <c r="AK44" s="112">
        <f t="shared" si="14"/>
        <v>0</v>
      </c>
      <c r="AL44" s="113">
        <v>0</v>
      </c>
      <c r="AM44" s="112">
        <f t="shared" si="15"/>
        <v>0</v>
      </c>
      <c r="AN44" s="113">
        <v>4980</v>
      </c>
      <c r="AO44" s="112">
        <f t="shared" si="42"/>
        <v>3.276315789473684</v>
      </c>
      <c r="AP44" s="109">
        <f t="shared" si="24"/>
        <v>8017563</v>
      </c>
      <c r="AQ44" s="109">
        <f t="shared" si="43"/>
        <v>5274.7125</v>
      </c>
      <c r="AR44" s="113">
        <v>10450</v>
      </c>
      <c r="AS44" s="112">
        <f t="shared" si="44"/>
        <v>6.875</v>
      </c>
      <c r="AT44" s="113">
        <v>882978</v>
      </c>
      <c r="AU44" s="112">
        <f t="shared" si="45"/>
        <v>580.9065789473684</v>
      </c>
      <c r="AV44" s="108">
        <f t="shared" si="25"/>
        <v>26930536</v>
      </c>
      <c r="AW44" s="108">
        <f t="shared" si="46"/>
        <v>17717.457894736843</v>
      </c>
    </row>
    <row r="45" spans="1:53" s="62" customFormat="1" ht="12.75">
      <c r="A45" s="49">
        <v>42</v>
      </c>
      <c r="B45" s="151" t="s">
        <v>108</v>
      </c>
      <c r="C45" s="148">
        <v>3387</v>
      </c>
      <c r="D45" s="90">
        <v>14278263</v>
      </c>
      <c r="E45" s="23">
        <f t="shared" si="27"/>
        <v>4215.607617360496</v>
      </c>
      <c r="F45" s="90">
        <v>3557392</v>
      </c>
      <c r="G45" s="23">
        <f t="shared" si="28"/>
        <v>1050.307646885149</v>
      </c>
      <c r="H45" s="90">
        <v>743892</v>
      </c>
      <c r="I45" s="23">
        <f t="shared" si="47"/>
        <v>219.63153232949512</v>
      </c>
      <c r="J45" s="90">
        <v>1244471</v>
      </c>
      <c r="K45" s="23">
        <f t="shared" si="29"/>
        <v>367.4257454974904</v>
      </c>
      <c r="L45" s="90">
        <v>3550</v>
      </c>
      <c r="M45" s="23">
        <f t="shared" si="30"/>
        <v>1.0481251845290818</v>
      </c>
      <c r="N45" s="90">
        <v>1301704</v>
      </c>
      <c r="O45" s="23">
        <f t="shared" si="31"/>
        <v>384.3235901978152</v>
      </c>
      <c r="P45" s="40">
        <f t="shared" si="21"/>
        <v>21129272</v>
      </c>
      <c r="Q45" s="64">
        <f t="shared" si="32"/>
        <v>6238.3442574549745</v>
      </c>
      <c r="R45" s="90">
        <v>1263312</v>
      </c>
      <c r="S45" s="23">
        <f t="shared" si="33"/>
        <v>372.9884853852967</v>
      </c>
      <c r="T45" s="90">
        <v>3336241</v>
      </c>
      <c r="U45" s="23">
        <f t="shared" si="34"/>
        <v>985.0135813404193</v>
      </c>
      <c r="V45" s="130">
        <f t="shared" si="23"/>
        <v>25728825</v>
      </c>
      <c r="W45" s="38">
        <f t="shared" si="35"/>
        <v>7596.346324180691</v>
      </c>
      <c r="X45" s="90">
        <v>2426811</v>
      </c>
      <c r="Y45" s="23">
        <f t="shared" si="36"/>
        <v>716.5075287865368</v>
      </c>
      <c r="Z45" s="90">
        <v>851475</v>
      </c>
      <c r="AA45" s="23">
        <f t="shared" si="37"/>
        <v>251.39503985828168</v>
      </c>
      <c r="AB45" s="90">
        <v>661189</v>
      </c>
      <c r="AC45" s="23">
        <f t="shared" si="38"/>
        <v>195.21375848833776</v>
      </c>
      <c r="AD45" s="90">
        <v>2602107</v>
      </c>
      <c r="AE45" s="23">
        <f t="shared" si="39"/>
        <v>768.2630646589903</v>
      </c>
      <c r="AF45" s="90">
        <v>1892637</v>
      </c>
      <c r="AG45" s="23">
        <f t="shared" si="40"/>
        <v>558.7945084145261</v>
      </c>
      <c r="AH45" s="90">
        <v>2271352</v>
      </c>
      <c r="AI45" s="23">
        <f t="shared" si="41"/>
        <v>670.6087983466194</v>
      </c>
      <c r="AJ45" s="90">
        <v>0</v>
      </c>
      <c r="AK45" s="23">
        <f t="shared" si="14"/>
        <v>0</v>
      </c>
      <c r="AL45" s="90">
        <v>6555</v>
      </c>
      <c r="AM45" s="23">
        <f t="shared" si="15"/>
        <v>1.9353410097431356</v>
      </c>
      <c r="AN45" s="90">
        <v>37939</v>
      </c>
      <c r="AO45" s="23">
        <f t="shared" si="42"/>
        <v>11.201358134041925</v>
      </c>
      <c r="AP45" s="57">
        <f t="shared" si="24"/>
        <v>10750065</v>
      </c>
      <c r="AQ45" s="57">
        <f t="shared" si="43"/>
        <v>3173.919397697077</v>
      </c>
      <c r="AR45" s="90">
        <v>0</v>
      </c>
      <c r="AS45" s="23">
        <f t="shared" si="44"/>
        <v>0</v>
      </c>
      <c r="AT45" s="90">
        <v>1700445</v>
      </c>
      <c r="AU45" s="23">
        <f t="shared" si="45"/>
        <v>502.0504871567759</v>
      </c>
      <c r="AV45" s="70">
        <f t="shared" si="25"/>
        <v>38179335</v>
      </c>
      <c r="AW45" s="70">
        <f t="shared" si="46"/>
        <v>11272.316209034543</v>
      </c>
      <c r="AX45" s="61"/>
      <c r="AY45" s="61"/>
      <c r="AZ45" s="61"/>
      <c r="BA45" s="61"/>
    </row>
    <row r="46" spans="1:53" s="62" customFormat="1" ht="12.75">
      <c r="A46" s="49">
        <v>43</v>
      </c>
      <c r="B46" s="151" t="s">
        <v>109</v>
      </c>
      <c r="C46" s="148">
        <v>4308</v>
      </c>
      <c r="D46" s="90">
        <v>16095540</v>
      </c>
      <c r="E46" s="23">
        <f t="shared" si="27"/>
        <v>3736.197771587744</v>
      </c>
      <c r="F46" s="90">
        <v>4699956</v>
      </c>
      <c r="G46" s="23">
        <f t="shared" si="28"/>
        <v>1090.983286908078</v>
      </c>
      <c r="H46" s="90">
        <v>1554128</v>
      </c>
      <c r="I46" s="23">
        <f t="shared" si="47"/>
        <v>360.7539461467038</v>
      </c>
      <c r="J46" s="90">
        <v>787634</v>
      </c>
      <c r="K46" s="23">
        <f t="shared" si="29"/>
        <v>182.830547818013</v>
      </c>
      <c r="L46" s="90">
        <v>201736</v>
      </c>
      <c r="M46" s="23">
        <f t="shared" si="30"/>
        <v>46.828226555246054</v>
      </c>
      <c r="N46" s="90">
        <v>3191303</v>
      </c>
      <c r="O46" s="23">
        <f t="shared" si="31"/>
        <v>740.7852831940576</v>
      </c>
      <c r="P46" s="40">
        <f t="shared" si="21"/>
        <v>26530297</v>
      </c>
      <c r="Q46" s="64">
        <f t="shared" si="32"/>
        <v>6158.379062209842</v>
      </c>
      <c r="R46" s="90">
        <v>1820441</v>
      </c>
      <c r="S46" s="23">
        <f t="shared" si="33"/>
        <v>422.572191272052</v>
      </c>
      <c r="T46" s="90">
        <v>2862524</v>
      </c>
      <c r="U46" s="23">
        <f t="shared" si="34"/>
        <v>664.4670380687094</v>
      </c>
      <c r="V46" s="130">
        <f t="shared" si="23"/>
        <v>31213262</v>
      </c>
      <c r="W46" s="38">
        <f t="shared" si="35"/>
        <v>7245.4182915506035</v>
      </c>
      <c r="X46" s="90">
        <v>2037851</v>
      </c>
      <c r="Y46" s="23">
        <f t="shared" si="36"/>
        <v>473.038765088208</v>
      </c>
      <c r="Z46" s="90">
        <v>642818</v>
      </c>
      <c r="AA46" s="23">
        <f t="shared" si="37"/>
        <v>149.21494893221913</v>
      </c>
      <c r="AB46" s="90">
        <v>378811</v>
      </c>
      <c r="AC46" s="23">
        <f t="shared" si="38"/>
        <v>87.9319870009285</v>
      </c>
      <c r="AD46" s="90">
        <v>3260203</v>
      </c>
      <c r="AE46" s="23">
        <f t="shared" si="39"/>
        <v>756.7787836583101</v>
      </c>
      <c r="AF46" s="90">
        <v>3102001</v>
      </c>
      <c r="AG46" s="23">
        <f t="shared" si="40"/>
        <v>720.0559424326834</v>
      </c>
      <c r="AH46" s="90">
        <v>2673684</v>
      </c>
      <c r="AI46" s="23">
        <f t="shared" si="41"/>
        <v>620.6323119777159</v>
      </c>
      <c r="AJ46" s="90">
        <v>0</v>
      </c>
      <c r="AK46" s="23">
        <f t="shared" si="14"/>
        <v>0</v>
      </c>
      <c r="AL46" s="90">
        <v>73002</v>
      </c>
      <c r="AM46" s="23">
        <f t="shared" si="15"/>
        <v>16.945682451253482</v>
      </c>
      <c r="AN46" s="90">
        <v>506234</v>
      </c>
      <c r="AO46" s="23">
        <f t="shared" si="42"/>
        <v>117.51021355617456</v>
      </c>
      <c r="AP46" s="57">
        <f t="shared" si="24"/>
        <v>12674604</v>
      </c>
      <c r="AQ46" s="57">
        <f t="shared" si="43"/>
        <v>2942.108635097493</v>
      </c>
      <c r="AR46" s="90">
        <v>598393</v>
      </c>
      <c r="AS46" s="23">
        <f t="shared" si="44"/>
        <v>138.90273909006498</v>
      </c>
      <c r="AT46" s="90">
        <v>2673151</v>
      </c>
      <c r="AU46" s="23">
        <f t="shared" si="45"/>
        <v>620.5085886722377</v>
      </c>
      <c r="AV46" s="70">
        <f t="shared" si="25"/>
        <v>47159410</v>
      </c>
      <c r="AW46" s="70">
        <f t="shared" si="46"/>
        <v>10946.9382544104</v>
      </c>
      <c r="AX46" s="61"/>
      <c r="AY46" s="61"/>
      <c r="AZ46" s="61"/>
      <c r="BA46" s="61"/>
    </row>
    <row r="47" spans="1:53" s="62" customFormat="1" ht="12.75">
      <c r="A47" s="49">
        <v>44</v>
      </c>
      <c r="B47" s="151" t="s">
        <v>178</v>
      </c>
      <c r="C47" s="148">
        <v>5265</v>
      </c>
      <c r="D47" s="90">
        <v>28226539</v>
      </c>
      <c r="E47" s="23">
        <f t="shared" si="27"/>
        <v>5361.166001899335</v>
      </c>
      <c r="F47" s="90">
        <v>5527927</v>
      </c>
      <c r="G47" s="23">
        <f t="shared" si="28"/>
        <v>1049.9386514719847</v>
      </c>
      <c r="H47" s="90">
        <v>657515</v>
      </c>
      <c r="I47" s="23">
        <f t="shared" si="47"/>
        <v>124.88414055080722</v>
      </c>
      <c r="J47" s="90">
        <v>526839</v>
      </c>
      <c r="K47" s="23">
        <f t="shared" si="29"/>
        <v>100.06438746438747</v>
      </c>
      <c r="L47" s="90">
        <v>212789</v>
      </c>
      <c r="M47" s="23">
        <f t="shared" si="30"/>
        <v>40.41576448243115</v>
      </c>
      <c r="N47" s="90">
        <v>4269867</v>
      </c>
      <c r="O47" s="23">
        <f t="shared" si="31"/>
        <v>810.9908831908832</v>
      </c>
      <c r="P47" s="40">
        <f t="shared" si="21"/>
        <v>39421476</v>
      </c>
      <c r="Q47" s="64">
        <f t="shared" si="32"/>
        <v>7487.459829059829</v>
      </c>
      <c r="R47" s="90">
        <v>3441599</v>
      </c>
      <c r="S47" s="23">
        <f t="shared" si="33"/>
        <v>653.6750237416904</v>
      </c>
      <c r="T47" s="90">
        <v>3718378</v>
      </c>
      <c r="U47" s="23">
        <f t="shared" si="34"/>
        <v>706.2446343779677</v>
      </c>
      <c r="V47" s="130">
        <f t="shared" si="23"/>
        <v>46581453</v>
      </c>
      <c r="W47" s="38">
        <f t="shared" si="35"/>
        <v>8847.379487179487</v>
      </c>
      <c r="X47" s="90">
        <v>2931265</v>
      </c>
      <c r="Y47" s="23">
        <f t="shared" si="36"/>
        <v>556.7454890788224</v>
      </c>
      <c r="Z47" s="90">
        <v>2169508</v>
      </c>
      <c r="AA47" s="23">
        <f t="shared" si="37"/>
        <v>412.0622981956315</v>
      </c>
      <c r="AB47" s="90">
        <v>703136</v>
      </c>
      <c r="AC47" s="23">
        <f t="shared" si="38"/>
        <v>133.54909781576447</v>
      </c>
      <c r="AD47" s="90">
        <v>7598817</v>
      </c>
      <c r="AE47" s="23">
        <f t="shared" si="39"/>
        <v>1443.2700854700854</v>
      </c>
      <c r="AF47" s="90">
        <v>3122271</v>
      </c>
      <c r="AG47" s="23">
        <f t="shared" si="40"/>
        <v>593.0239316239316</v>
      </c>
      <c r="AH47" s="90">
        <v>3279115</v>
      </c>
      <c r="AI47" s="23">
        <f t="shared" si="41"/>
        <v>622.8138651471985</v>
      </c>
      <c r="AJ47" s="90">
        <v>0</v>
      </c>
      <c r="AK47" s="23">
        <f t="shared" si="14"/>
        <v>0</v>
      </c>
      <c r="AL47" s="90">
        <v>8000</v>
      </c>
      <c r="AM47" s="23">
        <f t="shared" si="15"/>
        <v>1.519468186134853</v>
      </c>
      <c r="AN47" s="90">
        <v>469286</v>
      </c>
      <c r="AO47" s="23">
        <f t="shared" si="42"/>
        <v>89.13314339981007</v>
      </c>
      <c r="AP47" s="57">
        <f t="shared" si="24"/>
        <v>20281398</v>
      </c>
      <c r="AQ47" s="57">
        <f t="shared" si="43"/>
        <v>3852.117378917379</v>
      </c>
      <c r="AR47" s="90">
        <v>72005177</v>
      </c>
      <c r="AS47" s="23">
        <f t="shared" si="44"/>
        <v>13676.196961063628</v>
      </c>
      <c r="AT47" s="90">
        <v>3210538</v>
      </c>
      <c r="AU47" s="23">
        <f t="shared" si="45"/>
        <v>609.7887939221273</v>
      </c>
      <c r="AV47" s="70">
        <f t="shared" si="25"/>
        <v>142078566</v>
      </c>
      <c r="AW47" s="70">
        <f t="shared" si="46"/>
        <v>26985.48262108262</v>
      </c>
      <c r="AX47" s="61"/>
      <c r="AY47" s="61"/>
      <c r="AZ47" s="61"/>
      <c r="BA47" s="61"/>
    </row>
    <row r="48" spans="1:49" ht="12.75">
      <c r="A48" s="65">
        <v>45</v>
      </c>
      <c r="B48" s="153" t="s">
        <v>179</v>
      </c>
      <c r="C48" s="149">
        <v>9643</v>
      </c>
      <c r="D48" s="106">
        <v>46266307</v>
      </c>
      <c r="E48" s="24">
        <f t="shared" si="27"/>
        <v>4797.916312350928</v>
      </c>
      <c r="F48" s="106">
        <v>16578236</v>
      </c>
      <c r="G48" s="24">
        <f t="shared" si="28"/>
        <v>1719.1990044591932</v>
      </c>
      <c r="H48" s="106">
        <v>1734712</v>
      </c>
      <c r="I48" s="24">
        <f t="shared" si="47"/>
        <v>179.89339417193818</v>
      </c>
      <c r="J48" s="106">
        <v>8190727</v>
      </c>
      <c r="K48" s="24">
        <f t="shared" si="29"/>
        <v>849.3961422793736</v>
      </c>
      <c r="L48" s="106">
        <v>565231</v>
      </c>
      <c r="M48" s="24">
        <f t="shared" si="30"/>
        <v>58.61567976770714</v>
      </c>
      <c r="N48" s="106">
        <v>3290838</v>
      </c>
      <c r="O48" s="24">
        <f t="shared" si="31"/>
        <v>341.2670330809914</v>
      </c>
      <c r="P48" s="63">
        <f t="shared" si="21"/>
        <v>76626051</v>
      </c>
      <c r="Q48" s="4">
        <f t="shared" si="32"/>
        <v>7946.287566110132</v>
      </c>
      <c r="R48" s="106">
        <v>5871124</v>
      </c>
      <c r="S48" s="24">
        <f t="shared" si="33"/>
        <v>608.8482837291299</v>
      </c>
      <c r="T48" s="106">
        <v>6068885</v>
      </c>
      <c r="U48" s="24">
        <f t="shared" si="34"/>
        <v>629.3565280514363</v>
      </c>
      <c r="V48" s="131">
        <f t="shared" si="23"/>
        <v>88566060</v>
      </c>
      <c r="W48" s="5">
        <f t="shared" si="35"/>
        <v>9184.492377890698</v>
      </c>
      <c r="X48" s="106">
        <v>7666097</v>
      </c>
      <c r="Y48" s="24">
        <f t="shared" si="36"/>
        <v>794.9908742092709</v>
      </c>
      <c r="Z48" s="106">
        <v>3572908</v>
      </c>
      <c r="AA48" s="24">
        <f t="shared" si="37"/>
        <v>370.51830343254176</v>
      </c>
      <c r="AB48" s="106">
        <v>1666466</v>
      </c>
      <c r="AC48" s="24">
        <f t="shared" si="38"/>
        <v>172.8161360572436</v>
      </c>
      <c r="AD48" s="106">
        <v>11314102</v>
      </c>
      <c r="AE48" s="24">
        <f t="shared" si="39"/>
        <v>1173.2968993051954</v>
      </c>
      <c r="AF48" s="106">
        <v>8869410</v>
      </c>
      <c r="AG48" s="24">
        <f t="shared" si="40"/>
        <v>919.7770403401431</v>
      </c>
      <c r="AH48" s="106">
        <v>5831027</v>
      </c>
      <c r="AI48" s="24">
        <f t="shared" si="41"/>
        <v>604.6901379238826</v>
      </c>
      <c r="AJ48" s="106">
        <v>0</v>
      </c>
      <c r="AK48" s="24">
        <f t="shared" si="14"/>
        <v>0</v>
      </c>
      <c r="AL48" s="106">
        <v>168860</v>
      </c>
      <c r="AM48" s="24">
        <f t="shared" si="15"/>
        <v>17.511147982992846</v>
      </c>
      <c r="AN48" s="106">
        <v>2535476</v>
      </c>
      <c r="AO48" s="24">
        <f t="shared" si="42"/>
        <v>262.9343565280514</v>
      </c>
      <c r="AP48" s="6">
        <f t="shared" si="24"/>
        <v>41624346</v>
      </c>
      <c r="AQ48" s="66">
        <f t="shared" si="43"/>
        <v>4316.534895779322</v>
      </c>
      <c r="AR48" s="106">
        <v>14021381</v>
      </c>
      <c r="AS48" s="24">
        <f t="shared" si="44"/>
        <v>1454.0475992948252</v>
      </c>
      <c r="AT48" s="106">
        <v>5287160</v>
      </c>
      <c r="AU48" s="24">
        <f t="shared" si="45"/>
        <v>548.2899512599813</v>
      </c>
      <c r="AV48" s="59">
        <f t="shared" si="25"/>
        <v>149498947</v>
      </c>
      <c r="AW48" s="59">
        <f t="shared" si="46"/>
        <v>15503.364824224825</v>
      </c>
    </row>
    <row r="49" spans="1:49" ht="12.75">
      <c r="A49" s="115">
        <v>46</v>
      </c>
      <c r="B49" s="152" t="s">
        <v>110</v>
      </c>
      <c r="C49" s="148">
        <v>1234</v>
      </c>
      <c r="D49" s="113">
        <v>3354641</v>
      </c>
      <c r="E49" s="112">
        <f t="shared" si="27"/>
        <v>2718.509724473258</v>
      </c>
      <c r="F49" s="113">
        <v>1123173</v>
      </c>
      <c r="G49" s="112">
        <f t="shared" si="28"/>
        <v>910.1888168557537</v>
      </c>
      <c r="H49" s="113">
        <v>242828</v>
      </c>
      <c r="I49" s="112">
        <f t="shared" si="47"/>
        <v>196.7811993517018</v>
      </c>
      <c r="J49" s="113">
        <v>391032</v>
      </c>
      <c r="K49" s="112">
        <f t="shared" si="29"/>
        <v>316.88168557536466</v>
      </c>
      <c r="L49" s="113">
        <v>0</v>
      </c>
      <c r="M49" s="112">
        <f t="shared" si="30"/>
        <v>0</v>
      </c>
      <c r="N49" s="113">
        <v>1146733</v>
      </c>
      <c r="O49" s="112">
        <f t="shared" si="31"/>
        <v>929.2811993517017</v>
      </c>
      <c r="P49" s="124">
        <f t="shared" si="21"/>
        <v>6258407</v>
      </c>
      <c r="Q49" s="111">
        <f t="shared" si="32"/>
        <v>5071.642625607779</v>
      </c>
      <c r="R49" s="113">
        <v>554417</v>
      </c>
      <c r="S49" s="112">
        <f t="shared" si="33"/>
        <v>449.28444084278766</v>
      </c>
      <c r="T49" s="113">
        <v>1510057</v>
      </c>
      <c r="U49" s="112">
        <f t="shared" si="34"/>
        <v>1223.7090761750405</v>
      </c>
      <c r="V49" s="129">
        <f t="shared" si="23"/>
        <v>8322881</v>
      </c>
      <c r="W49" s="110">
        <f t="shared" si="35"/>
        <v>6744.636142625608</v>
      </c>
      <c r="X49" s="113">
        <v>599211</v>
      </c>
      <c r="Y49" s="112">
        <f t="shared" si="36"/>
        <v>485.5842787682334</v>
      </c>
      <c r="Z49" s="113">
        <v>685881</v>
      </c>
      <c r="AA49" s="112">
        <f t="shared" si="37"/>
        <v>555.8192868719611</v>
      </c>
      <c r="AB49" s="113">
        <v>340060</v>
      </c>
      <c r="AC49" s="112">
        <f t="shared" si="38"/>
        <v>275.5753646677472</v>
      </c>
      <c r="AD49" s="113">
        <v>1023805</v>
      </c>
      <c r="AE49" s="112">
        <f t="shared" si="39"/>
        <v>829.663695299838</v>
      </c>
      <c r="AF49" s="113">
        <v>1030517</v>
      </c>
      <c r="AG49" s="112">
        <f t="shared" si="40"/>
        <v>835.1029173419773</v>
      </c>
      <c r="AH49" s="113">
        <v>901547</v>
      </c>
      <c r="AI49" s="112">
        <f t="shared" si="41"/>
        <v>730.5891410048622</v>
      </c>
      <c r="AJ49" s="113">
        <v>0</v>
      </c>
      <c r="AK49" s="112">
        <f t="shared" si="14"/>
        <v>0</v>
      </c>
      <c r="AL49" s="113">
        <v>10000</v>
      </c>
      <c r="AM49" s="112">
        <f t="shared" si="15"/>
        <v>8.103727714748784</v>
      </c>
      <c r="AN49" s="113">
        <v>363646</v>
      </c>
      <c r="AO49" s="112">
        <f t="shared" si="42"/>
        <v>294.68881685575366</v>
      </c>
      <c r="AP49" s="109">
        <f t="shared" si="24"/>
        <v>4954667</v>
      </c>
      <c r="AQ49" s="109">
        <f t="shared" si="43"/>
        <v>4015.1272285251216</v>
      </c>
      <c r="AR49" s="113">
        <v>257609</v>
      </c>
      <c r="AS49" s="112">
        <f t="shared" si="44"/>
        <v>208.75931928687197</v>
      </c>
      <c r="AT49" s="113">
        <v>62837</v>
      </c>
      <c r="AU49" s="112">
        <f t="shared" si="45"/>
        <v>50.92139384116694</v>
      </c>
      <c r="AV49" s="108">
        <f t="shared" si="25"/>
        <v>13597994</v>
      </c>
      <c r="AW49" s="108">
        <f t="shared" si="46"/>
        <v>11019.444084278768</v>
      </c>
    </row>
    <row r="50" spans="1:53" s="62" customFormat="1" ht="12.75">
      <c r="A50" s="49">
        <v>47</v>
      </c>
      <c r="B50" s="151" t="s">
        <v>111</v>
      </c>
      <c r="C50" s="148">
        <v>3920</v>
      </c>
      <c r="D50" s="90">
        <v>17980270</v>
      </c>
      <c r="E50" s="23">
        <f t="shared" si="27"/>
        <v>4586.803571428572</v>
      </c>
      <c r="F50" s="90">
        <v>5251988</v>
      </c>
      <c r="G50" s="23">
        <f t="shared" si="28"/>
        <v>1339.7928571428572</v>
      </c>
      <c r="H50" s="90">
        <v>1262915</v>
      </c>
      <c r="I50" s="23">
        <f t="shared" si="47"/>
        <v>322.172193877551</v>
      </c>
      <c r="J50" s="90">
        <v>861093</v>
      </c>
      <c r="K50" s="23">
        <f t="shared" si="29"/>
        <v>219.66658163265305</v>
      </c>
      <c r="L50" s="90">
        <v>93300</v>
      </c>
      <c r="M50" s="23">
        <f t="shared" si="30"/>
        <v>23.801020408163264</v>
      </c>
      <c r="N50" s="90">
        <v>3324665</v>
      </c>
      <c r="O50" s="23">
        <f t="shared" si="31"/>
        <v>848.1288265306123</v>
      </c>
      <c r="P50" s="40">
        <f t="shared" si="21"/>
        <v>28774231</v>
      </c>
      <c r="Q50" s="64">
        <f t="shared" si="32"/>
        <v>7340.365051020408</v>
      </c>
      <c r="R50" s="90">
        <v>2577625</v>
      </c>
      <c r="S50" s="23">
        <f t="shared" si="33"/>
        <v>657.5573979591836</v>
      </c>
      <c r="T50" s="90">
        <v>2987237</v>
      </c>
      <c r="U50" s="23">
        <f t="shared" si="34"/>
        <v>762.0502551020409</v>
      </c>
      <c r="V50" s="130">
        <f t="shared" si="23"/>
        <v>34339093</v>
      </c>
      <c r="W50" s="38">
        <f t="shared" si="35"/>
        <v>8759.972704081632</v>
      </c>
      <c r="X50" s="90">
        <v>2859749</v>
      </c>
      <c r="Y50" s="23">
        <f t="shared" si="36"/>
        <v>729.527806122449</v>
      </c>
      <c r="Z50" s="90">
        <v>1708534</v>
      </c>
      <c r="AA50" s="23">
        <f t="shared" si="37"/>
        <v>435.8505102040816</v>
      </c>
      <c r="AB50" s="90">
        <v>553098</v>
      </c>
      <c r="AC50" s="23">
        <f t="shared" si="38"/>
        <v>141.09642857142856</v>
      </c>
      <c r="AD50" s="90">
        <v>5045818</v>
      </c>
      <c r="AE50" s="23">
        <f t="shared" si="39"/>
        <v>1287.198469387755</v>
      </c>
      <c r="AF50" s="90">
        <v>2609205</v>
      </c>
      <c r="AG50" s="23">
        <f t="shared" si="40"/>
        <v>665.6135204081633</v>
      </c>
      <c r="AH50" s="90">
        <v>2851524</v>
      </c>
      <c r="AI50" s="23">
        <f t="shared" si="41"/>
        <v>727.4295918367347</v>
      </c>
      <c r="AJ50" s="90">
        <v>0</v>
      </c>
      <c r="AK50" s="23">
        <f t="shared" si="14"/>
        <v>0</v>
      </c>
      <c r="AL50" s="90">
        <v>21288</v>
      </c>
      <c r="AM50" s="23">
        <f t="shared" si="15"/>
        <v>5.430612244897959</v>
      </c>
      <c r="AN50" s="90">
        <v>867515</v>
      </c>
      <c r="AO50" s="23">
        <f t="shared" si="42"/>
        <v>221.3048469387755</v>
      </c>
      <c r="AP50" s="57">
        <f t="shared" si="24"/>
        <v>16516731</v>
      </c>
      <c r="AQ50" s="57">
        <f t="shared" si="43"/>
        <v>4213.4517857142855</v>
      </c>
      <c r="AR50" s="90">
        <v>4081790</v>
      </c>
      <c r="AS50" s="23">
        <f t="shared" si="44"/>
        <v>1041.2729591836735</v>
      </c>
      <c r="AT50" s="90">
        <v>3914641</v>
      </c>
      <c r="AU50" s="23">
        <f t="shared" si="45"/>
        <v>998.6329081632653</v>
      </c>
      <c r="AV50" s="70">
        <f t="shared" si="25"/>
        <v>58852255</v>
      </c>
      <c r="AW50" s="70">
        <f t="shared" si="46"/>
        <v>15013.330357142857</v>
      </c>
      <c r="AX50" s="61"/>
      <c r="AY50" s="61"/>
      <c r="AZ50" s="61"/>
      <c r="BA50" s="61"/>
    </row>
    <row r="51" spans="1:53" s="62" customFormat="1" ht="12.75">
      <c r="A51" s="49">
        <v>48</v>
      </c>
      <c r="B51" s="151" t="s">
        <v>112</v>
      </c>
      <c r="C51" s="148">
        <v>6253</v>
      </c>
      <c r="D51" s="90">
        <v>29151296</v>
      </c>
      <c r="E51" s="23">
        <f t="shared" si="27"/>
        <v>4661.969614584999</v>
      </c>
      <c r="F51" s="90">
        <v>14703064</v>
      </c>
      <c r="G51" s="23">
        <f t="shared" si="28"/>
        <v>2351.3615864385097</v>
      </c>
      <c r="H51" s="90">
        <v>1388693</v>
      </c>
      <c r="I51" s="23">
        <f t="shared" si="47"/>
        <v>222.08427954581802</v>
      </c>
      <c r="J51" s="90">
        <v>2422855</v>
      </c>
      <c r="K51" s="23">
        <f t="shared" si="29"/>
        <v>387.47081400927556</v>
      </c>
      <c r="L51" s="90">
        <v>145651</v>
      </c>
      <c r="M51" s="23">
        <f t="shared" si="30"/>
        <v>23.292979369902447</v>
      </c>
      <c r="N51" s="90">
        <v>4670187</v>
      </c>
      <c r="O51" s="23">
        <f t="shared" si="31"/>
        <v>746.8714217175756</v>
      </c>
      <c r="P51" s="40">
        <f t="shared" si="21"/>
        <v>52481746</v>
      </c>
      <c r="Q51" s="64">
        <f t="shared" si="32"/>
        <v>8393.050695666081</v>
      </c>
      <c r="R51" s="90">
        <v>4373546</v>
      </c>
      <c r="S51" s="23">
        <f t="shared" si="33"/>
        <v>699.4316328162482</v>
      </c>
      <c r="T51" s="90">
        <v>1641745</v>
      </c>
      <c r="U51" s="23">
        <f t="shared" si="34"/>
        <v>262.5531744762514</v>
      </c>
      <c r="V51" s="130">
        <f t="shared" si="23"/>
        <v>58497037</v>
      </c>
      <c r="W51" s="38">
        <f t="shared" si="35"/>
        <v>9355.03550295858</v>
      </c>
      <c r="X51" s="90">
        <v>5030388</v>
      </c>
      <c r="Y51" s="23">
        <f t="shared" si="36"/>
        <v>804.4759315528546</v>
      </c>
      <c r="Z51" s="90">
        <v>2005854</v>
      </c>
      <c r="AA51" s="23">
        <f t="shared" si="37"/>
        <v>320.7826643211259</v>
      </c>
      <c r="AB51" s="90">
        <v>743726</v>
      </c>
      <c r="AC51" s="23">
        <f t="shared" si="38"/>
        <v>118.93906924676155</v>
      </c>
      <c r="AD51" s="90">
        <v>7669154</v>
      </c>
      <c r="AE51" s="23">
        <f t="shared" si="39"/>
        <v>1226.4759315528547</v>
      </c>
      <c r="AF51" s="90">
        <v>4314227</v>
      </c>
      <c r="AG51" s="23">
        <f t="shared" si="40"/>
        <v>689.9451463297618</v>
      </c>
      <c r="AH51" s="90">
        <v>3653331</v>
      </c>
      <c r="AI51" s="23">
        <f t="shared" si="41"/>
        <v>584.2525187909803</v>
      </c>
      <c r="AJ51" s="90">
        <v>0</v>
      </c>
      <c r="AK51" s="23">
        <f t="shared" si="14"/>
        <v>0</v>
      </c>
      <c r="AL51" s="90">
        <v>0</v>
      </c>
      <c r="AM51" s="23">
        <f t="shared" si="15"/>
        <v>0</v>
      </c>
      <c r="AN51" s="90">
        <v>1343892</v>
      </c>
      <c r="AO51" s="23">
        <f t="shared" si="42"/>
        <v>214.9195586118663</v>
      </c>
      <c r="AP51" s="57">
        <f t="shared" si="24"/>
        <v>24760572</v>
      </c>
      <c r="AQ51" s="57">
        <f t="shared" si="43"/>
        <v>3959.790820406205</v>
      </c>
      <c r="AR51" s="90">
        <v>11413668</v>
      </c>
      <c r="AS51" s="23">
        <f t="shared" si="44"/>
        <v>1825.3107308491924</v>
      </c>
      <c r="AT51" s="90">
        <v>3977381</v>
      </c>
      <c r="AU51" s="23">
        <f t="shared" si="45"/>
        <v>636.0756436910283</v>
      </c>
      <c r="AV51" s="70">
        <f t="shared" si="25"/>
        <v>98648658</v>
      </c>
      <c r="AW51" s="70">
        <f t="shared" si="46"/>
        <v>15776.212697905006</v>
      </c>
      <c r="AX51" s="61"/>
      <c r="AY51" s="61"/>
      <c r="AZ51" s="61"/>
      <c r="BA51" s="61"/>
    </row>
    <row r="52" spans="1:53" s="62" customFormat="1" ht="12.75">
      <c r="A52" s="49">
        <v>49</v>
      </c>
      <c r="B52" s="151" t="s">
        <v>113</v>
      </c>
      <c r="C52" s="148">
        <v>15135</v>
      </c>
      <c r="D52" s="90">
        <v>54880054</v>
      </c>
      <c r="E52" s="23">
        <f t="shared" si="27"/>
        <v>3626.035943178064</v>
      </c>
      <c r="F52" s="90">
        <v>17910804</v>
      </c>
      <c r="G52" s="23">
        <f t="shared" si="28"/>
        <v>1183.4029732408326</v>
      </c>
      <c r="H52" s="90">
        <v>2718752</v>
      </c>
      <c r="I52" s="23">
        <f t="shared" si="47"/>
        <v>179.6334324413611</v>
      </c>
      <c r="J52" s="90">
        <v>677005</v>
      </c>
      <c r="K52" s="23">
        <f t="shared" si="29"/>
        <v>44.731086884704325</v>
      </c>
      <c r="L52" s="90">
        <v>376071</v>
      </c>
      <c r="M52" s="23">
        <f t="shared" si="30"/>
        <v>24.84777006937562</v>
      </c>
      <c r="N52" s="90">
        <v>12784601</v>
      </c>
      <c r="O52" s="23">
        <f t="shared" si="31"/>
        <v>844.7043937892303</v>
      </c>
      <c r="P52" s="40">
        <f t="shared" si="21"/>
        <v>89347287</v>
      </c>
      <c r="Q52" s="64">
        <f t="shared" si="32"/>
        <v>5903.3555996035675</v>
      </c>
      <c r="R52" s="90">
        <v>6853422</v>
      </c>
      <c r="S52" s="23">
        <f t="shared" si="33"/>
        <v>452.8194251734391</v>
      </c>
      <c r="T52" s="90">
        <v>4865511</v>
      </c>
      <c r="U52" s="23">
        <f t="shared" si="34"/>
        <v>321.4741328047572</v>
      </c>
      <c r="V52" s="130">
        <f t="shared" si="23"/>
        <v>101066220</v>
      </c>
      <c r="W52" s="38">
        <f t="shared" si="35"/>
        <v>6677.6491575817645</v>
      </c>
      <c r="X52" s="90">
        <v>8168852</v>
      </c>
      <c r="Y52" s="23">
        <f t="shared" si="36"/>
        <v>539.7325404691113</v>
      </c>
      <c r="Z52" s="90">
        <v>2660903</v>
      </c>
      <c r="AA52" s="23">
        <f t="shared" si="37"/>
        <v>175.81123224314504</v>
      </c>
      <c r="AB52" s="90">
        <v>1063200</v>
      </c>
      <c r="AC52" s="23">
        <f t="shared" si="38"/>
        <v>70.24777006937562</v>
      </c>
      <c r="AD52" s="90">
        <v>12245939</v>
      </c>
      <c r="AE52" s="23">
        <f t="shared" si="39"/>
        <v>809.1139081598943</v>
      </c>
      <c r="AF52" s="90">
        <v>9044640</v>
      </c>
      <c r="AG52" s="23">
        <f t="shared" si="40"/>
        <v>597.597621407334</v>
      </c>
      <c r="AH52" s="90">
        <v>10079959</v>
      </c>
      <c r="AI52" s="23">
        <f t="shared" si="41"/>
        <v>666.0032375289065</v>
      </c>
      <c r="AJ52" s="90">
        <v>0</v>
      </c>
      <c r="AK52" s="23">
        <f t="shared" si="14"/>
        <v>0</v>
      </c>
      <c r="AL52" s="90">
        <v>5281</v>
      </c>
      <c r="AM52" s="23">
        <f t="shared" si="15"/>
        <v>0.3489263296993723</v>
      </c>
      <c r="AN52" s="90">
        <v>3694776</v>
      </c>
      <c r="AO52" s="23">
        <f t="shared" si="42"/>
        <v>244.12130822596632</v>
      </c>
      <c r="AP52" s="57">
        <f t="shared" si="24"/>
        <v>46963550</v>
      </c>
      <c r="AQ52" s="57">
        <f t="shared" si="43"/>
        <v>3102.9765444334325</v>
      </c>
      <c r="AR52" s="90">
        <v>4911459</v>
      </c>
      <c r="AS52" s="23">
        <f t="shared" si="44"/>
        <v>324.51000991080275</v>
      </c>
      <c r="AT52" s="90">
        <v>2592991</v>
      </c>
      <c r="AU52" s="23">
        <f t="shared" si="45"/>
        <v>171.3241493227618</v>
      </c>
      <c r="AV52" s="70">
        <f t="shared" si="25"/>
        <v>155534220</v>
      </c>
      <c r="AW52" s="70">
        <f t="shared" si="46"/>
        <v>10276.45986124876</v>
      </c>
      <c r="AX52" s="61"/>
      <c r="AY52" s="61"/>
      <c r="AZ52" s="61"/>
      <c r="BA52" s="61"/>
    </row>
    <row r="53" spans="1:49" ht="12.75">
      <c r="A53" s="65">
        <v>50</v>
      </c>
      <c r="B53" s="153" t="s">
        <v>114</v>
      </c>
      <c r="C53" s="149">
        <v>8405</v>
      </c>
      <c r="D53" s="106">
        <v>27493886</v>
      </c>
      <c r="E53" s="24">
        <f t="shared" si="27"/>
        <v>3271.134562760262</v>
      </c>
      <c r="F53" s="106">
        <v>9017874</v>
      </c>
      <c r="G53" s="24">
        <f t="shared" si="28"/>
        <v>1072.9177870315289</v>
      </c>
      <c r="H53" s="106">
        <v>1695506</v>
      </c>
      <c r="I53" s="24">
        <f t="shared" si="47"/>
        <v>201.7258774538965</v>
      </c>
      <c r="J53" s="106">
        <v>1369662</v>
      </c>
      <c r="K53" s="24">
        <f t="shared" si="29"/>
        <v>162.958001189768</v>
      </c>
      <c r="L53" s="106">
        <v>85308</v>
      </c>
      <c r="M53" s="24">
        <f t="shared" si="30"/>
        <v>10.149672813801308</v>
      </c>
      <c r="N53" s="106">
        <v>4752709</v>
      </c>
      <c r="O53" s="24">
        <f t="shared" si="31"/>
        <v>565.4621058893516</v>
      </c>
      <c r="P53" s="63">
        <f t="shared" si="21"/>
        <v>44414945</v>
      </c>
      <c r="Q53" s="4">
        <f t="shared" si="32"/>
        <v>5284.348007138608</v>
      </c>
      <c r="R53" s="106">
        <v>4487936</v>
      </c>
      <c r="S53" s="24">
        <f t="shared" si="33"/>
        <v>533.9602617489589</v>
      </c>
      <c r="T53" s="106">
        <v>4089811</v>
      </c>
      <c r="U53" s="24">
        <f t="shared" si="34"/>
        <v>486.5926234384295</v>
      </c>
      <c r="V53" s="131">
        <f t="shared" si="23"/>
        <v>52992692</v>
      </c>
      <c r="W53" s="5">
        <f t="shared" si="35"/>
        <v>6304.900892325996</v>
      </c>
      <c r="X53" s="106">
        <v>3834767</v>
      </c>
      <c r="Y53" s="24">
        <f t="shared" si="36"/>
        <v>456.24830458060677</v>
      </c>
      <c r="Z53" s="106">
        <v>1501805</v>
      </c>
      <c r="AA53" s="24">
        <f t="shared" si="37"/>
        <v>178.6799524092802</v>
      </c>
      <c r="AB53" s="106">
        <v>1003425</v>
      </c>
      <c r="AC53" s="24">
        <f t="shared" si="38"/>
        <v>119.38429506246283</v>
      </c>
      <c r="AD53" s="106">
        <v>6825150</v>
      </c>
      <c r="AE53" s="24">
        <f t="shared" si="39"/>
        <v>812.034503271862</v>
      </c>
      <c r="AF53" s="106">
        <v>5493240</v>
      </c>
      <c r="AG53" s="24">
        <f t="shared" si="40"/>
        <v>653.5681142177275</v>
      </c>
      <c r="AH53" s="106">
        <v>5162606</v>
      </c>
      <c r="AI53" s="24">
        <f t="shared" si="41"/>
        <v>614.2303390838787</v>
      </c>
      <c r="AJ53" s="106">
        <v>0</v>
      </c>
      <c r="AK53" s="24">
        <f t="shared" si="14"/>
        <v>0</v>
      </c>
      <c r="AL53" s="106">
        <v>284239</v>
      </c>
      <c r="AM53" s="24">
        <f t="shared" si="15"/>
        <v>33.817846519928615</v>
      </c>
      <c r="AN53" s="106">
        <v>922984</v>
      </c>
      <c r="AO53" s="24">
        <f t="shared" si="42"/>
        <v>109.81368233194527</v>
      </c>
      <c r="AP53" s="6">
        <f t="shared" si="24"/>
        <v>25028216</v>
      </c>
      <c r="AQ53" s="66">
        <f t="shared" si="43"/>
        <v>2977.777037477692</v>
      </c>
      <c r="AR53" s="106">
        <v>2980981</v>
      </c>
      <c r="AS53" s="24">
        <f t="shared" si="44"/>
        <v>354.6675788221297</v>
      </c>
      <c r="AT53" s="106">
        <v>3571454</v>
      </c>
      <c r="AU53" s="24">
        <f t="shared" si="45"/>
        <v>424.92016656751935</v>
      </c>
      <c r="AV53" s="59">
        <f t="shared" si="25"/>
        <v>84573343</v>
      </c>
      <c r="AW53" s="59">
        <f t="shared" si="46"/>
        <v>10062.265675193337</v>
      </c>
    </row>
    <row r="54" spans="1:49" ht="12.75">
      <c r="A54" s="115">
        <v>51</v>
      </c>
      <c r="B54" s="152" t="s">
        <v>115</v>
      </c>
      <c r="C54" s="148">
        <v>9534</v>
      </c>
      <c r="D54" s="113">
        <v>34706370</v>
      </c>
      <c r="E54" s="112">
        <f t="shared" si="27"/>
        <v>3640.2737570799245</v>
      </c>
      <c r="F54" s="113">
        <v>13505192</v>
      </c>
      <c r="G54" s="112">
        <f t="shared" si="28"/>
        <v>1416.5294734633942</v>
      </c>
      <c r="H54" s="113">
        <v>2499997</v>
      </c>
      <c r="I54" s="112">
        <f t="shared" si="47"/>
        <v>262.21911055170966</v>
      </c>
      <c r="J54" s="113">
        <v>1685433</v>
      </c>
      <c r="K54" s="112">
        <f t="shared" si="29"/>
        <v>176.78130899937068</v>
      </c>
      <c r="L54" s="113">
        <v>391554</v>
      </c>
      <c r="M54" s="112">
        <f t="shared" si="30"/>
        <v>41.06922592825676</v>
      </c>
      <c r="N54" s="113">
        <v>5983937</v>
      </c>
      <c r="O54" s="112">
        <f t="shared" si="31"/>
        <v>627.6418082651563</v>
      </c>
      <c r="P54" s="124">
        <f t="shared" si="21"/>
        <v>58772483</v>
      </c>
      <c r="Q54" s="111">
        <f t="shared" si="32"/>
        <v>6164.514684287812</v>
      </c>
      <c r="R54" s="113">
        <v>4503854</v>
      </c>
      <c r="S54" s="112">
        <f t="shared" si="33"/>
        <v>472.3992028529473</v>
      </c>
      <c r="T54" s="113">
        <v>5659345</v>
      </c>
      <c r="U54" s="112">
        <f t="shared" si="34"/>
        <v>593.5960771973988</v>
      </c>
      <c r="V54" s="129">
        <f t="shared" si="23"/>
        <v>68935682</v>
      </c>
      <c r="W54" s="110">
        <f t="shared" si="35"/>
        <v>7230.509964338158</v>
      </c>
      <c r="X54" s="113">
        <v>5537498</v>
      </c>
      <c r="Y54" s="112">
        <f t="shared" si="36"/>
        <v>580.815817075729</v>
      </c>
      <c r="Z54" s="113">
        <v>1749723</v>
      </c>
      <c r="AA54" s="112">
        <f t="shared" si="37"/>
        <v>183.52454373820012</v>
      </c>
      <c r="AB54" s="113">
        <v>816485</v>
      </c>
      <c r="AC54" s="112">
        <f t="shared" si="38"/>
        <v>85.63929095867422</v>
      </c>
      <c r="AD54" s="113">
        <v>11975548</v>
      </c>
      <c r="AE54" s="112">
        <f t="shared" si="39"/>
        <v>1256.0885252779526</v>
      </c>
      <c r="AF54" s="113">
        <v>3403039</v>
      </c>
      <c r="AG54" s="112">
        <f t="shared" si="40"/>
        <v>356.9371722257185</v>
      </c>
      <c r="AH54" s="113">
        <v>6154830</v>
      </c>
      <c r="AI54" s="112">
        <f t="shared" si="41"/>
        <v>645.5663939584645</v>
      </c>
      <c r="AJ54" s="113">
        <v>0</v>
      </c>
      <c r="AK54" s="112">
        <f t="shared" si="14"/>
        <v>0</v>
      </c>
      <c r="AL54" s="113">
        <v>18000</v>
      </c>
      <c r="AM54" s="112">
        <f t="shared" si="15"/>
        <v>1.8879798615481436</v>
      </c>
      <c r="AN54" s="113">
        <v>848675</v>
      </c>
      <c r="AO54" s="112">
        <f t="shared" si="42"/>
        <v>89.01562827774282</v>
      </c>
      <c r="AP54" s="109">
        <f t="shared" si="24"/>
        <v>30503798</v>
      </c>
      <c r="AQ54" s="109">
        <f t="shared" si="43"/>
        <v>3199.4753513740297</v>
      </c>
      <c r="AR54" s="113">
        <v>2608438</v>
      </c>
      <c r="AS54" s="112">
        <f t="shared" si="44"/>
        <v>273.5932452276065</v>
      </c>
      <c r="AT54" s="113">
        <v>2120275</v>
      </c>
      <c r="AU54" s="112">
        <f t="shared" si="45"/>
        <v>222.39091671911055</v>
      </c>
      <c r="AV54" s="108">
        <f t="shared" si="25"/>
        <v>104168193</v>
      </c>
      <c r="AW54" s="108">
        <f t="shared" si="46"/>
        <v>10925.969477658906</v>
      </c>
    </row>
    <row r="55" spans="1:53" s="62" customFormat="1" ht="12.75">
      <c r="A55" s="49">
        <v>52</v>
      </c>
      <c r="B55" s="151" t="s">
        <v>180</v>
      </c>
      <c r="C55" s="148">
        <v>36021</v>
      </c>
      <c r="D55" s="90">
        <v>144083587</v>
      </c>
      <c r="E55" s="23">
        <f t="shared" si="27"/>
        <v>3999.988534466006</v>
      </c>
      <c r="F55" s="90">
        <v>75708655</v>
      </c>
      <c r="G55" s="23">
        <f t="shared" si="28"/>
        <v>2101.79214902418</v>
      </c>
      <c r="H55" s="90">
        <v>5869415</v>
      </c>
      <c r="I55" s="23">
        <f t="shared" si="47"/>
        <v>162.94425474029038</v>
      </c>
      <c r="J55" s="90">
        <v>13337878</v>
      </c>
      <c r="K55" s="23">
        <f t="shared" si="29"/>
        <v>370.2806140862275</v>
      </c>
      <c r="L55" s="90">
        <v>343054</v>
      </c>
      <c r="M55" s="23">
        <f t="shared" si="30"/>
        <v>9.523722273118459</v>
      </c>
      <c r="N55" s="90">
        <v>12685868</v>
      </c>
      <c r="O55" s="23">
        <f t="shared" si="31"/>
        <v>352.1797840148802</v>
      </c>
      <c r="P55" s="40">
        <f t="shared" si="21"/>
        <v>252028457</v>
      </c>
      <c r="Q55" s="64">
        <f t="shared" si="32"/>
        <v>6996.7090586047025</v>
      </c>
      <c r="R55" s="90">
        <v>17212201</v>
      </c>
      <c r="S55" s="23">
        <f t="shared" si="33"/>
        <v>477.83795563698953</v>
      </c>
      <c r="T55" s="90">
        <v>15991566</v>
      </c>
      <c r="U55" s="23">
        <f t="shared" si="34"/>
        <v>443.95119513617055</v>
      </c>
      <c r="V55" s="130">
        <f t="shared" si="23"/>
        <v>285232224</v>
      </c>
      <c r="W55" s="38">
        <f t="shared" si="35"/>
        <v>7918.498209377863</v>
      </c>
      <c r="X55" s="90">
        <v>22543523</v>
      </c>
      <c r="Y55" s="23">
        <f t="shared" si="36"/>
        <v>625.843896615863</v>
      </c>
      <c r="Z55" s="90">
        <v>7646023</v>
      </c>
      <c r="AA55" s="23">
        <f t="shared" si="37"/>
        <v>212.26570611587684</v>
      </c>
      <c r="AB55" s="90">
        <v>2779398</v>
      </c>
      <c r="AC55" s="23">
        <f t="shared" si="38"/>
        <v>77.16048971433331</v>
      </c>
      <c r="AD55" s="90">
        <v>33483017</v>
      </c>
      <c r="AE55" s="23">
        <f t="shared" si="39"/>
        <v>929.5415729713222</v>
      </c>
      <c r="AF55" s="90">
        <v>31274875</v>
      </c>
      <c r="AG55" s="23">
        <f t="shared" si="40"/>
        <v>868.2400544127037</v>
      </c>
      <c r="AH55" s="90">
        <v>20500781</v>
      </c>
      <c r="AI55" s="23">
        <f t="shared" si="41"/>
        <v>569.1341439715721</v>
      </c>
      <c r="AJ55" s="90">
        <v>0</v>
      </c>
      <c r="AK55" s="23">
        <f t="shared" si="14"/>
        <v>0</v>
      </c>
      <c r="AL55" s="90">
        <v>1310399</v>
      </c>
      <c r="AM55" s="23">
        <f t="shared" si="15"/>
        <v>36.37875128397324</v>
      </c>
      <c r="AN55" s="90">
        <v>7036176</v>
      </c>
      <c r="AO55" s="23">
        <f t="shared" si="42"/>
        <v>195.33538769051387</v>
      </c>
      <c r="AP55" s="57">
        <f t="shared" si="24"/>
        <v>126574192</v>
      </c>
      <c r="AQ55" s="57">
        <f t="shared" si="43"/>
        <v>3513.9000027761585</v>
      </c>
      <c r="AR55" s="90">
        <v>86547813</v>
      </c>
      <c r="AS55" s="23">
        <f t="shared" si="44"/>
        <v>2402.704339135504</v>
      </c>
      <c r="AT55" s="90">
        <v>28285360</v>
      </c>
      <c r="AU55" s="23">
        <f t="shared" si="45"/>
        <v>785.2463840537464</v>
      </c>
      <c r="AV55" s="70">
        <f t="shared" si="25"/>
        <v>526639589</v>
      </c>
      <c r="AW55" s="70">
        <f t="shared" si="46"/>
        <v>14620.348935343272</v>
      </c>
      <c r="AX55" s="61"/>
      <c r="AY55" s="61"/>
      <c r="AZ55" s="61"/>
      <c r="BA55" s="61"/>
    </row>
    <row r="56" spans="1:53" s="62" customFormat="1" ht="12.75">
      <c r="A56" s="49">
        <v>53</v>
      </c>
      <c r="B56" s="151" t="s">
        <v>116</v>
      </c>
      <c r="C56" s="148">
        <v>19369</v>
      </c>
      <c r="D56" s="90">
        <v>63329899</v>
      </c>
      <c r="E56" s="23">
        <f t="shared" si="27"/>
        <v>3269.652485931127</v>
      </c>
      <c r="F56" s="90">
        <v>21750794</v>
      </c>
      <c r="G56" s="23">
        <f t="shared" si="28"/>
        <v>1122.969384067324</v>
      </c>
      <c r="H56" s="90">
        <v>2763282</v>
      </c>
      <c r="I56" s="23">
        <f t="shared" si="47"/>
        <v>142.66518663844286</v>
      </c>
      <c r="J56" s="90">
        <v>2481180</v>
      </c>
      <c r="K56" s="23">
        <f t="shared" si="29"/>
        <v>128.10057308069597</v>
      </c>
      <c r="L56" s="90">
        <v>156632</v>
      </c>
      <c r="M56" s="23">
        <f t="shared" si="30"/>
        <v>8.086736537766534</v>
      </c>
      <c r="N56" s="90">
        <v>11656155</v>
      </c>
      <c r="O56" s="23">
        <f t="shared" si="31"/>
        <v>601.7943621250452</v>
      </c>
      <c r="P56" s="40">
        <f t="shared" si="21"/>
        <v>102137942</v>
      </c>
      <c r="Q56" s="64">
        <f t="shared" si="32"/>
        <v>5273.268728380402</v>
      </c>
      <c r="R56" s="90">
        <v>8621043</v>
      </c>
      <c r="S56" s="23">
        <f t="shared" si="33"/>
        <v>445.0948939026279</v>
      </c>
      <c r="T56" s="90">
        <v>8710690</v>
      </c>
      <c r="U56" s="23">
        <f t="shared" si="34"/>
        <v>449.72326914141155</v>
      </c>
      <c r="V56" s="130">
        <f t="shared" si="23"/>
        <v>119469675</v>
      </c>
      <c r="W56" s="38">
        <f t="shared" si="35"/>
        <v>6168.086891424441</v>
      </c>
      <c r="X56" s="90">
        <v>9831597</v>
      </c>
      <c r="Y56" s="23">
        <f t="shared" si="36"/>
        <v>507.5944550570499</v>
      </c>
      <c r="Z56" s="90">
        <v>2559515</v>
      </c>
      <c r="AA56" s="23">
        <f t="shared" si="37"/>
        <v>132.14492229851825</v>
      </c>
      <c r="AB56" s="90">
        <v>1343915</v>
      </c>
      <c r="AC56" s="23">
        <f t="shared" si="38"/>
        <v>69.38484175744746</v>
      </c>
      <c r="AD56" s="90">
        <v>14901291</v>
      </c>
      <c r="AE56" s="23">
        <f t="shared" si="39"/>
        <v>769.3371366616759</v>
      </c>
      <c r="AF56" s="90">
        <v>12304717</v>
      </c>
      <c r="AG56" s="23">
        <f t="shared" si="40"/>
        <v>635.2788992720326</v>
      </c>
      <c r="AH56" s="90">
        <v>10299743</v>
      </c>
      <c r="AI56" s="23">
        <f t="shared" si="41"/>
        <v>531.7643141101761</v>
      </c>
      <c r="AJ56" s="90">
        <v>0</v>
      </c>
      <c r="AK56" s="23">
        <f t="shared" si="14"/>
        <v>0</v>
      </c>
      <c r="AL56" s="90">
        <v>91525</v>
      </c>
      <c r="AM56" s="23">
        <f t="shared" si="15"/>
        <v>4.725334297072642</v>
      </c>
      <c r="AN56" s="90">
        <v>2226981</v>
      </c>
      <c r="AO56" s="23">
        <f t="shared" si="42"/>
        <v>114.97656048324643</v>
      </c>
      <c r="AP56" s="57">
        <f t="shared" si="24"/>
        <v>53559284</v>
      </c>
      <c r="AQ56" s="57">
        <f t="shared" si="43"/>
        <v>2765.2064639372193</v>
      </c>
      <c r="AR56" s="90">
        <v>2758799</v>
      </c>
      <c r="AS56" s="23">
        <f t="shared" si="44"/>
        <v>142.4337343177242</v>
      </c>
      <c r="AT56" s="90">
        <v>6002602</v>
      </c>
      <c r="AU56" s="23">
        <f t="shared" si="45"/>
        <v>309.90768754194846</v>
      </c>
      <c r="AV56" s="70">
        <f t="shared" si="25"/>
        <v>181790360</v>
      </c>
      <c r="AW56" s="70">
        <f t="shared" si="46"/>
        <v>9385.634777221334</v>
      </c>
      <c r="AX56" s="61"/>
      <c r="AY56" s="61"/>
      <c r="AZ56" s="61"/>
      <c r="BA56" s="61"/>
    </row>
    <row r="57" spans="1:53" s="62" customFormat="1" ht="12.75">
      <c r="A57" s="49">
        <v>54</v>
      </c>
      <c r="B57" s="151" t="s">
        <v>117</v>
      </c>
      <c r="C57" s="148">
        <v>713</v>
      </c>
      <c r="D57" s="90">
        <v>2501165</v>
      </c>
      <c r="E57" s="23">
        <f t="shared" si="27"/>
        <v>3507.945301542777</v>
      </c>
      <c r="F57" s="90">
        <v>1795483</v>
      </c>
      <c r="G57" s="23">
        <f t="shared" si="28"/>
        <v>2518.208976157083</v>
      </c>
      <c r="H57" s="90">
        <v>210011</v>
      </c>
      <c r="I57" s="23">
        <f t="shared" si="47"/>
        <v>294.54558204768585</v>
      </c>
      <c r="J57" s="90">
        <v>291510</v>
      </c>
      <c r="K57" s="23">
        <f t="shared" si="29"/>
        <v>408.8499298737728</v>
      </c>
      <c r="L57" s="90">
        <v>3422</v>
      </c>
      <c r="M57" s="23">
        <f t="shared" si="30"/>
        <v>4.7994389901823284</v>
      </c>
      <c r="N57" s="90">
        <v>719899</v>
      </c>
      <c r="O57" s="23">
        <f t="shared" si="31"/>
        <v>1009.6760168302945</v>
      </c>
      <c r="P57" s="40">
        <f t="shared" si="21"/>
        <v>5521490</v>
      </c>
      <c r="Q57" s="64">
        <f t="shared" si="32"/>
        <v>7744.025245441795</v>
      </c>
      <c r="R57" s="90">
        <v>562451</v>
      </c>
      <c r="S57" s="23">
        <f t="shared" si="33"/>
        <v>788.851332398317</v>
      </c>
      <c r="T57" s="90">
        <v>725581</v>
      </c>
      <c r="U57" s="23">
        <f t="shared" si="34"/>
        <v>1017.6451612903226</v>
      </c>
      <c r="V57" s="130">
        <f t="shared" si="23"/>
        <v>6809522</v>
      </c>
      <c r="W57" s="38">
        <f t="shared" si="35"/>
        <v>9550.521739130434</v>
      </c>
      <c r="X57" s="90">
        <v>432253</v>
      </c>
      <c r="Y57" s="23">
        <f t="shared" si="36"/>
        <v>606.2454417952314</v>
      </c>
      <c r="Z57" s="90">
        <v>415225</v>
      </c>
      <c r="AA57" s="23">
        <f t="shared" si="37"/>
        <v>582.3632538569425</v>
      </c>
      <c r="AB57" s="90">
        <v>379541</v>
      </c>
      <c r="AC57" s="23">
        <f t="shared" si="38"/>
        <v>532.3155680224404</v>
      </c>
      <c r="AD57" s="90">
        <v>894747</v>
      </c>
      <c r="AE57" s="23">
        <f t="shared" si="39"/>
        <v>1254.9046283309958</v>
      </c>
      <c r="AF57" s="90">
        <v>528891</v>
      </c>
      <c r="AG57" s="23">
        <f t="shared" si="40"/>
        <v>741.7826086956521</v>
      </c>
      <c r="AH57" s="90">
        <v>597843</v>
      </c>
      <c r="AI57" s="23">
        <f t="shared" si="41"/>
        <v>838.4894810659187</v>
      </c>
      <c r="AJ57" s="90">
        <v>0</v>
      </c>
      <c r="AK57" s="23">
        <f t="shared" si="14"/>
        <v>0</v>
      </c>
      <c r="AL57" s="90">
        <v>6389</v>
      </c>
      <c r="AM57" s="23">
        <f t="shared" si="15"/>
        <v>8.960729312762973</v>
      </c>
      <c r="AN57" s="90">
        <v>0</v>
      </c>
      <c r="AO57" s="23">
        <f t="shared" si="42"/>
        <v>0</v>
      </c>
      <c r="AP57" s="57">
        <f t="shared" si="24"/>
        <v>3254889</v>
      </c>
      <c r="AQ57" s="57">
        <f t="shared" si="43"/>
        <v>4565.061711079944</v>
      </c>
      <c r="AR57" s="90">
        <v>1059824</v>
      </c>
      <c r="AS57" s="23">
        <f t="shared" si="44"/>
        <v>1486.429172510519</v>
      </c>
      <c r="AT57" s="90">
        <v>148013</v>
      </c>
      <c r="AU57" s="23">
        <f t="shared" si="45"/>
        <v>207.59186535764377</v>
      </c>
      <c r="AV57" s="70">
        <f t="shared" si="25"/>
        <v>11272248</v>
      </c>
      <c r="AW57" s="70">
        <f t="shared" si="46"/>
        <v>15809.604488078541</v>
      </c>
      <c r="AX57" s="61"/>
      <c r="AY57" s="61"/>
      <c r="AZ57" s="61"/>
      <c r="BA57" s="61"/>
    </row>
    <row r="58" spans="1:49" ht="12.75">
      <c r="A58" s="65">
        <v>55</v>
      </c>
      <c r="B58" s="153" t="s">
        <v>181</v>
      </c>
      <c r="C58" s="149">
        <v>18869</v>
      </c>
      <c r="D58" s="106">
        <v>63999704</v>
      </c>
      <c r="E58" s="24">
        <f t="shared" si="27"/>
        <v>3391.790979914145</v>
      </c>
      <c r="F58" s="106">
        <v>22515104</v>
      </c>
      <c r="G58" s="24">
        <f t="shared" si="28"/>
        <v>1193.2324977476285</v>
      </c>
      <c r="H58" s="106">
        <v>4258563</v>
      </c>
      <c r="I58" s="24">
        <f t="shared" si="47"/>
        <v>225.690974614447</v>
      </c>
      <c r="J58" s="106">
        <v>6177782</v>
      </c>
      <c r="K58" s="24">
        <f t="shared" si="29"/>
        <v>327.4037839843129</v>
      </c>
      <c r="L58" s="106">
        <v>495070</v>
      </c>
      <c r="M58" s="24">
        <f t="shared" si="30"/>
        <v>26.23721447877471</v>
      </c>
      <c r="N58" s="106">
        <v>12602179</v>
      </c>
      <c r="O58" s="24">
        <f t="shared" si="31"/>
        <v>667.8774179871747</v>
      </c>
      <c r="P58" s="63">
        <f>D58+F58+H58+J58+L58+N58</f>
        <v>110048402</v>
      </c>
      <c r="Q58" s="4">
        <f t="shared" si="32"/>
        <v>5832.232868726483</v>
      </c>
      <c r="R58" s="106">
        <v>8452769</v>
      </c>
      <c r="S58" s="24">
        <f t="shared" si="33"/>
        <v>447.9712226403095</v>
      </c>
      <c r="T58" s="106">
        <v>10831603</v>
      </c>
      <c r="U58" s="24">
        <f t="shared" si="34"/>
        <v>574.0422385924003</v>
      </c>
      <c r="V58" s="131">
        <f t="shared" si="23"/>
        <v>129332774</v>
      </c>
      <c r="W58" s="5">
        <f t="shared" si="35"/>
        <v>6854.246329959193</v>
      </c>
      <c r="X58" s="106">
        <v>8293912</v>
      </c>
      <c r="Y58" s="24">
        <f t="shared" si="36"/>
        <v>439.55228151995334</v>
      </c>
      <c r="Z58" s="106">
        <v>1826986</v>
      </c>
      <c r="AA58" s="24">
        <f t="shared" si="37"/>
        <v>96.82473898987757</v>
      </c>
      <c r="AB58" s="106">
        <v>1843629</v>
      </c>
      <c r="AC58" s="24">
        <f t="shared" si="38"/>
        <v>97.70676771424029</v>
      </c>
      <c r="AD58" s="106">
        <v>13030569</v>
      </c>
      <c r="AE58" s="24">
        <f t="shared" si="39"/>
        <v>690.580793894748</v>
      </c>
      <c r="AF58" s="106">
        <v>9013170</v>
      </c>
      <c r="AG58" s="24">
        <f t="shared" si="40"/>
        <v>477.6707827653824</v>
      </c>
      <c r="AH58" s="106">
        <v>10166724</v>
      </c>
      <c r="AI58" s="24">
        <f t="shared" si="41"/>
        <v>538.8056600773756</v>
      </c>
      <c r="AJ58" s="106">
        <v>0</v>
      </c>
      <c r="AK58" s="24">
        <f t="shared" si="14"/>
        <v>0</v>
      </c>
      <c r="AL58" s="106">
        <v>2704</v>
      </c>
      <c r="AM58" s="24">
        <f t="shared" si="15"/>
        <v>0.14330383168159416</v>
      </c>
      <c r="AN58" s="106">
        <v>1342575</v>
      </c>
      <c r="AO58" s="24">
        <f t="shared" si="42"/>
        <v>71.15241931209921</v>
      </c>
      <c r="AP58" s="6">
        <f t="shared" si="24"/>
        <v>45520269</v>
      </c>
      <c r="AQ58" s="66">
        <f t="shared" si="43"/>
        <v>2412.436748105358</v>
      </c>
      <c r="AR58" s="106">
        <v>3255747</v>
      </c>
      <c r="AS58" s="24">
        <f t="shared" si="44"/>
        <v>172.5447559489109</v>
      </c>
      <c r="AT58" s="106">
        <v>191134</v>
      </c>
      <c r="AU58" s="24">
        <f t="shared" si="45"/>
        <v>10.129524617096825</v>
      </c>
      <c r="AV58" s="59">
        <f t="shared" si="25"/>
        <v>178299924</v>
      </c>
      <c r="AW58" s="59">
        <f t="shared" si="46"/>
        <v>9449.357358630557</v>
      </c>
    </row>
    <row r="59" spans="1:49" ht="12.75">
      <c r="A59" s="115">
        <v>56</v>
      </c>
      <c r="B59" s="152" t="s">
        <v>118</v>
      </c>
      <c r="C59" s="148">
        <v>2636</v>
      </c>
      <c r="D59" s="113">
        <v>11438888</v>
      </c>
      <c r="E59" s="112">
        <f t="shared" si="27"/>
        <v>4339.487101669196</v>
      </c>
      <c r="F59" s="113">
        <v>3731880</v>
      </c>
      <c r="G59" s="112">
        <f t="shared" si="28"/>
        <v>1415.7359635811836</v>
      </c>
      <c r="H59" s="113">
        <v>888355</v>
      </c>
      <c r="I59" s="112">
        <f t="shared" si="47"/>
        <v>337.0087253414264</v>
      </c>
      <c r="J59" s="113">
        <v>630177</v>
      </c>
      <c r="K59" s="112">
        <f t="shared" si="29"/>
        <v>239.0656297420334</v>
      </c>
      <c r="L59" s="113">
        <v>114651</v>
      </c>
      <c r="M59" s="112">
        <f t="shared" si="30"/>
        <v>43.4943095599393</v>
      </c>
      <c r="N59" s="113">
        <v>1713949</v>
      </c>
      <c r="O59" s="112">
        <f t="shared" si="31"/>
        <v>650.2082701062216</v>
      </c>
      <c r="P59" s="124">
        <f t="shared" si="21"/>
        <v>18517900</v>
      </c>
      <c r="Q59" s="111">
        <f t="shared" si="32"/>
        <v>7025</v>
      </c>
      <c r="R59" s="113">
        <v>807425</v>
      </c>
      <c r="S59" s="112">
        <f t="shared" si="33"/>
        <v>306.306904400607</v>
      </c>
      <c r="T59" s="113">
        <v>2245762</v>
      </c>
      <c r="U59" s="112">
        <f t="shared" si="34"/>
        <v>851.9582701062216</v>
      </c>
      <c r="V59" s="129">
        <f t="shared" si="23"/>
        <v>21571087</v>
      </c>
      <c r="W59" s="110">
        <f t="shared" si="35"/>
        <v>8183.265174506829</v>
      </c>
      <c r="X59" s="113">
        <v>1137029</v>
      </c>
      <c r="Y59" s="112">
        <f t="shared" si="36"/>
        <v>431.34635811836114</v>
      </c>
      <c r="Z59" s="113">
        <v>837715</v>
      </c>
      <c r="AA59" s="112">
        <f t="shared" si="37"/>
        <v>317.79779969650986</v>
      </c>
      <c r="AB59" s="113">
        <v>376821</v>
      </c>
      <c r="AC59" s="112">
        <f t="shared" si="38"/>
        <v>142.95182094081943</v>
      </c>
      <c r="AD59" s="113">
        <v>2157531</v>
      </c>
      <c r="AE59" s="112">
        <f t="shared" si="39"/>
        <v>818.486722306525</v>
      </c>
      <c r="AF59" s="113">
        <v>2345276</v>
      </c>
      <c r="AG59" s="112">
        <f t="shared" si="40"/>
        <v>889.7101669195752</v>
      </c>
      <c r="AH59" s="113">
        <v>2030459</v>
      </c>
      <c r="AI59" s="112">
        <f t="shared" si="41"/>
        <v>770.2803490136571</v>
      </c>
      <c r="AJ59" s="113">
        <v>0</v>
      </c>
      <c r="AK59" s="112">
        <f t="shared" si="14"/>
        <v>0</v>
      </c>
      <c r="AL59" s="113">
        <v>15119</v>
      </c>
      <c r="AM59" s="112">
        <f t="shared" si="15"/>
        <v>5.735584218512899</v>
      </c>
      <c r="AN59" s="113">
        <v>79986</v>
      </c>
      <c r="AO59" s="112">
        <f t="shared" si="42"/>
        <v>30.34370257966616</v>
      </c>
      <c r="AP59" s="109">
        <f t="shared" si="24"/>
        <v>8979936</v>
      </c>
      <c r="AQ59" s="109">
        <f t="shared" si="43"/>
        <v>3406.6525037936267</v>
      </c>
      <c r="AR59" s="113">
        <v>1013419</v>
      </c>
      <c r="AS59" s="112">
        <f t="shared" si="44"/>
        <v>384.45333839150226</v>
      </c>
      <c r="AT59" s="113">
        <v>0</v>
      </c>
      <c r="AU59" s="112">
        <f t="shared" si="45"/>
        <v>0</v>
      </c>
      <c r="AV59" s="108">
        <f t="shared" si="25"/>
        <v>31564442</v>
      </c>
      <c r="AW59" s="108">
        <f t="shared" si="46"/>
        <v>11974.371016691957</v>
      </c>
    </row>
    <row r="60" spans="1:53" s="62" customFormat="1" ht="12.75">
      <c r="A60" s="49">
        <v>57</v>
      </c>
      <c r="B60" s="151" t="s">
        <v>182</v>
      </c>
      <c r="C60" s="148">
        <v>9090</v>
      </c>
      <c r="D60" s="90">
        <v>31960145</v>
      </c>
      <c r="E60" s="23">
        <f t="shared" si="27"/>
        <v>3515.9675467546754</v>
      </c>
      <c r="F60" s="90">
        <v>11564021</v>
      </c>
      <c r="G60" s="23">
        <f t="shared" si="28"/>
        <v>1272.1695269526954</v>
      </c>
      <c r="H60" s="90">
        <v>2426179</v>
      </c>
      <c r="I60" s="23">
        <f t="shared" si="47"/>
        <v>266.9063806380638</v>
      </c>
      <c r="J60" s="90">
        <v>920760</v>
      </c>
      <c r="K60" s="23">
        <f t="shared" si="29"/>
        <v>101.29372937293729</v>
      </c>
      <c r="L60" s="90">
        <v>99581</v>
      </c>
      <c r="M60" s="23">
        <f t="shared" si="30"/>
        <v>10.955005500550055</v>
      </c>
      <c r="N60" s="90">
        <v>4129058</v>
      </c>
      <c r="O60" s="23">
        <f t="shared" si="31"/>
        <v>454.24180418041806</v>
      </c>
      <c r="P60" s="40">
        <f t="shared" si="21"/>
        <v>51099744</v>
      </c>
      <c r="Q60" s="64">
        <f t="shared" si="32"/>
        <v>5621.53399339934</v>
      </c>
      <c r="R60" s="90">
        <v>4599523</v>
      </c>
      <c r="S60" s="23">
        <f t="shared" si="33"/>
        <v>505.9981298129813</v>
      </c>
      <c r="T60" s="90">
        <v>4487746</v>
      </c>
      <c r="U60" s="23">
        <f t="shared" si="34"/>
        <v>493.7014301430143</v>
      </c>
      <c r="V60" s="130">
        <f t="shared" si="23"/>
        <v>60187013</v>
      </c>
      <c r="W60" s="38">
        <f t="shared" si="35"/>
        <v>6621.233553355336</v>
      </c>
      <c r="X60" s="90">
        <v>4401832</v>
      </c>
      <c r="Y60" s="23">
        <f t="shared" si="36"/>
        <v>484.24994499449946</v>
      </c>
      <c r="Z60" s="90">
        <v>2747486</v>
      </c>
      <c r="AA60" s="23">
        <f t="shared" si="37"/>
        <v>302.2536853685369</v>
      </c>
      <c r="AB60" s="90">
        <v>852422</v>
      </c>
      <c r="AC60" s="23">
        <f t="shared" si="38"/>
        <v>93.77579757975798</v>
      </c>
      <c r="AD60" s="90">
        <v>7443760</v>
      </c>
      <c r="AE60" s="23">
        <f t="shared" si="39"/>
        <v>818.8954895489549</v>
      </c>
      <c r="AF60" s="90">
        <v>4949742</v>
      </c>
      <c r="AG60" s="23">
        <f t="shared" si="40"/>
        <v>544.5260726072607</v>
      </c>
      <c r="AH60" s="90">
        <v>4886705</v>
      </c>
      <c r="AI60" s="23">
        <f t="shared" si="41"/>
        <v>537.5913091309131</v>
      </c>
      <c r="AJ60" s="90">
        <v>0</v>
      </c>
      <c r="AK60" s="23">
        <f t="shared" si="14"/>
        <v>0</v>
      </c>
      <c r="AL60" s="90">
        <v>41080</v>
      </c>
      <c r="AM60" s="23">
        <f t="shared" si="15"/>
        <v>4.51925192519252</v>
      </c>
      <c r="AN60" s="90">
        <v>752631</v>
      </c>
      <c r="AO60" s="23">
        <f t="shared" si="42"/>
        <v>82.7976897689769</v>
      </c>
      <c r="AP60" s="57">
        <f t="shared" si="24"/>
        <v>26075658</v>
      </c>
      <c r="AQ60" s="57">
        <f t="shared" si="43"/>
        <v>2868.6092409240923</v>
      </c>
      <c r="AR60" s="90">
        <v>10424275</v>
      </c>
      <c r="AS60" s="23">
        <f t="shared" si="44"/>
        <v>1146.7849284928493</v>
      </c>
      <c r="AT60" s="90">
        <v>463156</v>
      </c>
      <c r="AU60" s="23">
        <f t="shared" si="45"/>
        <v>50.95225522552255</v>
      </c>
      <c r="AV60" s="70">
        <f t="shared" si="25"/>
        <v>97150102</v>
      </c>
      <c r="AW60" s="70">
        <f>AV60/$C60</f>
        <v>10687.5799779978</v>
      </c>
      <c r="AX60" s="61"/>
      <c r="AY60" s="61"/>
      <c r="AZ60" s="61"/>
      <c r="BA60" s="61"/>
    </row>
    <row r="61" spans="1:53" s="62" customFormat="1" ht="12.75">
      <c r="A61" s="49">
        <v>58</v>
      </c>
      <c r="B61" s="151" t="s">
        <v>119</v>
      </c>
      <c r="C61" s="148">
        <v>9986</v>
      </c>
      <c r="D61" s="90">
        <v>33507279</v>
      </c>
      <c r="E61" s="23">
        <f t="shared" si="27"/>
        <v>3355.4254956939717</v>
      </c>
      <c r="F61" s="90">
        <v>12034885</v>
      </c>
      <c r="G61" s="23">
        <f t="shared" si="28"/>
        <v>1205.1757460444624</v>
      </c>
      <c r="H61" s="90">
        <v>2103426</v>
      </c>
      <c r="I61" s="23">
        <f t="shared" si="47"/>
        <v>210.63749248948528</v>
      </c>
      <c r="J61" s="90">
        <v>1064422</v>
      </c>
      <c r="K61" s="23">
        <f t="shared" si="29"/>
        <v>106.59142799919888</v>
      </c>
      <c r="L61" s="90">
        <v>160669</v>
      </c>
      <c r="M61" s="23">
        <f t="shared" si="30"/>
        <v>16.08942519527338</v>
      </c>
      <c r="N61" s="90">
        <v>4689649</v>
      </c>
      <c r="O61" s="23">
        <f t="shared" si="31"/>
        <v>469.6223713198478</v>
      </c>
      <c r="P61" s="40">
        <f t="shared" si="21"/>
        <v>53560330</v>
      </c>
      <c r="Q61" s="64">
        <f t="shared" si="32"/>
        <v>5363.541958742239</v>
      </c>
      <c r="R61" s="90">
        <v>4405923</v>
      </c>
      <c r="S61" s="23">
        <f t="shared" si="33"/>
        <v>441.20999399158825</v>
      </c>
      <c r="T61" s="90">
        <v>4092923</v>
      </c>
      <c r="U61" s="23">
        <f t="shared" si="34"/>
        <v>409.8661125575806</v>
      </c>
      <c r="V61" s="130">
        <f t="shared" si="23"/>
        <v>62059176</v>
      </c>
      <c r="W61" s="38">
        <f t="shared" si="35"/>
        <v>6214.618065291408</v>
      </c>
      <c r="X61" s="90">
        <v>5573331</v>
      </c>
      <c r="Y61" s="23">
        <f t="shared" si="36"/>
        <v>558.1144602443421</v>
      </c>
      <c r="Z61" s="90">
        <v>1543504</v>
      </c>
      <c r="AA61" s="23">
        <f t="shared" si="37"/>
        <v>154.5667935109153</v>
      </c>
      <c r="AB61" s="90">
        <v>612379</v>
      </c>
      <c r="AC61" s="23">
        <f t="shared" si="38"/>
        <v>61.32375325455638</v>
      </c>
      <c r="AD61" s="90">
        <v>8500207</v>
      </c>
      <c r="AE61" s="23">
        <f t="shared" si="39"/>
        <v>851.2123973562988</v>
      </c>
      <c r="AF61" s="90">
        <v>6948051</v>
      </c>
      <c r="AG61" s="23">
        <f t="shared" si="40"/>
        <v>695.7791908672141</v>
      </c>
      <c r="AH61" s="90">
        <v>6419233</v>
      </c>
      <c r="AI61" s="23">
        <f t="shared" si="41"/>
        <v>642.823252553575</v>
      </c>
      <c r="AJ61" s="90">
        <v>36678</v>
      </c>
      <c r="AK61" s="23">
        <f t="shared" si="14"/>
        <v>3.672942118966553</v>
      </c>
      <c r="AL61" s="90">
        <v>19267</v>
      </c>
      <c r="AM61" s="23">
        <f t="shared" si="15"/>
        <v>1.9294011616262767</v>
      </c>
      <c r="AN61" s="90">
        <v>734602</v>
      </c>
      <c r="AO61" s="23">
        <f t="shared" si="42"/>
        <v>73.56318846384939</v>
      </c>
      <c r="AP61" s="57">
        <f>X61+Z61+AB61+AD61+AF61+AH61+AJ61+AL61+AN61</f>
        <v>30387252</v>
      </c>
      <c r="AQ61" s="57">
        <f t="shared" si="43"/>
        <v>3042.985379531344</v>
      </c>
      <c r="AR61" s="90">
        <v>1802805</v>
      </c>
      <c r="AS61" s="23">
        <f t="shared" si="44"/>
        <v>180.53324654516322</v>
      </c>
      <c r="AT61" s="90">
        <v>2008251</v>
      </c>
      <c r="AU61" s="23">
        <f t="shared" si="45"/>
        <v>201.10664930903263</v>
      </c>
      <c r="AV61" s="70">
        <f>V61+AP61+AR61+AT61</f>
        <v>96257484</v>
      </c>
      <c r="AW61" s="70">
        <f t="shared" si="46"/>
        <v>9639.243340676947</v>
      </c>
      <c r="AX61" s="61"/>
      <c r="AY61" s="61"/>
      <c r="AZ61" s="61"/>
      <c r="BA61" s="61"/>
    </row>
    <row r="62" spans="1:53" s="62" customFormat="1" ht="12.75">
      <c r="A62" s="49">
        <v>59</v>
      </c>
      <c r="B62" s="151" t="s">
        <v>120</v>
      </c>
      <c r="C62" s="148">
        <v>5302</v>
      </c>
      <c r="D62" s="90">
        <v>17478965</v>
      </c>
      <c r="E62" s="23">
        <f t="shared" si="27"/>
        <v>3296.6738966427765</v>
      </c>
      <c r="F62" s="90">
        <v>7084395</v>
      </c>
      <c r="G62" s="23">
        <f t="shared" si="28"/>
        <v>1336.1740852508487</v>
      </c>
      <c r="H62" s="90">
        <v>1255863</v>
      </c>
      <c r="I62" s="23">
        <f t="shared" si="47"/>
        <v>236.86589966050548</v>
      </c>
      <c r="J62" s="90">
        <v>453358</v>
      </c>
      <c r="K62" s="23">
        <f t="shared" si="29"/>
        <v>85.50697849867974</v>
      </c>
      <c r="L62" s="90">
        <v>141374</v>
      </c>
      <c r="M62" s="23">
        <f t="shared" si="30"/>
        <v>26.66427763108261</v>
      </c>
      <c r="N62" s="90">
        <v>4539454</v>
      </c>
      <c r="O62" s="23">
        <f t="shared" si="31"/>
        <v>856.1776688042248</v>
      </c>
      <c r="P62" s="40">
        <f t="shared" si="21"/>
        <v>30953409</v>
      </c>
      <c r="Q62" s="64">
        <f t="shared" si="32"/>
        <v>5838.0628064881175</v>
      </c>
      <c r="R62" s="90">
        <v>1783242</v>
      </c>
      <c r="S62" s="23">
        <f t="shared" si="33"/>
        <v>336.33383628819314</v>
      </c>
      <c r="T62" s="90">
        <v>3142049</v>
      </c>
      <c r="U62" s="23">
        <f t="shared" si="34"/>
        <v>592.6158053564693</v>
      </c>
      <c r="V62" s="130">
        <f t="shared" si="23"/>
        <v>35878700</v>
      </c>
      <c r="W62" s="38">
        <f t="shared" si="35"/>
        <v>6767.01244813278</v>
      </c>
      <c r="X62" s="90">
        <v>3360807</v>
      </c>
      <c r="Y62" s="23">
        <f t="shared" si="36"/>
        <v>633.8753300641267</v>
      </c>
      <c r="Z62" s="90">
        <v>1176038</v>
      </c>
      <c r="AA62" s="23">
        <f t="shared" si="37"/>
        <v>221.81026027913995</v>
      </c>
      <c r="AB62" s="90">
        <v>439070</v>
      </c>
      <c r="AC62" s="23">
        <f t="shared" si="38"/>
        <v>82.8121463598642</v>
      </c>
      <c r="AD62" s="90">
        <v>5088499</v>
      </c>
      <c r="AE62" s="23">
        <f t="shared" si="39"/>
        <v>959.7319879290834</v>
      </c>
      <c r="AF62" s="90">
        <v>3779133</v>
      </c>
      <c r="AG62" s="23">
        <f t="shared" si="40"/>
        <v>712.7749905695964</v>
      </c>
      <c r="AH62" s="90">
        <v>3938022</v>
      </c>
      <c r="AI62" s="23">
        <f t="shared" si="41"/>
        <v>742.7427385892116</v>
      </c>
      <c r="AJ62" s="90">
        <v>0</v>
      </c>
      <c r="AK62" s="23">
        <f t="shared" si="14"/>
        <v>0</v>
      </c>
      <c r="AL62" s="90">
        <v>27093</v>
      </c>
      <c r="AM62" s="23">
        <f t="shared" si="15"/>
        <v>5.109958506224066</v>
      </c>
      <c r="AN62" s="90">
        <v>0</v>
      </c>
      <c r="AO62" s="23">
        <f t="shared" si="42"/>
        <v>0</v>
      </c>
      <c r="AP62" s="57">
        <f t="shared" si="24"/>
        <v>17808662</v>
      </c>
      <c r="AQ62" s="57">
        <f t="shared" si="43"/>
        <v>3358.8574122972464</v>
      </c>
      <c r="AR62" s="90">
        <v>559260</v>
      </c>
      <c r="AS62" s="23">
        <f t="shared" si="44"/>
        <v>105.48095058468502</v>
      </c>
      <c r="AT62" s="90">
        <v>1872350</v>
      </c>
      <c r="AU62" s="23">
        <f t="shared" si="45"/>
        <v>353.1403244058846</v>
      </c>
      <c r="AV62" s="70">
        <f>V62+AP62+AR62+AT62</f>
        <v>56118972</v>
      </c>
      <c r="AW62" s="70">
        <f t="shared" si="46"/>
        <v>10584.491135420596</v>
      </c>
      <c r="AX62" s="61"/>
      <c r="AY62" s="61"/>
      <c r="AZ62" s="61"/>
      <c r="BA62" s="61"/>
    </row>
    <row r="63" spans="1:49" ht="12.75">
      <c r="A63" s="65">
        <v>60</v>
      </c>
      <c r="B63" s="153" t="s">
        <v>121</v>
      </c>
      <c r="C63" s="149">
        <v>7143</v>
      </c>
      <c r="D63" s="106">
        <v>25416159</v>
      </c>
      <c r="E63" s="24">
        <f t="shared" si="27"/>
        <v>3558.1910961780764</v>
      </c>
      <c r="F63" s="106">
        <v>9789779</v>
      </c>
      <c r="G63" s="24">
        <f t="shared" si="28"/>
        <v>1370.5416491670167</v>
      </c>
      <c r="H63" s="106">
        <v>1409921</v>
      </c>
      <c r="I63" s="24">
        <f t="shared" si="47"/>
        <v>197.384992300154</v>
      </c>
      <c r="J63" s="106">
        <v>905722</v>
      </c>
      <c r="K63" s="24">
        <f t="shared" si="29"/>
        <v>126.79854402911941</v>
      </c>
      <c r="L63" s="106">
        <v>115618</v>
      </c>
      <c r="M63" s="24">
        <f t="shared" si="30"/>
        <v>16.18619627607448</v>
      </c>
      <c r="N63" s="106">
        <v>3238939</v>
      </c>
      <c r="O63" s="24">
        <f t="shared" si="31"/>
        <v>453.442391152177</v>
      </c>
      <c r="P63" s="63">
        <f t="shared" si="21"/>
        <v>40876138</v>
      </c>
      <c r="Q63" s="4">
        <f t="shared" si="32"/>
        <v>5722.544869102618</v>
      </c>
      <c r="R63" s="106">
        <v>2904978</v>
      </c>
      <c r="S63" s="24">
        <f t="shared" si="33"/>
        <v>406.68878622427553</v>
      </c>
      <c r="T63" s="106">
        <v>4465225</v>
      </c>
      <c r="U63" s="24">
        <f t="shared" si="34"/>
        <v>625.1189976200476</v>
      </c>
      <c r="V63" s="131">
        <f t="shared" si="23"/>
        <v>48246341</v>
      </c>
      <c r="W63" s="5">
        <f t="shared" si="35"/>
        <v>6754.352652946941</v>
      </c>
      <c r="X63" s="106">
        <v>4281483</v>
      </c>
      <c r="Y63" s="24">
        <f t="shared" si="36"/>
        <v>599.3956320873583</v>
      </c>
      <c r="Z63" s="106">
        <v>1436910</v>
      </c>
      <c r="AA63" s="24">
        <f t="shared" si="37"/>
        <v>201.16337673246534</v>
      </c>
      <c r="AB63" s="106">
        <v>619317</v>
      </c>
      <c r="AC63" s="24">
        <f t="shared" si="38"/>
        <v>86.70264594708105</v>
      </c>
      <c r="AD63" s="106">
        <v>5634318</v>
      </c>
      <c r="AE63" s="24">
        <f t="shared" si="39"/>
        <v>788.7887442251155</v>
      </c>
      <c r="AF63" s="106">
        <v>4016160</v>
      </c>
      <c r="AG63" s="24">
        <f t="shared" si="40"/>
        <v>562.2511549769005</v>
      </c>
      <c r="AH63" s="106">
        <v>5105874</v>
      </c>
      <c r="AI63" s="24">
        <f t="shared" si="41"/>
        <v>714.8080638387232</v>
      </c>
      <c r="AJ63" s="106">
        <v>0</v>
      </c>
      <c r="AK63" s="24">
        <f t="shared" si="14"/>
        <v>0</v>
      </c>
      <c r="AL63" s="106">
        <v>12700</v>
      </c>
      <c r="AM63" s="24">
        <f t="shared" si="15"/>
        <v>1.7779644407111859</v>
      </c>
      <c r="AN63" s="106">
        <v>297738</v>
      </c>
      <c r="AO63" s="24">
        <f t="shared" si="42"/>
        <v>41.682486350272995</v>
      </c>
      <c r="AP63" s="6">
        <f t="shared" si="24"/>
        <v>21404500</v>
      </c>
      <c r="AQ63" s="66">
        <f t="shared" si="43"/>
        <v>2996.570068598628</v>
      </c>
      <c r="AR63" s="106">
        <v>6212568</v>
      </c>
      <c r="AS63" s="24">
        <f t="shared" si="44"/>
        <v>869.7421251574968</v>
      </c>
      <c r="AT63" s="106">
        <v>6461068</v>
      </c>
      <c r="AU63" s="24">
        <f t="shared" si="45"/>
        <v>904.5314293714126</v>
      </c>
      <c r="AV63" s="59">
        <f t="shared" si="25"/>
        <v>82324477</v>
      </c>
      <c r="AW63" s="59">
        <f t="shared" si="46"/>
        <v>11525.19627607448</v>
      </c>
    </row>
    <row r="64" spans="1:49" ht="12.75">
      <c r="A64" s="115">
        <v>61</v>
      </c>
      <c r="B64" s="152" t="s">
        <v>122</v>
      </c>
      <c r="C64" s="148">
        <v>3825</v>
      </c>
      <c r="D64" s="113">
        <v>14116112</v>
      </c>
      <c r="E64" s="112">
        <f t="shared" si="27"/>
        <v>3690.486797385621</v>
      </c>
      <c r="F64" s="113">
        <v>5965316</v>
      </c>
      <c r="G64" s="112">
        <f t="shared" si="28"/>
        <v>1559.5597385620915</v>
      </c>
      <c r="H64" s="113">
        <v>605819</v>
      </c>
      <c r="I64" s="112">
        <f t="shared" si="47"/>
        <v>158.3840522875817</v>
      </c>
      <c r="J64" s="113">
        <v>2338530</v>
      </c>
      <c r="K64" s="112">
        <f t="shared" si="29"/>
        <v>611.3803921568627</v>
      </c>
      <c r="L64" s="113">
        <v>-3</v>
      </c>
      <c r="M64" s="112">
        <f t="shared" si="30"/>
        <v>-0.000784313725490196</v>
      </c>
      <c r="N64" s="113">
        <v>3919537</v>
      </c>
      <c r="O64" s="112">
        <f t="shared" si="31"/>
        <v>1024.7155555555555</v>
      </c>
      <c r="P64" s="124">
        <f t="shared" si="21"/>
        <v>26945311</v>
      </c>
      <c r="Q64" s="111">
        <f t="shared" si="32"/>
        <v>7044.525751633987</v>
      </c>
      <c r="R64" s="113">
        <v>1850063</v>
      </c>
      <c r="S64" s="112">
        <f t="shared" si="33"/>
        <v>483.6766013071895</v>
      </c>
      <c r="T64" s="113">
        <v>1609321</v>
      </c>
      <c r="U64" s="112">
        <f t="shared" si="34"/>
        <v>420.7375163398693</v>
      </c>
      <c r="V64" s="129">
        <f t="shared" si="23"/>
        <v>30404695</v>
      </c>
      <c r="W64" s="110">
        <f t="shared" si="35"/>
        <v>7948.9398692810455</v>
      </c>
      <c r="X64" s="113">
        <v>2331789</v>
      </c>
      <c r="Y64" s="112">
        <f t="shared" si="36"/>
        <v>609.6180392156863</v>
      </c>
      <c r="Z64" s="113">
        <v>1453273</v>
      </c>
      <c r="AA64" s="112">
        <f t="shared" si="37"/>
        <v>379.9406535947712</v>
      </c>
      <c r="AB64" s="113">
        <v>630677</v>
      </c>
      <c r="AC64" s="112">
        <f t="shared" si="38"/>
        <v>164.88287581699348</v>
      </c>
      <c r="AD64" s="113">
        <v>3602109</v>
      </c>
      <c r="AE64" s="112">
        <f t="shared" si="39"/>
        <v>941.7278431372549</v>
      </c>
      <c r="AF64" s="113">
        <v>2481732</v>
      </c>
      <c r="AG64" s="112">
        <f t="shared" si="40"/>
        <v>648.8188235294118</v>
      </c>
      <c r="AH64" s="113">
        <v>2416981</v>
      </c>
      <c r="AI64" s="112">
        <f t="shared" si="41"/>
        <v>631.8904575163399</v>
      </c>
      <c r="AJ64" s="113">
        <v>0</v>
      </c>
      <c r="AK64" s="112">
        <f t="shared" si="14"/>
        <v>0</v>
      </c>
      <c r="AL64" s="113">
        <v>0</v>
      </c>
      <c r="AM64" s="112">
        <f t="shared" si="15"/>
        <v>0</v>
      </c>
      <c r="AN64" s="113">
        <v>212517</v>
      </c>
      <c r="AO64" s="112">
        <f t="shared" si="42"/>
        <v>55.56</v>
      </c>
      <c r="AP64" s="109">
        <f t="shared" si="24"/>
        <v>13129078</v>
      </c>
      <c r="AQ64" s="109">
        <f t="shared" si="43"/>
        <v>3432.4386928104577</v>
      </c>
      <c r="AR64" s="113">
        <v>263555</v>
      </c>
      <c r="AS64" s="112">
        <f t="shared" si="44"/>
        <v>68.9032679738562</v>
      </c>
      <c r="AT64" s="113">
        <v>1884000</v>
      </c>
      <c r="AU64" s="112">
        <f t="shared" si="45"/>
        <v>492.54901960784315</v>
      </c>
      <c r="AV64" s="108">
        <f t="shared" si="25"/>
        <v>45681328</v>
      </c>
      <c r="AW64" s="108">
        <f t="shared" si="46"/>
        <v>11942.830849673202</v>
      </c>
    </row>
    <row r="65" spans="1:53" s="62" customFormat="1" ht="12.75">
      <c r="A65" s="49">
        <v>62</v>
      </c>
      <c r="B65" s="151" t="s">
        <v>123</v>
      </c>
      <c r="C65" s="148">
        <v>2246</v>
      </c>
      <c r="D65" s="90">
        <v>7545526</v>
      </c>
      <c r="E65" s="23">
        <f t="shared" si="27"/>
        <v>3359.539626001781</v>
      </c>
      <c r="F65" s="90">
        <v>2097433</v>
      </c>
      <c r="G65" s="23">
        <f t="shared" si="28"/>
        <v>933.8526268922529</v>
      </c>
      <c r="H65" s="90">
        <v>841490</v>
      </c>
      <c r="I65" s="23">
        <f t="shared" si="47"/>
        <v>374.66162065894923</v>
      </c>
      <c r="J65" s="90">
        <v>270402</v>
      </c>
      <c r="K65" s="23">
        <f t="shared" si="29"/>
        <v>120.39269813000891</v>
      </c>
      <c r="L65" s="90">
        <v>84253</v>
      </c>
      <c r="M65" s="23">
        <f t="shared" si="30"/>
        <v>37.51246660730187</v>
      </c>
      <c r="N65" s="90">
        <v>1289958</v>
      </c>
      <c r="O65" s="23">
        <f t="shared" si="31"/>
        <v>574.3357079252004</v>
      </c>
      <c r="P65" s="40">
        <f>D65+F65+H65+J65+L65+N65</f>
        <v>12129062</v>
      </c>
      <c r="Q65" s="64">
        <f t="shared" si="32"/>
        <v>5400.294746215494</v>
      </c>
      <c r="R65" s="90">
        <v>739219</v>
      </c>
      <c r="S65" s="23">
        <f t="shared" si="33"/>
        <v>329.12689225289404</v>
      </c>
      <c r="T65" s="90">
        <v>908377</v>
      </c>
      <c r="U65" s="23">
        <f t="shared" si="34"/>
        <v>404.44211932324134</v>
      </c>
      <c r="V65" s="130">
        <f t="shared" si="23"/>
        <v>13776658</v>
      </c>
      <c r="W65" s="38">
        <f t="shared" si="35"/>
        <v>6133.86375779163</v>
      </c>
      <c r="X65" s="90">
        <v>984046</v>
      </c>
      <c r="Y65" s="23">
        <f t="shared" si="36"/>
        <v>438.1326803205699</v>
      </c>
      <c r="Z65" s="90">
        <v>632984</v>
      </c>
      <c r="AA65" s="23">
        <f t="shared" si="37"/>
        <v>281.8272484416741</v>
      </c>
      <c r="AB65" s="90">
        <v>307578</v>
      </c>
      <c r="AC65" s="23">
        <f t="shared" si="38"/>
        <v>136.94479073909173</v>
      </c>
      <c r="AD65" s="90">
        <v>1543076</v>
      </c>
      <c r="AE65" s="23">
        <f t="shared" si="39"/>
        <v>687.032947462155</v>
      </c>
      <c r="AF65" s="90">
        <v>1367422</v>
      </c>
      <c r="AG65" s="23">
        <f t="shared" si="40"/>
        <v>608.8254674977738</v>
      </c>
      <c r="AH65" s="90">
        <v>1588885</v>
      </c>
      <c r="AI65" s="23">
        <f t="shared" si="41"/>
        <v>707.4287622439894</v>
      </c>
      <c r="AJ65" s="90">
        <v>0</v>
      </c>
      <c r="AK65" s="23">
        <f t="shared" si="14"/>
        <v>0</v>
      </c>
      <c r="AL65" s="90">
        <v>7823</v>
      </c>
      <c r="AM65" s="23">
        <f t="shared" si="15"/>
        <v>3.483081032947462</v>
      </c>
      <c r="AN65" s="90">
        <v>1011</v>
      </c>
      <c r="AO65" s="23">
        <f t="shared" si="42"/>
        <v>0.45013357079252003</v>
      </c>
      <c r="AP65" s="57">
        <f>X65+Z65+AB65+AD65+AF65+AH65+AJ65+AL65+AN65</f>
        <v>6432825</v>
      </c>
      <c r="AQ65" s="57">
        <f t="shared" si="43"/>
        <v>2864.125111308994</v>
      </c>
      <c r="AR65" s="90">
        <v>5863</v>
      </c>
      <c r="AS65" s="23">
        <f t="shared" si="44"/>
        <v>2.610418521816563</v>
      </c>
      <c r="AT65" s="90">
        <v>0</v>
      </c>
      <c r="AU65" s="23">
        <f t="shared" si="45"/>
        <v>0</v>
      </c>
      <c r="AV65" s="70">
        <f t="shared" si="25"/>
        <v>20215346</v>
      </c>
      <c r="AW65" s="70">
        <f t="shared" si="46"/>
        <v>9000.599287622439</v>
      </c>
      <c r="AX65" s="61"/>
      <c r="AY65" s="61"/>
      <c r="AZ65" s="61"/>
      <c r="BA65" s="61"/>
    </row>
    <row r="66" spans="1:53" s="62" customFormat="1" ht="12.75">
      <c r="A66" s="49">
        <v>63</v>
      </c>
      <c r="B66" s="151" t="s">
        <v>124</v>
      </c>
      <c r="C66" s="148">
        <v>2265</v>
      </c>
      <c r="D66" s="90">
        <v>9689531</v>
      </c>
      <c r="E66" s="23">
        <f t="shared" si="27"/>
        <v>4277.938631346578</v>
      </c>
      <c r="F66" s="90">
        <v>2910961</v>
      </c>
      <c r="G66" s="23">
        <f t="shared" si="28"/>
        <v>1285.1924944812363</v>
      </c>
      <c r="H66" s="90">
        <v>442855</v>
      </c>
      <c r="I66" s="23">
        <f t="shared" si="47"/>
        <v>195.52097130242825</v>
      </c>
      <c r="J66" s="90">
        <v>316587</v>
      </c>
      <c r="K66" s="23">
        <f t="shared" si="29"/>
        <v>139.77350993377485</v>
      </c>
      <c r="L66" s="90">
        <v>26610</v>
      </c>
      <c r="M66" s="23">
        <f t="shared" si="30"/>
        <v>11.748344370860927</v>
      </c>
      <c r="N66" s="90">
        <v>1603879</v>
      </c>
      <c r="O66" s="23">
        <f t="shared" si="31"/>
        <v>708.1143487858719</v>
      </c>
      <c r="P66" s="40">
        <f t="shared" si="21"/>
        <v>14990423</v>
      </c>
      <c r="Q66" s="64">
        <f t="shared" si="32"/>
        <v>6618.288300220751</v>
      </c>
      <c r="R66" s="90">
        <v>1476835</v>
      </c>
      <c r="S66" s="23">
        <f t="shared" si="33"/>
        <v>652.0242825607064</v>
      </c>
      <c r="T66" s="90">
        <v>1519714</v>
      </c>
      <c r="U66" s="23">
        <f t="shared" si="34"/>
        <v>670.9554083885209</v>
      </c>
      <c r="V66" s="130">
        <f t="shared" si="23"/>
        <v>17986972</v>
      </c>
      <c r="W66" s="38">
        <f>V66/$C66</f>
        <v>7941.267991169978</v>
      </c>
      <c r="X66" s="90">
        <v>1724216</v>
      </c>
      <c r="Y66" s="23">
        <f t="shared" si="36"/>
        <v>761.2432671081677</v>
      </c>
      <c r="Z66" s="90">
        <v>582806</v>
      </c>
      <c r="AA66" s="23">
        <f t="shared" si="37"/>
        <v>257.3094922737307</v>
      </c>
      <c r="AB66" s="90">
        <v>376094</v>
      </c>
      <c r="AC66" s="23">
        <f t="shared" si="38"/>
        <v>166.0459161147903</v>
      </c>
      <c r="AD66" s="90">
        <v>2428410</v>
      </c>
      <c r="AE66" s="23">
        <f t="shared" si="39"/>
        <v>1072.1456953642385</v>
      </c>
      <c r="AF66" s="90">
        <v>1509182</v>
      </c>
      <c r="AG66" s="23">
        <f t="shared" si="40"/>
        <v>666.305518763797</v>
      </c>
      <c r="AH66" s="90">
        <v>1436986</v>
      </c>
      <c r="AI66" s="23">
        <f t="shared" si="41"/>
        <v>634.4309050772627</v>
      </c>
      <c r="AJ66" s="90">
        <v>0</v>
      </c>
      <c r="AK66" s="23">
        <f t="shared" si="14"/>
        <v>0</v>
      </c>
      <c r="AL66" s="90">
        <v>67372</v>
      </c>
      <c r="AM66" s="23">
        <f t="shared" si="15"/>
        <v>29.744812362030906</v>
      </c>
      <c r="AN66" s="90">
        <v>577969</v>
      </c>
      <c r="AO66" s="23">
        <f t="shared" si="42"/>
        <v>255.17395143487857</v>
      </c>
      <c r="AP66" s="57">
        <f>X66+Z66+AB66+AD66+AF66+AH66+AJ66+AL66+AN66</f>
        <v>8703035</v>
      </c>
      <c r="AQ66" s="57">
        <f t="shared" si="43"/>
        <v>3842.399558498896</v>
      </c>
      <c r="AR66" s="90">
        <v>84442</v>
      </c>
      <c r="AS66" s="23">
        <f t="shared" si="44"/>
        <v>37.28123620309051</v>
      </c>
      <c r="AT66" s="90">
        <v>1755837</v>
      </c>
      <c r="AU66" s="23">
        <f t="shared" si="45"/>
        <v>775.2039735099338</v>
      </c>
      <c r="AV66" s="70">
        <f t="shared" si="25"/>
        <v>28530286</v>
      </c>
      <c r="AW66" s="70">
        <f t="shared" si="46"/>
        <v>12596.1527593819</v>
      </c>
      <c r="AX66" s="61"/>
      <c r="AY66" s="61"/>
      <c r="AZ66" s="61"/>
      <c r="BA66" s="61"/>
    </row>
    <row r="67" spans="1:53" s="62" customFormat="1" ht="12.75">
      <c r="A67" s="49">
        <v>64</v>
      </c>
      <c r="B67" s="151" t="s">
        <v>125</v>
      </c>
      <c r="C67" s="148">
        <v>2624</v>
      </c>
      <c r="D67" s="90">
        <v>8033195</v>
      </c>
      <c r="E67" s="23">
        <f t="shared" si="27"/>
        <v>3061.4310213414633</v>
      </c>
      <c r="F67" s="90">
        <v>2863761</v>
      </c>
      <c r="G67" s="23">
        <f t="shared" si="28"/>
        <v>1091.3723323170732</v>
      </c>
      <c r="H67" s="90">
        <v>1045029</v>
      </c>
      <c r="I67" s="23">
        <f t="shared" si="47"/>
        <v>398.2580030487805</v>
      </c>
      <c r="J67" s="90">
        <v>646341</v>
      </c>
      <c r="K67" s="23">
        <f aca="true" t="shared" si="48" ref="K67:K72">J67/$C67</f>
        <v>246.3189786585366</v>
      </c>
      <c r="L67" s="90">
        <v>120640</v>
      </c>
      <c r="M67" s="23">
        <f t="shared" si="30"/>
        <v>45.97560975609756</v>
      </c>
      <c r="N67" s="90">
        <v>1741132</v>
      </c>
      <c r="O67" s="23">
        <f t="shared" si="31"/>
        <v>663.5411585365854</v>
      </c>
      <c r="P67" s="40">
        <f aca="true" t="shared" si="49" ref="P67:P72">D67+F67+H67+J67+L67+N67</f>
        <v>14450098</v>
      </c>
      <c r="Q67" s="64">
        <f t="shared" si="32"/>
        <v>5506.897103658536</v>
      </c>
      <c r="R67" s="90">
        <v>980461</v>
      </c>
      <c r="S67" s="23">
        <f t="shared" si="33"/>
        <v>373.6512957317073</v>
      </c>
      <c r="T67" s="90">
        <v>1861574</v>
      </c>
      <c r="U67" s="23">
        <f t="shared" si="34"/>
        <v>709.4413109756098</v>
      </c>
      <c r="V67" s="130">
        <f t="shared" si="23"/>
        <v>17292133</v>
      </c>
      <c r="W67" s="38">
        <f t="shared" si="35"/>
        <v>6589.989710365854</v>
      </c>
      <c r="X67" s="90">
        <v>1505625</v>
      </c>
      <c r="Y67" s="23">
        <f t="shared" si="36"/>
        <v>573.7900152439024</v>
      </c>
      <c r="Z67" s="90">
        <v>683885</v>
      </c>
      <c r="AA67" s="23">
        <f t="shared" si="37"/>
        <v>260.6269054878049</v>
      </c>
      <c r="AB67" s="90">
        <v>309951</v>
      </c>
      <c r="AC67" s="23">
        <f t="shared" si="38"/>
        <v>118.12157012195122</v>
      </c>
      <c r="AD67" s="90">
        <v>2390509</v>
      </c>
      <c r="AE67" s="23">
        <f t="shared" si="39"/>
        <v>911.017149390244</v>
      </c>
      <c r="AF67" s="90">
        <v>1413946</v>
      </c>
      <c r="AG67" s="23">
        <f t="shared" si="40"/>
        <v>538.8513719512196</v>
      </c>
      <c r="AH67" s="90">
        <v>1866497</v>
      </c>
      <c r="AI67" s="23">
        <f t="shared" si="41"/>
        <v>711.3174542682926</v>
      </c>
      <c r="AJ67" s="90">
        <v>0</v>
      </c>
      <c r="AK67" s="23">
        <f t="shared" si="14"/>
        <v>0</v>
      </c>
      <c r="AL67" s="90">
        <v>9320</v>
      </c>
      <c r="AM67" s="23">
        <f t="shared" si="15"/>
        <v>3.551829268292683</v>
      </c>
      <c r="AN67" s="90">
        <v>36436</v>
      </c>
      <c r="AO67" s="23">
        <f t="shared" si="42"/>
        <v>13.885670731707316</v>
      </c>
      <c r="AP67" s="57">
        <f t="shared" si="24"/>
        <v>8216169</v>
      </c>
      <c r="AQ67" s="57">
        <f aca="true" t="shared" si="50" ref="AQ67:AQ72">AP67/$C67</f>
        <v>3131.1619664634145</v>
      </c>
      <c r="AR67" s="90">
        <v>175403</v>
      </c>
      <c r="AS67" s="23">
        <f t="shared" si="44"/>
        <v>66.84565548780488</v>
      </c>
      <c r="AT67" s="90">
        <v>1369781</v>
      </c>
      <c r="AU67" s="23">
        <f t="shared" si="45"/>
        <v>522.0201981707318</v>
      </c>
      <c r="AV67" s="70">
        <f t="shared" si="25"/>
        <v>27053486</v>
      </c>
      <c r="AW67" s="70">
        <f t="shared" si="46"/>
        <v>10310.017530487805</v>
      </c>
      <c r="AX67" s="61"/>
      <c r="AY67" s="61"/>
      <c r="AZ67" s="61"/>
      <c r="BA67" s="61"/>
    </row>
    <row r="68" spans="1:49" ht="12.75">
      <c r="A68" s="65">
        <v>65</v>
      </c>
      <c r="B68" s="153" t="s">
        <v>126</v>
      </c>
      <c r="C68" s="149">
        <v>8609</v>
      </c>
      <c r="D68" s="106">
        <v>25770189</v>
      </c>
      <c r="E68" s="24">
        <f>D68/C68</f>
        <v>2993.4009757230806</v>
      </c>
      <c r="F68" s="106">
        <v>13846407</v>
      </c>
      <c r="G68" s="24">
        <f aca="true" t="shared" si="51" ref="G68:G73">F68/C68</f>
        <v>1608.3641537925428</v>
      </c>
      <c r="H68" s="106">
        <v>1105032</v>
      </c>
      <c r="I68" s="24">
        <f t="shared" si="47"/>
        <v>128.35776512951563</v>
      </c>
      <c r="J68" s="106">
        <v>6619178</v>
      </c>
      <c r="K68" s="24">
        <f t="shared" si="48"/>
        <v>768.8672319665467</v>
      </c>
      <c r="L68" s="106">
        <v>529794</v>
      </c>
      <c r="M68" s="24">
        <f>L68/$C68</f>
        <v>61.53955163201301</v>
      </c>
      <c r="N68" s="106">
        <v>8309843</v>
      </c>
      <c r="O68" s="24">
        <f>N68/$C68</f>
        <v>965.2506679056801</v>
      </c>
      <c r="P68" s="63">
        <f t="shared" si="49"/>
        <v>56180443</v>
      </c>
      <c r="Q68" s="4">
        <f aca="true" t="shared" si="52" ref="Q68:Q73">P68/$C68</f>
        <v>6525.780346149379</v>
      </c>
      <c r="R68" s="106">
        <v>5882715</v>
      </c>
      <c r="S68" s="24">
        <f aca="true" t="shared" si="53" ref="S68:S73">R68/$C68</f>
        <v>683.3215239865257</v>
      </c>
      <c r="T68" s="106">
        <v>6165205</v>
      </c>
      <c r="U68" s="24">
        <f>T68/$C68</f>
        <v>716.1348588686259</v>
      </c>
      <c r="V68" s="131">
        <f aca="true" t="shared" si="54" ref="V68:V73">P68+R68+T68</f>
        <v>68228363</v>
      </c>
      <c r="W68" s="5">
        <f aca="true" t="shared" si="55" ref="W68:W73">V68/$C68</f>
        <v>7925.23672900453</v>
      </c>
      <c r="X68" s="106">
        <v>4716800</v>
      </c>
      <c r="Y68" s="24">
        <f>X68/$C68</f>
        <v>547.8917412010686</v>
      </c>
      <c r="Z68" s="106">
        <v>2992104</v>
      </c>
      <c r="AA68" s="24">
        <f>Z68/$C68</f>
        <v>347.5553490533163</v>
      </c>
      <c r="AB68" s="106">
        <v>1452398</v>
      </c>
      <c r="AC68" s="24">
        <f>AB68/$C68</f>
        <v>168.7069346033221</v>
      </c>
      <c r="AD68" s="106">
        <v>7213991</v>
      </c>
      <c r="AE68" s="24">
        <f>AD68/$C68</f>
        <v>837.9592287141363</v>
      </c>
      <c r="AF68" s="106">
        <v>3518623</v>
      </c>
      <c r="AG68" s="24">
        <f>AF68/$C68</f>
        <v>408.71448484144497</v>
      </c>
      <c r="AH68" s="106">
        <v>6046923</v>
      </c>
      <c r="AI68" s="24">
        <f>AH68/$C68</f>
        <v>702.3955163201301</v>
      </c>
      <c r="AJ68" s="106">
        <v>0</v>
      </c>
      <c r="AK68" s="24">
        <f>AJ68/$C68</f>
        <v>0</v>
      </c>
      <c r="AL68" s="106">
        <v>0</v>
      </c>
      <c r="AM68" s="24">
        <f>AL68/$C68</f>
        <v>0</v>
      </c>
      <c r="AN68" s="106">
        <v>3166349</v>
      </c>
      <c r="AO68" s="24">
        <f>AN68/$C68</f>
        <v>367.79521431060516</v>
      </c>
      <c r="AP68" s="6">
        <f t="shared" si="24"/>
        <v>29107188</v>
      </c>
      <c r="AQ68" s="66">
        <f t="shared" si="50"/>
        <v>3381.0184690440237</v>
      </c>
      <c r="AR68" s="106">
        <v>2211773</v>
      </c>
      <c r="AS68" s="24">
        <f>AR68/$C68</f>
        <v>256.91404344290856</v>
      </c>
      <c r="AT68" s="106">
        <v>7382735</v>
      </c>
      <c r="AU68" s="24">
        <f aca="true" t="shared" si="56" ref="AU68:AU73">AT68/$C68</f>
        <v>857.5601115112092</v>
      </c>
      <c r="AV68" s="59">
        <f aca="true" t="shared" si="57" ref="AV68:AV73">V68+AP68+AR68+AT68</f>
        <v>106930059</v>
      </c>
      <c r="AW68" s="59">
        <f aca="true" t="shared" si="58" ref="AW68:AW74">AV68/$C68</f>
        <v>12420.72935300267</v>
      </c>
    </row>
    <row r="69" spans="1:49" ht="12.75">
      <c r="A69" s="115">
        <v>66</v>
      </c>
      <c r="B69" s="152" t="s">
        <v>183</v>
      </c>
      <c r="C69" s="148">
        <v>2289</v>
      </c>
      <c r="D69" s="113">
        <v>10362984</v>
      </c>
      <c r="E69" s="112">
        <f>D69/C69</f>
        <v>4527.29750982962</v>
      </c>
      <c r="F69" s="113">
        <v>3711978</v>
      </c>
      <c r="G69" s="112">
        <f t="shared" si="51"/>
        <v>1621.659239842726</v>
      </c>
      <c r="H69" s="113">
        <v>412483</v>
      </c>
      <c r="I69" s="112">
        <f t="shared" si="47"/>
        <v>180.20227173438184</v>
      </c>
      <c r="J69" s="113">
        <v>431873</v>
      </c>
      <c r="K69" s="112">
        <f t="shared" si="48"/>
        <v>188.67321974661425</v>
      </c>
      <c r="L69" s="113">
        <v>0</v>
      </c>
      <c r="M69" s="112">
        <f>L69/$C69</f>
        <v>0</v>
      </c>
      <c r="N69" s="113">
        <v>1094858</v>
      </c>
      <c r="O69" s="112">
        <f>N69/$C69</f>
        <v>478.3128003494976</v>
      </c>
      <c r="P69" s="124">
        <f t="shared" si="49"/>
        <v>16014176</v>
      </c>
      <c r="Q69" s="111">
        <f t="shared" si="52"/>
        <v>6996.145041502839</v>
      </c>
      <c r="R69" s="113">
        <v>1647766</v>
      </c>
      <c r="S69" s="112">
        <f t="shared" si="53"/>
        <v>719.8628221930974</v>
      </c>
      <c r="T69" s="113">
        <v>2437581</v>
      </c>
      <c r="U69" s="112">
        <f>T69/$C69</f>
        <v>1064.910878112713</v>
      </c>
      <c r="V69" s="129">
        <f t="shared" si="54"/>
        <v>20099523</v>
      </c>
      <c r="W69" s="110">
        <f t="shared" si="55"/>
        <v>8780.91874180865</v>
      </c>
      <c r="X69" s="113">
        <v>1534447</v>
      </c>
      <c r="Y69" s="112">
        <f>X69/$C69</f>
        <v>670.3569244211446</v>
      </c>
      <c r="Z69" s="113">
        <v>874442</v>
      </c>
      <c r="AA69" s="112">
        <f>Z69/$C69</f>
        <v>382.0192223678462</v>
      </c>
      <c r="AB69" s="113">
        <v>491214</v>
      </c>
      <c r="AC69" s="112">
        <f>AB69/$C69</f>
        <v>214.59764089121887</v>
      </c>
      <c r="AD69" s="113">
        <v>2118908</v>
      </c>
      <c r="AE69" s="112">
        <f>AD69/$C69</f>
        <v>925.6915683704675</v>
      </c>
      <c r="AF69" s="113">
        <v>1194193</v>
      </c>
      <c r="AG69" s="112">
        <f>AF69/$C69</f>
        <v>521.7094801223242</v>
      </c>
      <c r="AH69" s="113">
        <v>1826817</v>
      </c>
      <c r="AI69" s="112">
        <f>AH69/$C69</f>
        <v>798.0851900393185</v>
      </c>
      <c r="AJ69" s="113">
        <v>0</v>
      </c>
      <c r="AK69" s="112">
        <f>AJ69/$C69</f>
        <v>0</v>
      </c>
      <c r="AL69" s="113">
        <v>164402</v>
      </c>
      <c r="AM69" s="112">
        <f>AL69/$C69</f>
        <v>71.82262996941895</v>
      </c>
      <c r="AN69" s="113">
        <v>204758</v>
      </c>
      <c r="AO69" s="112">
        <f>AN69/$C69</f>
        <v>89.45303626037571</v>
      </c>
      <c r="AP69" s="109">
        <f>X69+Z69+AB69+AD69+AF69+AH69+AJ69+AL69+AN69</f>
        <v>8409181</v>
      </c>
      <c r="AQ69" s="109">
        <f t="shared" si="50"/>
        <v>3673.7356924421147</v>
      </c>
      <c r="AR69" s="113">
        <v>140679</v>
      </c>
      <c r="AS69" s="112">
        <f>AR69/$C69</f>
        <v>61.45871559633027</v>
      </c>
      <c r="AT69" s="113">
        <v>0</v>
      </c>
      <c r="AU69" s="112">
        <f t="shared" si="56"/>
        <v>0</v>
      </c>
      <c r="AV69" s="108">
        <f t="shared" si="57"/>
        <v>28649383</v>
      </c>
      <c r="AW69" s="108">
        <f t="shared" si="58"/>
        <v>12516.113149847095</v>
      </c>
    </row>
    <row r="70" spans="1:53" s="62" customFormat="1" ht="12.75">
      <c r="A70" s="49">
        <v>67</v>
      </c>
      <c r="B70" s="151" t="s">
        <v>127</v>
      </c>
      <c r="C70" s="148">
        <v>4925</v>
      </c>
      <c r="D70" s="90">
        <v>20238790</v>
      </c>
      <c r="E70" s="23">
        <f>D70/C70</f>
        <v>4109.398984771574</v>
      </c>
      <c r="F70" s="90">
        <v>5374181</v>
      </c>
      <c r="G70" s="23">
        <f t="shared" si="51"/>
        <v>1091.2042639593908</v>
      </c>
      <c r="H70" s="90">
        <v>1112723</v>
      </c>
      <c r="I70" s="23">
        <f>H70/C70</f>
        <v>225.9336040609137</v>
      </c>
      <c r="J70" s="90">
        <v>780649</v>
      </c>
      <c r="K70" s="23">
        <f t="shared" si="48"/>
        <v>158.50741116751269</v>
      </c>
      <c r="L70" s="90">
        <v>0</v>
      </c>
      <c r="M70" s="23">
        <f>L70/$C70</f>
        <v>0</v>
      </c>
      <c r="N70" s="90">
        <v>1360731</v>
      </c>
      <c r="O70" s="23">
        <f>N70/$C70</f>
        <v>276.29055837563453</v>
      </c>
      <c r="P70" s="40">
        <f t="shared" si="49"/>
        <v>28867074</v>
      </c>
      <c r="Q70" s="64">
        <f t="shared" si="52"/>
        <v>5861.334822335026</v>
      </c>
      <c r="R70" s="90">
        <v>1651112</v>
      </c>
      <c r="S70" s="23">
        <f t="shared" si="53"/>
        <v>335.25116751269036</v>
      </c>
      <c r="T70" s="90">
        <v>2094137</v>
      </c>
      <c r="U70" s="23">
        <f>T70/$C70</f>
        <v>425.20548223350255</v>
      </c>
      <c r="V70" s="130">
        <f t="shared" si="54"/>
        <v>32612323</v>
      </c>
      <c r="W70" s="38">
        <f t="shared" si="55"/>
        <v>6621.791472081219</v>
      </c>
      <c r="X70" s="90">
        <v>2479627</v>
      </c>
      <c r="Y70" s="23">
        <f>X70/$C70</f>
        <v>503.47756345177663</v>
      </c>
      <c r="Z70" s="90">
        <v>1191846</v>
      </c>
      <c r="AA70" s="23">
        <f>Z70/$C70</f>
        <v>241.99918781725887</v>
      </c>
      <c r="AB70" s="90">
        <v>668516</v>
      </c>
      <c r="AC70" s="23">
        <f>AB70/$C70</f>
        <v>135.73928934010152</v>
      </c>
      <c r="AD70" s="90">
        <v>6084140</v>
      </c>
      <c r="AE70" s="23">
        <f>AD70/$C70</f>
        <v>1235.3583756345179</v>
      </c>
      <c r="AF70" s="90">
        <v>2814672</v>
      </c>
      <c r="AG70" s="23">
        <f>AF70/$C70</f>
        <v>571.5070050761421</v>
      </c>
      <c r="AH70" s="90">
        <v>2488117</v>
      </c>
      <c r="AI70" s="23">
        <f>AH70/$C70</f>
        <v>505.20142131979696</v>
      </c>
      <c r="AJ70" s="90">
        <v>0</v>
      </c>
      <c r="AK70" s="23">
        <f>AJ70/$C70</f>
        <v>0</v>
      </c>
      <c r="AL70" s="90">
        <v>0</v>
      </c>
      <c r="AM70" s="23">
        <f>AL70/$C70</f>
        <v>0</v>
      </c>
      <c r="AN70" s="90">
        <v>1588155</v>
      </c>
      <c r="AO70" s="23">
        <f>AN70/$C70</f>
        <v>322.46802030456854</v>
      </c>
      <c r="AP70" s="57">
        <f>X70+Z70+AB70+AD70+AF70+AH70+AJ70+AL70+AN70</f>
        <v>17315073</v>
      </c>
      <c r="AQ70" s="57">
        <f t="shared" si="50"/>
        <v>3515.7508629441622</v>
      </c>
      <c r="AR70" s="90">
        <v>15036427</v>
      </c>
      <c r="AS70" s="23">
        <f>AR70/$C70</f>
        <v>3053.081624365482</v>
      </c>
      <c r="AT70" s="90">
        <v>5343982</v>
      </c>
      <c r="AU70" s="23">
        <f t="shared" si="56"/>
        <v>1085.0724873096447</v>
      </c>
      <c r="AV70" s="70">
        <f t="shared" si="57"/>
        <v>70307805</v>
      </c>
      <c r="AW70" s="70">
        <f t="shared" si="58"/>
        <v>14275.696446700507</v>
      </c>
      <c r="AX70" s="61"/>
      <c r="AY70" s="61"/>
      <c r="AZ70" s="61"/>
      <c r="BA70" s="61"/>
    </row>
    <row r="71" spans="1:53" s="62" customFormat="1" ht="12.75">
      <c r="A71" s="49">
        <v>68</v>
      </c>
      <c r="B71" s="151" t="s">
        <v>128</v>
      </c>
      <c r="C71" s="148">
        <v>1962</v>
      </c>
      <c r="D71" s="90">
        <v>7844981</v>
      </c>
      <c r="E71" s="23">
        <f>D71/C71</f>
        <v>3998.46126401631</v>
      </c>
      <c r="F71" s="90">
        <v>1947858</v>
      </c>
      <c r="G71" s="23">
        <f t="shared" si="51"/>
        <v>992.7920489296636</v>
      </c>
      <c r="H71" s="90">
        <v>168666</v>
      </c>
      <c r="I71" s="23">
        <f>H71/C71</f>
        <v>85.96636085626912</v>
      </c>
      <c r="J71" s="90">
        <v>338477</v>
      </c>
      <c r="K71" s="23">
        <f t="shared" si="48"/>
        <v>172.5163098878695</v>
      </c>
      <c r="L71" s="90">
        <v>0</v>
      </c>
      <c r="M71" s="23">
        <f>L71/$C71</f>
        <v>0</v>
      </c>
      <c r="N71" s="90">
        <v>1975209</v>
      </c>
      <c r="O71" s="23">
        <f>N71/$C71</f>
        <v>1006.7324159021407</v>
      </c>
      <c r="P71" s="40">
        <f t="shared" si="49"/>
        <v>12275191</v>
      </c>
      <c r="Q71" s="64">
        <f t="shared" si="52"/>
        <v>6256.468399592252</v>
      </c>
      <c r="R71" s="90">
        <v>844532</v>
      </c>
      <c r="S71" s="23">
        <f t="shared" si="53"/>
        <v>430.44444444444446</v>
      </c>
      <c r="T71" s="90">
        <v>1049846</v>
      </c>
      <c r="U71" s="23">
        <f>T71/$C71</f>
        <v>535.0897043832823</v>
      </c>
      <c r="V71" s="130">
        <f t="shared" si="54"/>
        <v>14169569</v>
      </c>
      <c r="W71" s="38">
        <f t="shared" si="55"/>
        <v>7222.00254841998</v>
      </c>
      <c r="X71" s="90">
        <v>1257238</v>
      </c>
      <c r="Y71" s="23">
        <f>X71/$C71</f>
        <v>640.7940876656473</v>
      </c>
      <c r="Z71" s="90">
        <v>932884</v>
      </c>
      <c r="AA71" s="23">
        <f>Z71/$C71</f>
        <v>475.47604485219165</v>
      </c>
      <c r="AB71" s="90">
        <v>412738</v>
      </c>
      <c r="AC71" s="23">
        <f>AB71/$C71</f>
        <v>210.36595310907236</v>
      </c>
      <c r="AD71" s="90">
        <v>1929328</v>
      </c>
      <c r="AE71" s="23">
        <f>AD71/$C71</f>
        <v>983.3476044852191</v>
      </c>
      <c r="AF71" s="90">
        <v>728718</v>
      </c>
      <c r="AG71" s="23">
        <f>AF71/$C71</f>
        <v>371.41590214067276</v>
      </c>
      <c r="AH71" s="90">
        <v>1151827</v>
      </c>
      <c r="AI71" s="23">
        <f>AH71/$C71</f>
        <v>587.0677879714577</v>
      </c>
      <c r="AJ71" s="90">
        <v>0</v>
      </c>
      <c r="AK71" s="23">
        <f>AJ71/$C71</f>
        <v>0</v>
      </c>
      <c r="AL71" s="90">
        <v>0</v>
      </c>
      <c r="AM71" s="23">
        <f>AL71/$C71</f>
        <v>0</v>
      </c>
      <c r="AN71" s="90">
        <v>362674</v>
      </c>
      <c r="AO71" s="23">
        <f>AN71/$C71</f>
        <v>184.84913353720694</v>
      </c>
      <c r="AP71" s="57">
        <f>X71+Z71+AB71+AD71+AF71+AH71+AJ71+AL71+AN71</f>
        <v>6775407</v>
      </c>
      <c r="AQ71" s="57">
        <f t="shared" si="50"/>
        <v>3453.316513761468</v>
      </c>
      <c r="AR71" s="90">
        <v>259010</v>
      </c>
      <c r="AS71" s="23">
        <f>AR71/$C71</f>
        <v>132.013251783894</v>
      </c>
      <c r="AT71" s="90">
        <v>36966</v>
      </c>
      <c r="AU71" s="23">
        <f t="shared" si="56"/>
        <v>18.840978593272173</v>
      </c>
      <c r="AV71" s="70">
        <f t="shared" si="57"/>
        <v>21240952</v>
      </c>
      <c r="AW71" s="70">
        <f t="shared" si="58"/>
        <v>10826.173292558613</v>
      </c>
      <c r="AX71" s="61"/>
      <c r="AY71" s="61"/>
      <c r="AZ71" s="61"/>
      <c r="BA71" s="61"/>
    </row>
    <row r="72" spans="1:53" s="62" customFormat="1" ht="12.75">
      <c r="A72" s="49">
        <v>69</v>
      </c>
      <c r="B72" s="151" t="s">
        <v>141</v>
      </c>
      <c r="C72" s="148">
        <v>3795</v>
      </c>
      <c r="D72" s="90">
        <v>14122417</v>
      </c>
      <c r="E72" s="23">
        <f>D72/C72</f>
        <v>3721.322002635046</v>
      </c>
      <c r="F72" s="90">
        <v>3347555</v>
      </c>
      <c r="G72" s="23">
        <f t="shared" si="51"/>
        <v>882.0961791831357</v>
      </c>
      <c r="H72" s="90">
        <v>600500</v>
      </c>
      <c r="I72" s="23">
        <f>H72/C72</f>
        <v>158.2345191040843</v>
      </c>
      <c r="J72" s="90">
        <v>693670</v>
      </c>
      <c r="K72" s="23">
        <f t="shared" si="48"/>
        <v>182.78524374176547</v>
      </c>
      <c r="L72" s="90">
        <v>0</v>
      </c>
      <c r="M72" s="23">
        <f>L72/$C72</f>
        <v>0</v>
      </c>
      <c r="N72" s="90">
        <v>2262167</v>
      </c>
      <c r="O72" s="23">
        <f>N72/$C72</f>
        <v>596.0914361001318</v>
      </c>
      <c r="P72" s="40">
        <f t="shared" si="49"/>
        <v>21026309</v>
      </c>
      <c r="Q72" s="64">
        <f t="shared" si="52"/>
        <v>5540.529380764164</v>
      </c>
      <c r="R72" s="90">
        <v>1341090</v>
      </c>
      <c r="S72" s="23">
        <f t="shared" si="53"/>
        <v>353.3833992094862</v>
      </c>
      <c r="T72" s="90">
        <v>1504974</v>
      </c>
      <c r="U72" s="23">
        <f>T72/$C72</f>
        <v>396.5675889328063</v>
      </c>
      <c r="V72" s="130">
        <f t="shared" si="54"/>
        <v>23872373</v>
      </c>
      <c r="W72" s="38">
        <f t="shared" si="55"/>
        <v>6290.480368906456</v>
      </c>
      <c r="X72" s="90">
        <v>1734132</v>
      </c>
      <c r="Y72" s="23">
        <f>X72/$C72</f>
        <v>456.95177865612646</v>
      </c>
      <c r="Z72" s="90">
        <v>1019198</v>
      </c>
      <c r="AA72" s="23">
        <f>Z72/$C72</f>
        <v>268.56337285902504</v>
      </c>
      <c r="AB72" s="90">
        <v>502792</v>
      </c>
      <c r="AC72" s="23">
        <f>AB72/$C72</f>
        <v>132.48801054018446</v>
      </c>
      <c r="AD72" s="90">
        <v>3159471</v>
      </c>
      <c r="AE72" s="23">
        <f>AD72/$C72</f>
        <v>832.5351778656127</v>
      </c>
      <c r="AF72" s="90">
        <v>2455124</v>
      </c>
      <c r="AG72" s="23">
        <f>AF72/$C72</f>
        <v>646.9364953886693</v>
      </c>
      <c r="AH72" s="90">
        <v>1890039</v>
      </c>
      <c r="AI72" s="23">
        <f>AH72/$C72</f>
        <v>498.0339920948617</v>
      </c>
      <c r="AJ72" s="90">
        <v>0</v>
      </c>
      <c r="AK72" s="23">
        <f>AJ72/$C72</f>
        <v>0</v>
      </c>
      <c r="AL72" s="90">
        <v>2500</v>
      </c>
      <c r="AM72" s="23">
        <f>AL72/$C72</f>
        <v>0.6587615283267457</v>
      </c>
      <c r="AN72" s="90">
        <v>242613</v>
      </c>
      <c r="AO72" s="23">
        <f>AN72/$C72</f>
        <v>63.9296442687747</v>
      </c>
      <c r="AP72" s="57">
        <f>X72+Z72+AB72+AD72+AF72+AH72+AJ72+AL72+AN72</f>
        <v>11005869</v>
      </c>
      <c r="AQ72" s="57">
        <f t="shared" si="50"/>
        <v>2900.097233201581</v>
      </c>
      <c r="AR72" s="90">
        <v>8401620</v>
      </c>
      <c r="AS72" s="23">
        <f>AR72/$C72</f>
        <v>2213.8656126482215</v>
      </c>
      <c r="AT72" s="90">
        <v>818117</v>
      </c>
      <c r="AU72" s="23">
        <f t="shared" si="56"/>
        <v>215.5776021080369</v>
      </c>
      <c r="AV72" s="70">
        <f t="shared" si="57"/>
        <v>44097979</v>
      </c>
      <c r="AW72" s="70">
        <f t="shared" si="58"/>
        <v>11620.020816864295</v>
      </c>
      <c r="AX72" s="61"/>
      <c r="AY72" s="61"/>
      <c r="AZ72" s="61"/>
      <c r="BA72" s="61"/>
    </row>
    <row r="73" spans="1:49" ht="12.75">
      <c r="A73" s="65">
        <v>396</v>
      </c>
      <c r="B73" s="151" t="s">
        <v>184</v>
      </c>
      <c r="C73" s="148">
        <v>11872</v>
      </c>
      <c r="D73" s="90">
        <v>40250062.760000005</v>
      </c>
      <c r="E73" s="23">
        <f>D73/$C$73</f>
        <v>3390.3354750673857</v>
      </c>
      <c r="F73" s="90">
        <v>12454715.85</v>
      </c>
      <c r="G73" s="23">
        <f t="shared" si="51"/>
        <v>1049.083208389488</v>
      </c>
      <c r="H73" s="90">
        <v>671446.4099999999</v>
      </c>
      <c r="I73" s="23">
        <f>H73/C73</f>
        <v>56.55714369946091</v>
      </c>
      <c r="J73" s="90">
        <v>2799938.5100000002</v>
      </c>
      <c r="K73" s="23">
        <f>J73/C73</f>
        <v>235.84387719002697</v>
      </c>
      <c r="L73" s="90">
        <v>0</v>
      </c>
      <c r="M73" s="23">
        <f>L73/C73</f>
        <v>0</v>
      </c>
      <c r="N73" s="90">
        <v>9722513.93</v>
      </c>
      <c r="O73" s="23">
        <f>N73/C73</f>
        <v>818.9449065026954</v>
      </c>
      <c r="P73" s="40">
        <f>D73+F73+H73+J73+L73+N73</f>
        <v>65898677.46</v>
      </c>
      <c r="Q73" s="64">
        <f t="shared" si="52"/>
        <v>5550.764610849056</v>
      </c>
      <c r="R73" s="90">
        <v>10742966.290000001</v>
      </c>
      <c r="S73" s="23">
        <f t="shared" si="53"/>
        <v>904.8994516509434</v>
      </c>
      <c r="T73" s="90">
        <v>18840375.71</v>
      </c>
      <c r="U73" s="23">
        <f>T73/C73</f>
        <v>1586.9588704514827</v>
      </c>
      <c r="V73" s="130">
        <f t="shared" si="54"/>
        <v>95482019.46000001</v>
      </c>
      <c r="W73" s="38">
        <f t="shared" si="55"/>
        <v>8042.622932951484</v>
      </c>
      <c r="X73" s="90">
        <v>8907200.64</v>
      </c>
      <c r="Y73" s="23">
        <f>X73/C73</f>
        <v>750.2695956873316</v>
      </c>
      <c r="Z73" s="90">
        <v>2814028.57</v>
      </c>
      <c r="AA73" s="23">
        <f>Z73/C73</f>
        <v>237.03070838948787</v>
      </c>
      <c r="AB73" s="90">
        <v>3833038.349999999</v>
      </c>
      <c r="AC73" s="23">
        <f>AB73/C73</f>
        <v>322.8637424191374</v>
      </c>
      <c r="AD73" s="90">
        <v>23332263.12</v>
      </c>
      <c r="AE73" s="23">
        <f>AD73/C73</f>
        <v>1965.3186590296498</v>
      </c>
      <c r="AF73" s="90">
        <v>13384108.010000002</v>
      </c>
      <c r="AG73" s="23">
        <f>AF73/C73</f>
        <v>1127.3675884433965</v>
      </c>
      <c r="AH73" s="90">
        <v>5894887.140000001</v>
      </c>
      <c r="AI73" s="23">
        <f>AH73/C73</f>
        <v>496.5369895552561</v>
      </c>
      <c r="AJ73" s="90">
        <v>0</v>
      </c>
      <c r="AK73" s="23">
        <f>AJ73/C73</f>
        <v>0</v>
      </c>
      <c r="AL73" s="90">
        <v>0</v>
      </c>
      <c r="AM73" s="23">
        <f>AL73/C73</f>
        <v>0</v>
      </c>
      <c r="AN73" s="90">
        <v>5742103.989999999</v>
      </c>
      <c r="AO73" s="23">
        <f>AN73/C73</f>
        <v>483.66778891509426</v>
      </c>
      <c r="AP73" s="57">
        <f>X73+Z73+AB73+AD73+AF73+AH73+AJ73+AL73+AN73</f>
        <v>63907629.82</v>
      </c>
      <c r="AQ73" s="57">
        <f>AP73/$C73</f>
        <v>5383.055072439353</v>
      </c>
      <c r="AR73" s="90">
        <v>155514.02</v>
      </c>
      <c r="AS73" s="23">
        <f>AR73/C73</f>
        <v>13.099226752021563</v>
      </c>
      <c r="AT73" s="90">
        <v>0</v>
      </c>
      <c r="AU73" s="23">
        <f t="shared" si="56"/>
        <v>0</v>
      </c>
      <c r="AV73" s="70">
        <f t="shared" si="57"/>
        <v>159545163.3</v>
      </c>
      <c r="AW73" s="70">
        <f>AV73/$C73</f>
        <v>13438.777232142858</v>
      </c>
    </row>
    <row r="74" spans="1:49" ht="15.75">
      <c r="A74" s="9"/>
      <c r="B74" s="27" t="s">
        <v>129</v>
      </c>
      <c r="C74" s="10">
        <f>SUM(C4:C73)</f>
        <v>664834</v>
      </c>
      <c r="D74" s="11">
        <f>SUM(D4:D73)</f>
        <v>2507164032.76</v>
      </c>
      <c r="E74" s="11">
        <f>D74/$C$74</f>
        <v>3771.1128383325768</v>
      </c>
      <c r="F74" s="11">
        <f>SUM(F4:F73)</f>
        <v>942418967.85</v>
      </c>
      <c r="G74" s="11">
        <f>F74/$C$74</f>
        <v>1417.5252286284997</v>
      </c>
      <c r="H74" s="11">
        <f>SUM(H4:H73)</f>
        <v>124636927.41</v>
      </c>
      <c r="I74" s="11">
        <f>H74/$C$74</f>
        <v>187.47074820180677</v>
      </c>
      <c r="J74" s="11">
        <f>SUM(J4:J73)</f>
        <v>162921322.51</v>
      </c>
      <c r="K74" s="11">
        <f>J74/$C$74</f>
        <v>245.05564172409953</v>
      </c>
      <c r="L74" s="11">
        <f>SUM(L4:L73)</f>
        <v>12807386</v>
      </c>
      <c r="M74" s="11">
        <f>L74/$C$74</f>
        <v>19.264035834509066</v>
      </c>
      <c r="N74" s="11">
        <f>SUM(N4:N73)</f>
        <v>421844910.93</v>
      </c>
      <c r="O74" s="11">
        <f>N74/$C$74</f>
        <v>634.5116388903094</v>
      </c>
      <c r="P74" s="125">
        <f>SUM(P4:P73)</f>
        <v>4171793547.46</v>
      </c>
      <c r="Q74" s="12">
        <f>P74/$C$74</f>
        <v>6274.940131611801</v>
      </c>
      <c r="R74" s="11">
        <f>SUM(R4:R73)</f>
        <v>341852350.29</v>
      </c>
      <c r="S74" s="11">
        <f>R74/$C$74</f>
        <v>514.1920393511764</v>
      </c>
      <c r="T74" s="11">
        <f>SUM(T4:T73)</f>
        <v>402029887.71</v>
      </c>
      <c r="U74" s="11">
        <f>T74/$C$74</f>
        <v>604.7071715796725</v>
      </c>
      <c r="V74" s="132">
        <f>SUM(V4:V73)</f>
        <v>4915675785.46</v>
      </c>
      <c r="W74" s="13">
        <f>V74/$C$74</f>
        <v>7393.83934254265</v>
      </c>
      <c r="X74" s="11">
        <f>SUM(X4:X73)</f>
        <v>383281124.64</v>
      </c>
      <c r="Y74" s="11">
        <f>X74/$C$74</f>
        <v>576.5065033376752</v>
      </c>
      <c r="Z74" s="11">
        <f>SUM(Z4:Z73)</f>
        <v>164355290.57</v>
      </c>
      <c r="AA74" s="11">
        <f>Z74/$C$74</f>
        <v>247.21252308094952</v>
      </c>
      <c r="AB74" s="11">
        <f>SUM(AB4:AB73)</f>
        <v>86145941.35</v>
      </c>
      <c r="AC74" s="11">
        <f>AB74/$C$74</f>
        <v>129.5751140134229</v>
      </c>
      <c r="AD74" s="11">
        <f>SUM(AD4:AD73)</f>
        <v>657174836.12</v>
      </c>
      <c r="AE74" s="11">
        <f>AD74/$C$74</f>
        <v>988.4795845579498</v>
      </c>
      <c r="AF74" s="11">
        <f>SUM(AF4:AF73)</f>
        <v>414033554.01</v>
      </c>
      <c r="AG74" s="11">
        <f>AF74/$C$74</f>
        <v>622.7623045903188</v>
      </c>
      <c r="AH74" s="11">
        <f>SUM(AH4:AH73)</f>
        <v>386071866.14</v>
      </c>
      <c r="AI74" s="11">
        <f>AH74/$C$74</f>
        <v>580.7041549319077</v>
      </c>
      <c r="AJ74" s="11">
        <f>SUM(AJ4:AJ73)</f>
        <v>122737</v>
      </c>
      <c r="AK74" s="11">
        <f>AJ74/$C$74</f>
        <v>0.18461300114013424</v>
      </c>
      <c r="AL74" s="11">
        <f>SUM(AL4:AL73)</f>
        <v>7814668</v>
      </c>
      <c r="AM74" s="11">
        <f>AL74/$C$74</f>
        <v>11.754314610865269</v>
      </c>
      <c r="AN74" s="11">
        <f>SUM(AN4:AN73)</f>
        <v>117104261.99</v>
      </c>
      <c r="AO74" s="11">
        <f>AN74/$C$74</f>
        <v>176.14060350403258</v>
      </c>
      <c r="AP74" s="14">
        <f>SUM(AP4:AP73)</f>
        <v>2216104279.82</v>
      </c>
      <c r="AQ74" s="14">
        <f>AP74/$C$74</f>
        <v>3333.319715628262</v>
      </c>
      <c r="AR74" s="11">
        <f>SUM(AR4:AR73)</f>
        <v>618922454.02</v>
      </c>
      <c r="AS74" s="11">
        <f>AR74/$C$74</f>
        <v>930.9428429051462</v>
      </c>
      <c r="AT74" s="11">
        <f>SUM(AT4:AT73)</f>
        <v>349294691</v>
      </c>
      <c r="AU74" s="11">
        <f>AT74/$C$74</f>
        <v>525.3863235033106</v>
      </c>
      <c r="AV74" s="15">
        <f>SUM(AV4:AV73)</f>
        <v>8099997210.3</v>
      </c>
      <c r="AW74" s="16">
        <f t="shared" si="58"/>
        <v>12183.488224579369</v>
      </c>
    </row>
    <row r="75" spans="1:49" ht="12.75">
      <c r="A75" s="17"/>
      <c r="B75" s="18"/>
      <c r="C75" s="18"/>
      <c r="D75" s="18"/>
      <c r="E75" s="28"/>
      <c r="F75" s="18"/>
      <c r="G75" s="28"/>
      <c r="H75" s="18"/>
      <c r="I75" s="29"/>
      <c r="J75" s="18"/>
      <c r="K75" s="29"/>
      <c r="L75" s="18"/>
      <c r="M75" s="28"/>
      <c r="N75" s="18"/>
      <c r="O75" s="29"/>
      <c r="P75" s="18"/>
      <c r="Q75" s="19"/>
      <c r="R75" s="18"/>
      <c r="S75" s="18"/>
      <c r="T75" s="18"/>
      <c r="U75" s="19"/>
      <c r="V75" s="28"/>
      <c r="W75" s="18"/>
      <c r="X75" s="18"/>
      <c r="Y75" s="29"/>
      <c r="Z75" s="18"/>
      <c r="AA75" s="29"/>
      <c r="AB75" s="18"/>
      <c r="AC75" s="28"/>
      <c r="AD75" s="18"/>
      <c r="AE75" s="29"/>
      <c r="AF75" s="18"/>
      <c r="AG75" s="19"/>
      <c r="AH75" s="18"/>
      <c r="AI75" s="28"/>
      <c r="AJ75" s="18"/>
      <c r="AK75" s="19"/>
      <c r="AL75" s="18"/>
      <c r="AM75" s="19"/>
      <c r="AN75" s="18"/>
      <c r="AO75" s="18"/>
      <c r="AP75" s="28"/>
      <c r="AQ75" s="19"/>
      <c r="AR75" s="18"/>
      <c r="AS75" s="29"/>
      <c r="AT75" s="18"/>
      <c r="AU75" s="18"/>
      <c r="AV75" s="28"/>
      <c r="AW75" s="29"/>
    </row>
    <row r="76" spans="1:53" s="62" customFormat="1" ht="12.75">
      <c r="A76" s="87">
        <v>318</v>
      </c>
      <c r="B76" s="55" t="s">
        <v>46</v>
      </c>
      <c r="C76" s="69">
        <v>1359</v>
      </c>
      <c r="D76" s="88">
        <v>5805822</v>
      </c>
      <c r="E76" s="88">
        <f>D76/C76</f>
        <v>4272.128035320088</v>
      </c>
      <c r="F76" s="88">
        <v>0</v>
      </c>
      <c r="G76" s="88">
        <f>F76/C76</f>
        <v>0</v>
      </c>
      <c r="H76" s="88">
        <v>0</v>
      </c>
      <c r="I76" s="88">
        <f>H76/C76</f>
        <v>0</v>
      </c>
      <c r="J76" s="88">
        <v>1174872</v>
      </c>
      <c r="K76" s="88">
        <f>J76/C76</f>
        <v>864.5121412803531</v>
      </c>
      <c r="L76" s="88">
        <v>0</v>
      </c>
      <c r="M76" s="88">
        <f>L76/C76</f>
        <v>0</v>
      </c>
      <c r="N76" s="88">
        <v>0</v>
      </c>
      <c r="O76" s="91">
        <f>N76/C76</f>
        <v>0</v>
      </c>
      <c r="P76" s="40">
        <f>D76+F76+H76+J76+L76+N76</f>
        <v>6980694</v>
      </c>
      <c r="Q76" s="56">
        <f>P76/$C76</f>
        <v>5136.640176600442</v>
      </c>
      <c r="R76" s="88">
        <v>1039745</v>
      </c>
      <c r="S76" s="91">
        <f>R76/C76</f>
        <v>765.0809418690213</v>
      </c>
      <c r="T76" s="88">
        <v>270504</v>
      </c>
      <c r="U76" s="91">
        <f>T76/C76</f>
        <v>199.04635761589404</v>
      </c>
      <c r="V76" s="130">
        <f>P76+R76+T76</f>
        <v>8290943</v>
      </c>
      <c r="W76" s="37">
        <f>V76/$C76</f>
        <v>6100.767476085357</v>
      </c>
      <c r="X76" s="88">
        <v>1554114</v>
      </c>
      <c r="Y76" s="35">
        <f>X76/C76</f>
        <v>1143.5717439293599</v>
      </c>
      <c r="Z76" s="88">
        <v>0</v>
      </c>
      <c r="AA76" s="35">
        <f>Z76/C76</f>
        <v>0</v>
      </c>
      <c r="AB76" s="88">
        <v>126605</v>
      </c>
      <c r="AC76" s="35">
        <f>AB76/C76</f>
        <v>93.16041206769684</v>
      </c>
      <c r="AD76" s="88">
        <v>489133</v>
      </c>
      <c r="AE76" s="35">
        <f>AD76/C76</f>
        <v>359.9212656364974</v>
      </c>
      <c r="AF76" s="88">
        <v>0</v>
      </c>
      <c r="AG76" s="35">
        <f>AF76/C76</f>
        <v>0</v>
      </c>
      <c r="AH76" s="88">
        <v>513095</v>
      </c>
      <c r="AI76" s="35">
        <f>AH76/C76</f>
        <v>377.5533480500368</v>
      </c>
      <c r="AJ76" s="88">
        <v>0</v>
      </c>
      <c r="AK76" s="35">
        <f>AJ76/C76</f>
        <v>0</v>
      </c>
      <c r="AL76" s="88">
        <v>0</v>
      </c>
      <c r="AM76" s="35">
        <f>AL76/C76</f>
        <v>0</v>
      </c>
      <c r="AN76" s="88">
        <v>88603</v>
      </c>
      <c r="AO76" s="35">
        <f>AN76/C76</f>
        <v>65.1972038263429</v>
      </c>
      <c r="AP76" s="39">
        <f>X76+Z76+AB76+AD76+AF76+AH76+AJ76+AL76+AN76</f>
        <v>2771550</v>
      </c>
      <c r="AQ76" s="39">
        <f>AP76/$C76</f>
        <v>2039.4039735099338</v>
      </c>
      <c r="AR76" s="88">
        <v>810346</v>
      </c>
      <c r="AS76" s="35">
        <f>AR76/C76</f>
        <v>596.281089036056</v>
      </c>
      <c r="AT76" s="88">
        <v>32633</v>
      </c>
      <c r="AU76" s="35">
        <f>AT76/$C76</f>
        <v>24.01250919793966</v>
      </c>
      <c r="AV76" s="70">
        <f>V76+AP76+AR76+AT76</f>
        <v>11905472</v>
      </c>
      <c r="AW76" s="60">
        <f>AV76/$C76</f>
        <v>8760.465047829286</v>
      </c>
      <c r="AX76" s="61"/>
      <c r="AY76" s="61"/>
      <c r="AZ76" s="61"/>
      <c r="BA76" s="61"/>
    </row>
    <row r="77" spans="1:49" ht="12.75">
      <c r="A77" s="86">
        <v>319</v>
      </c>
      <c r="B77" s="58" t="s">
        <v>47</v>
      </c>
      <c r="C77" s="67">
        <v>356</v>
      </c>
      <c r="D77" s="89">
        <v>2146724</v>
      </c>
      <c r="E77" s="89">
        <f>D77/C77</f>
        <v>6030.123595505618</v>
      </c>
      <c r="F77" s="89">
        <v>0</v>
      </c>
      <c r="G77" s="89">
        <f>F77/C77</f>
        <v>0</v>
      </c>
      <c r="H77" s="89">
        <v>0</v>
      </c>
      <c r="I77" s="89">
        <f>H77/C77</f>
        <v>0</v>
      </c>
      <c r="J77" s="89">
        <v>266368</v>
      </c>
      <c r="K77" s="89">
        <f>J77/C77</f>
        <v>748.2247191011236</v>
      </c>
      <c r="L77" s="89">
        <v>0</v>
      </c>
      <c r="M77" s="89">
        <f>L77/C77</f>
        <v>0</v>
      </c>
      <c r="N77" s="89">
        <v>55434</v>
      </c>
      <c r="O77" s="89">
        <f>N77/C77</f>
        <v>155.7134831460674</v>
      </c>
      <c r="P77" s="30">
        <f>D77+F77+H77+J77+L77+N77</f>
        <v>2468526</v>
      </c>
      <c r="Q77" s="43">
        <f>P77/C77</f>
        <v>6934.061797752809</v>
      </c>
      <c r="R77" s="89">
        <v>77735</v>
      </c>
      <c r="S77" s="89">
        <f>R77/C77</f>
        <v>218.3567415730337</v>
      </c>
      <c r="T77" s="89">
        <v>58299</v>
      </c>
      <c r="U77" s="89">
        <f>T77/C77</f>
        <v>163.76123595505618</v>
      </c>
      <c r="V77" s="31">
        <f>P77+R77+T77</f>
        <v>2604560</v>
      </c>
      <c r="W77" s="120">
        <f>V77/C77</f>
        <v>7316.179775280899</v>
      </c>
      <c r="X77" s="89">
        <v>592746</v>
      </c>
      <c r="Y77" s="42">
        <f>X77/C77</f>
        <v>1665.0168539325844</v>
      </c>
      <c r="Z77" s="89">
        <v>0</v>
      </c>
      <c r="AA77" s="42">
        <f>Z77/C77</f>
        <v>0</v>
      </c>
      <c r="AB77" s="89">
        <v>0</v>
      </c>
      <c r="AC77" s="42">
        <f>AB77/C77</f>
        <v>0</v>
      </c>
      <c r="AD77" s="89">
        <v>140606</v>
      </c>
      <c r="AE77" s="42">
        <f>AD77/C77</f>
        <v>394.96067415730334</v>
      </c>
      <c r="AF77" s="89">
        <v>0</v>
      </c>
      <c r="AG77" s="42">
        <f>AF77/C77</f>
        <v>0</v>
      </c>
      <c r="AH77" s="89">
        <v>229968</v>
      </c>
      <c r="AI77" s="42">
        <f>AH77/C77</f>
        <v>645.9775280898876</v>
      </c>
      <c r="AJ77" s="89">
        <v>0</v>
      </c>
      <c r="AK77" s="42">
        <f>AJ77/C77</f>
        <v>0</v>
      </c>
      <c r="AL77" s="89">
        <v>0</v>
      </c>
      <c r="AM77" s="42">
        <f>AL77/C77</f>
        <v>0</v>
      </c>
      <c r="AN77" s="89">
        <v>0</v>
      </c>
      <c r="AO77" s="42">
        <f>AN77/C77</f>
        <v>0</v>
      </c>
      <c r="AP77" s="6">
        <f>X77+Z77+AB77+AD77+AF77+AH77+AJ77+AL77+AN77</f>
        <v>963320</v>
      </c>
      <c r="AQ77" s="66">
        <f>AP77/$C77</f>
        <v>2705.955056179775</v>
      </c>
      <c r="AR77" s="89">
        <v>0</v>
      </c>
      <c r="AS77" s="42">
        <f>AR77/C77</f>
        <v>0</v>
      </c>
      <c r="AT77" s="89">
        <v>0</v>
      </c>
      <c r="AU77" s="42">
        <f>AT77/C77</f>
        <v>0</v>
      </c>
      <c r="AV77" s="59">
        <f>V77+AP77+AR77+AT77</f>
        <v>3567880</v>
      </c>
      <c r="AW77" s="59">
        <f>AV77/$C77</f>
        <v>10022.134831460675</v>
      </c>
    </row>
    <row r="78" spans="1:49" ht="12.75">
      <c r="A78" s="20"/>
      <c r="B78" s="21" t="s">
        <v>48</v>
      </c>
      <c r="C78" s="48">
        <f>SUM(C76:C77)</f>
        <v>1715</v>
      </c>
      <c r="D78" s="85">
        <f>SUM(D76:D77)</f>
        <v>7952546</v>
      </c>
      <c r="E78" s="50">
        <f>D78/$C$78</f>
        <v>4637.05306122449</v>
      </c>
      <c r="F78" s="85">
        <f>SUM(F76:F77)</f>
        <v>0</v>
      </c>
      <c r="G78" s="50">
        <f>F78/$C$78</f>
        <v>0</v>
      </c>
      <c r="H78" s="85">
        <f>SUM(H76:H77)</f>
        <v>0</v>
      </c>
      <c r="I78" s="116">
        <f>H78/$C$78</f>
        <v>0</v>
      </c>
      <c r="J78" s="85">
        <f>SUM(J76:J77)</f>
        <v>1441240</v>
      </c>
      <c r="K78" s="50">
        <f>J78/C78</f>
        <v>840.3731778425656</v>
      </c>
      <c r="L78" s="85">
        <f>SUM(L76:L77)</f>
        <v>0</v>
      </c>
      <c r="M78" s="50">
        <f>L78/C78</f>
        <v>0</v>
      </c>
      <c r="N78" s="85">
        <f>SUM(N76:N77)</f>
        <v>55434</v>
      </c>
      <c r="O78" s="117">
        <f>N78/C78</f>
        <v>32.32303206997084</v>
      </c>
      <c r="P78" s="126">
        <f>SUM(P76:P77)</f>
        <v>9449220</v>
      </c>
      <c r="Q78" s="118">
        <f>P78/C78</f>
        <v>5509.749271137026</v>
      </c>
      <c r="R78" s="85">
        <f>SUM(R76:R77)</f>
        <v>1117480</v>
      </c>
      <c r="S78" s="82">
        <f>R78/C78</f>
        <v>651.5918367346939</v>
      </c>
      <c r="T78" s="85">
        <f>SUM(T76:T77)</f>
        <v>328803</v>
      </c>
      <c r="U78" s="82">
        <f>T78/C78</f>
        <v>191.72186588921284</v>
      </c>
      <c r="V78" s="133">
        <f>SUM(V76:V77)</f>
        <v>10895503</v>
      </c>
      <c r="W78" s="119">
        <f>V78/C78</f>
        <v>6353.062973760933</v>
      </c>
      <c r="X78" s="85">
        <f>SUM(X76:X77)</f>
        <v>2146860</v>
      </c>
      <c r="Y78" s="33">
        <f>X78/C78</f>
        <v>1251.8134110787173</v>
      </c>
      <c r="Z78" s="85">
        <f>SUM(Z76:Z77)</f>
        <v>0</v>
      </c>
      <c r="AA78" s="33">
        <f>Z78/C78</f>
        <v>0</v>
      </c>
      <c r="AB78" s="85">
        <f>SUM(AB76:AB77)</f>
        <v>126605</v>
      </c>
      <c r="AC78" s="33">
        <f>AB78/C78</f>
        <v>73.82215743440233</v>
      </c>
      <c r="AD78" s="85">
        <f>SUM(AD76:AD77)</f>
        <v>629739</v>
      </c>
      <c r="AE78" s="33">
        <f>AD78/C78</f>
        <v>367.1947521865889</v>
      </c>
      <c r="AF78" s="85">
        <f>SUM(AF76:AF77)</f>
        <v>0</v>
      </c>
      <c r="AG78" s="33">
        <f>AF78/C78</f>
        <v>0</v>
      </c>
      <c r="AH78" s="85">
        <f>SUM(AH76:AH77)</f>
        <v>743063</v>
      </c>
      <c r="AI78" s="33">
        <f>AH78/C78</f>
        <v>433.2728862973761</v>
      </c>
      <c r="AJ78" s="85">
        <f>SUM(AJ76:AJ77)</f>
        <v>0</v>
      </c>
      <c r="AK78" s="33">
        <f>AJ78/C78</f>
        <v>0</v>
      </c>
      <c r="AL78" s="85">
        <f>SUM(AL76:AL77)</f>
        <v>0</v>
      </c>
      <c r="AM78" s="33">
        <f>AL78/C78</f>
        <v>0</v>
      </c>
      <c r="AN78" s="85">
        <f>SUM(AN76:AN77)</f>
        <v>88603</v>
      </c>
      <c r="AO78" s="33">
        <f>AN78/C78</f>
        <v>51.66355685131195</v>
      </c>
      <c r="AP78" s="81">
        <f>SUM(AP76:AP77)</f>
        <v>3734870</v>
      </c>
      <c r="AQ78" s="81">
        <f>AP78/C78</f>
        <v>2177.7667638483963</v>
      </c>
      <c r="AR78" s="85">
        <f>SUM(AR76:AR77)</f>
        <v>810346</v>
      </c>
      <c r="AS78" s="33">
        <f>AR78/C78</f>
        <v>472.5049562682216</v>
      </c>
      <c r="AT78" s="85">
        <f>SUM(AT76:AT77)</f>
        <v>32633</v>
      </c>
      <c r="AU78" s="33">
        <f>AT78/C78</f>
        <v>19.02798833819242</v>
      </c>
      <c r="AV78" s="84">
        <f>SUM(AV76:AV77)</f>
        <v>15473352</v>
      </c>
      <c r="AW78" s="47">
        <f>AV78/C78</f>
        <v>9022.362682215744</v>
      </c>
    </row>
    <row r="79" spans="1:49" ht="12.75">
      <c r="A79" s="17"/>
      <c r="B79" s="18"/>
      <c r="C79" s="18"/>
      <c r="D79" s="18"/>
      <c r="E79" s="18"/>
      <c r="F79" s="18"/>
      <c r="G79" s="18"/>
      <c r="H79" s="18"/>
      <c r="I79" s="19"/>
      <c r="J79" s="18"/>
      <c r="K79" s="18"/>
      <c r="L79" s="18"/>
      <c r="M79" s="18"/>
      <c r="N79" s="18"/>
      <c r="O79" s="29"/>
      <c r="P79" s="28"/>
      <c r="Q79" s="29"/>
      <c r="R79" s="18"/>
      <c r="S79" s="18"/>
      <c r="T79" s="18"/>
      <c r="U79" s="19"/>
      <c r="V79" s="18"/>
      <c r="W79" s="18"/>
      <c r="X79" s="18"/>
      <c r="Y79" s="29"/>
      <c r="Z79" s="18"/>
      <c r="AA79" s="29"/>
      <c r="AB79" s="18"/>
      <c r="AC79" s="28"/>
      <c r="AD79" s="18"/>
      <c r="AE79" s="29"/>
      <c r="AF79" s="18"/>
      <c r="AG79" s="29"/>
      <c r="AH79" s="18"/>
      <c r="AI79" s="28"/>
      <c r="AJ79" s="18"/>
      <c r="AK79" s="29"/>
      <c r="AL79" s="18"/>
      <c r="AM79" s="29"/>
      <c r="AN79" s="18"/>
      <c r="AO79" s="28"/>
      <c r="AP79" s="18"/>
      <c r="AQ79" s="19"/>
      <c r="AR79" s="18"/>
      <c r="AS79" s="29"/>
      <c r="AT79" s="18"/>
      <c r="AU79" s="28"/>
      <c r="AV79" s="28"/>
      <c r="AW79" s="19"/>
    </row>
    <row r="80" spans="1:49" ht="12.75">
      <c r="A80" s="115">
        <v>321001</v>
      </c>
      <c r="B80" s="114" t="s">
        <v>49</v>
      </c>
      <c r="C80" s="148">
        <v>351</v>
      </c>
      <c r="D80" s="113">
        <v>1953650</v>
      </c>
      <c r="E80" s="112">
        <f aca="true" t="shared" si="59" ref="E80:E90">D80/C80</f>
        <v>5565.954415954416</v>
      </c>
      <c r="F80" s="113">
        <v>147041</v>
      </c>
      <c r="G80" s="112">
        <f aca="true" t="shared" si="60" ref="G80:G90">F80/C80</f>
        <v>418.92022792022794</v>
      </c>
      <c r="H80" s="113">
        <v>0</v>
      </c>
      <c r="I80" s="112">
        <f aca="true" t="shared" si="61" ref="I80:I85">H80/C80</f>
        <v>0</v>
      </c>
      <c r="J80" s="113">
        <v>337436</v>
      </c>
      <c r="K80" s="112">
        <f aca="true" t="shared" si="62" ref="K80:K85">J80/C80</f>
        <v>961.3561253561254</v>
      </c>
      <c r="L80" s="113">
        <v>0</v>
      </c>
      <c r="M80" s="112">
        <f aca="true" t="shared" si="63" ref="M80:M85">L80/C80</f>
        <v>0</v>
      </c>
      <c r="N80" s="113">
        <v>0</v>
      </c>
      <c r="O80" s="112">
        <f aca="true" t="shared" si="64" ref="O80:O91">N80/C80</f>
        <v>0</v>
      </c>
      <c r="P80" s="124">
        <f aca="true" t="shared" si="65" ref="P80:P90">D80+F80+H80+J80+L80+N80</f>
        <v>2438127</v>
      </c>
      <c r="Q80" s="111">
        <f aca="true" t="shared" si="66" ref="Q80:Q91">P80/$C80</f>
        <v>6946.2307692307695</v>
      </c>
      <c r="R80" s="113">
        <v>14525</v>
      </c>
      <c r="S80" s="112">
        <f aca="true" t="shared" si="67" ref="S80:S91">R80/$C80</f>
        <v>41.38176638176638</v>
      </c>
      <c r="T80" s="113">
        <v>31577</v>
      </c>
      <c r="U80" s="112">
        <f aca="true" t="shared" si="68" ref="U80:U91">T80/C80</f>
        <v>89.96296296296296</v>
      </c>
      <c r="V80" s="129">
        <f aca="true" t="shared" si="69" ref="V80:V85">P80+R80+T80</f>
        <v>2484229</v>
      </c>
      <c r="W80" s="110">
        <f aca="true" t="shared" si="70" ref="W80:W91">V80/$C80</f>
        <v>7077.575498575498</v>
      </c>
      <c r="X80" s="113">
        <v>324366</v>
      </c>
      <c r="Y80" s="112">
        <f aca="true" t="shared" si="71" ref="Y80:Y91">X80/C80</f>
        <v>924.1196581196581</v>
      </c>
      <c r="Z80" s="113">
        <v>39828</v>
      </c>
      <c r="AA80" s="112">
        <f aca="true" t="shared" si="72" ref="AA80:AA91">Z80/C80</f>
        <v>113.47008547008546</v>
      </c>
      <c r="AB80" s="113">
        <v>0</v>
      </c>
      <c r="AC80" s="112">
        <f aca="true" t="shared" si="73" ref="AC80:AC91">AB80/C80</f>
        <v>0</v>
      </c>
      <c r="AD80" s="113">
        <v>386859</v>
      </c>
      <c r="AE80" s="112">
        <f aca="true" t="shared" si="74" ref="AE80:AE91">AD80/C80</f>
        <v>1102.162393162393</v>
      </c>
      <c r="AF80" s="113">
        <v>4575</v>
      </c>
      <c r="AG80" s="112">
        <f aca="true" t="shared" si="75" ref="AG80:AG91">AF80/C80</f>
        <v>13.034188034188034</v>
      </c>
      <c r="AH80" s="113">
        <v>262617</v>
      </c>
      <c r="AI80" s="112">
        <f aca="true" t="shared" si="76" ref="AI80:AI91">AH80/C80</f>
        <v>748.1965811965812</v>
      </c>
      <c r="AJ80" s="113">
        <v>0</v>
      </c>
      <c r="AK80" s="112">
        <f aca="true" t="shared" si="77" ref="AK80:AK91">AJ80/C80</f>
        <v>0</v>
      </c>
      <c r="AL80" s="113">
        <v>0</v>
      </c>
      <c r="AM80" s="112">
        <f aca="true" t="shared" si="78" ref="AM80:AM91">AL80/C80</f>
        <v>0</v>
      </c>
      <c r="AN80" s="113">
        <v>0</v>
      </c>
      <c r="AO80" s="112">
        <f aca="true" t="shared" si="79" ref="AO80:AO91">AN80/C80</f>
        <v>0</v>
      </c>
      <c r="AP80" s="109">
        <f aca="true" t="shared" si="80" ref="AP80:AP85">X80+Z80+AB80+AD80+AF80+AH80+AJ80+AL80+AN80</f>
        <v>1018245</v>
      </c>
      <c r="AQ80" s="109">
        <f aca="true" t="shared" si="81" ref="AQ80:AQ91">AP80/$C80</f>
        <v>2900.982905982906</v>
      </c>
      <c r="AR80" s="113">
        <v>0</v>
      </c>
      <c r="AS80" s="112">
        <f aca="true" t="shared" si="82" ref="AS80:AS91">AR80/C80</f>
        <v>0</v>
      </c>
      <c r="AT80" s="113">
        <v>0</v>
      </c>
      <c r="AU80" s="112">
        <f aca="true" t="shared" si="83" ref="AU80:AU91">AT80/$C80</f>
        <v>0</v>
      </c>
      <c r="AV80" s="108">
        <f>V80+AP80+AR80+AT80</f>
        <v>3502474</v>
      </c>
      <c r="AW80" s="108">
        <f aca="true" t="shared" si="84" ref="AW80:AW91">AV80/$C80</f>
        <v>9978.558404558404</v>
      </c>
    </row>
    <row r="81" spans="1:53" s="62" customFormat="1" ht="12.75">
      <c r="A81" s="49">
        <v>329001</v>
      </c>
      <c r="B81" s="68" t="s">
        <v>50</v>
      </c>
      <c r="C81" s="148">
        <v>373</v>
      </c>
      <c r="D81" s="90">
        <v>1715972</v>
      </c>
      <c r="E81" s="23">
        <f t="shared" si="59"/>
        <v>4600.461126005362</v>
      </c>
      <c r="F81" s="90">
        <v>244147</v>
      </c>
      <c r="G81" s="23">
        <f t="shared" si="60"/>
        <v>654.5495978552278</v>
      </c>
      <c r="H81" s="90">
        <v>0</v>
      </c>
      <c r="I81" s="23">
        <f t="shared" si="61"/>
        <v>0</v>
      </c>
      <c r="J81" s="90">
        <v>21407</v>
      </c>
      <c r="K81" s="23">
        <f t="shared" si="62"/>
        <v>57.39142091152815</v>
      </c>
      <c r="L81" s="90">
        <v>0</v>
      </c>
      <c r="M81" s="23">
        <f t="shared" si="63"/>
        <v>0</v>
      </c>
      <c r="N81" s="90">
        <v>0</v>
      </c>
      <c r="O81" s="23">
        <f t="shared" si="64"/>
        <v>0</v>
      </c>
      <c r="P81" s="40">
        <f t="shared" si="65"/>
        <v>1981526</v>
      </c>
      <c r="Q81" s="64">
        <f t="shared" si="66"/>
        <v>5312.402144772118</v>
      </c>
      <c r="R81" s="90">
        <v>52634</v>
      </c>
      <c r="S81" s="23">
        <f t="shared" si="67"/>
        <v>141.10991957104557</v>
      </c>
      <c r="T81" s="90">
        <v>21708</v>
      </c>
      <c r="U81" s="23">
        <f t="shared" si="68"/>
        <v>58.19839142091153</v>
      </c>
      <c r="V81" s="130">
        <f t="shared" si="69"/>
        <v>2055868</v>
      </c>
      <c r="W81" s="38">
        <f t="shared" si="70"/>
        <v>5511.710455764075</v>
      </c>
      <c r="X81" s="90">
        <v>298995</v>
      </c>
      <c r="Y81" s="23">
        <f t="shared" si="71"/>
        <v>801.5951742627345</v>
      </c>
      <c r="Z81" s="90">
        <v>31794</v>
      </c>
      <c r="AA81" s="23">
        <f t="shared" si="72"/>
        <v>85.23860589812332</v>
      </c>
      <c r="AB81" s="90">
        <v>102845</v>
      </c>
      <c r="AC81" s="23">
        <f t="shared" si="73"/>
        <v>275.7238605898123</v>
      </c>
      <c r="AD81" s="90">
        <v>295989</v>
      </c>
      <c r="AE81" s="23">
        <f t="shared" si="74"/>
        <v>793.5361930294906</v>
      </c>
      <c r="AF81" s="90">
        <v>159512</v>
      </c>
      <c r="AG81" s="23">
        <f t="shared" si="75"/>
        <v>427.6461126005362</v>
      </c>
      <c r="AH81" s="90">
        <v>316909</v>
      </c>
      <c r="AI81" s="23">
        <f t="shared" si="76"/>
        <v>849.6219839142091</v>
      </c>
      <c r="AJ81" s="90">
        <v>0</v>
      </c>
      <c r="AK81" s="23">
        <f t="shared" si="77"/>
        <v>0</v>
      </c>
      <c r="AL81" s="90">
        <v>1418</v>
      </c>
      <c r="AM81" s="23">
        <f t="shared" si="78"/>
        <v>3.8016085790884717</v>
      </c>
      <c r="AN81" s="90">
        <v>0</v>
      </c>
      <c r="AO81" s="23">
        <f t="shared" si="79"/>
        <v>0</v>
      </c>
      <c r="AP81" s="57">
        <f t="shared" si="80"/>
        <v>1207462</v>
      </c>
      <c r="AQ81" s="57">
        <f t="shared" si="81"/>
        <v>3237.1635388739946</v>
      </c>
      <c r="AR81" s="90">
        <v>104655</v>
      </c>
      <c r="AS81" s="23">
        <f t="shared" si="82"/>
        <v>280.5764075067024</v>
      </c>
      <c r="AT81" s="90">
        <v>312868</v>
      </c>
      <c r="AU81" s="23">
        <f t="shared" si="83"/>
        <v>838.7882037533512</v>
      </c>
      <c r="AV81" s="70">
        <f aca="true" t="shared" si="85" ref="AV81:AV86">V81+AP81+AR81+AT81</f>
        <v>3680853</v>
      </c>
      <c r="AW81" s="70">
        <f t="shared" si="84"/>
        <v>9868.238605898123</v>
      </c>
      <c r="AX81" s="61"/>
      <c r="AY81" s="61"/>
      <c r="AZ81" s="61"/>
      <c r="BA81" s="61"/>
    </row>
    <row r="82" spans="1:53" s="62" customFormat="1" ht="12.75">
      <c r="A82" s="49">
        <v>331001</v>
      </c>
      <c r="B82" s="68" t="s">
        <v>51</v>
      </c>
      <c r="C82" s="148">
        <v>522</v>
      </c>
      <c r="D82" s="90">
        <v>2690328</v>
      </c>
      <c r="E82" s="23">
        <f t="shared" si="59"/>
        <v>5153.885057471264</v>
      </c>
      <c r="F82" s="90">
        <v>0</v>
      </c>
      <c r="G82" s="23">
        <f t="shared" si="60"/>
        <v>0</v>
      </c>
      <c r="H82" s="90">
        <v>0</v>
      </c>
      <c r="I82" s="23">
        <f t="shared" si="61"/>
        <v>0</v>
      </c>
      <c r="J82" s="90">
        <v>0</v>
      </c>
      <c r="K82" s="23">
        <f t="shared" si="62"/>
        <v>0</v>
      </c>
      <c r="L82" s="90">
        <v>0</v>
      </c>
      <c r="M82" s="23">
        <f t="shared" si="63"/>
        <v>0</v>
      </c>
      <c r="N82" s="90">
        <v>0</v>
      </c>
      <c r="O82" s="23">
        <f t="shared" si="64"/>
        <v>0</v>
      </c>
      <c r="P82" s="40">
        <f t="shared" si="65"/>
        <v>2690328</v>
      </c>
      <c r="Q82" s="64">
        <f t="shared" si="66"/>
        <v>5153.885057471264</v>
      </c>
      <c r="R82" s="90">
        <v>271738</v>
      </c>
      <c r="S82" s="23">
        <f t="shared" si="67"/>
        <v>520.5708812260536</v>
      </c>
      <c r="T82" s="90">
        <v>70522</v>
      </c>
      <c r="U82" s="23">
        <f t="shared" si="68"/>
        <v>135.09961685823754</v>
      </c>
      <c r="V82" s="130">
        <f t="shared" si="69"/>
        <v>3032588</v>
      </c>
      <c r="W82" s="38">
        <f t="shared" si="70"/>
        <v>5809.555555555556</v>
      </c>
      <c r="X82" s="90">
        <v>263841</v>
      </c>
      <c r="Y82" s="23">
        <f t="shared" si="71"/>
        <v>505.4425287356322</v>
      </c>
      <c r="Z82" s="90">
        <v>235667</v>
      </c>
      <c r="AA82" s="23">
        <f t="shared" si="72"/>
        <v>451.46934865900386</v>
      </c>
      <c r="AB82" s="90">
        <v>215675</v>
      </c>
      <c r="AC82" s="23">
        <f t="shared" si="73"/>
        <v>413.1704980842912</v>
      </c>
      <c r="AD82" s="90">
        <v>396243</v>
      </c>
      <c r="AE82" s="23">
        <f t="shared" si="74"/>
        <v>759.0862068965517</v>
      </c>
      <c r="AF82" s="90">
        <v>0</v>
      </c>
      <c r="AG82" s="23">
        <f t="shared" si="75"/>
        <v>0</v>
      </c>
      <c r="AH82" s="90">
        <v>308616</v>
      </c>
      <c r="AI82" s="23">
        <f t="shared" si="76"/>
        <v>591.2183908045977</v>
      </c>
      <c r="AJ82" s="90">
        <v>177092</v>
      </c>
      <c r="AK82" s="23">
        <f t="shared" si="77"/>
        <v>339.2567049808429</v>
      </c>
      <c r="AL82" s="90">
        <v>195973</v>
      </c>
      <c r="AM82" s="23">
        <f t="shared" si="78"/>
        <v>375.4272030651341</v>
      </c>
      <c r="AN82" s="90">
        <v>314297</v>
      </c>
      <c r="AO82" s="23">
        <f t="shared" si="79"/>
        <v>602.1015325670498</v>
      </c>
      <c r="AP82" s="57">
        <f t="shared" si="80"/>
        <v>2107404</v>
      </c>
      <c r="AQ82" s="57">
        <f t="shared" si="81"/>
        <v>4037.1724137931033</v>
      </c>
      <c r="AR82" s="90">
        <v>0</v>
      </c>
      <c r="AS82" s="23">
        <f t="shared" si="82"/>
        <v>0</v>
      </c>
      <c r="AT82" s="90">
        <v>0</v>
      </c>
      <c r="AU82" s="23">
        <f t="shared" si="83"/>
        <v>0</v>
      </c>
      <c r="AV82" s="70">
        <f t="shared" si="85"/>
        <v>5139992</v>
      </c>
      <c r="AW82" s="70">
        <f t="shared" si="84"/>
        <v>9846.72796934866</v>
      </c>
      <c r="AX82" s="61"/>
      <c r="AY82" s="61"/>
      <c r="AZ82" s="61"/>
      <c r="BA82" s="61"/>
    </row>
    <row r="83" spans="1:53" s="62" customFormat="1" ht="12.75">
      <c r="A83" s="49">
        <v>333001</v>
      </c>
      <c r="B83" s="68" t="s">
        <v>52</v>
      </c>
      <c r="C83" s="148">
        <v>684</v>
      </c>
      <c r="D83" s="90">
        <v>2376900</v>
      </c>
      <c r="E83" s="23">
        <f t="shared" si="59"/>
        <v>3475</v>
      </c>
      <c r="F83" s="90">
        <v>363916</v>
      </c>
      <c r="G83" s="23">
        <f t="shared" si="60"/>
        <v>532.0409356725146</v>
      </c>
      <c r="H83" s="90">
        <v>0</v>
      </c>
      <c r="I83" s="23">
        <f t="shared" si="61"/>
        <v>0</v>
      </c>
      <c r="J83" s="90">
        <v>114598</v>
      </c>
      <c r="K83" s="23">
        <f t="shared" si="62"/>
        <v>167.54093567251462</v>
      </c>
      <c r="L83" s="90">
        <v>0</v>
      </c>
      <c r="M83" s="23">
        <f t="shared" si="63"/>
        <v>0</v>
      </c>
      <c r="N83" s="90">
        <v>509096</v>
      </c>
      <c r="O83" s="23">
        <f t="shared" si="64"/>
        <v>744.2923976608187</v>
      </c>
      <c r="P83" s="40">
        <f t="shared" si="65"/>
        <v>3364510</v>
      </c>
      <c r="Q83" s="64">
        <f t="shared" si="66"/>
        <v>4918.874269005848</v>
      </c>
      <c r="R83" s="90">
        <v>7969</v>
      </c>
      <c r="S83" s="23">
        <f t="shared" si="67"/>
        <v>11.650584795321638</v>
      </c>
      <c r="T83" s="90">
        <v>135627</v>
      </c>
      <c r="U83" s="23">
        <f t="shared" si="68"/>
        <v>198.28508771929825</v>
      </c>
      <c r="V83" s="130">
        <f t="shared" si="69"/>
        <v>3508106</v>
      </c>
      <c r="W83" s="38">
        <f t="shared" si="70"/>
        <v>5128.809941520468</v>
      </c>
      <c r="X83" s="90">
        <v>233892</v>
      </c>
      <c r="Y83" s="23">
        <f t="shared" si="71"/>
        <v>341.94736842105266</v>
      </c>
      <c r="Z83" s="90">
        <v>198885</v>
      </c>
      <c r="AA83" s="23">
        <f t="shared" si="72"/>
        <v>290.7675438596491</v>
      </c>
      <c r="AB83" s="90">
        <v>42319</v>
      </c>
      <c r="AC83" s="23">
        <f t="shared" si="73"/>
        <v>61.869883040935676</v>
      </c>
      <c r="AD83" s="90">
        <v>460344</v>
      </c>
      <c r="AE83" s="23">
        <f t="shared" si="74"/>
        <v>673.0175438596491</v>
      </c>
      <c r="AF83" s="90">
        <v>103375</v>
      </c>
      <c r="AG83" s="23">
        <f t="shared" si="75"/>
        <v>151.1330409356725</v>
      </c>
      <c r="AH83" s="90">
        <v>184791</v>
      </c>
      <c r="AI83" s="23">
        <f t="shared" si="76"/>
        <v>270.1622807017544</v>
      </c>
      <c r="AJ83" s="90">
        <v>0</v>
      </c>
      <c r="AK83" s="23">
        <f t="shared" si="77"/>
        <v>0</v>
      </c>
      <c r="AL83" s="90">
        <v>0</v>
      </c>
      <c r="AM83" s="23">
        <f t="shared" si="78"/>
        <v>0</v>
      </c>
      <c r="AN83" s="90">
        <v>25900</v>
      </c>
      <c r="AO83" s="23">
        <f t="shared" si="79"/>
        <v>37.865497076023395</v>
      </c>
      <c r="AP83" s="57">
        <f t="shared" si="80"/>
        <v>1249506</v>
      </c>
      <c r="AQ83" s="57">
        <f t="shared" si="81"/>
        <v>1826.7631578947369</v>
      </c>
      <c r="AR83" s="90">
        <v>82681</v>
      </c>
      <c r="AS83" s="23">
        <f t="shared" si="82"/>
        <v>120.87865497076024</v>
      </c>
      <c r="AT83" s="90">
        <v>1431295</v>
      </c>
      <c r="AU83" s="23">
        <f t="shared" si="83"/>
        <v>2092.5365497076023</v>
      </c>
      <c r="AV83" s="70">
        <f t="shared" si="85"/>
        <v>6271588</v>
      </c>
      <c r="AW83" s="70">
        <f t="shared" si="84"/>
        <v>9168.988304093567</v>
      </c>
      <c r="AX83" s="61"/>
      <c r="AY83" s="61"/>
      <c r="AZ83" s="61"/>
      <c r="BA83" s="61"/>
    </row>
    <row r="84" spans="1:49" ht="12.75">
      <c r="A84" s="65">
        <v>336001</v>
      </c>
      <c r="B84" s="107" t="s">
        <v>53</v>
      </c>
      <c r="C84" s="149">
        <v>619</v>
      </c>
      <c r="D84" s="106">
        <v>2622154</v>
      </c>
      <c r="E84" s="24">
        <f t="shared" si="59"/>
        <v>4236.113085621971</v>
      </c>
      <c r="F84" s="106">
        <v>288897</v>
      </c>
      <c r="G84" s="24">
        <f t="shared" si="60"/>
        <v>466.7156704361874</v>
      </c>
      <c r="H84" s="106">
        <v>0</v>
      </c>
      <c r="I84" s="24">
        <f t="shared" si="61"/>
        <v>0</v>
      </c>
      <c r="J84" s="106">
        <v>413233</v>
      </c>
      <c r="K84" s="24">
        <f t="shared" si="62"/>
        <v>667.5815831987076</v>
      </c>
      <c r="L84" s="106">
        <v>0</v>
      </c>
      <c r="M84" s="24">
        <f t="shared" si="63"/>
        <v>0</v>
      </c>
      <c r="N84" s="106">
        <v>0</v>
      </c>
      <c r="O84" s="24">
        <f t="shared" si="64"/>
        <v>0</v>
      </c>
      <c r="P84" s="63">
        <f t="shared" si="65"/>
        <v>3324284</v>
      </c>
      <c r="Q84" s="4">
        <f t="shared" si="66"/>
        <v>5370.410339256866</v>
      </c>
      <c r="R84" s="106">
        <v>63277</v>
      </c>
      <c r="S84" s="24">
        <f t="shared" si="67"/>
        <v>102.22455573505654</v>
      </c>
      <c r="T84" s="106">
        <v>51806</v>
      </c>
      <c r="U84" s="24">
        <f t="shared" si="68"/>
        <v>83.69305331179322</v>
      </c>
      <c r="V84" s="131">
        <f t="shared" si="69"/>
        <v>3439367</v>
      </c>
      <c r="W84" s="5">
        <f t="shared" si="70"/>
        <v>5556.327948303716</v>
      </c>
      <c r="X84" s="106">
        <v>615181</v>
      </c>
      <c r="Y84" s="24">
        <f t="shared" si="71"/>
        <v>993.8303715670436</v>
      </c>
      <c r="Z84" s="106">
        <v>54013</v>
      </c>
      <c r="AA84" s="24">
        <f t="shared" si="72"/>
        <v>87.25848142164782</v>
      </c>
      <c r="AB84" s="106">
        <v>157596</v>
      </c>
      <c r="AC84" s="24">
        <f t="shared" si="73"/>
        <v>254.5977382875606</v>
      </c>
      <c r="AD84" s="106">
        <v>362575</v>
      </c>
      <c r="AE84" s="24">
        <f t="shared" si="74"/>
        <v>585.7431340872375</v>
      </c>
      <c r="AF84" s="106">
        <v>276049</v>
      </c>
      <c r="AG84" s="24">
        <f t="shared" si="75"/>
        <v>445.9596122778675</v>
      </c>
      <c r="AH84" s="106">
        <v>423172</v>
      </c>
      <c r="AI84" s="24">
        <f t="shared" si="76"/>
        <v>683.6381260096931</v>
      </c>
      <c r="AJ84" s="106">
        <v>0</v>
      </c>
      <c r="AK84" s="24">
        <f t="shared" si="77"/>
        <v>0</v>
      </c>
      <c r="AL84" s="106">
        <v>0</v>
      </c>
      <c r="AM84" s="24">
        <f t="shared" si="78"/>
        <v>0</v>
      </c>
      <c r="AN84" s="106">
        <v>24165</v>
      </c>
      <c r="AO84" s="24">
        <f t="shared" si="79"/>
        <v>39.03877221324717</v>
      </c>
      <c r="AP84" s="6">
        <f t="shared" si="80"/>
        <v>1912751</v>
      </c>
      <c r="AQ84" s="66">
        <f t="shared" si="81"/>
        <v>3090.066235864297</v>
      </c>
      <c r="AR84" s="106">
        <v>552125</v>
      </c>
      <c r="AS84" s="24">
        <f t="shared" si="82"/>
        <v>891.9628432956381</v>
      </c>
      <c r="AT84" s="106">
        <v>208050</v>
      </c>
      <c r="AU84" s="24">
        <f t="shared" si="83"/>
        <v>336.10662358642975</v>
      </c>
      <c r="AV84" s="59">
        <f t="shared" si="85"/>
        <v>6112293</v>
      </c>
      <c r="AW84" s="59">
        <f t="shared" si="84"/>
        <v>9874.46365105008</v>
      </c>
    </row>
    <row r="85" spans="1:49" ht="12.75">
      <c r="A85" s="115">
        <v>337001</v>
      </c>
      <c r="B85" s="114" t="s">
        <v>54</v>
      </c>
      <c r="C85" s="148">
        <v>847</v>
      </c>
      <c r="D85" s="113">
        <v>5374582</v>
      </c>
      <c r="E85" s="112">
        <f t="shared" si="59"/>
        <v>6345.433293978748</v>
      </c>
      <c r="F85" s="113">
        <v>1752543</v>
      </c>
      <c r="G85" s="112">
        <f t="shared" si="60"/>
        <v>2069.1180637544276</v>
      </c>
      <c r="H85" s="113">
        <v>0</v>
      </c>
      <c r="I85" s="112">
        <f t="shared" si="61"/>
        <v>0</v>
      </c>
      <c r="J85" s="113">
        <v>221984</v>
      </c>
      <c r="K85" s="112">
        <f t="shared" si="62"/>
        <v>262.08264462809916</v>
      </c>
      <c r="L85" s="113">
        <v>0</v>
      </c>
      <c r="M85" s="112">
        <f t="shared" si="63"/>
        <v>0</v>
      </c>
      <c r="N85" s="113">
        <v>0</v>
      </c>
      <c r="O85" s="112">
        <f t="shared" si="64"/>
        <v>0</v>
      </c>
      <c r="P85" s="124">
        <f t="shared" si="65"/>
        <v>7349109</v>
      </c>
      <c r="Q85" s="111">
        <f t="shared" si="66"/>
        <v>8676.634002361276</v>
      </c>
      <c r="R85" s="113">
        <v>445007</v>
      </c>
      <c r="S85" s="112">
        <f t="shared" si="67"/>
        <v>525.391971664699</v>
      </c>
      <c r="T85" s="113">
        <v>410728</v>
      </c>
      <c r="U85" s="112">
        <f t="shared" si="68"/>
        <v>484.9208972845336</v>
      </c>
      <c r="V85" s="129">
        <f t="shared" si="69"/>
        <v>8204844</v>
      </c>
      <c r="W85" s="110">
        <f t="shared" si="70"/>
        <v>9686.946871310507</v>
      </c>
      <c r="X85" s="113">
        <v>1269043</v>
      </c>
      <c r="Y85" s="112">
        <f t="shared" si="71"/>
        <v>1498.279811097993</v>
      </c>
      <c r="Z85" s="113">
        <v>77727</v>
      </c>
      <c r="AA85" s="112">
        <f t="shared" si="72"/>
        <v>91.76741440377803</v>
      </c>
      <c r="AB85" s="113">
        <v>857638</v>
      </c>
      <c r="AC85" s="112">
        <f t="shared" si="73"/>
        <v>1012.5596221959859</v>
      </c>
      <c r="AD85" s="113">
        <v>990266</v>
      </c>
      <c r="AE85" s="112">
        <f t="shared" si="74"/>
        <v>1169.1452184179457</v>
      </c>
      <c r="AF85" s="113">
        <v>417486</v>
      </c>
      <c r="AG85" s="112">
        <f t="shared" si="75"/>
        <v>492.8996458087367</v>
      </c>
      <c r="AH85" s="113">
        <v>765637</v>
      </c>
      <c r="AI85" s="112">
        <f t="shared" si="76"/>
        <v>903.939787485242</v>
      </c>
      <c r="AJ85" s="113">
        <v>0</v>
      </c>
      <c r="AK85" s="112">
        <f t="shared" si="77"/>
        <v>0</v>
      </c>
      <c r="AL85" s="113">
        <v>0</v>
      </c>
      <c r="AM85" s="112">
        <f t="shared" si="78"/>
        <v>0</v>
      </c>
      <c r="AN85" s="113">
        <v>417046</v>
      </c>
      <c r="AO85" s="112">
        <f t="shared" si="79"/>
        <v>492.3801652892562</v>
      </c>
      <c r="AP85" s="109">
        <f t="shared" si="80"/>
        <v>4794843</v>
      </c>
      <c r="AQ85" s="109">
        <f t="shared" si="81"/>
        <v>5660.971664698937</v>
      </c>
      <c r="AR85" s="113">
        <v>0</v>
      </c>
      <c r="AS85" s="112">
        <f t="shared" si="82"/>
        <v>0</v>
      </c>
      <c r="AT85" s="113">
        <v>287246</v>
      </c>
      <c r="AU85" s="112">
        <f t="shared" si="83"/>
        <v>339.1334120425029</v>
      </c>
      <c r="AV85" s="108">
        <f t="shared" si="85"/>
        <v>13286933</v>
      </c>
      <c r="AW85" s="108">
        <f t="shared" si="84"/>
        <v>15687.051948051949</v>
      </c>
    </row>
    <row r="86" spans="1:53" s="62" customFormat="1" ht="12.75">
      <c r="A86" s="49">
        <v>339001</v>
      </c>
      <c r="B86" s="68" t="s">
        <v>55</v>
      </c>
      <c r="C86" s="148">
        <v>396</v>
      </c>
      <c r="D86" s="90">
        <v>1806894</v>
      </c>
      <c r="E86" s="23">
        <f t="shared" si="59"/>
        <v>4562.863636363636</v>
      </c>
      <c r="F86" s="90">
        <v>208718</v>
      </c>
      <c r="G86" s="23">
        <f t="shared" si="60"/>
        <v>527.0656565656566</v>
      </c>
      <c r="H86" s="90">
        <v>0</v>
      </c>
      <c r="I86" s="23">
        <f>H86/C86</f>
        <v>0</v>
      </c>
      <c r="J86" s="90">
        <v>15721</v>
      </c>
      <c r="K86" s="23">
        <f aca="true" t="shared" si="86" ref="K86:K91">J86/C86</f>
        <v>39.69949494949495</v>
      </c>
      <c r="L86" s="90">
        <v>0</v>
      </c>
      <c r="M86" s="23">
        <f aca="true" t="shared" si="87" ref="M86:M91">L86/C86</f>
        <v>0</v>
      </c>
      <c r="N86" s="90">
        <v>0</v>
      </c>
      <c r="O86" s="23">
        <f t="shared" si="64"/>
        <v>0</v>
      </c>
      <c r="P86" s="40">
        <f t="shared" si="65"/>
        <v>2031333</v>
      </c>
      <c r="Q86" s="64">
        <f t="shared" si="66"/>
        <v>5129.628787878788</v>
      </c>
      <c r="R86" s="90">
        <v>183284</v>
      </c>
      <c r="S86" s="23">
        <f t="shared" si="67"/>
        <v>462.83838383838383</v>
      </c>
      <c r="T86" s="90">
        <v>155538</v>
      </c>
      <c r="U86" s="23">
        <f t="shared" si="68"/>
        <v>392.77272727272725</v>
      </c>
      <c r="V86" s="130">
        <f>P86+R86+T86</f>
        <v>2370155</v>
      </c>
      <c r="W86" s="38">
        <f t="shared" si="70"/>
        <v>5985.239898989899</v>
      </c>
      <c r="X86" s="90">
        <v>339535</v>
      </c>
      <c r="Y86" s="23">
        <f t="shared" si="71"/>
        <v>857.4116161616162</v>
      </c>
      <c r="Z86" s="90">
        <v>83352</v>
      </c>
      <c r="AA86" s="23">
        <f t="shared" si="72"/>
        <v>210.4848484848485</v>
      </c>
      <c r="AB86" s="90">
        <v>376439</v>
      </c>
      <c r="AC86" s="23">
        <f t="shared" si="73"/>
        <v>950.6035353535353</v>
      </c>
      <c r="AD86" s="90">
        <v>601795</v>
      </c>
      <c r="AE86" s="23">
        <f t="shared" si="74"/>
        <v>1519.6843434343434</v>
      </c>
      <c r="AF86" s="90">
        <v>3062</v>
      </c>
      <c r="AG86" s="23">
        <f t="shared" si="75"/>
        <v>7.732323232323233</v>
      </c>
      <c r="AH86" s="90">
        <v>226403</v>
      </c>
      <c r="AI86" s="23">
        <f t="shared" si="76"/>
        <v>571.7247474747475</v>
      </c>
      <c r="AJ86" s="90">
        <v>0</v>
      </c>
      <c r="AK86" s="23">
        <f t="shared" si="77"/>
        <v>0</v>
      </c>
      <c r="AL86" s="90">
        <v>0</v>
      </c>
      <c r="AM86" s="23">
        <f t="shared" si="78"/>
        <v>0</v>
      </c>
      <c r="AN86" s="90">
        <v>1146</v>
      </c>
      <c r="AO86" s="23">
        <f t="shared" si="79"/>
        <v>2.893939393939394</v>
      </c>
      <c r="AP86" s="57">
        <f>X86+Z86+AB86+AD86+AF86+AH86+AJ86+AL86+AN86</f>
        <v>1631732</v>
      </c>
      <c r="AQ86" s="57">
        <f t="shared" si="81"/>
        <v>4120.535353535353</v>
      </c>
      <c r="AR86" s="90">
        <v>0</v>
      </c>
      <c r="AS86" s="23">
        <f t="shared" si="82"/>
        <v>0</v>
      </c>
      <c r="AT86" s="90">
        <v>0</v>
      </c>
      <c r="AU86" s="23">
        <f t="shared" si="83"/>
        <v>0</v>
      </c>
      <c r="AV86" s="70">
        <f t="shared" si="85"/>
        <v>4001887</v>
      </c>
      <c r="AW86" s="70">
        <f t="shared" si="84"/>
        <v>10105.775252525253</v>
      </c>
      <c r="AX86" s="61"/>
      <c r="AY86" s="61"/>
      <c r="AZ86" s="61"/>
      <c r="BA86" s="61"/>
    </row>
    <row r="87" spans="1:53" s="62" customFormat="1" ht="12.75">
      <c r="A87" s="49">
        <v>340001</v>
      </c>
      <c r="B87" s="68" t="s">
        <v>140</v>
      </c>
      <c r="C87" s="148">
        <v>111</v>
      </c>
      <c r="D87" s="90">
        <v>654792</v>
      </c>
      <c r="E87" s="23">
        <f t="shared" si="59"/>
        <v>5899.027027027027</v>
      </c>
      <c r="F87" s="90">
        <v>127346</v>
      </c>
      <c r="G87" s="23">
        <f t="shared" si="60"/>
        <v>1147.2612612612613</v>
      </c>
      <c r="H87" s="90">
        <v>0</v>
      </c>
      <c r="I87" s="23">
        <f>H87/C87</f>
        <v>0</v>
      </c>
      <c r="J87" s="90">
        <v>0</v>
      </c>
      <c r="K87" s="23">
        <f t="shared" si="86"/>
        <v>0</v>
      </c>
      <c r="L87" s="90">
        <v>0</v>
      </c>
      <c r="M87" s="23">
        <f t="shared" si="87"/>
        <v>0</v>
      </c>
      <c r="N87" s="90">
        <v>25336</v>
      </c>
      <c r="O87" s="23">
        <f t="shared" si="64"/>
        <v>228.25225225225225</v>
      </c>
      <c r="P87" s="40">
        <f t="shared" si="65"/>
        <v>807474</v>
      </c>
      <c r="Q87" s="64">
        <f t="shared" si="66"/>
        <v>7274.540540540541</v>
      </c>
      <c r="R87" s="90">
        <v>0</v>
      </c>
      <c r="S87" s="23">
        <f t="shared" si="67"/>
        <v>0</v>
      </c>
      <c r="T87" s="90">
        <v>49744</v>
      </c>
      <c r="U87" s="23">
        <f t="shared" si="68"/>
        <v>448.14414414414415</v>
      </c>
      <c r="V87" s="130">
        <f>P87+R87+T87</f>
        <v>857218</v>
      </c>
      <c r="W87" s="38">
        <f t="shared" si="70"/>
        <v>7722.684684684685</v>
      </c>
      <c r="X87" s="90">
        <v>82604</v>
      </c>
      <c r="Y87" s="23">
        <f t="shared" si="71"/>
        <v>744.1801801801802</v>
      </c>
      <c r="Z87" s="90">
        <v>51648</v>
      </c>
      <c r="AA87" s="23">
        <f t="shared" si="72"/>
        <v>465.2972972972973</v>
      </c>
      <c r="AB87" s="90">
        <v>2663</v>
      </c>
      <c r="AC87" s="23">
        <f t="shared" si="73"/>
        <v>23.99099099099099</v>
      </c>
      <c r="AD87" s="90">
        <v>27598</v>
      </c>
      <c r="AE87" s="23">
        <f t="shared" si="74"/>
        <v>248.63063063063063</v>
      </c>
      <c r="AF87" s="90">
        <v>0</v>
      </c>
      <c r="AG87" s="23">
        <f t="shared" si="75"/>
        <v>0</v>
      </c>
      <c r="AH87" s="90">
        <v>0</v>
      </c>
      <c r="AI87" s="23">
        <f t="shared" si="76"/>
        <v>0</v>
      </c>
      <c r="AJ87" s="90">
        <v>13191</v>
      </c>
      <c r="AK87" s="23">
        <f t="shared" si="77"/>
        <v>118.83783783783784</v>
      </c>
      <c r="AL87" s="90">
        <v>0</v>
      </c>
      <c r="AM87" s="23">
        <f t="shared" si="78"/>
        <v>0</v>
      </c>
      <c r="AN87" s="90">
        <v>0</v>
      </c>
      <c r="AO87" s="23">
        <f t="shared" si="79"/>
        <v>0</v>
      </c>
      <c r="AP87" s="57">
        <f>X87+Z87+AB87+AD87+AF87+AH87+AJ87+AL87+AN87</f>
        <v>177704</v>
      </c>
      <c r="AQ87" s="57">
        <f t="shared" si="81"/>
        <v>1600.936936936937</v>
      </c>
      <c r="AR87" s="90">
        <v>0</v>
      </c>
      <c r="AS87" s="23">
        <f t="shared" si="82"/>
        <v>0</v>
      </c>
      <c r="AT87" s="90">
        <v>0</v>
      </c>
      <c r="AU87" s="23">
        <f t="shared" si="83"/>
        <v>0</v>
      </c>
      <c r="AV87" s="70">
        <f>V87+AP87+AR87+AT87</f>
        <v>1034922</v>
      </c>
      <c r="AW87" s="70">
        <f t="shared" si="84"/>
        <v>9323.621621621622</v>
      </c>
      <c r="AX87" s="61"/>
      <c r="AY87" s="61"/>
      <c r="AZ87" s="61"/>
      <c r="BA87" s="61"/>
    </row>
    <row r="88" spans="1:53" s="62" customFormat="1" ht="12.75">
      <c r="A88" s="138">
        <v>341001</v>
      </c>
      <c r="B88" s="140" t="s">
        <v>169</v>
      </c>
      <c r="C88" s="148">
        <v>202</v>
      </c>
      <c r="D88" s="90">
        <v>910256</v>
      </c>
      <c r="E88" s="23">
        <f t="shared" si="59"/>
        <v>4506.217821782178</v>
      </c>
      <c r="F88" s="90">
        <v>80158</v>
      </c>
      <c r="G88" s="23">
        <f t="shared" si="60"/>
        <v>396.8217821782178</v>
      </c>
      <c r="H88" s="90">
        <v>0</v>
      </c>
      <c r="I88" s="23">
        <f>H88/C88</f>
        <v>0</v>
      </c>
      <c r="J88" s="90">
        <v>244</v>
      </c>
      <c r="K88" s="23">
        <f t="shared" si="86"/>
        <v>1.2079207920792079</v>
      </c>
      <c r="L88" s="90">
        <v>0</v>
      </c>
      <c r="M88" s="23">
        <f t="shared" si="87"/>
        <v>0</v>
      </c>
      <c r="N88" s="90">
        <v>0</v>
      </c>
      <c r="O88" s="23">
        <f t="shared" si="64"/>
        <v>0</v>
      </c>
      <c r="P88" s="40">
        <f t="shared" si="65"/>
        <v>990658</v>
      </c>
      <c r="Q88" s="64">
        <f t="shared" si="66"/>
        <v>4904.247524752475</v>
      </c>
      <c r="R88" s="90">
        <v>7636</v>
      </c>
      <c r="S88" s="23">
        <f t="shared" si="67"/>
        <v>37.801980198019805</v>
      </c>
      <c r="T88" s="90">
        <v>2476</v>
      </c>
      <c r="U88" s="23">
        <f t="shared" si="68"/>
        <v>12.257425742574258</v>
      </c>
      <c r="V88" s="130">
        <f>P88+R88+T88</f>
        <v>1000770</v>
      </c>
      <c r="W88" s="38">
        <f t="shared" si="70"/>
        <v>4954.306930693069</v>
      </c>
      <c r="X88" s="90">
        <v>172119</v>
      </c>
      <c r="Y88" s="23">
        <f t="shared" si="71"/>
        <v>852.0742574257425</v>
      </c>
      <c r="Z88" s="90">
        <v>77786</v>
      </c>
      <c r="AA88" s="23">
        <f>Z88/C88</f>
        <v>385.0792079207921</v>
      </c>
      <c r="AB88" s="90">
        <v>107470</v>
      </c>
      <c r="AC88" s="23">
        <f>AB88/C88</f>
        <v>532.0297029702971</v>
      </c>
      <c r="AD88" s="90">
        <v>94428</v>
      </c>
      <c r="AE88" s="23">
        <f t="shared" si="74"/>
        <v>467.46534653465346</v>
      </c>
      <c r="AF88" s="90">
        <v>58566</v>
      </c>
      <c r="AG88" s="23">
        <f t="shared" si="75"/>
        <v>289.9306930693069</v>
      </c>
      <c r="AH88" s="90">
        <v>124212</v>
      </c>
      <c r="AI88" s="23">
        <f t="shared" si="76"/>
        <v>614.9108910891089</v>
      </c>
      <c r="AJ88" s="90">
        <v>0</v>
      </c>
      <c r="AK88" s="23">
        <f t="shared" si="77"/>
        <v>0</v>
      </c>
      <c r="AL88" s="90">
        <v>0</v>
      </c>
      <c r="AM88" s="23">
        <f t="shared" si="78"/>
        <v>0</v>
      </c>
      <c r="AN88" s="90">
        <v>0</v>
      </c>
      <c r="AO88" s="23">
        <f t="shared" si="79"/>
        <v>0</v>
      </c>
      <c r="AP88" s="57">
        <f>X88+Z88+AB88+AD88+AF88+AH88+AJ88+AL88+AN88</f>
        <v>634581</v>
      </c>
      <c r="AQ88" s="57">
        <f t="shared" si="81"/>
        <v>3141.490099009901</v>
      </c>
      <c r="AR88" s="90">
        <v>128678</v>
      </c>
      <c r="AS88" s="23">
        <f t="shared" si="82"/>
        <v>637.019801980198</v>
      </c>
      <c r="AT88" s="90">
        <v>0</v>
      </c>
      <c r="AU88" s="23">
        <f t="shared" si="83"/>
        <v>0</v>
      </c>
      <c r="AV88" s="70">
        <f>V88+AP88+AR88+AT88</f>
        <v>1764029</v>
      </c>
      <c r="AW88" s="70">
        <f t="shared" si="84"/>
        <v>8732.816831683169</v>
      </c>
      <c r="AX88" s="61"/>
      <c r="AY88" s="61"/>
      <c r="AZ88" s="61"/>
      <c r="BA88" s="61"/>
    </row>
    <row r="89" spans="1:49" ht="12.75">
      <c r="A89" s="139">
        <v>342001</v>
      </c>
      <c r="B89" s="107" t="s">
        <v>142</v>
      </c>
      <c r="C89" s="149">
        <v>40</v>
      </c>
      <c r="D89" s="106">
        <v>361931</v>
      </c>
      <c r="E89" s="24">
        <f t="shared" si="59"/>
        <v>9048.275</v>
      </c>
      <c r="F89" s="106">
        <v>5220</v>
      </c>
      <c r="G89" s="24">
        <f t="shared" si="60"/>
        <v>130.5</v>
      </c>
      <c r="H89" s="106">
        <v>0</v>
      </c>
      <c r="I89" s="24">
        <f>H89/C89</f>
        <v>0</v>
      </c>
      <c r="J89" s="106">
        <v>0</v>
      </c>
      <c r="K89" s="24">
        <f t="shared" si="86"/>
        <v>0</v>
      </c>
      <c r="L89" s="106">
        <v>0</v>
      </c>
      <c r="M89" s="24">
        <f t="shared" si="87"/>
        <v>0</v>
      </c>
      <c r="N89" s="106">
        <v>0</v>
      </c>
      <c r="O89" s="24">
        <f t="shared" si="64"/>
        <v>0</v>
      </c>
      <c r="P89" s="63">
        <f t="shared" si="65"/>
        <v>367151</v>
      </c>
      <c r="Q89" s="4">
        <f t="shared" si="66"/>
        <v>9178.775</v>
      </c>
      <c r="R89" s="106">
        <v>0</v>
      </c>
      <c r="S89" s="24">
        <f t="shared" si="67"/>
        <v>0</v>
      </c>
      <c r="T89" s="106">
        <v>0</v>
      </c>
      <c r="U89" s="24">
        <f t="shared" si="68"/>
        <v>0</v>
      </c>
      <c r="V89" s="131">
        <f>P89+R89+T89</f>
        <v>367151</v>
      </c>
      <c r="W89" s="5">
        <f t="shared" si="70"/>
        <v>9178.775</v>
      </c>
      <c r="X89" s="106">
        <v>38506</v>
      </c>
      <c r="Y89" s="24">
        <f t="shared" si="71"/>
        <v>962.65</v>
      </c>
      <c r="Z89" s="106">
        <v>0</v>
      </c>
      <c r="AA89" s="24">
        <f>Z89/C89</f>
        <v>0</v>
      </c>
      <c r="AB89" s="106">
        <v>11217</v>
      </c>
      <c r="AC89" s="24">
        <f>AB89/C89</f>
        <v>280.425</v>
      </c>
      <c r="AD89" s="106">
        <v>107881</v>
      </c>
      <c r="AE89" s="24">
        <f t="shared" si="74"/>
        <v>2697.025</v>
      </c>
      <c r="AF89" s="106">
        <v>16416</v>
      </c>
      <c r="AG89" s="24">
        <f t="shared" si="75"/>
        <v>410.4</v>
      </c>
      <c r="AH89" s="106">
        <v>45556</v>
      </c>
      <c r="AI89" s="24">
        <f t="shared" si="76"/>
        <v>1138.9</v>
      </c>
      <c r="AJ89" s="106">
        <v>0</v>
      </c>
      <c r="AK89" s="24">
        <f t="shared" si="77"/>
        <v>0</v>
      </c>
      <c r="AL89" s="106">
        <v>0</v>
      </c>
      <c r="AM89" s="24">
        <f t="shared" si="78"/>
        <v>0</v>
      </c>
      <c r="AN89" s="106">
        <v>0</v>
      </c>
      <c r="AO89" s="24">
        <f t="shared" si="79"/>
        <v>0</v>
      </c>
      <c r="AP89" s="6">
        <f>X89+Z89+AB89+AD89+AF89+AH89+AJ89+AL89+AN89</f>
        <v>219576</v>
      </c>
      <c r="AQ89" s="66">
        <f t="shared" si="81"/>
        <v>5489.4</v>
      </c>
      <c r="AR89" s="106">
        <v>70729</v>
      </c>
      <c r="AS89" s="24">
        <f t="shared" si="82"/>
        <v>1768.225</v>
      </c>
      <c r="AT89" s="106">
        <v>0</v>
      </c>
      <c r="AU89" s="24">
        <f t="shared" si="83"/>
        <v>0</v>
      </c>
      <c r="AV89" s="59">
        <f>V89+AP89+AR89+AT89</f>
        <v>657456</v>
      </c>
      <c r="AW89" s="59">
        <f t="shared" si="84"/>
        <v>16436.4</v>
      </c>
    </row>
    <row r="90" spans="1:49" ht="12.75">
      <c r="A90" s="137">
        <v>343001</v>
      </c>
      <c r="B90" s="136" t="s">
        <v>170</v>
      </c>
      <c r="C90" s="150">
        <v>92</v>
      </c>
      <c r="D90" s="135">
        <v>616916</v>
      </c>
      <c r="E90" s="141">
        <f t="shared" si="59"/>
        <v>6705.608695652174</v>
      </c>
      <c r="F90" s="135">
        <v>0</v>
      </c>
      <c r="G90" s="141">
        <f t="shared" si="60"/>
        <v>0</v>
      </c>
      <c r="H90" s="135">
        <v>0</v>
      </c>
      <c r="I90" s="141">
        <f>H90/C90</f>
        <v>0</v>
      </c>
      <c r="J90" s="135">
        <v>6533</v>
      </c>
      <c r="K90" s="141">
        <f t="shared" si="86"/>
        <v>71.01086956521739</v>
      </c>
      <c r="L90" s="135">
        <v>0</v>
      </c>
      <c r="M90" s="141">
        <f t="shared" si="87"/>
        <v>0</v>
      </c>
      <c r="N90" s="135">
        <v>0</v>
      </c>
      <c r="O90" s="141">
        <f t="shared" si="64"/>
        <v>0</v>
      </c>
      <c r="P90" s="142">
        <f t="shared" si="65"/>
        <v>623449</v>
      </c>
      <c r="Q90" s="143">
        <f t="shared" si="66"/>
        <v>6776.619565217391</v>
      </c>
      <c r="R90" s="135">
        <v>1872</v>
      </c>
      <c r="S90" s="141">
        <f t="shared" si="67"/>
        <v>20.347826086956523</v>
      </c>
      <c r="T90" s="135">
        <v>9938</v>
      </c>
      <c r="U90" s="141">
        <f t="shared" si="68"/>
        <v>108.02173913043478</v>
      </c>
      <c r="V90" s="144">
        <f>P90+R90+T90</f>
        <v>635259</v>
      </c>
      <c r="W90" s="145">
        <f t="shared" si="70"/>
        <v>6904.989130434783</v>
      </c>
      <c r="X90" s="135">
        <v>258944</v>
      </c>
      <c r="Y90" s="141">
        <f t="shared" si="71"/>
        <v>2814.608695652174</v>
      </c>
      <c r="Z90" s="135">
        <v>2399</v>
      </c>
      <c r="AA90" s="141">
        <f>Z90/C90</f>
        <v>26.07608695652174</v>
      </c>
      <c r="AB90" s="135">
        <v>26869</v>
      </c>
      <c r="AC90" s="141">
        <f>AB90/C90</f>
        <v>292.05434782608694</v>
      </c>
      <c r="AD90" s="135">
        <v>8955</v>
      </c>
      <c r="AE90" s="141">
        <f t="shared" si="74"/>
        <v>97.33695652173913</v>
      </c>
      <c r="AF90" s="135">
        <v>203</v>
      </c>
      <c r="AG90" s="141">
        <f t="shared" si="75"/>
        <v>2.2065217391304346</v>
      </c>
      <c r="AH90" s="135">
        <v>24408</v>
      </c>
      <c r="AI90" s="141">
        <f t="shared" si="76"/>
        <v>265.30434782608694</v>
      </c>
      <c r="AJ90" s="135">
        <v>0</v>
      </c>
      <c r="AK90" s="141">
        <f t="shared" si="77"/>
        <v>0</v>
      </c>
      <c r="AL90" s="135">
        <v>0</v>
      </c>
      <c r="AM90" s="141">
        <f t="shared" si="78"/>
        <v>0</v>
      </c>
      <c r="AN90" s="135">
        <v>0</v>
      </c>
      <c r="AO90" s="141">
        <f t="shared" si="79"/>
        <v>0</v>
      </c>
      <c r="AP90" s="146">
        <f>X90+Z90+AB90+AD90+AF90+AH90+AJ90+AL90+AN90</f>
        <v>321778</v>
      </c>
      <c r="AQ90" s="146">
        <f t="shared" si="81"/>
        <v>3497.586956521739</v>
      </c>
      <c r="AR90" s="135">
        <v>0</v>
      </c>
      <c r="AS90" s="141">
        <f t="shared" si="82"/>
        <v>0</v>
      </c>
      <c r="AT90" s="135">
        <v>0</v>
      </c>
      <c r="AU90" s="141">
        <f t="shared" si="83"/>
        <v>0</v>
      </c>
      <c r="AV90" s="147">
        <f>V90+AP90+AR90+AT90</f>
        <v>957037</v>
      </c>
      <c r="AW90" s="147">
        <f t="shared" si="84"/>
        <v>10402.576086956522</v>
      </c>
    </row>
    <row r="91" spans="1:49" ht="12.75">
      <c r="A91" s="20"/>
      <c r="B91" s="21" t="s">
        <v>56</v>
      </c>
      <c r="C91" s="48">
        <f>SUM(C80:C90)</f>
        <v>4237</v>
      </c>
      <c r="D91" s="85">
        <f>SUM(D80:D90)</f>
        <v>21084375</v>
      </c>
      <c r="E91" s="22">
        <f>D91/$C$91</f>
        <v>4976.250885060184</v>
      </c>
      <c r="F91" s="85">
        <f>SUM(F80:F90)</f>
        <v>3217986</v>
      </c>
      <c r="G91" s="22">
        <f>F91/$C$91</f>
        <v>759.4963417512391</v>
      </c>
      <c r="H91" s="85">
        <f>SUM(H80:H90)</f>
        <v>0</v>
      </c>
      <c r="I91" s="85">
        <f>H91/$C$91</f>
        <v>0</v>
      </c>
      <c r="J91" s="85">
        <f>SUM(J80:J90)</f>
        <v>1131156</v>
      </c>
      <c r="K91" s="36">
        <f t="shared" si="86"/>
        <v>266.9709700259618</v>
      </c>
      <c r="L91" s="85">
        <f>SUM(L80:L90)</f>
        <v>0</v>
      </c>
      <c r="M91" s="82">
        <f t="shared" si="87"/>
        <v>0</v>
      </c>
      <c r="N91" s="85">
        <f>SUM(N80:N90)</f>
        <v>534432</v>
      </c>
      <c r="O91" s="45">
        <f t="shared" si="64"/>
        <v>126.13452914798206</v>
      </c>
      <c r="P91" s="126">
        <f>SUM(P80:P90)</f>
        <v>25967949</v>
      </c>
      <c r="Q91" s="34">
        <f t="shared" si="66"/>
        <v>6128.852725985367</v>
      </c>
      <c r="R91" s="85">
        <f>SUM(R80:R90)</f>
        <v>1047942</v>
      </c>
      <c r="S91" s="80">
        <f t="shared" si="67"/>
        <v>247.33113051687513</v>
      </c>
      <c r="T91" s="85">
        <f>SUM(T80:T90)</f>
        <v>939664</v>
      </c>
      <c r="U91" s="33">
        <f t="shared" si="68"/>
        <v>221.77578475336324</v>
      </c>
      <c r="V91" s="133">
        <f>SUM(V80:V90)</f>
        <v>27955555</v>
      </c>
      <c r="W91" s="32">
        <f t="shared" si="70"/>
        <v>6597.959641255606</v>
      </c>
      <c r="X91" s="85">
        <f>SUM(X80:X90)</f>
        <v>3897026</v>
      </c>
      <c r="Y91" s="33">
        <f t="shared" si="71"/>
        <v>919.7606797262214</v>
      </c>
      <c r="Z91" s="85">
        <f>SUM(Z80:Z90)</f>
        <v>853099</v>
      </c>
      <c r="AA91" s="33">
        <f t="shared" si="72"/>
        <v>201.34505546377153</v>
      </c>
      <c r="AB91" s="85">
        <f>SUM(AB80:AB90)</f>
        <v>1900731</v>
      </c>
      <c r="AC91" s="33">
        <f t="shared" si="73"/>
        <v>448.6030210054284</v>
      </c>
      <c r="AD91" s="85">
        <f>SUM(AD80:AD90)</f>
        <v>3732933</v>
      </c>
      <c r="AE91" s="33">
        <f t="shared" si="74"/>
        <v>881.0320981826765</v>
      </c>
      <c r="AF91" s="85">
        <f>SUM(AF80:AF90)</f>
        <v>1039244</v>
      </c>
      <c r="AG91" s="33">
        <f t="shared" si="75"/>
        <v>245.27826292187868</v>
      </c>
      <c r="AH91" s="85">
        <f>SUM(AH80:AH90)</f>
        <v>2682321</v>
      </c>
      <c r="AI91" s="33">
        <f t="shared" si="76"/>
        <v>633.0708048147274</v>
      </c>
      <c r="AJ91" s="85">
        <f>SUM(AJ80:AJ90)</f>
        <v>190283</v>
      </c>
      <c r="AK91" s="33">
        <f t="shared" si="77"/>
        <v>44.90984186924711</v>
      </c>
      <c r="AL91" s="85">
        <f>SUM(AL80:AL90)</f>
        <v>197391</v>
      </c>
      <c r="AM91" s="33">
        <f t="shared" si="78"/>
        <v>46.587443946188344</v>
      </c>
      <c r="AN91" s="85">
        <f>SUM(AN80:AN90)</f>
        <v>782554</v>
      </c>
      <c r="AO91" s="33">
        <f t="shared" si="79"/>
        <v>184.69530328062308</v>
      </c>
      <c r="AP91" s="81">
        <f>SUM(AP80:AP90)</f>
        <v>15275582</v>
      </c>
      <c r="AQ91" s="83">
        <f t="shared" si="81"/>
        <v>3605.2825112107626</v>
      </c>
      <c r="AR91" s="85">
        <f>SUM(AR80:AR90)</f>
        <v>938868</v>
      </c>
      <c r="AS91" s="33">
        <f t="shared" si="82"/>
        <v>221.58791597828653</v>
      </c>
      <c r="AT91" s="85">
        <f>SUM(AT80:AT90)</f>
        <v>2239459</v>
      </c>
      <c r="AU91" s="33">
        <f t="shared" si="83"/>
        <v>528.5482652820392</v>
      </c>
      <c r="AV91" s="84">
        <f>SUM(AV80:AV90)</f>
        <v>46409464</v>
      </c>
      <c r="AW91" s="51">
        <f t="shared" si="84"/>
        <v>10953.378333726694</v>
      </c>
    </row>
    <row r="92" spans="1:49" ht="12.75">
      <c r="A92" s="92"/>
      <c r="B92" s="18"/>
      <c r="C92" s="18"/>
      <c r="D92" s="18"/>
      <c r="E92" s="28"/>
      <c r="F92" s="18"/>
      <c r="G92" s="28"/>
      <c r="H92" s="18"/>
      <c r="I92" s="29"/>
      <c r="J92" s="18"/>
      <c r="K92" s="28"/>
      <c r="L92" s="18"/>
      <c r="M92" s="28"/>
      <c r="N92" s="18"/>
      <c r="O92" s="29"/>
      <c r="P92" s="28"/>
      <c r="Q92" s="19"/>
      <c r="R92" s="18"/>
      <c r="S92" s="18"/>
      <c r="T92" s="18"/>
      <c r="U92" s="29"/>
      <c r="V92" s="18"/>
      <c r="W92" s="18"/>
      <c r="X92" s="18"/>
      <c r="Y92" s="29"/>
      <c r="Z92" s="18"/>
      <c r="AA92" s="29"/>
      <c r="AB92" s="18"/>
      <c r="AC92" s="28"/>
      <c r="AD92" s="18"/>
      <c r="AE92" s="29"/>
      <c r="AF92" s="18"/>
      <c r="AG92" s="29"/>
      <c r="AH92" s="18"/>
      <c r="AI92" s="28"/>
      <c r="AJ92" s="18"/>
      <c r="AK92" s="29"/>
      <c r="AL92" s="18"/>
      <c r="AM92" s="29"/>
      <c r="AN92" s="18"/>
      <c r="AO92" s="28"/>
      <c r="AP92" s="18"/>
      <c r="AQ92" s="19"/>
      <c r="AR92" s="18"/>
      <c r="AS92" s="29"/>
      <c r="AT92" s="18"/>
      <c r="AU92" s="28"/>
      <c r="AV92" s="18"/>
      <c r="AW92" s="19"/>
    </row>
    <row r="93" spans="1:49" ht="12.75">
      <c r="A93" s="115">
        <v>300001</v>
      </c>
      <c r="B93" s="114" t="s">
        <v>57</v>
      </c>
      <c r="C93" s="148">
        <v>426</v>
      </c>
      <c r="D93" s="113">
        <v>1181012</v>
      </c>
      <c r="E93" s="112">
        <f>D93/$C$93</f>
        <v>2772.3286384976527</v>
      </c>
      <c r="F93" s="113">
        <v>132651</v>
      </c>
      <c r="G93" s="112">
        <f>F93/C93</f>
        <v>311.38732394366195</v>
      </c>
      <c r="H93" s="113">
        <v>0</v>
      </c>
      <c r="I93" s="112">
        <f>H93/C93</f>
        <v>0</v>
      </c>
      <c r="J93" s="113">
        <v>72743</v>
      </c>
      <c r="K93" s="112">
        <f>J93/C93</f>
        <v>170.7582159624413</v>
      </c>
      <c r="L93" s="113">
        <v>0</v>
      </c>
      <c r="M93" s="112">
        <f>L93/C93</f>
        <v>0</v>
      </c>
      <c r="N93" s="113">
        <v>0</v>
      </c>
      <c r="O93" s="112">
        <f>N93/C93</f>
        <v>0</v>
      </c>
      <c r="P93" s="124">
        <f>D93+F93+H93+J93+L93+N93</f>
        <v>1386406</v>
      </c>
      <c r="Q93" s="111">
        <f>P93/$C93</f>
        <v>3254.474178403756</v>
      </c>
      <c r="R93" s="113">
        <v>351080</v>
      </c>
      <c r="S93" s="112">
        <f>R93/$C93</f>
        <v>824.131455399061</v>
      </c>
      <c r="T93" s="113">
        <v>181839</v>
      </c>
      <c r="U93" s="112">
        <f>T93/C93</f>
        <v>426.8521126760563</v>
      </c>
      <c r="V93" s="129">
        <f>P93+R93+T93</f>
        <v>1919325</v>
      </c>
      <c r="W93" s="110">
        <f>V93/$C93</f>
        <v>4505.457746478874</v>
      </c>
      <c r="X93" s="113">
        <v>323991</v>
      </c>
      <c r="Y93" s="112">
        <f>X93/C93</f>
        <v>760.5422535211268</v>
      </c>
      <c r="Z93" s="113">
        <v>36869</v>
      </c>
      <c r="AA93" s="112">
        <f>Z93/C93</f>
        <v>86.5469483568075</v>
      </c>
      <c r="AB93" s="113">
        <v>341961</v>
      </c>
      <c r="AC93" s="112">
        <f>AB93/C93</f>
        <v>802.7253521126761</v>
      </c>
      <c r="AD93" s="113">
        <v>267760</v>
      </c>
      <c r="AE93" s="112">
        <f>AD93/C93</f>
        <v>628.5446009389672</v>
      </c>
      <c r="AF93" s="113">
        <v>196168</v>
      </c>
      <c r="AG93" s="112">
        <f>AF93/C93</f>
        <v>460.48826291079814</v>
      </c>
      <c r="AH93" s="113">
        <v>352779</v>
      </c>
      <c r="AI93" s="112">
        <f>AH93/C93</f>
        <v>828.1197183098592</v>
      </c>
      <c r="AJ93" s="113">
        <v>0</v>
      </c>
      <c r="AK93" s="112">
        <f>AJ93/C93</f>
        <v>0</v>
      </c>
      <c r="AL93" s="113">
        <v>0</v>
      </c>
      <c r="AM93" s="112">
        <f>AL93/C93</f>
        <v>0</v>
      </c>
      <c r="AN93" s="113">
        <v>120</v>
      </c>
      <c r="AO93" s="112">
        <f>AN93/C93</f>
        <v>0.28169014084507044</v>
      </c>
      <c r="AP93" s="109">
        <f>X93+Z93+AB93+AD93+AF93+AH93+AJ93+AL93+AN93</f>
        <v>1519648</v>
      </c>
      <c r="AQ93" s="109">
        <f>AP93/$C93</f>
        <v>3567.2488262910797</v>
      </c>
      <c r="AR93" s="113">
        <v>0</v>
      </c>
      <c r="AS93" s="112">
        <f>AR93/C93</f>
        <v>0</v>
      </c>
      <c r="AT93" s="113">
        <v>0</v>
      </c>
      <c r="AU93" s="112">
        <f>AT93/$C93</f>
        <v>0</v>
      </c>
      <c r="AV93" s="108">
        <f>V93+AP93+AR93+AT93</f>
        <v>3438973</v>
      </c>
      <c r="AW93" s="108">
        <f>AV93/$C93</f>
        <v>8072.706572769953</v>
      </c>
    </row>
    <row r="94" spans="1:53" s="62" customFormat="1" ht="12.75">
      <c r="A94" s="49">
        <v>300002</v>
      </c>
      <c r="B94" s="68" t="s">
        <v>58</v>
      </c>
      <c r="C94" s="148">
        <v>413</v>
      </c>
      <c r="D94" s="90">
        <v>1782513</v>
      </c>
      <c r="E94" s="23">
        <f>D94/$C$94</f>
        <v>4316.012106537531</v>
      </c>
      <c r="F94" s="90">
        <v>158392</v>
      </c>
      <c r="G94" s="23">
        <f>F94/C94</f>
        <v>383.51573849878935</v>
      </c>
      <c r="H94" s="90">
        <v>0</v>
      </c>
      <c r="I94" s="23">
        <f>H94/C94</f>
        <v>0</v>
      </c>
      <c r="J94" s="90">
        <v>37119</v>
      </c>
      <c r="K94" s="23">
        <f>J94/C94</f>
        <v>89.87651331719128</v>
      </c>
      <c r="L94" s="90">
        <v>0</v>
      </c>
      <c r="M94" s="23">
        <f>L94/C94</f>
        <v>0</v>
      </c>
      <c r="N94" s="90">
        <v>0</v>
      </c>
      <c r="O94" s="23">
        <f>N94/C94</f>
        <v>0</v>
      </c>
      <c r="P94" s="40">
        <f>D94+F94+H94+J94+L94+N94</f>
        <v>1978024</v>
      </c>
      <c r="Q94" s="64">
        <f>P94/$C94</f>
        <v>4789.404358353511</v>
      </c>
      <c r="R94" s="90">
        <v>221589</v>
      </c>
      <c r="S94" s="23">
        <f>R94/$C94</f>
        <v>536.5351089588378</v>
      </c>
      <c r="T94" s="90">
        <v>206708</v>
      </c>
      <c r="U94" s="23">
        <f>T94/C94</f>
        <v>500.5036319612591</v>
      </c>
      <c r="V94" s="130">
        <f>P94+R94+T94</f>
        <v>2406321</v>
      </c>
      <c r="W94" s="38">
        <f>V94/$C94</f>
        <v>5826.443099273608</v>
      </c>
      <c r="X94" s="90">
        <v>325765</v>
      </c>
      <c r="Y94" s="23">
        <f>X94/C94</f>
        <v>788.777239709443</v>
      </c>
      <c r="Z94" s="90">
        <v>51727</v>
      </c>
      <c r="AA94" s="23">
        <f>Z94/C94</f>
        <v>125.24697336561744</v>
      </c>
      <c r="AB94" s="90">
        <v>431567</v>
      </c>
      <c r="AC94" s="23">
        <f>AB94/C94</f>
        <v>1044.956416464891</v>
      </c>
      <c r="AD94" s="90">
        <v>229146</v>
      </c>
      <c r="AE94" s="23">
        <f>AD94/C94</f>
        <v>554.8329297820824</v>
      </c>
      <c r="AF94" s="90">
        <v>195513</v>
      </c>
      <c r="AG94" s="23">
        <f>AF94/C94</f>
        <v>473.39709443099275</v>
      </c>
      <c r="AH94" s="90">
        <v>268216</v>
      </c>
      <c r="AI94" s="23">
        <f>AH94/C94</f>
        <v>649.4334140435835</v>
      </c>
      <c r="AJ94" s="90">
        <v>0</v>
      </c>
      <c r="AK94" s="23">
        <f>AJ94/C94</f>
        <v>0</v>
      </c>
      <c r="AL94" s="90">
        <v>0</v>
      </c>
      <c r="AM94" s="23">
        <f>AL94/C94</f>
        <v>0</v>
      </c>
      <c r="AN94" s="90">
        <v>30</v>
      </c>
      <c r="AO94" s="23">
        <f>AN94/C94</f>
        <v>0.07263922518159806</v>
      </c>
      <c r="AP94" s="57">
        <f>X94+Z94+AB94+AD94+AF94+AH94+AJ94+AL94+AN94</f>
        <v>1501964</v>
      </c>
      <c r="AQ94" s="57">
        <f>AP94/$C94</f>
        <v>3636.716707021792</v>
      </c>
      <c r="AR94" s="90">
        <v>0</v>
      </c>
      <c r="AS94" s="23">
        <f>AR94/C94</f>
        <v>0</v>
      </c>
      <c r="AT94" s="90">
        <v>0</v>
      </c>
      <c r="AU94" s="23">
        <f>AT94/$C94</f>
        <v>0</v>
      </c>
      <c r="AV94" s="70">
        <f>V94+AP94+AR94+AT94</f>
        <v>3908285</v>
      </c>
      <c r="AW94" s="70">
        <f>AV94/$C94</f>
        <v>9463.1598062954</v>
      </c>
      <c r="AX94" s="61"/>
      <c r="AY94" s="61"/>
      <c r="AZ94" s="61"/>
      <c r="BA94" s="61"/>
    </row>
    <row r="95" spans="1:53" s="62" customFormat="1" ht="12.75">
      <c r="A95" s="49">
        <v>300003</v>
      </c>
      <c r="B95" s="68" t="s">
        <v>161</v>
      </c>
      <c r="C95" s="148">
        <v>377</v>
      </c>
      <c r="D95" s="90">
        <v>1366595</v>
      </c>
      <c r="E95" s="23">
        <f aca="true" t="shared" si="88" ref="E95:E139">D95/$C$94</f>
        <v>3308.946731234867</v>
      </c>
      <c r="F95" s="90">
        <v>242567</v>
      </c>
      <c r="G95" s="23">
        <f aca="true" t="shared" si="89" ref="G95:G139">F95/C95</f>
        <v>643.4137931034483</v>
      </c>
      <c r="H95" s="90">
        <v>0</v>
      </c>
      <c r="I95" s="23">
        <f aca="true" t="shared" si="90" ref="I95:I139">H95/C95</f>
        <v>0</v>
      </c>
      <c r="J95" s="90">
        <v>142479</v>
      </c>
      <c r="K95" s="23">
        <f aca="true" t="shared" si="91" ref="K95:K139">J95/C95</f>
        <v>377.9283819628647</v>
      </c>
      <c r="L95" s="90">
        <v>0</v>
      </c>
      <c r="M95" s="23">
        <f aca="true" t="shared" si="92" ref="M95:M139">L95/C95</f>
        <v>0</v>
      </c>
      <c r="N95" s="90">
        <v>0</v>
      </c>
      <c r="O95" s="23">
        <f aca="true" t="shared" si="93" ref="O95:O139">N95/C95</f>
        <v>0</v>
      </c>
      <c r="P95" s="40">
        <f aca="true" t="shared" si="94" ref="P95:P139">D95+F95+H95+J95+L95+N95</f>
        <v>1751641</v>
      </c>
      <c r="Q95" s="64">
        <f aca="true" t="shared" si="95" ref="Q95:Q139">P95/$C95</f>
        <v>4646.262599469496</v>
      </c>
      <c r="R95" s="90">
        <v>220011</v>
      </c>
      <c r="S95" s="23">
        <f aca="true" t="shared" si="96" ref="S95:S139">R95/$C95</f>
        <v>583.5835543766578</v>
      </c>
      <c r="T95" s="90">
        <v>44958</v>
      </c>
      <c r="U95" s="23">
        <f aca="true" t="shared" si="97" ref="U95:U139">T95/C95</f>
        <v>119.25198938992042</v>
      </c>
      <c r="V95" s="130">
        <f aca="true" t="shared" si="98" ref="V95:V139">P95+R95+T95</f>
        <v>2016610</v>
      </c>
      <c r="W95" s="38">
        <f aca="true" t="shared" si="99" ref="W95:W139">V95/$C95</f>
        <v>5349.098143236074</v>
      </c>
      <c r="X95" s="90">
        <v>391793</v>
      </c>
      <c r="Y95" s="23">
        <f aca="true" t="shared" si="100" ref="Y95:Y139">X95/C95</f>
        <v>1039.238726790451</v>
      </c>
      <c r="Z95" s="90">
        <v>30420</v>
      </c>
      <c r="AA95" s="23">
        <f aca="true" t="shared" si="101" ref="AA95:AA139">Z95/C95</f>
        <v>80.6896551724138</v>
      </c>
      <c r="AB95" s="90">
        <v>318231</v>
      </c>
      <c r="AC95" s="23">
        <f aca="true" t="shared" si="102" ref="AC95:AC139">AB95/C95</f>
        <v>844.1140583554377</v>
      </c>
      <c r="AD95" s="90">
        <v>299824</v>
      </c>
      <c r="AE95" s="23">
        <f aca="true" t="shared" si="103" ref="AE95:AE139">AD95/C95</f>
        <v>795.289124668435</v>
      </c>
      <c r="AF95" s="90">
        <v>105748</v>
      </c>
      <c r="AG95" s="23">
        <f aca="true" t="shared" si="104" ref="AG95:AG139">AF95/C95</f>
        <v>280.49867374005305</v>
      </c>
      <c r="AH95" s="90">
        <v>258970</v>
      </c>
      <c r="AI95" s="23">
        <f aca="true" t="shared" si="105" ref="AI95:AI139">AH95/C95</f>
        <v>686.9230769230769</v>
      </c>
      <c r="AJ95" s="90">
        <v>0</v>
      </c>
      <c r="AK95" s="23">
        <f aca="true" t="shared" si="106" ref="AK95:AK139">AJ95/C95</f>
        <v>0</v>
      </c>
      <c r="AL95" s="90">
        <v>0</v>
      </c>
      <c r="AM95" s="23">
        <f aca="true" t="shared" si="107" ref="AM95:AM139">AL95/C95</f>
        <v>0</v>
      </c>
      <c r="AN95" s="90">
        <v>90</v>
      </c>
      <c r="AO95" s="23">
        <f aca="true" t="shared" si="108" ref="AO95:AO139">AN95/C95</f>
        <v>0.23872679045092837</v>
      </c>
      <c r="AP95" s="57">
        <f aca="true" t="shared" si="109" ref="AP95:AP139">X95+Z95+AB95+AD95+AF95+AH95+AJ95+AL95+AN95</f>
        <v>1405076</v>
      </c>
      <c r="AQ95" s="57">
        <f aca="true" t="shared" si="110" ref="AQ95:AQ139">AP95/$C95</f>
        <v>3726.9920424403185</v>
      </c>
      <c r="AR95" s="90">
        <v>0</v>
      </c>
      <c r="AS95" s="23">
        <f aca="true" t="shared" si="111" ref="AS95:AS139">AR95/C95</f>
        <v>0</v>
      </c>
      <c r="AT95" s="90">
        <v>0</v>
      </c>
      <c r="AU95" s="23">
        <f aca="true" t="shared" si="112" ref="AU95:AU139">AT95/$C95</f>
        <v>0</v>
      </c>
      <c r="AV95" s="70">
        <f aca="true" t="shared" si="113" ref="AV95:AV139">V95+AP95+AR95+AT95</f>
        <v>3421686</v>
      </c>
      <c r="AW95" s="70">
        <f aca="true" t="shared" si="114" ref="AW95:AW139">AV95/$C95</f>
        <v>9076.090185676392</v>
      </c>
      <c r="AX95" s="61"/>
      <c r="AY95" s="61"/>
      <c r="AZ95" s="61"/>
      <c r="BA95" s="61"/>
    </row>
    <row r="96" spans="1:53" s="62" customFormat="1" ht="12.75">
      <c r="A96" s="49">
        <v>370001</v>
      </c>
      <c r="B96" s="68" t="s">
        <v>162</v>
      </c>
      <c r="C96" s="148">
        <v>271</v>
      </c>
      <c r="D96" s="90">
        <v>1232902</v>
      </c>
      <c r="E96" s="23">
        <f t="shared" si="88"/>
        <v>2985.234866828087</v>
      </c>
      <c r="F96" s="90">
        <v>127946</v>
      </c>
      <c r="G96" s="23">
        <f t="shared" si="89"/>
        <v>472.12546125461256</v>
      </c>
      <c r="H96" s="90">
        <v>0</v>
      </c>
      <c r="I96" s="23">
        <f t="shared" si="90"/>
        <v>0</v>
      </c>
      <c r="J96" s="90">
        <v>0</v>
      </c>
      <c r="K96" s="23">
        <f t="shared" si="91"/>
        <v>0</v>
      </c>
      <c r="L96" s="90">
        <v>0</v>
      </c>
      <c r="M96" s="23">
        <f t="shared" si="92"/>
        <v>0</v>
      </c>
      <c r="N96" s="90">
        <v>523020</v>
      </c>
      <c r="O96" s="23">
        <f t="shared" si="93"/>
        <v>1929.9630996309963</v>
      </c>
      <c r="P96" s="40">
        <f t="shared" si="94"/>
        <v>1883868</v>
      </c>
      <c r="Q96" s="64">
        <f t="shared" si="95"/>
        <v>6951.542435424354</v>
      </c>
      <c r="R96" s="90">
        <v>137918</v>
      </c>
      <c r="S96" s="23">
        <f t="shared" si="96"/>
        <v>508.92250922509226</v>
      </c>
      <c r="T96" s="90">
        <v>0</v>
      </c>
      <c r="U96" s="23">
        <f t="shared" si="97"/>
        <v>0</v>
      </c>
      <c r="V96" s="130">
        <f t="shared" si="98"/>
        <v>2021786</v>
      </c>
      <c r="W96" s="38">
        <f t="shared" si="99"/>
        <v>7460.464944649447</v>
      </c>
      <c r="X96" s="90">
        <v>588025</v>
      </c>
      <c r="Y96" s="23">
        <f t="shared" si="100"/>
        <v>2169.8339483394834</v>
      </c>
      <c r="Z96" s="90">
        <v>15</v>
      </c>
      <c r="AA96" s="23">
        <f t="shared" si="101"/>
        <v>0.055350553505535055</v>
      </c>
      <c r="AB96" s="90">
        <v>412500</v>
      </c>
      <c r="AC96" s="23">
        <f t="shared" si="102"/>
        <v>1522.140221402214</v>
      </c>
      <c r="AD96" s="90">
        <v>385267</v>
      </c>
      <c r="AE96" s="23">
        <f t="shared" si="103"/>
        <v>1421.6494464944649</v>
      </c>
      <c r="AF96" s="90">
        <v>202678</v>
      </c>
      <c r="AG96" s="23">
        <f t="shared" si="104"/>
        <v>747.8892988929889</v>
      </c>
      <c r="AH96" s="90">
        <v>85663</v>
      </c>
      <c r="AI96" s="23">
        <f t="shared" si="105"/>
        <v>316.09963099630994</v>
      </c>
      <c r="AJ96" s="90">
        <v>0</v>
      </c>
      <c r="AK96" s="23">
        <f t="shared" si="106"/>
        <v>0</v>
      </c>
      <c r="AL96" s="90">
        <v>0</v>
      </c>
      <c r="AM96" s="23">
        <f t="shared" si="107"/>
        <v>0</v>
      </c>
      <c r="AN96" s="90">
        <v>83111</v>
      </c>
      <c r="AO96" s="23">
        <f t="shared" si="108"/>
        <v>306.6826568265683</v>
      </c>
      <c r="AP96" s="57">
        <f t="shared" si="109"/>
        <v>1757259</v>
      </c>
      <c r="AQ96" s="57">
        <f t="shared" si="110"/>
        <v>6484.350553505535</v>
      </c>
      <c r="AR96" s="90">
        <v>0</v>
      </c>
      <c r="AS96" s="23">
        <f t="shared" si="111"/>
        <v>0</v>
      </c>
      <c r="AT96" s="90">
        <v>0</v>
      </c>
      <c r="AU96" s="23">
        <f t="shared" si="112"/>
        <v>0</v>
      </c>
      <c r="AV96" s="70">
        <f t="shared" si="113"/>
        <v>3779045</v>
      </c>
      <c r="AW96" s="70">
        <f t="shared" si="114"/>
        <v>13944.815498154981</v>
      </c>
      <c r="AX96" s="61"/>
      <c r="AY96" s="61"/>
      <c r="AZ96" s="61"/>
      <c r="BA96" s="61"/>
    </row>
    <row r="97" spans="1:49" ht="12.75">
      <c r="A97" s="65">
        <v>371001</v>
      </c>
      <c r="B97" s="107" t="s">
        <v>163</v>
      </c>
      <c r="C97" s="149">
        <v>655</v>
      </c>
      <c r="D97" s="106">
        <v>2396221</v>
      </c>
      <c r="E97" s="24">
        <f t="shared" si="88"/>
        <v>5801.987893462469</v>
      </c>
      <c r="F97" s="106">
        <v>262807</v>
      </c>
      <c r="G97" s="24">
        <f t="shared" si="89"/>
        <v>401.2320610687023</v>
      </c>
      <c r="H97" s="106">
        <v>0</v>
      </c>
      <c r="I97" s="24">
        <f t="shared" si="90"/>
        <v>0</v>
      </c>
      <c r="J97" s="106">
        <v>31019</v>
      </c>
      <c r="K97" s="24">
        <f t="shared" si="91"/>
        <v>47.35725190839695</v>
      </c>
      <c r="L97" s="106">
        <v>0</v>
      </c>
      <c r="M97" s="24">
        <f t="shared" si="92"/>
        <v>0</v>
      </c>
      <c r="N97" s="106">
        <v>0</v>
      </c>
      <c r="O97" s="24">
        <f t="shared" si="93"/>
        <v>0</v>
      </c>
      <c r="P97" s="63">
        <f t="shared" si="94"/>
        <v>2690047</v>
      </c>
      <c r="Q97" s="4">
        <f t="shared" si="95"/>
        <v>4106.9419847328245</v>
      </c>
      <c r="R97" s="106">
        <v>135728</v>
      </c>
      <c r="S97" s="24">
        <f t="shared" si="96"/>
        <v>207.21832061068702</v>
      </c>
      <c r="T97" s="106">
        <v>175322</v>
      </c>
      <c r="U97" s="24">
        <f t="shared" si="97"/>
        <v>267.66717557251906</v>
      </c>
      <c r="V97" s="131">
        <f t="shared" si="98"/>
        <v>3001097</v>
      </c>
      <c r="W97" s="5">
        <f t="shared" si="99"/>
        <v>4581.82748091603</v>
      </c>
      <c r="X97" s="106">
        <v>942322</v>
      </c>
      <c r="Y97" s="24">
        <f t="shared" si="100"/>
        <v>1438.6595419847329</v>
      </c>
      <c r="Z97" s="106">
        <v>138085</v>
      </c>
      <c r="AA97" s="24">
        <f t="shared" si="101"/>
        <v>210.81679389312978</v>
      </c>
      <c r="AB97" s="106">
        <v>681262</v>
      </c>
      <c r="AC97" s="24">
        <f t="shared" si="102"/>
        <v>1040.0946564885496</v>
      </c>
      <c r="AD97" s="106">
        <v>530071</v>
      </c>
      <c r="AE97" s="24">
        <f t="shared" si="103"/>
        <v>809.2687022900764</v>
      </c>
      <c r="AF97" s="106">
        <v>318815</v>
      </c>
      <c r="AG97" s="24">
        <f t="shared" si="104"/>
        <v>486.74045801526717</v>
      </c>
      <c r="AH97" s="106">
        <v>356664</v>
      </c>
      <c r="AI97" s="24">
        <f t="shared" si="105"/>
        <v>544.5251908396947</v>
      </c>
      <c r="AJ97" s="106">
        <v>0</v>
      </c>
      <c r="AK97" s="24">
        <f t="shared" si="106"/>
        <v>0</v>
      </c>
      <c r="AL97" s="106">
        <v>0</v>
      </c>
      <c r="AM97" s="24">
        <f t="shared" si="107"/>
        <v>0</v>
      </c>
      <c r="AN97" s="106">
        <v>5226</v>
      </c>
      <c r="AO97" s="24">
        <f t="shared" si="108"/>
        <v>7.978625954198473</v>
      </c>
      <c r="AP97" s="6">
        <f t="shared" si="109"/>
        <v>2972445</v>
      </c>
      <c r="AQ97" s="66">
        <f t="shared" si="110"/>
        <v>4538.083969465649</v>
      </c>
      <c r="AR97" s="106">
        <v>0</v>
      </c>
      <c r="AS97" s="24">
        <f t="shared" si="111"/>
        <v>0</v>
      </c>
      <c r="AT97" s="106">
        <v>0</v>
      </c>
      <c r="AU97" s="24">
        <f t="shared" si="112"/>
        <v>0</v>
      </c>
      <c r="AV97" s="59">
        <f t="shared" si="113"/>
        <v>5973542</v>
      </c>
      <c r="AW97" s="59">
        <f t="shared" si="114"/>
        <v>9119.91145038168</v>
      </c>
    </row>
    <row r="98" spans="1:49" ht="12.75">
      <c r="A98" s="115">
        <v>372001</v>
      </c>
      <c r="B98" s="114" t="s">
        <v>164</v>
      </c>
      <c r="C98" s="148">
        <v>430</v>
      </c>
      <c r="D98" s="113">
        <v>3697966</v>
      </c>
      <c r="E98" s="112">
        <f t="shared" si="88"/>
        <v>8953.912832929782</v>
      </c>
      <c r="F98" s="113">
        <v>0</v>
      </c>
      <c r="G98" s="112">
        <f t="shared" si="89"/>
        <v>0</v>
      </c>
      <c r="H98" s="113">
        <v>0</v>
      </c>
      <c r="I98" s="112">
        <f t="shared" si="90"/>
        <v>0</v>
      </c>
      <c r="J98" s="113">
        <v>320</v>
      </c>
      <c r="K98" s="112">
        <f t="shared" si="91"/>
        <v>0.7441860465116279</v>
      </c>
      <c r="L98" s="113">
        <v>0</v>
      </c>
      <c r="M98" s="112">
        <f t="shared" si="92"/>
        <v>0</v>
      </c>
      <c r="N98" s="113">
        <v>0</v>
      </c>
      <c r="O98" s="112">
        <f t="shared" si="93"/>
        <v>0</v>
      </c>
      <c r="P98" s="124">
        <f t="shared" si="94"/>
        <v>3698286</v>
      </c>
      <c r="Q98" s="111">
        <f t="shared" si="95"/>
        <v>8600.66511627907</v>
      </c>
      <c r="R98" s="113">
        <v>136</v>
      </c>
      <c r="S98" s="112">
        <f t="shared" si="96"/>
        <v>0.31627906976744186</v>
      </c>
      <c r="T98" s="113">
        <v>0</v>
      </c>
      <c r="U98" s="112">
        <f t="shared" si="97"/>
        <v>0</v>
      </c>
      <c r="V98" s="129">
        <f t="shared" si="98"/>
        <v>3698422</v>
      </c>
      <c r="W98" s="110">
        <f t="shared" si="99"/>
        <v>8600.981395348837</v>
      </c>
      <c r="X98" s="113">
        <v>134199</v>
      </c>
      <c r="Y98" s="112">
        <f t="shared" si="100"/>
        <v>312.0906976744186</v>
      </c>
      <c r="Z98" s="113">
        <v>37493</v>
      </c>
      <c r="AA98" s="112">
        <f t="shared" si="101"/>
        <v>87.19302325581396</v>
      </c>
      <c r="AB98" s="113">
        <v>96318</v>
      </c>
      <c r="AC98" s="112">
        <f t="shared" si="102"/>
        <v>223.9953488372093</v>
      </c>
      <c r="AD98" s="113">
        <v>473696</v>
      </c>
      <c r="AE98" s="112">
        <f t="shared" si="103"/>
        <v>1101.6186046511627</v>
      </c>
      <c r="AF98" s="113">
        <v>357090</v>
      </c>
      <c r="AG98" s="112">
        <f t="shared" si="104"/>
        <v>830.4418604651163</v>
      </c>
      <c r="AH98" s="113">
        <v>6139</v>
      </c>
      <c r="AI98" s="112">
        <f t="shared" si="105"/>
        <v>14.276744186046512</v>
      </c>
      <c r="AJ98" s="113">
        <v>0</v>
      </c>
      <c r="AK98" s="112">
        <f t="shared" si="106"/>
        <v>0</v>
      </c>
      <c r="AL98" s="113">
        <v>0</v>
      </c>
      <c r="AM98" s="112">
        <f t="shared" si="107"/>
        <v>0</v>
      </c>
      <c r="AN98" s="113">
        <v>0</v>
      </c>
      <c r="AO98" s="112">
        <f t="shared" si="108"/>
        <v>0</v>
      </c>
      <c r="AP98" s="109">
        <f t="shared" si="109"/>
        <v>1104935</v>
      </c>
      <c r="AQ98" s="109">
        <f t="shared" si="110"/>
        <v>2569.6162790697676</v>
      </c>
      <c r="AR98" s="113">
        <v>0</v>
      </c>
      <c r="AS98" s="112">
        <f t="shared" si="111"/>
        <v>0</v>
      </c>
      <c r="AT98" s="113">
        <v>0</v>
      </c>
      <c r="AU98" s="112">
        <f t="shared" si="112"/>
        <v>0</v>
      </c>
      <c r="AV98" s="108">
        <f t="shared" si="113"/>
        <v>4803357</v>
      </c>
      <c r="AW98" s="108">
        <f t="shared" si="114"/>
        <v>11170.597674418605</v>
      </c>
    </row>
    <row r="99" spans="1:53" s="62" customFormat="1" ht="12.75">
      <c r="A99" s="49">
        <v>373001</v>
      </c>
      <c r="B99" s="68" t="s">
        <v>165</v>
      </c>
      <c r="C99" s="148">
        <v>198</v>
      </c>
      <c r="D99" s="90">
        <v>864662</v>
      </c>
      <c r="E99" s="23">
        <f t="shared" si="88"/>
        <v>2093.6125907990313</v>
      </c>
      <c r="F99" s="90">
        <v>124291</v>
      </c>
      <c r="G99" s="23">
        <f t="shared" si="89"/>
        <v>627.7323232323232</v>
      </c>
      <c r="H99" s="90">
        <v>0</v>
      </c>
      <c r="I99" s="23">
        <f t="shared" si="90"/>
        <v>0</v>
      </c>
      <c r="J99" s="90">
        <v>113460</v>
      </c>
      <c r="K99" s="23">
        <f t="shared" si="91"/>
        <v>573.030303030303</v>
      </c>
      <c r="L99" s="90">
        <v>0</v>
      </c>
      <c r="M99" s="23">
        <f t="shared" si="92"/>
        <v>0</v>
      </c>
      <c r="N99" s="90">
        <v>0</v>
      </c>
      <c r="O99" s="23">
        <f t="shared" si="93"/>
        <v>0</v>
      </c>
      <c r="P99" s="40">
        <f t="shared" si="94"/>
        <v>1102413</v>
      </c>
      <c r="Q99" s="64">
        <f t="shared" si="95"/>
        <v>5567.742424242424</v>
      </c>
      <c r="R99" s="90">
        <v>16227</v>
      </c>
      <c r="S99" s="23">
        <f t="shared" si="96"/>
        <v>81.95454545454545</v>
      </c>
      <c r="T99" s="90">
        <v>123620</v>
      </c>
      <c r="U99" s="23">
        <f t="shared" si="97"/>
        <v>624.3434343434343</v>
      </c>
      <c r="V99" s="130">
        <f t="shared" si="98"/>
        <v>1242260</v>
      </c>
      <c r="W99" s="38">
        <f t="shared" si="99"/>
        <v>6274.040404040404</v>
      </c>
      <c r="X99" s="90">
        <v>238273</v>
      </c>
      <c r="Y99" s="23">
        <f t="shared" si="100"/>
        <v>1203.3989898989898</v>
      </c>
      <c r="Z99" s="90">
        <v>0</v>
      </c>
      <c r="AA99" s="23">
        <f t="shared" si="101"/>
        <v>0</v>
      </c>
      <c r="AB99" s="90">
        <v>68209</v>
      </c>
      <c r="AC99" s="23">
        <f t="shared" si="102"/>
        <v>344.489898989899</v>
      </c>
      <c r="AD99" s="90">
        <v>192965</v>
      </c>
      <c r="AE99" s="23">
        <f t="shared" si="103"/>
        <v>974.570707070707</v>
      </c>
      <c r="AF99" s="90">
        <v>224659</v>
      </c>
      <c r="AG99" s="23">
        <f t="shared" si="104"/>
        <v>1134.641414141414</v>
      </c>
      <c r="AH99" s="90">
        <v>137188</v>
      </c>
      <c r="AI99" s="23">
        <f t="shared" si="105"/>
        <v>692.8686868686868</v>
      </c>
      <c r="AJ99" s="90">
        <v>0</v>
      </c>
      <c r="AK99" s="23">
        <f t="shared" si="106"/>
        <v>0</v>
      </c>
      <c r="AL99" s="90">
        <v>0</v>
      </c>
      <c r="AM99" s="23">
        <f t="shared" si="107"/>
        <v>0</v>
      </c>
      <c r="AN99" s="90">
        <v>18048</v>
      </c>
      <c r="AO99" s="23">
        <f t="shared" si="108"/>
        <v>91.15151515151516</v>
      </c>
      <c r="AP99" s="57">
        <f t="shared" si="109"/>
        <v>879342</v>
      </c>
      <c r="AQ99" s="57">
        <f t="shared" si="110"/>
        <v>4441.121212121212</v>
      </c>
      <c r="AR99" s="90">
        <v>0</v>
      </c>
      <c r="AS99" s="23">
        <f t="shared" si="111"/>
        <v>0</v>
      </c>
      <c r="AT99" s="90">
        <v>6733</v>
      </c>
      <c r="AU99" s="23">
        <f t="shared" si="112"/>
        <v>34.005050505050505</v>
      </c>
      <c r="AV99" s="70">
        <f t="shared" si="113"/>
        <v>2128335</v>
      </c>
      <c r="AW99" s="70">
        <f t="shared" si="114"/>
        <v>10749.166666666666</v>
      </c>
      <c r="AX99" s="61"/>
      <c r="AY99" s="61"/>
      <c r="AZ99" s="61"/>
      <c r="BA99" s="61"/>
    </row>
    <row r="100" spans="1:53" s="62" customFormat="1" ht="12.75">
      <c r="A100" s="49">
        <v>374001</v>
      </c>
      <c r="B100" s="68" t="s">
        <v>166</v>
      </c>
      <c r="C100" s="148">
        <v>238</v>
      </c>
      <c r="D100" s="90">
        <v>978406</v>
      </c>
      <c r="E100" s="23">
        <f t="shared" si="88"/>
        <v>2369.0217917675545</v>
      </c>
      <c r="F100" s="90">
        <v>138784</v>
      </c>
      <c r="G100" s="23">
        <f t="shared" si="89"/>
        <v>583.1260504201681</v>
      </c>
      <c r="H100" s="90">
        <v>0</v>
      </c>
      <c r="I100" s="23">
        <f t="shared" si="90"/>
        <v>0</v>
      </c>
      <c r="J100" s="90">
        <v>37202</v>
      </c>
      <c r="K100" s="23">
        <f t="shared" si="91"/>
        <v>156.3109243697479</v>
      </c>
      <c r="L100" s="90">
        <v>0</v>
      </c>
      <c r="M100" s="23">
        <f t="shared" si="92"/>
        <v>0</v>
      </c>
      <c r="N100" s="90">
        <v>0</v>
      </c>
      <c r="O100" s="23">
        <f t="shared" si="93"/>
        <v>0</v>
      </c>
      <c r="P100" s="40">
        <f t="shared" si="94"/>
        <v>1154392</v>
      </c>
      <c r="Q100" s="64">
        <f t="shared" si="95"/>
        <v>4850.3865546218485</v>
      </c>
      <c r="R100" s="90">
        <v>41000</v>
      </c>
      <c r="S100" s="23">
        <f t="shared" si="96"/>
        <v>172.2689075630252</v>
      </c>
      <c r="T100" s="90">
        <v>28072</v>
      </c>
      <c r="U100" s="23">
        <f t="shared" si="97"/>
        <v>117.94957983193277</v>
      </c>
      <c r="V100" s="130">
        <f t="shared" si="98"/>
        <v>1223464</v>
      </c>
      <c r="W100" s="38">
        <f t="shared" si="99"/>
        <v>5140.605042016807</v>
      </c>
      <c r="X100" s="90">
        <v>319229</v>
      </c>
      <c r="Y100" s="23">
        <f t="shared" si="100"/>
        <v>1341.2983193277312</v>
      </c>
      <c r="Z100" s="90">
        <v>131</v>
      </c>
      <c r="AA100" s="23">
        <f t="shared" si="101"/>
        <v>0.5504201680672269</v>
      </c>
      <c r="AB100" s="90">
        <v>150273</v>
      </c>
      <c r="AC100" s="23">
        <f t="shared" si="102"/>
        <v>631.3991596638656</v>
      </c>
      <c r="AD100" s="90">
        <v>175482</v>
      </c>
      <c r="AE100" s="23">
        <f t="shared" si="103"/>
        <v>737.3193277310925</v>
      </c>
      <c r="AF100" s="90">
        <v>243730</v>
      </c>
      <c r="AG100" s="23">
        <f t="shared" si="104"/>
        <v>1024.0756302521008</v>
      </c>
      <c r="AH100" s="90">
        <v>158897</v>
      </c>
      <c r="AI100" s="23">
        <f t="shared" si="105"/>
        <v>667.6344537815127</v>
      </c>
      <c r="AJ100" s="90">
        <v>0</v>
      </c>
      <c r="AK100" s="23">
        <f t="shared" si="106"/>
        <v>0</v>
      </c>
      <c r="AL100" s="90">
        <v>0</v>
      </c>
      <c r="AM100" s="23">
        <f t="shared" si="107"/>
        <v>0</v>
      </c>
      <c r="AN100" s="90">
        <v>31789</v>
      </c>
      <c r="AO100" s="23">
        <f t="shared" si="108"/>
        <v>133.5672268907563</v>
      </c>
      <c r="AP100" s="57">
        <f t="shared" si="109"/>
        <v>1079531</v>
      </c>
      <c r="AQ100" s="57">
        <f t="shared" si="110"/>
        <v>4535.844537815126</v>
      </c>
      <c r="AR100" s="90">
        <v>0</v>
      </c>
      <c r="AS100" s="23">
        <f t="shared" si="111"/>
        <v>0</v>
      </c>
      <c r="AT100" s="90">
        <v>0</v>
      </c>
      <c r="AU100" s="23">
        <f t="shared" si="112"/>
        <v>0</v>
      </c>
      <c r="AV100" s="70">
        <f t="shared" si="113"/>
        <v>2302995</v>
      </c>
      <c r="AW100" s="70">
        <f t="shared" si="114"/>
        <v>9676.449579831933</v>
      </c>
      <c r="AX100" s="61"/>
      <c r="AY100" s="61"/>
      <c r="AZ100" s="61"/>
      <c r="BA100" s="61"/>
    </row>
    <row r="101" spans="1:53" s="62" customFormat="1" ht="12.75">
      <c r="A101" s="49">
        <v>375001</v>
      </c>
      <c r="B101" s="68" t="s">
        <v>167</v>
      </c>
      <c r="C101" s="148">
        <v>140</v>
      </c>
      <c r="D101" s="90">
        <v>406946</v>
      </c>
      <c r="E101" s="23">
        <f t="shared" si="88"/>
        <v>985.3414043583535</v>
      </c>
      <c r="F101" s="90">
        <v>89632</v>
      </c>
      <c r="G101" s="23">
        <f t="shared" si="89"/>
        <v>640.2285714285714</v>
      </c>
      <c r="H101" s="90">
        <v>0</v>
      </c>
      <c r="I101" s="23">
        <f t="shared" si="90"/>
        <v>0</v>
      </c>
      <c r="J101" s="90">
        <v>27512</v>
      </c>
      <c r="K101" s="23">
        <f t="shared" si="91"/>
        <v>196.5142857142857</v>
      </c>
      <c r="L101" s="90">
        <v>0</v>
      </c>
      <c r="M101" s="23">
        <f t="shared" si="92"/>
        <v>0</v>
      </c>
      <c r="N101" s="90">
        <v>95548</v>
      </c>
      <c r="O101" s="23">
        <f t="shared" si="93"/>
        <v>682.4857142857143</v>
      </c>
      <c r="P101" s="40">
        <f t="shared" si="94"/>
        <v>619638</v>
      </c>
      <c r="Q101" s="64">
        <f t="shared" si="95"/>
        <v>4425.9857142857145</v>
      </c>
      <c r="R101" s="90">
        <v>12982</v>
      </c>
      <c r="S101" s="23">
        <f t="shared" si="96"/>
        <v>92.72857142857143</v>
      </c>
      <c r="T101" s="90">
        <v>160056</v>
      </c>
      <c r="U101" s="23">
        <f t="shared" si="97"/>
        <v>1143.2571428571428</v>
      </c>
      <c r="V101" s="130">
        <f t="shared" si="98"/>
        <v>792676</v>
      </c>
      <c r="W101" s="38">
        <f t="shared" si="99"/>
        <v>5661.971428571429</v>
      </c>
      <c r="X101" s="90">
        <v>166789</v>
      </c>
      <c r="Y101" s="23">
        <f t="shared" si="100"/>
        <v>1191.35</v>
      </c>
      <c r="Z101" s="90">
        <v>0</v>
      </c>
      <c r="AA101" s="23">
        <f t="shared" si="101"/>
        <v>0</v>
      </c>
      <c r="AB101" s="90">
        <v>95681</v>
      </c>
      <c r="AC101" s="23">
        <f t="shared" si="102"/>
        <v>683.4357142857143</v>
      </c>
      <c r="AD101" s="90">
        <v>47421</v>
      </c>
      <c r="AE101" s="23">
        <f t="shared" si="103"/>
        <v>338.7214285714286</v>
      </c>
      <c r="AF101" s="90">
        <v>174600</v>
      </c>
      <c r="AG101" s="23">
        <f t="shared" si="104"/>
        <v>1247.142857142857</v>
      </c>
      <c r="AH101" s="90">
        <v>1149</v>
      </c>
      <c r="AI101" s="23">
        <f t="shared" si="105"/>
        <v>8.207142857142857</v>
      </c>
      <c r="AJ101" s="90">
        <v>0</v>
      </c>
      <c r="AK101" s="23">
        <f t="shared" si="106"/>
        <v>0</v>
      </c>
      <c r="AL101" s="90">
        <v>0</v>
      </c>
      <c r="AM101" s="23">
        <f t="shared" si="107"/>
        <v>0</v>
      </c>
      <c r="AN101" s="90">
        <v>0</v>
      </c>
      <c r="AO101" s="23">
        <f t="shared" si="108"/>
        <v>0</v>
      </c>
      <c r="AP101" s="57">
        <f t="shared" si="109"/>
        <v>485640</v>
      </c>
      <c r="AQ101" s="57">
        <f t="shared" si="110"/>
        <v>3468.8571428571427</v>
      </c>
      <c r="AR101" s="90">
        <v>0</v>
      </c>
      <c r="AS101" s="23">
        <f t="shared" si="111"/>
        <v>0</v>
      </c>
      <c r="AT101" s="90">
        <v>100000</v>
      </c>
      <c r="AU101" s="23">
        <f t="shared" si="112"/>
        <v>714.2857142857143</v>
      </c>
      <c r="AV101" s="70">
        <f t="shared" si="113"/>
        <v>1378316</v>
      </c>
      <c r="AW101" s="70">
        <f t="shared" si="114"/>
        <v>9845.114285714286</v>
      </c>
      <c r="AX101" s="61"/>
      <c r="AY101" s="61"/>
      <c r="AZ101" s="61"/>
      <c r="BA101" s="61"/>
    </row>
    <row r="102" spans="1:49" ht="12.75">
      <c r="A102" s="65">
        <v>376001</v>
      </c>
      <c r="B102" s="107" t="s">
        <v>168</v>
      </c>
      <c r="C102" s="149">
        <v>132</v>
      </c>
      <c r="D102" s="106">
        <v>372285</v>
      </c>
      <c r="E102" s="24">
        <f t="shared" si="88"/>
        <v>901.4164648910412</v>
      </c>
      <c r="F102" s="106">
        <v>80862</v>
      </c>
      <c r="G102" s="24">
        <f t="shared" si="89"/>
        <v>612.5909090909091</v>
      </c>
      <c r="H102" s="106">
        <v>0</v>
      </c>
      <c r="I102" s="24">
        <f t="shared" si="90"/>
        <v>0</v>
      </c>
      <c r="J102" s="106">
        <v>67258</v>
      </c>
      <c r="K102" s="24">
        <f t="shared" si="91"/>
        <v>509.530303030303</v>
      </c>
      <c r="L102" s="106">
        <v>0</v>
      </c>
      <c r="M102" s="24">
        <f t="shared" si="92"/>
        <v>0</v>
      </c>
      <c r="N102" s="106">
        <v>170744</v>
      </c>
      <c r="O102" s="24">
        <f t="shared" si="93"/>
        <v>1293.5151515151515</v>
      </c>
      <c r="P102" s="63">
        <f t="shared" si="94"/>
        <v>691149</v>
      </c>
      <c r="Q102" s="4">
        <f t="shared" si="95"/>
        <v>5235.977272727273</v>
      </c>
      <c r="R102" s="106">
        <v>80532</v>
      </c>
      <c r="S102" s="24">
        <f t="shared" si="96"/>
        <v>610.0909090909091</v>
      </c>
      <c r="T102" s="106">
        <v>21428</v>
      </c>
      <c r="U102" s="24">
        <f t="shared" si="97"/>
        <v>162.33333333333334</v>
      </c>
      <c r="V102" s="131">
        <f t="shared" si="98"/>
        <v>793109</v>
      </c>
      <c r="W102" s="5">
        <f t="shared" si="99"/>
        <v>6008.401515151515</v>
      </c>
      <c r="X102" s="106">
        <v>195610</v>
      </c>
      <c r="Y102" s="24">
        <f t="shared" si="100"/>
        <v>1481.8939393939395</v>
      </c>
      <c r="Z102" s="106">
        <v>5828</v>
      </c>
      <c r="AA102" s="24">
        <f t="shared" si="101"/>
        <v>44.15151515151515</v>
      </c>
      <c r="AB102" s="106">
        <v>96186</v>
      </c>
      <c r="AC102" s="24">
        <f t="shared" si="102"/>
        <v>728.6818181818181</v>
      </c>
      <c r="AD102" s="106">
        <v>158930</v>
      </c>
      <c r="AE102" s="24">
        <f t="shared" si="103"/>
        <v>1204.0151515151515</v>
      </c>
      <c r="AF102" s="106">
        <v>141458</v>
      </c>
      <c r="AG102" s="24">
        <f t="shared" si="104"/>
        <v>1071.6515151515152</v>
      </c>
      <c r="AH102" s="106">
        <v>92689</v>
      </c>
      <c r="AI102" s="24">
        <f t="shared" si="105"/>
        <v>702.189393939394</v>
      </c>
      <c r="AJ102" s="106">
        <v>0</v>
      </c>
      <c r="AK102" s="24">
        <f t="shared" si="106"/>
        <v>0</v>
      </c>
      <c r="AL102" s="106">
        <v>3692</v>
      </c>
      <c r="AM102" s="24">
        <f t="shared" si="107"/>
        <v>27.96969696969697</v>
      </c>
      <c r="AN102" s="106">
        <v>18538</v>
      </c>
      <c r="AO102" s="24">
        <f t="shared" si="108"/>
        <v>140.43939393939394</v>
      </c>
      <c r="AP102" s="6">
        <f t="shared" si="109"/>
        <v>712931</v>
      </c>
      <c r="AQ102" s="66">
        <f t="shared" si="110"/>
        <v>5400.992424242424</v>
      </c>
      <c r="AR102" s="106">
        <v>0</v>
      </c>
      <c r="AS102" s="24">
        <f t="shared" si="111"/>
        <v>0</v>
      </c>
      <c r="AT102" s="106">
        <v>0</v>
      </c>
      <c r="AU102" s="24">
        <f t="shared" si="112"/>
        <v>0</v>
      </c>
      <c r="AV102" s="59">
        <f t="shared" si="113"/>
        <v>1506040</v>
      </c>
      <c r="AW102" s="59">
        <f t="shared" si="114"/>
        <v>11409.39393939394</v>
      </c>
    </row>
    <row r="103" spans="1:49" ht="12.75">
      <c r="A103" s="115">
        <v>377001</v>
      </c>
      <c r="B103" s="114" t="s">
        <v>143</v>
      </c>
      <c r="C103" s="148">
        <v>308</v>
      </c>
      <c r="D103" s="113">
        <v>1035852</v>
      </c>
      <c r="E103" s="112">
        <f t="shared" si="88"/>
        <v>2508.1162227602904</v>
      </c>
      <c r="F103" s="113">
        <v>403603</v>
      </c>
      <c r="G103" s="112">
        <f t="shared" si="89"/>
        <v>1310.3993506493507</v>
      </c>
      <c r="H103" s="113">
        <v>0</v>
      </c>
      <c r="I103" s="112">
        <f t="shared" si="90"/>
        <v>0</v>
      </c>
      <c r="J103" s="113">
        <v>72913</v>
      </c>
      <c r="K103" s="112">
        <f t="shared" si="91"/>
        <v>236.7305194805195</v>
      </c>
      <c r="L103" s="113">
        <v>0</v>
      </c>
      <c r="M103" s="112">
        <f t="shared" si="92"/>
        <v>0</v>
      </c>
      <c r="N103" s="113">
        <v>0</v>
      </c>
      <c r="O103" s="112">
        <f t="shared" si="93"/>
        <v>0</v>
      </c>
      <c r="P103" s="124">
        <f t="shared" si="94"/>
        <v>1512368</v>
      </c>
      <c r="Q103" s="111">
        <f t="shared" si="95"/>
        <v>4910.285714285715</v>
      </c>
      <c r="R103" s="113">
        <v>151187</v>
      </c>
      <c r="S103" s="112">
        <f t="shared" si="96"/>
        <v>490.8668831168831</v>
      </c>
      <c r="T103" s="113">
        <v>446491</v>
      </c>
      <c r="U103" s="112">
        <f t="shared" si="97"/>
        <v>1449.6461038961038</v>
      </c>
      <c r="V103" s="129">
        <f t="shared" si="98"/>
        <v>2110046</v>
      </c>
      <c r="W103" s="110">
        <f t="shared" si="99"/>
        <v>6850.798701298701</v>
      </c>
      <c r="X103" s="113">
        <v>596086</v>
      </c>
      <c r="Y103" s="112">
        <f t="shared" si="100"/>
        <v>1935.344155844156</v>
      </c>
      <c r="Z103" s="113">
        <v>152908</v>
      </c>
      <c r="AA103" s="112">
        <f t="shared" si="101"/>
        <v>496.45454545454544</v>
      </c>
      <c r="AB103" s="113">
        <v>169317</v>
      </c>
      <c r="AC103" s="112">
        <f t="shared" si="102"/>
        <v>549.7305194805194</v>
      </c>
      <c r="AD103" s="113">
        <v>508839</v>
      </c>
      <c r="AE103" s="112">
        <f t="shared" si="103"/>
        <v>1652.0746753246754</v>
      </c>
      <c r="AF103" s="113">
        <v>255881</v>
      </c>
      <c r="AG103" s="112">
        <f t="shared" si="104"/>
        <v>830.7824675324675</v>
      </c>
      <c r="AH103" s="113">
        <v>76978</v>
      </c>
      <c r="AI103" s="112">
        <f t="shared" si="105"/>
        <v>249.92857142857142</v>
      </c>
      <c r="AJ103" s="113">
        <v>0</v>
      </c>
      <c r="AK103" s="112">
        <f t="shared" si="106"/>
        <v>0</v>
      </c>
      <c r="AL103" s="113">
        <v>0</v>
      </c>
      <c r="AM103" s="112">
        <f t="shared" si="107"/>
        <v>0</v>
      </c>
      <c r="AN103" s="113">
        <v>120162</v>
      </c>
      <c r="AO103" s="112">
        <f t="shared" si="108"/>
        <v>390.1363636363636</v>
      </c>
      <c r="AP103" s="109">
        <f t="shared" si="109"/>
        <v>1880171</v>
      </c>
      <c r="AQ103" s="109">
        <f t="shared" si="110"/>
        <v>6104.451298701299</v>
      </c>
      <c r="AR103" s="113">
        <v>0</v>
      </c>
      <c r="AS103" s="112">
        <f t="shared" si="111"/>
        <v>0</v>
      </c>
      <c r="AT103" s="113">
        <v>0</v>
      </c>
      <c r="AU103" s="112">
        <f t="shared" si="112"/>
        <v>0</v>
      </c>
      <c r="AV103" s="108">
        <f t="shared" si="113"/>
        <v>3990217</v>
      </c>
      <c r="AW103" s="108">
        <f t="shared" si="114"/>
        <v>12955.25</v>
      </c>
    </row>
    <row r="104" spans="1:53" s="62" customFormat="1" ht="12.75">
      <c r="A104" s="49">
        <v>377002</v>
      </c>
      <c r="B104" s="68" t="s">
        <v>144</v>
      </c>
      <c r="C104" s="148">
        <v>279</v>
      </c>
      <c r="D104" s="90">
        <v>1056105</v>
      </c>
      <c r="E104" s="23">
        <f t="shared" si="88"/>
        <v>2557.1549636803875</v>
      </c>
      <c r="F104" s="90">
        <v>320493</v>
      </c>
      <c r="G104" s="23">
        <f t="shared" si="89"/>
        <v>1148.720430107527</v>
      </c>
      <c r="H104" s="90">
        <v>0</v>
      </c>
      <c r="I104" s="23">
        <f t="shared" si="90"/>
        <v>0</v>
      </c>
      <c r="J104" s="90">
        <v>70114</v>
      </c>
      <c r="K104" s="23">
        <f t="shared" si="91"/>
        <v>251.30465949820788</v>
      </c>
      <c r="L104" s="90">
        <v>0</v>
      </c>
      <c r="M104" s="23">
        <f t="shared" si="92"/>
        <v>0</v>
      </c>
      <c r="N104" s="90">
        <v>0</v>
      </c>
      <c r="O104" s="23">
        <f t="shared" si="93"/>
        <v>0</v>
      </c>
      <c r="P104" s="40">
        <f t="shared" si="94"/>
        <v>1446712</v>
      </c>
      <c r="Q104" s="64">
        <f t="shared" si="95"/>
        <v>5185.347670250896</v>
      </c>
      <c r="R104" s="90">
        <v>124684</v>
      </c>
      <c r="S104" s="23">
        <f t="shared" si="96"/>
        <v>446.89605734767025</v>
      </c>
      <c r="T104" s="90">
        <v>366774</v>
      </c>
      <c r="U104" s="23">
        <f t="shared" si="97"/>
        <v>1314.6021505376343</v>
      </c>
      <c r="V104" s="130">
        <f t="shared" si="98"/>
        <v>1938170</v>
      </c>
      <c r="W104" s="38">
        <f t="shared" si="99"/>
        <v>6946.845878136201</v>
      </c>
      <c r="X104" s="90">
        <v>611553</v>
      </c>
      <c r="Y104" s="23">
        <f t="shared" si="100"/>
        <v>2191.94623655914</v>
      </c>
      <c r="Z104" s="90">
        <v>100139</v>
      </c>
      <c r="AA104" s="23">
        <f t="shared" si="101"/>
        <v>358.921146953405</v>
      </c>
      <c r="AB104" s="90">
        <v>206319</v>
      </c>
      <c r="AC104" s="23">
        <f t="shared" si="102"/>
        <v>739.494623655914</v>
      </c>
      <c r="AD104" s="90">
        <v>494540</v>
      </c>
      <c r="AE104" s="23">
        <f t="shared" si="103"/>
        <v>1772.5448028673836</v>
      </c>
      <c r="AF104" s="90">
        <v>184576</v>
      </c>
      <c r="AG104" s="23">
        <f t="shared" si="104"/>
        <v>661.5627240143369</v>
      </c>
      <c r="AH104" s="90">
        <v>68044</v>
      </c>
      <c r="AI104" s="23">
        <f t="shared" si="105"/>
        <v>243.88530465949822</v>
      </c>
      <c r="AJ104" s="90">
        <v>0</v>
      </c>
      <c r="AK104" s="23">
        <f t="shared" si="106"/>
        <v>0</v>
      </c>
      <c r="AL104" s="90">
        <v>0</v>
      </c>
      <c r="AM104" s="23">
        <f t="shared" si="107"/>
        <v>0</v>
      </c>
      <c r="AN104" s="90">
        <v>112852</v>
      </c>
      <c r="AO104" s="23">
        <f t="shared" si="108"/>
        <v>404.4874551971326</v>
      </c>
      <c r="AP104" s="57">
        <f t="shared" si="109"/>
        <v>1778023</v>
      </c>
      <c r="AQ104" s="57">
        <f t="shared" si="110"/>
        <v>6372.8422939068105</v>
      </c>
      <c r="AR104" s="90">
        <v>0</v>
      </c>
      <c r="AS104" s="23">
        <f t="shared" si="111"/>
        <v>0</v>
      </c>
      <c r="AT104" s="90">
        <v>0</v>
      </c>
      <c r="AU104" s="23">
        <f t="shared" si="112"/>
        <v>0</v>
      </c>
      <c r="AV104" s="70">
        <f t="shared" si="113"/>
        <v>3716193</v>
      </c>
      <c r="AW104" s="70">
        <f t="shared" si="114"/>
        <v>13319.68817204301</v>
      </c>
      <c r="AX104" s="61"/>
      <c r="AY104" s="61"/>
      <c r="AZ104" s="61"/>
      <c r="BA104" s="61"/>
    </row>
    <row r="105" spans="1:53" s="62" customFormat="1" ht="12.75">
      <c r="A105" s="49">
        <v>377003</v>
      </c>
      <c r="B105" s="68" t="s">
        <v>145</v>
      </c>
      <c r="C105" s="148">
        <v>385</v>
      </c>
      <c r="D105" s="90">
        <v>1364139</v>
      </c>
      <c r="E105" s="23">
        <f t="shared" si="88"/>
        <v>3303</v>
      </c>
      <c r="F105" s="90">
        <v>300287</v>
      </c>
      <c r="G105" s="23">
        <f t="shared" si="89"/>
        <v>779.9662337662338</v>
      </c>
      <c r="H105" s="90">
        <v>0</v>
      </c>
      <c r="I105" s="23">
        <f t="shared" si="90"/>
        <v>0</v>
      </c>
      <c r="J105" s="90">
        <v>190270</v>
      </c>
      <c r="K105" s="23">
        <f t="shared" si="91"/>
        <v>494.2077922077922</v>
      </c>
      <c r="L105" s="90">
        <v>0</v>
      </c>
      <c r="M105" s="23">
        <f t="shared" si="92"/>
        <v>0</v>
      </c>
      <c r="N105" s="90">
        <v>0</v>
      </c>
      <c r="O105" s="23">
        <f t="shared" si="93"/>
        <v>0</v>
      </c>
      <c r="P105" s="40">
        <f t="shared" si="94"/>
        <v>1854696</v>
      </c>
      <c r="Q105" s="64">
        <f t="shared" si="95"/>
        <v>4817.392207792208</v>
      </c>
      <c r="R105" s="90">
        <v>207042</v>
      </c>
      <c r="S105" s="23">
        <f t="shared" si="96"/>
        <v>537.7714285714286</v>
      </c>
      <c r="T105" s="90">
        <v>224720</v>
      </c>
      <c r="U105" s="23">
        <f t="shared" si="97"/>
        <v>583.6883116883117</v>
      </c>
      <c r="V105" s="130">
        <f t="shared" si="98"/>
        <v>2286458</v>
      </c>
      <c r="W105" s="38">
        <f t="shared" si="99"/>
        <v>5938.851948051948</v>
      </c>
      <c r="X105" s="90">
        <v>594217</v>
      </c>
      <c r="Y105" s="23">
        <f t="shared" si="100"/>
        <v>1543.4207792207792</v>
      </c>
      <c r="Z105" s="90">
        <v>85651</v>
      </c>
      <c r="AA105" s="23">
        <f t="shared" si="101"/>
        <v>222.47012987012988</v>
      </c>
      <c r="AB105" s="90">
        <v>132650</v>
      </c>
      <c r="AC105" s="23">
        <f t="shared" si="102"/>
        <v>344.54545454545456</v>
      </c>
      <c r="AD105" s="90">
        <v>526824</v>
      </c>
      <c r="AE105" s="23">
        <f t="shared" si="103"/>
        <v>1368.374025974026</v>
      </c>
      <c r="AF105" s="90">
        <v>399848</v>
      </c>
      <c r="AG105" s="23">
        <f t="shared" si="104"/>
        <v>1038.5662337662338</v>
      </c>
      <c r="AH105" s="90">
        <v>22610</v>
      </c>
      <c r="AI105" s="23">
        <f t="shared" si="105"/>
        <v>58.72727272727273</v>
      </c>
      <c r="AJ105" s="90">
        <v>0</v>
      </c>
      <c r="AK105" s="23">
        <f t="shared" si="106"/>
        <v>0</v>
      </c>
      <c r="AL105" s="90">
        <v>0</v>
      </c>
      <c r="AM105" s="23">
        <f t="shared" si="107"/>
        <v>0</v>
      </c>
      <c r="AN105" s="90">
        <v>83188</v>
      </c>
      <c r="AO105" s="23">
        <f t="shared" si="108"/>
        <v>216.07272727272726</v>
      </c>
      <c r="AP105" s="57">
        <f t="shared" si="109"/>
        <v>1844988</v>
      </c>
      <c r="AQ105" s="57">
        <f t="shared" si="110"/>
        <v>4792.176623376623</v>
      </c>
      <c r="AR105" s="90">
        <v>0</v>
      </c>
      <c r="AS105" s="23">
        <f t="shared" si="111"/>
        <v>0</v>
      </c>
      <c r="AT105" s="90">
        <v>0</v>
      </c>
      <c r="AU105" s="23">
        <f t="shared" si="112"/>
        <v>0</v>
      </c>
      <c r="AV105" s="70">
        <f t="shared" si="113"/>
        <v>4131446</v>
      </c>
      <c r="AW105" s="70">
        <f t="shared" si="114"/>
        <v>10731.028571428571</v>
      </c>
      <c r="AX105" s="61"/>
      <c r="AY105" s="61"/>
      <c r="AZ105" s="61"/>
      <c r="BA105" s="61"/>
    </row>
    <row r="106" spans="1:53" s="62" customFormat="1" ht="12.75">
      <c r="A106" s="49">
        <v>377004</v>
      </c>
      <c r="B106" s="68" t="s">
        <v>159</v>
      </c>
      <c r="C106" s="148">
        <v>365</v>
      </c>
      <c r="D106" s="90">
        <v>1523700</v>
      </c>
      <c r="E106" s="23">
        <f t="shared" si="88"/>
        <v>3689.3462469733654</v>
      </c>
      <c r="F106" s="90">
        <v>197388</v>
      </c>
      <c r="G106" s="23">
        <f t="shared" si="89"/>
        <v>540.7890410958904</v>
      </c>
      <c r="H106" s="90">
        <v>0</v>
      </c>
      <c r="I106" s="23">
        <f t="shared" si="90"/>
        <v>0</v>
      </c>
      <c r="J106" s="90">
        <v>153814</v>
      </c>
      <c r="K106" s="23">
        <f t="shared" si="91"/>
        <v>421.4082191780822</v>
      </c>
      <c r="L106" s="90">
        <v>0</v>
      </c>
      <c r="M106" s="23">
        <f t="shared" si="92"/>
        <v>0</v>
      </c>
      <c r="N106" s="90">
        <v>79340</v>
      </c>
      <c r="O106" s="23">
        <f t="shared" si="93"/>
        <v>217.36986301369862</v>
      </c>
      <c r="P106" s="40">
        <f t="shared" si="94"/>
        <v>1954242</v>
      </c>
      <c r="Q106" s="64">
        <f t="shared" si="95"/>
        <v>5354.087671232876</v>
      </c>
      <c r="R106" s="90">
        <v>203325</v>
      </c>
      <c r="S106" s="23">
        <f t="shared" si="96"/>
        <v>557.054794520548</v>
      </c>
      <c r="T106" s="90">
        <v>363095</v>
      </c>
      <c r="U106" s="23">
        <f t="shared" si="97"/>
        <v>994.7808219178082</v>
      </c>
      <c r="V106" s="130">
        <f t="shared" si="98"/>
        <v>2520662</v>
      </c>
      <c r="W106" s="38">
        <f t="shared" si="99"/>
        <v>6905.923287671233</v>
      </c>
      <c r="X106" s="90">
        <v>541956</v>
      </c>
      <c r="Y106" s="23">
        <f t="shared" si="100"/>
        <v>1484.8109589041096</v>
      </c>
      <c r="Z106" s="90">
        <v>138051</v>
      </c>
      <c r="AA106" s="23">
        <f t="shared" si="101"/>
        <v>378.2219178082192</v>
      </c>
      <c r="AB106" s="90">
        <v>148722</v>
      </c>
      <c r="AC106" s="23">
        <f t="shared" si="102"/>
        <v>407.45753424657534</v>
      </c>
      <c r="AD106" s="90">
        <v>341916</v>
      </c>
      <c r="AE106" s="23">
        <f t="shared" si="103"/>
        <v>936.7561643835617</v>
      </c>
      <c r="AF106" s="90">
        <v>314436</v>
      </c>
      <c r="AG106" s="23">
        <f t="shared" si="104"/>
        <v>861.4684931506849</v>
      </c>
      <c r="AH106" s="90">
        <v>94744</v>
      </c>
      <c r="AI106" s="23">
        <f t="shared" si="105"/>
        <v>259.57260273972605</v>
      </c>
      <c r="AJ106" s="90">
        <v>0</v>
      </c>
      <c r="AK106" s="23">
        <f t="shared" si="106"/>
        <v>0</v>
      </c>
      <c r="AL106" s="90">
        <v>0</v>
      </c>
      <c r="AM106" s="23">
        <f t="shared" si="107"/>
        <v>0</v>
      </c>
      <c r="AN106" s="90">
        <v>104761</v>
      </c>
      <c r="AO106" s="23">
        <f t="shared" si="108"/>
        <v>287.0164383561644</v>
      </c>
      <c r="AP106" s="57">
        <f t="shared" si="109"/>
        <v>1684586</v>
      </c>
      <c r="AQ106" s="57">
        <f t="shared" si="110"/>
        <v>4615.304109589041</v>
      </c>
      <c r="AR106" s="90">
        <v>0</v>
      </c>
      <c r="AS106" s="23">
        <f t="shared" si="111"/>
        <v>0</v>
      </c>
      <c r="AT106" s="90">
        <v>0</v>
      </c>
      <c r="AU106" s="23">
        <f t="shared" si="112"/>
        <v>0</v>
      </c>
      <c r="AV106" s="70">
        <f t="shared" si="113"/>
        <v>4205248</v>
      </c>
      <c r="AW106" s="70">
        <f t="shared" si="114"/>
        <v>11521.227397260274</v>
      </c>
      <c r="AX106" s="61"/>
      <c r="AY106" s="61"/>
      <c r="AZ106" s="61"/>
      <c r="BA106" s="61"/>
    </row>
    <row r="107" spans="1:49" ht="12.75">
      <c r="A107" s="65">
        <v>377005</v>
      </c>
      <c r="B107" s="107" t="s">
        <v>160</v>
      </c>
      <c r="C107" s="149">
        <v>293</v>
      </c>
      <c r="D107" s="106">
        <v>1108580</v>
      </c>
      <c r="E107" s="24">
        <f t="shared" si="88"/>
        <v>2684.213075060533</v>
      </c>
      <c r="F107" s="106">
        <v>194174</v>
      </c>
      <c r="G107" s="24">
        <f t="shared" si="89"/>
        <v>662.7098976109215</v>
      </c>
      <c r="H107" s="106">
        <v>0</v>
      </c>
      <c r="I107" s="24">
        <f t="shared" si="90"/>
        <v>0</v>
      </c>
      <c r="J107" s="106">
        <v>38158</v>
      </c>
      <c r="K107" s="24">
        <f t="shared" si="91"/>
        <v>130.2320819112628</v>
      </c>
      <c r="L107" s="106">
        <v>0</v>
      </c>
      <c r="M107" s="24">
        <f t="shared" si="92"/>
        <v>0</v>
      </c>
      <c r="N107" s="106">
        <v>84437</v>
      </c>
      <c r="O107" s="24">
        <f t="shared" si="93"/>
        <v>288.1808873720137</v>
      </c>
      <c r="P107" s="63">
        <f t="shared" si="94"/>
        <v>1425349</v>
      </c>
      <c r="Q107" s="4">
        <f t="shared" si="95"/>
        <v>4864.672354948805</v>
      </c>
      <c r="R107" s="106">
        <v>152071</v>
      </c>
      <c r="S107" s="24">
        <f t="shared" si="96"/>
        <v>519.0136518771332</v>
      </c>
      <c r="T107" s="106">
        <v>329933</v>
      </c>
      <c r="U107" s="24">
        <f t="shared" si="97"/>
        <v>1126.051194539249</v>
      </c>
      <c r="V107" s="131">
        <f t="shared" si="98"/>
        <v>1907353</v>
      </c>
      <c r="W107" s="5">
        <f t="shared" si="99"/>
        <v>6509.7372013651875</v>
      </c>
      <c r="X107" s="106">
        <v>466358</v>
      </c>
      <c r="Y107" s="24">
        <f t="shared" si="100"/>
        <v>1591.665529010239</v>
      </c>
      <c r="Z107" s="106">
        <v>119131</v>
      </c>
      <c r="AA107" s="24">
        <f t="shared" si="101"/>
        <v>406.59044368600684</v>
      </c>
      <c r="AB107" s="106">
        <v>123301</v>
      </c>
      <c r="AC107" s="24">
        <f t="shared" si="102"/>
        <v>420.82252559726965</v>
      </c>
      <c r="AD107" s="106">
        <v>319143</v>
      </c>
      <c r="AE107" s="24">
        <f t="shared" si="103"/>
        <v>1089.2252559726962</v>
      </c>
      <c r="AF107" s="106">
        <v>250064</v>
      </c>
      <c r="AG107" s="24">
        <f t="shared" si="104"/>
        <v>853.4607508532423</v>
      </c>
      <c r="AH107" s="106">
        <v>83273</v>
      </c>
      <c r="AI107" s="24">
        <f t="shared" si="105"/>
        <v>284.20819112627987</v>
      </c>
      <c r="AJ107" s="106">
        <v>0</v>
      </c>
      <c r="AK107" s="24">
        <f t="shared" si="106"/>
        <v>0</v>
      </c>
      <c r="AL107" s="106">
        <v>0</v>
      </c>
      <c r="AM107" s="24">
        <f t="shared" si="107"/>
        <v>0</v>
      </c>
      <c r="AN107" s="106">
        <v>85415</v>
      </c>
      <c r="AO107" s="24">
        <f t="shared" si="108"/>
        <v>291.518771331058</v>
      </c>
      <c r="AP107" s="6">
        <f t="shared" si="109"/>
        <v>1446685</v>
      </c>
      <c r="AQ107" s="66">
        <f t="shared" si="110"/>
        <v>4937.491467576791</v>
      </c>
      <c r="AR107" s="106">
        <v>0</v>
      </c>
      <c r="AS107" s="24">
        <f t="shared" si="111"/>
        <v>0</v>
      </c>
      <c r="AT107" s="106">
        <v>0</v>
      </c>
      <c r="AU107" s="24">
        <f t="shared" si="112"/>
        <v>0</v>
      </c>
      <c r="AV107" s="59">
        <f t="shared" si="113"/>
        <v>3354038</v>
      </c>
      <c r="AW107" s="59">
        <f t="shared" si="114"/>
        <v>11447.22866894198</v>
      </c>
    </row>
    <row r="108" spans="1:49" ht="12.75">
      <c r="A108" s="115">
        <v>378001</v>
      </c>
      <c r="B108" s="114" t="s">
        <v>146</v>
      </c>
      <c r="C108" s="148">
        <v>213</v>
      </c>
      <c r="D108" s="113">
        <v>1308073</v>
      </c>
      <c r="E108" s="112">
        <f t="shared" si="88"/>
        <v>3167.2469733656176</v>
      </c>
      <c r="F108" s="113">
        <v>167595</v>
      </c>
      <c r="G108" s="112">
        <f t="shared" si="89"/>
        <v>786.830985915493</v>
      </c>
      <c r="H108" s="113">
        <v>0</v>
      </c>
      <c r="I108" s="112">
        <f t="shared" si="90"/>
        <v>0</v>
      </c>
      <c r="J108" s="113">
        <v>0</v>
      </c>
      <c r="K108" s="112">
        <f t="shared" si="91"/>
        <v>0</v>
      </c>
      <c r="L108" s="113">
        <v>0</v>
      </c>
      <c r="M108" s="112">
        <f t="shared" si="92"/>
        <v>0</v>
      </c>
      <c r="N108" s="113">
        <v>0</v>
      </c>
      <c r="O108" s="112">
        <f t="shared" si="93"/>
        <v>0</v>
      </c>
      <c r="P108" s="124">
        <f t="shared" si="94"/>
        <v>1475668</v>
      </c>
      <c r="Q108" s="111">
        <f t="shared" si="95"/>
        <v>6928.018779342723</v>
      </c>
      <c r="R108" s="113">
        <v>40295</v>
      </c>
      <c r="S108" s="112">
        <f t="shared" si="96"/>
        <v>189.17840375586854</v>
      </c>
      <c r="T108" s="113">
        <v>0</v>
      </c>
      <c r="U108" s="112">
        <f t="shared" si="97"/>
        <v>0</v>
      </c>
      <c r="V108" s="129">
        <f t="shared" si="98"/>
        <v>1515963</v>
      </c>
      <c r="W108" s="110">
        <f t="shared" si="99"/>
        <v>7117.197183098591</v>
      </c>
      <c r="X108" s="113">
        <v>453955</v>
      </c>
      <c r="Y108" s="112">
        <f t="shared" si="100"/>
        <v>2131.244131455399</v>
      </c>
      <c r="Z108" s="113">
        <v>0</v>
      </c>
      <c r="AA108" s="112">
        <f t="shared" si="101"/>
        <v>0</v>
      </c>
      <c r="AB108" s="113">
        <v>18054</v>
      </c>
      <c r="AC108" s="112">
        <f t="shared" si="102"/>
        <v>84.7605633802817</v>
      </c>
      <c r="AD108" s="113">
        <v>418273</v>
      </c>
      <c r="AE108" s="112">
        <f t="shared" si="103"/>
        <v>1963.7230046948357</v>
      </c>
      <c r="AF108" s="113">
        <v>108022</v>
      </c>
      <c r="AG108" s="112">
        <f t="shared" si="104"/>
        <v>507.1455399061033</v>
      </c>
      <c r="AH108" s="113">
        <v>49371</v>
      </c>
      <c r="AI108" s="112">
        <f t="shared" si="105"/>
        <v>231.7887323943662</v>
      </c>
      <c r="AJ108" s="113">
        <v>0</v>
      </c>
      <c r="AK108" s="112">
        <f t="shared" si="106"/>
        <v>0</v>
      </c>
      <c r="AL108" s="113">
        <v>0</v>
      </c>
      <c r="AM108" s="112">
        <f t="shared" si="107"/>
        <v>0</v>
      </c>
      <c r="AN108" s="113">
        <v>97996</v>
      </c>
      <c r="AO108" s="112">
        <f t="shared" si="108"/>
        <v>460.07511737089203</v>
      </c>
      <c r="AP108" s="109">
        <f t="shared" si="109"/>
        <v>1145671</v>
      </c>
      <c r="AQ108" s="109">
        <f t="shared" si="110"/>
        <v>5378.737089201878</v>
      </c>
      <c r="AR108" s="113">
        <v>0</v>
      </c>
      <c r="AS108" s="112">
        <f t="shared" si="111"/>
        <v>0</v>
      </c>
      <c r="AT108" s="113">
        <v>0</v>
      </c>
      <c r="AU108" s="112">
        <f t="shared" si="112"/>
        <v>0</v>
      </c>
      <c r="AV108" s="108">
        <f t="shared" si="113"/>
        <v>2661634</v>
      </c>
      <c r="AW108" s="108">
        <f t="shared" si="114"/>
        <v>12495.93427230047</v>
      </c>
    </row>
    <row r="109" spans="1:53" s="62" customFormat="1" ht="12.75">
      <c r="A109" s="49">
        <v>378002</v>
      </c>
      <c r="B109" s="68" t="s">
        <v>147</v>
      </c>
      <c r="C109" s="148">
        <v>184</v>
      </c>
      <c r="D109" s="90">
        <v>1303705</v>
      </c>
      <c r="E109" s="23">
        <f t="shared" si="88"/>
        <v>3156.6707021791767</v>
      </c>
      <c r="F109" s="90">
        <v>149415</v>
      </c>
      <c r="G109" s="23">
        <f t="shared" si="89"/>
        <v>812.0380434782609</v>
      </c>
      <c r="H109" s="90">
        <v>0</v>
      </c>
      <c r="I109" s="23">
        <f t="shared" si="90"/>
        <v>0</v>
      </c>
      <c r="J109" s="90">
        <v>0</v>
      </c>
      <c r="K109" s="23">
        <f t="shared" si="91"/>
        <v>0</v>
      </c>
      <c r="L109" s="90">
        <v>0</v>
      </c>
      <c r="M109" s="23">
        <f t="shared" si="92"/>
        <v>0</v>
      </c>
      <c r="N109" s="90">
        <v>0</v>
      </c>
      <c r="O109" s="23">
        <f t="shared" si="93"/>
        <v>0</v>
      </c>
      <c r="P109" s="40">
        <f t="shared" si="94"/>
        <v>1453120</v>
      </c>
      <c r="Q109" s="64">
        <f t="shared" si="95"/>
        <v>7897.391304347826</v>
      </c>
      <c r="R109" s="90">
        <v>45030</v>
      </c>
      <c r="S109" s="23">
        <f t="shared" si="96"/>
        <v>244.72826086956522</v>
      </c>
      <c r="T109" s="90">
        <v>0</v>
      </c>
      <c r="U109" s="23">
        <f t="shared" si="97"/>
        <v>0</v>
      </c>
      <c r="V109" s="130">
        <f t="shared" si="98"/>
        <v>1498150</v>
      </c>
      <c r="W109" s="38">
        <f t="shared" si="99"/>
        <v>8142.119565217391</v>
      </c>
      <c r="X109" s="90">
        <v>465232</v>
      </c>
      <c r="Y109" s="23">
        <f t="shared" si="100"/>
        <v>2528.4347826086955</v>
      </c>
      <c r="Z109" s="90">
        <v>0</v>
      </c>
      <c r="AA109" s="23">
        <f t="shared" si="101"/>
        <v>0</v>
      </c>
      <c r="AB109" s="90">
        <v>19029</v>
      </c>
      <c r="AC109" s="23">
        <f t="shared" si="102"/>
        <v>103.41847826086956</v>
      </c>
      <c r="AD109" s="90">
        <v>493753</v>
      </c>
      <c r="AE109" s="23">
        <f t="shared" si="103"/>
        <v>2683.4402173913045</v>
      </c>
      <c r="AF109" s="90">
        <v>108022</v>
      </c>
      <c r="AG109" s="23">
        <f t="shared" si="104"/>
        <v>587.0760869565217</v>
      </c>
      <c r="AH109" s="90">
        <v>49371</v>
      </c>
      <c r="AI109" s="23">
        <f t="shared" si="105"/>
        <v>268.32065217391306</v>
      </c>
      <c r="AJ109" s="90">
        <v>0</v>
      </c>
      <c r="AK109" s="23">
        <f t="shared" si="106"/>
        <v>0</v>
      </c>
      <c r="AL109" s="90">
        <v>0</v>
      </c>
      <c r="AM109" s="23">
        <f t="shared" si="107"/>
        <v>0</v>
      </c>
      <c r="AN109" s="90">
        <v>96237</v>
      </c>
      <c r="AO109" s="23">
        <f t="shared" si="108"/>
        <v>523.0271739130435</v>
      </c>
      <c r="AP109" s="57">
        <f t="shared" si="109"/>
        <v>1231644</v>
      </c>
      <c r="AQ109" s="57">
        <f t="shared" si="110"/>
        <v>6693.717391304348</v>
      </c>
      <c r="AR109" s="90">
        <v>0</v>
      </c>
      <c r="AS109" s="23">
        <f t="shared" si="111"/>
        <v>0</v>
      </c>
      <c r="AT109" s="90">
        <v>0</v>
      </c>
      <c r="AU109" s="23">
        <f t="shared" si="112"/>
        <v>0</v>
      </c>
      <c r="AV109" s="70">
        <f t="shared" si="113"/>
        <v>2729794</v>
      </c>
      <c r="AW109" s="70">
        <f t="shared" si="114"/>
        <v>14835.83695652174</v>
      </c>
      <c r="AX109" s="61"/>
      <c r="AY109" s="61"/>
      <c r="AZ109" s="61"/>
      <c r="BA109" s="61"/>
    </row>
    <row r="110" spans="1:53" s="62" customFormat="1" ht="12.75">
      <c r="A110" s="49">
        <v>379001</v>
      </c>
      <c r="B110" s="68" t="s">
        <v>148</v>
      </c>
      <c r="C110" s="148">
        <v>174</v>
      </c>
      <c r="D110" s="90">
        <v>676890</v>
      </c>
      <c r="E110" s="23">
        <f t="shared" si="88"/>
        <v>1638.9588377723971</v>
      </c>
      <c r="F110" s="90">
        <v>59039</v>
      </c>
      <c r="G110" s="23">
        <f t="shared" si="89"/>
        <v>339.3045977011494</v>
      </c>
      <c r="H110" s="90">
        <v>0</v>
      </c>
      <c r="I110" s="23">
        <f t="shared" si="90"/>
        <v>0</v>
      </c>
      <c r="J110" s="90">
        <v>26778</v>
      </c>
      <c r="K110" s="23">
        <f t="shared" si="91"/>
        <v>153.89655172413794</v>
      </c>
      <c r="L110" s="90">
        <v>0</v>
      </c>
      <c r="M110" s="23">
        <f t="shared" si="92"/>
        <v>0</v>
      </c>
      <c r="N110" s="90">
        <v>290730</v>
      </c>
      <c r="O110" s="23">
        <f t="shared" si="93"/>
        <v>1670.8620689655172</v>
      </c>
      <c r="P110" s="40">
        <f t="shared" si="94"/>
        <v>1053437</v>
      </c>
      <c r="Q110" s="64">
        <f t="shared" si="95"/>
        <v>6054.235632183908</v>
      </c>
      <c r="R110" s="90">
        <v>76177</v>
      </c>
      <c r="S110" s="23">
        <f t="shared" si="96"/>
        <v>437.7988505747126</v>
      </c>
      <c r="T110" s="90">
        <v>123811</v>
      </c>
      <c r="U110" s="23">
        <f t="shared" si="97"/>
        <v>711.5574712643678</v>
      </c>
      <c r="V110" s="130">
        <f t="shared" si="98"/>
        <v>1253425</v>
      </c>
      <c r="W110" s="38">
        <f t="shared" si="99"/>
        <v>7203.591954022989</v>
      </c>
      <c r="X110" s="90">
        <v>179517</v>
      </c>
      <c r="Y110" s="23">
        <f t="shared" si="100"/>
        <v>1031.7068965517242</v>
      </c>
      <c r="Z110" s="90">
        <v>0</v>
      </c>
      <c r="AA110" s="23">
        <f t="shared" si="101"/>
        <v>0</v>
      </c>
      <c r="AB110" s="90">
        <v>56205</v>
      </c>
      <c r="AC110" s="23">
        <f t="shared" si="102"/>
        <v>323.01724137931035</v>
      </c>
      <c r="AD110" s="90">
        <v>162986</v>
      </c>
      <c r="AE110" s="23">
        <f t="shared" si="103"/>
        <v>936.7011494252873</v>
      </c>
      <c r="AF110" s="90">
        <v>-11148</v>
      </c>
      <c r="AG110" s="23">
        <f t="shared" si="104"/>
        <v>-64.06896551724138</v>
      </c>
      <c r="AH110" s="90">
        <v>16852</v>
      </c>
      <c r="AI110" s="23">
        <f t="shared" si="105"/>
        <v>96.85057471264368</v>
      </c>
      <c r="AJ110" s="90">
        <v>0</v>
      </c>
      <c r="AK110" s="23">
        <f t="shared" si="106"/>
        <v>0</v>
      </c>
      <c r="AL110" s="90">
        <v>0</v>
      </c>
      <c r="AM110" s="23">
        <f t="shared" si="107"/>
        <v>0</v>
      </c>
      <c r="AN110" s="90">
        <v>0</v>
      </c>
      <c r="AO110" s="23">
        <f t="shared" si="108"/>
        <v>0</v>
      </c>
      <c r="AP110" s="57">
        <f t="shared" si="109"/>
        <v>404412</v>
      </c>
      <c r="AQ110" s="57">
        <f t="shared" si="110"/>
        <v>2324.206896551724</v>
      </c>
      <c r="AR110" s="90">
        <v>0</v>
      </c>
      <c r="AS110" s="23">
        <f t="shared" si="111"/>
        <v>0</v>
      </c>
      <c r="AT110" s="90">
        <v>5558</v>
      </c>
      <c r="AU110" s="23">
        <f t="shared" si="112"/>
        <v>31.942528735632184</v>
      </c>
      <c r="AV110" s="70">
        <f t="shared" si="113"/>
        <v>1663395</v>
      </c>
      <c r="AW110" s="70">
        <f t="shared" si="114"/>
        <v>9559.741379310344</v>
      </c>
      <c r="AX110" s="61"/>
      <c r="AY110" s="61"/>
      <c r="AZ110" s="61"/>
      <c r="BA110" s="61"/>
    </row>
    <row r="111" spans="1:53" s="62" customFormat="1" ht="12.75">
      <c r="A111" s="49">
        <v>380001</v>
      </c>
      <c r="B111" s="68" t="s">
        <v>149</v>
      </c>
      <c r="C111" s="148">
        <v>296</v>
      </c>
      <c r="D111" s="90">
        <v>1248646</v>
      </c>
      <c r="E111" s="23">
        <f t="shared" si="88"/>
        <v>3023.35593220339</v>
      </c>
      <c r="F111" s="90">
        <v>170434</v>
      </c>
      <c r="G111" s="23">
        <f t="shared" si="89"/>
        <v>575.7905405405405</v>
      </c>
      <c r="H111" s="90">
        <v>0</v>
      </c>
      <c r="I111" s="23">
        <f t="shared" si="90"/>
        <v>0</v>
      </c>
      <c r="J111" s="90">
        <v>0</v>
      </c>
      <c r="K111" s="23">
        <f t="shared" si="91"/>
        <v>0</v>
      </c>
      <c r="L111" s="90">
        <v>0</v>
      </c>
      <c r="M111" s="23">
        <f t="shared" si="92"/>
        <v>0</v>
      </c>
      <c r="N111" s="90">
        <v>54649</v>
      </c>
      <c r="O111" s="23">
        <f t="shared" si="93"/>
        <v>184.625</v>
      </c>
      <c r="P111" s="40">
        <f t="shared" si="94"/>
        <v>1473729</v>
      </c>
      <c r="Q111" s="64">
        <f t="shared" si="95"/>
        <v>4978.814189189189</v>
      </c>
      <c r="R111" s="90">
        <v>142397</v>
      </c>
      <c r="S111" s="23">
        <f t="shared" si="96"/>
        <v>481.07094594594594</v>
      </c>
      <c r="T111" s="90">
        <v>0</v>
      </c>
      <c r="U111" s="23">
        <f t="shared" si="97"/>
        <v>0</v>
      </c>
      <c r="V111" s="130">
        <f t="shared" si="98"/>
        <v>1616126</v>
      </c>
      <c r="W111" s="38">
        <f t="shared" si="99"/>
        <v>5459.885135135135</v>
      </c>
      <c r="X111" s="90">
        <v>318049</v>
      </c>
      <c r="Y111" s="23">
        <f t="shared" si="100"/>
        <v>1074.4898648648648</v>
      </c>
      <c r="Z111" s="90">
        <v>0</v>
      </c>
      <c r="AA111" s="23">
        <f t="shared" si="101"/>
        <v>0</v>
      </c>
      <c r="AB111" s="90">
        <v>17485</v>
      </c>
      <c r="AC111" s="23">
        <f t="shared" si="102"/>
        <v>59.070945945945944</v>
      </c>
      <c r="AD111" s="90">
        <v>287516</v>
      </c>
      <c r="AE111" s="23">
        <f t="shared" si="103"/>
        <v>971.3378378378378</v>
      </c>
      <c r="AF111" s="90">
        <v>139826</v>
      </c>
      <c r="AG111" s="23">
        <f t="shared" si="104"/>
        <v>472.38513513513516</v>
      </c>
      <c r="AH111" s="90">
        <v>240854</v>
      </c>
      <c r="AI111" s="23">
        <f t="shared" si="105"/>
        <v>813.6959459459459</v>
      </c>
      <c r="AJ111" s="90">
        <v>0</v>
      </c>
      <c r="AK111" s="23">
        <f t="shared" si="106"/>
        <v>0</v>
      </c>
      <c r="AL111" s="90">
        <v>0</v>
      </c>
      <c r="AM111" s="23">
        <f t="shared" si="107"/>
        <v>0</v>
      </c>
      <c r="AN111" s="90">
        <v>567526</v>
      </c>
      <c r="AO111" s="23">
        <f t="shared" si="108"/>
        <v>1917.3175675675675</v>
      </c>
      <c r="AP111" s="57">
        <f t="shared" si="109"/>
        <v>1571256</v>
      </c>
      <c r="AQ111" s="57">
        <f t="shared" si="110"/>
        <v>5308.2972972972975</v>
      </c>
      <c r="AR111" s="90">
        <v>0</v>
      </c>
      <c r="AS111" s="23">
        <f t="shared" si="111"/>
        <v>0</v>
      </c>
      <c r="AT111" s="90">
        <v>0</v>
      </c>
      <c r="AU111" s="23">
        <f t="shared" si="112"/>
        <v>0</v>
      </c>
      <c r="AV111" s="70">
        <f t="shared" si="113"/>
        <v>3187382</v>
      </c>
      <c r="AW111" s="70">
        <f t="shared" si="114"/>
        <v>10768.182432432432</v>
      </c>
      <c r="AX111" s="61"/>
      <c r="AY111" s="61"/>
      <c r="AZ111" s="61"/>
      <c r="BA111" s="61"/>
    </row>
    <row r="112" spans="1:49" ht="12.75">
      <c r="A112" s="65">
        <v>381001</v>
      </c>
      <c r="B112" s="107" t="s">
        <v>150</v>
      </c>
      <c r="C112" s="149">
        <v>168</v>
      </c>
      <c r="D112" s="106">
        <v>821874</v>
      </c>
      <c r="E112" s="24">
        <f t="shared" si="88"/>
        <v>1990.0096852300242</v>
      </c>
      <c r="F112" s="106">
        <v>122704</v>
      </c>
      <c r="G112" s="24">
        <f t="shared" si="89"/>
        <v>730.3809523809524</v>
      </c>
      <c r="H112" s="106">
        <v>0</v>
      </c>
      <c r="I112" s="24">
        <f t="shared" si="90"/>
        <v>0</v>
      </c>
      <c r="J112" s="106">
        <v>0</v>
      </c>
      <c r="K112" s="24">
        <f t="shared" si="91"/>
        <v>0</v>
      </c>
      <c r="L112" s="106">
        <v>0</v>
      </c>
      <c r="M112" s="24">
        <f t="shared" si="92"/>
        <v>0</v>
      </c>
      <c r="N112" s="106">
        <v>0</v>
      </c>
      <c r="O112" s="24">
        <f t="shared" si="93"/>
        <v>0</v>
      </c>
      <c r="P112" s="63">
        <f t="shared" si="94"/>
        <v>944578</v>
      </c>
      <c r="Q112" s="4">
        <f t="shared" si="95"/>
        <v>5622.488095238095</v>
      </c>
      <c r="R112" s="106">
        <v>19883</v>
      </c>
      <c r="S112" s="24">
        <f t="shared" si="96"/>
        <v>118.35119047619048</v>
      </c>
      <c r="T112" s="106">
        <v>13760</v>
      </c>
      <c r="U112" s="24">
        <f t="shared" si="97"/>
        <v>81.9047619047619</v>
      </c>
      <c r="V112" s="131">
        <f t="shared" si="98"/>
        <v>978221</v>
      </c>
      <c r="W112" s="5">
        <f t="shared" si="99"/>
        <v>5822.744047619048</v>
      </c>
      <c r="X112" s="106">
        <v>296762</v>
      </c>
      <c r="Y112" s="24">
        <f t="shared" si="100"/>
        <v>1766.4404761904761</v>
      </c>
      <c r="Z112" s="106">
        <v>14340</v>
      </c>
      <c r="AA112" s="24">
        <f t="shared" si="101"/>
        <v>85.35714285714286</v>
      </c>
      <c r="AB112" s="106">
        <v>63989</v>
      </c>
      <c r="AC112" s="24">
        <f t="shared" si="102"/>
        <v>380.88690476190476</v>
      </c>
      <c r="AD112" s="106">
        <v>106763</v>
      </c>
      <c r="AE112" s="24">
        <f t="shared" si="103"/>
        <v>635.4940476190476</v>
      </c>
      <c r="AF112" s="106">
        <v>190635</v>
      </c>
      <c r="AG112" s="24">
        <f t="shared" si="104"/>
        <v>1134.732142857143</v>
      </c>
      <c r="AH112" s="106">
        <v>27976</v>
      </c>
      <c r="AI112" s="24">
        <f t="shared" si="105"/>
        <v>166.52380952380952</v>
      </c>
      <c r="AJ112" s="106">
        <v>0</v>
      </c>
      <c r="AK112" s="24">
        <f t="shared" si="106"/>
        <v>0</v>
      </c>
      <c r="AL112" s="106">
        <v>0</v>
      </c>
      <c r="AM112" s="24">
        <f t="shared" si="107"/>
        <v>0</v>
      </c>
      <c r="AN112" s="106">
        <v>33298</v>
      </c>
      <c r="AO112" s="24">
        <f t="shared" si="108"/>
        <v>198.20238095238096</v>
      </c>
      <c r="AP112" s="6">
        <f t="shared" si="109"/>
        <v>733763</v>
      </c>
      <c r="AQ112" s="66">
        <f t="shared" si="110"/>
        <v>4367.636904761905</v>
      </c>
      <c r="AR112" s="106">
        <v>0</v>
      </c>
      <c r="AS112" s="24">
        <f t="shared" si="111"/>
        <v>0</v>
      </c>
      <c r="AT112" s="106">
        <v>381</v>
      </c>
      <c r="AU112" s="24">
        <f t="shared" si="112"/>
        <v>2.267857142857143</v>
      </c>
      <c r="AV112" s="59">
        <f t="shared" si="113"/>
        <v>1712365</v>
      </c>
      <c r="AW112" s="59">
        <f t="shared" si="114"/>
        <v>10192.64880952381</v>
      </c>
    </row>
    <row r="113" spans="1:49" ht="12.75">
      <c r="A113" s="115">
        <v>382001</v>
      </c>
      <c r="B113" s="114" t="s">
        <v>151</v>
      </c>
      <c r="C113" s="148">
        <v>151</v>
      </c>
      <c r="D113" s="113">
        <v>907638</v>
      </c>
      <c r="E113" s="112">
        <f t="shared" si="88"/>
        <v>2197.6707021791767</v>
      </c>
      <c r="F113" s="113">
        <v>49992</v>
      </c>
      <c r="G113" s="112">
        <f t="shared" si="89"/>
        <v>331.07284768211923</v>
      </c>
      <c r="H113" s="113">
        <v>0</v>
      </c>
      <c r="I113" s="112">
        <f t="shared" si="90"/>
        <v>0</v>
      </c>
      <c r="J113" s="113">
        <v>1161</v>
      </c>
      <c r="K113" s="112">
        <f t="shared" si="91"/>
        <v>7.688741721854305</v>
      </c>
      <c r="L113" s="113">
        <v>0</v>
      </c>
      <c r="M113" s="112">
        <f t="shared" si="92"/>
        <v>0</v>
      </c>
      <c r="N113" s="113">
        <v>0</v>
      </c>
      <c r="O113" s="112">
        <f t="shared" si="93"/>
        <v>0</v>
      </c>
      <c r="P113" s="124">
        <f t="shared" si="94"/>
        <v>958791</v>
      </c>
      <c r="Q113" s="111">
        <f t="shared" si="95"/>
        <v>6349.609271523179</v>
      </c>
      <c r="R113" s="113">
        <v>190067</v>
      </c>
      <c r="S113" s="112">
        <f t="shared" si="96"/>
        <v>1258.7218543046358</v>
      </c>
      <c r="T113" s="113">
        <v>92908</v>
      </c>
      <c r="U113" s="112">
        <f t="shared" si="97"/>
        <v>615.2847682119206</v>
      </c>
      <c r="V113" s="129">
        <f t="shared" si="98"/>
        <v>1241766</v>
      </c>
      <c r="W113" s="110">
        <f t="shared" si="99"/>
        <v>8223.615894039734</v>
      </c>
      <c r="X113" s="113">
        <v>212054</v>
      </c>
      <c r="Y113" s="112">
        <f t="shared" si="100"/>
        <v>1404.3311258278145</v>
      </c>
      <c r="Z113" s="113">
        <v>231</v>
      </c>
      <c r="AA113" s="112">
        <f t="shared" si="101"/>
        <v>1.5298013245033113</v>
      </c>
      <c r="AB113" s="113">
        <v>96836</v>
      </c>
      <c r="AC113" s="112">
        <f t="shared" si="102"/>
        <v>641.2980132450331</v>
      </c>
      <c r="AD113" s="113">
        <v>91595</v>
      </c>
      <c r="AE113" s="112">
        <f t="shared" si="103"/>
        <v>606.5894039735099</v>
      </c>
      <c r="AF113" s="113">
        <v>197855</v>
      </c>
      <c r="AG113" s="112">
        <f t="shared" si="104"/>
        <v>1310.2980132450332</v>
      </c>
      <c r="AH113" s="113">
        <v>30305</v>
      </c>
      <c r="AI113" s="112">
        <f t="shared" si="105"/>
        <v>200.6953642384106</v>
      </c>
      <c r="AJ113" s="113">
        <v>0</v>
      </c>
      <c r="AK113" s="112">
        <f t="shared" si="106"/>
        <v>0</v>
      </c>
      <c r="AL113" s="113">
        <v>0</v>
      </c>
      <c r="AM113" s="112">
        <f t="shared" si="107"/>
        <v>0</v>
      </c>
      <c r="AN113" s="113">
        <v>16643</v>
      </c>
      <c r="AO113" s="112">
        <f t="shared" si="108"/>
        <v>110.21854304635761</v>
      </c>
      <c r="AP113" s="109">
        <f t="shared" si="109"/>
        <v>645519</v>
      </c>
      <c r="AQ113" s="109">
        <f t="shared" si="110"/>
        <v>4274.960264900662</v>
      </c>
      <c r="AR113" s="113">
        <v>0</v>
      </c>
      <c r="AS113" s="112">
        <f t="shared" si="111"/>
        <v>0</v>
      </c>
      <c r="AT113" s="113">
        <v>0</v>
      </c>
      <c r="AU113" s="112">
        <f t="shared" si="112"/>
        <v>0</v>
      </c>
      <c r="AV113" s="108">
        <f t="shared" si="113"/>
        <v>1887285</v>
      </c>
      <c r="AW113" s="108">
        <f t="shared" si="114"/>
        <v>12498.576158940397</v>
      </c>
    </row>
    <row r="114" spans="1:53" s="62" customFormat="1" ht="12.75">
      <c r="A114" s="49">
        <v>383001</v>
      </c>
      <c r="B114" s="68" t="s">
        <v>152</v>
      </c>
      <c r="C114" s="148">
        <v>183</v>
      </c>
      <c r="D114" s="90">
        <v>719437</v>
      </c>
      <c r="E114" s="23">
        <f t="shared" si="88"/>
        <v>1741.9782082324455</v>
      </c>
      <c r="F114" s="90">
        <v>154925</v>
      </c>
      <c r="G114" s="23">
        <f t="shared" si="89"/>
        <v>846.5846994535519</v>
      </c>
      <c r="H114" s="90">
        <v>0</v>
      </c>
      <c r="I114" s="23">
        <f t="shared" si="90"/>
        <v>0</v>
      </c>
      <c r="J114" s="90">
        <v>0</v>
      </c>
      <c r="K114" s="23">
        <f t="shared" si="91"/>
        <v>0</v>
      </c>
      <c r="L114" s="90">
        <v>0</v>
      </c>
      <c r="M114" s="23">
        <f t="shared" si="92"/>
        <v>0</v>
      </c>
      <c r="N114" s="90">
        <v>0</v>
      </c>
      <c r="O114" s="23">
        <f t="shared" si="93"/>
        <v>0</v>
      </c>
      <c r="P114" s="40">
        <f t="shared" si="94"/>
        <v>874362</v>
      </c>
      <c r="Q114" s="64">
        <f t="shared" si="95"/>
        <v>4777.934426229508</v>
      </c>
      <c r="R114" s="90">
        <v>157731</v>
      </c>
      <c r="S114" s="23">
        <f t="shared" si="96"/>
        <v>861.9180327868852</v>
      </c>
      <c r="T114" s="90">
        <v>9458</v>
      </c>
      <c r="U114" s="23">
        <f t="shared" si="97"/>
        <v>51.68306010928962</v>
      </c>
      <c r="V114" s="130">
        <f t="shared" si="98"/>
        <v>1041551</v>
      </c>
      <c r="W114" s="38">
        <f t="shared" si="99"/>
        <v>5691.535519125683</v>
      </c>
      <c r="X114" s="90">
        <v>380760</v>
      </c>
      <c r="Y114" s="23">
        <f t="shared" si="100"/>
        <v>2080.655737704918</v>
      </c>
      <c r="Z114" s="90">
        <v>0</v>
      </c>
      <c r="AA114" s="23">
        <f t="shared" si="101"/>
        <v>0</v>
      </c>
      <c r="AB114" s="90">
        <v>121727</v>
      </c>
      <c r="AC114" s="23">
        <f t="shared" si="102"/>
        <v>665.1748633879781</v>
      </c>
      <c r="AD114" s="90">
        <v>126225</v>
      </c>
      <c r="AE114" s="23">
        <f t="shared" si="103"/>
        <v>689.7540983606557</v>
      </c>
      <c r="AF114" s="90">
        <v>209434</v>
      </c>
      <c r="AG114" s="23">
        <f t="shared" si="104"/>
        <v>1144.448087431694</v>
      </c>
      <c r="AH114" s="90">
        <v>1173</v>
      </c>
      <c r="AI114" s="23">
        <f t="shared" si="105"/>
        <v>6.409836065573771</v>
      </c>
      <c r="AJ114" s="90">
        <v>0</v>
      </c>
      <c r="AK114" s="23">
        <f t="shared" si="106"/>
        <v>0</v>
      </c>
      <c r="AL114" s="90">
        <v>0</v>
      </c>
      <c r="AM114" s="23">
        <f t="shared" si="107"/>
        <v>0</v>
      </c>
      <c r="AN114" s="90">
        <v>9260</v>
      </c>
      <c r="AO114" s="23">
        <f t="shared" si="108"/>
        <v>50.60109289617486</v>
      </c>
      <c r="AP114" s="57">
        <f t="shared" si="109"/>
        <v>848579</v>
      </c>
      <c r="AQ114" s="57">
        <f t="shared" si="110"/>
        <v>4637.043715846995</v>
      </c>
      <c r="AR114" s="90">
        <v>0</v>
      </c>
      <c r="AS114" s="23">
        <f t="shared" si="111"/>
        <v>0</v>
      </c>
      <c r="AT114" s="90">
        <v>0</v>
      </c>
      <c r="AU114" s="23">
        <f t="shared" si="112"/>
        <v>0</v>
      </c>
      <c r="AV114" s="70">
        <f t="shared" si="113"/>
        <v>1890130</v>
      </c>
      <c r="AW114" s="70">
        <f t="shared" si="114"/>
        <v>10328.579234972678</v>
      </c>
      <c r="AX114" s="61"/>
      <c r="AY114" s="61"/>
      <c r="AZ114" s="61"/>
      <c r="BA114" s="61"/>
    </row>
    <row r="115" spans="1:53" s="62" customFormat="1" ht="12.75">
      <c r="A115" s="49">
        <v>384001</v>
      </c>
      <c r="B115" s="68" t="s">
        <v>153</v>
      </c>
      <c r="C115" s="148">
        <v>388</v>
      </c>
      <c r="D115" s="90">
        <v>1634478</v>
      </c>
      <c r="E115" s="23">
        <f t="shared" si="88"/>
        <v>3957.5738498789347</v>
      </c>
      <c r="F115" s="90">
        <v>276731</v>
      </c>
      <c r="G115" s="23">
        <f t="shared" si="89"/>
        <v>713.2242268041238</v>
      </c>
      <c r="H115" s="90">
        <v>0</v>
      </c>
      <c r="I115" s="23">
        <f t="shared" si="90"/>
        <v>0</v>
      </c>
      <c r="J115" s="90">
        <v>54450</v>
      </c>
      <c r="K115" s="23">
        <f t="shared" si="91"/>
        <v>140.33505154639175</v>
      </c>
      <c r="L115" s="90">
        <v>0</v>
      </c>
      <c r="M115" s="23">
        <f t="shared" si="92"/>
        <v>0</v>
      </c>
      <c r="N115" s="90">
        <v>0</v>
      </c>
      <c r="O115" s="23">
        <f t="shared" si="93"/>
        <v>0</v>
      </c>
      <c r="P115" s="40">
        <f t="shared" si="94"/>
        <v>1965659</v>
      </c>
      <c r="Q115" s="64">
        <f t="shared" si="95"/>
        <v>5066.131443298969</v>
      </c>
      <c r="R115" s="90">
        <v>139980</v>
      </c>
      <c r="S115" s="23">
        <f t="shared" si="96"/>
        <v>360.77319587628864</v>
      </c>
      <c r="T115" s="90">
        <v>21831</v>
      </c>
      <c r="U115" s="23">
        <f t="shared" si="97"/>
        <v>56.26546391752577</v>
      </c>
      <c r="V115" s="130">
        <f t="shared" si="98"/>
        <v>2127470</v>
      </c>
      <c r="W115" s="38">
        <f t="shared" si="99"/>
        <v>5483.170103092783</v>
      </c>
      <c r="X115" s="90">
        <v>621396</v>
      </c>
      <c r="Y115" s="23">
        <f t="shared" si="100"/>
        <v>1601.5360824742268</v>
      </c>
      <c r="Z115" s="90">
        <v>38040</v>
      </c>
      <c r="AA115" s="23">
        <f t="shared" si="101"/>
        <v>98.04123711340206</v>
      </c>
      <c r="AB115" s="90">
        <v>168315</v>
      </c>
      <c r="AC115" s="23">
        <f t="shared" si="102"/>
        <v>433.8015463917526</v>
      </c>
      <c r="AD115" s="90">
        <v>144636</v>
      </c>
      <c r="AE115" s="23">
        <f t="shared" si="103"/>
        <v>372.77319587628864</v>
      </c>
      <c r="AF115" s="90">
        <v>311180</v>
      </c>
      <c r="AG115" s="23">
        <f t="shared" si="104"/>
        <v>802.0103092783505</v>
      </c>
      <c r="AH115" s="90">
        <v>37408</v>
      </c>
      <c r="AI115" s="23">
        <f t="shared" si="105"/>
        <v>96.41237113402062</v>
      </c>
      <c r="AJ115" s="90">
        <v>0</v>
      </c>
      <c r="AK115" s="23">
        <f t="shared" si="106"/>
        <v>0</v>
      </c>
      <c r="AL115" s="90">
        <v>0</v>
      </c>
      <c r="AM115" s="23">
        <f t="shared" si="107"/>
        <v>0</v>
      </c>
      <c r="AN115" s="90">
        <v>630</v>
      </c>
      <c r="AO115" s="23">
        <f t="shared" si="108"/>
        <v>1.6237113402061856</v>
      </c>
      <c r="AP115" s="57">
        <f t="shared" si="109"/>
        <v>1321605</v>
      </c>
      <c r="AQ115" s="57">
        <f t="shared" si="110"/>
        <v>3406.1984536082473</v>
      </c>
      <c r="AR115" s="90">
        <v>0</v>
      </c>
      <c r="AS115" s="23">
        <f t="shared" si="111"/>
        <v>0</v>
      </c>
      <c r="AT115" s="90">
        <v>0</v>
      </c>
      <c r="AU115" s="23">
        <f t="shared" si="112"/>
        <v>0</v>
      </c>
      <c r="AV115" s="70">
        <f t="shared" si="113"/>
        <v>3449075</v>
      </c>
      <c r="AW115" s="70">
        <f t="shared" si="114"/>
        <v>8889.36855670103</v>
      </c>
      <c r="AX115" s="61"/>
      <c r="AY115" s="61"/>
      <c r="AZ115" s="61"/>
      <c r="BA115" s="61"/>
    </row>
    <row r="116" spans="1:53" s="62" customFormat="1" ht="12.75">
      <c r="A116" s="49">
        <v>385001</v>
      </c>
      <c r="B116" s="68" t="s">
        <v>131</v>
      </c>
      <c r="C116" s="148">
        <v>441</v>
      </c>
      <c r="D116" s="90">
        <v>1885842</v>
      </c>
      <c r="E116" s="23">
        <f t="shared" si="88"/>
        <v>4566.203389830508</v>
      </c>
      <c r="F116" s="90">
        <v>332712</v>
      </c>
      <c r="G116" s="23">
        <f t="shared" si="89"/>
        <v>754.4489795918367</v>
      </c>
      <c r="H116" s="90">
        <v>0</v>
      </c>
      <c r="I116" s="23">
        <f t="shared" si="90"/>
        <v>0</v>
      </c>
      <c r="J116" s="90">
        <v>268356</v>
      </c>
      <c r="K116" s="23">
        <f t="shared" si="91"/>
        <v>608.5170068027211</v>
      </c>
      <c r="L116" s="90">
        <v>0</v>
      </c>
      <c r="M116" s="23">
        <f t="shared" si="92"/>
        <v>0</v>
      </c>
      <c r="N116" s="90">
        <v>0</v>
      </c>
      <c r="O116" s="23">
        <f t="shared" si="93"/>
        <v>0</v>
      </c>
      <c r="P116" s="40">
        <f t="shared" si="94"/>
        <v>2486910</v>
      </c>
      <c r="Q116" s="64">
        <f t="shared" si="95"/>
        <v>5639.251700680272</v>
      </c>
      <c r="R116" s="90">
        <v>203772</v>
      </c>
      <c r="S116" s="23">
        <f t="shared" si="96"/>
        <v>462.06802721088434</v>
      </c>
      <c r="T116" s="90">
        <v>245775</v>
      </c>
      <c r="U116" s="23">
        <f t="shared" si="97"/>
        <v>557.3129251700681</v>
      </c>
      <c r="V116" s="130">
        <f t="shared" si="98"/>
        <v>2936457</v>
      </c>
      <c r="W116" s="38">
        <f t="shared" si="99"/>
        <v>6658.632653061224</v>
      </c>
      <c r="X116" s="90">
        <v>580415</v>
      </c>
      <c r="Y116" s="23">
        <f t="shared" si="100"/>
        <v>1316.1337868480725</v>
      </c>
      <c r="Z116" s="90">
        <v>164391</v>
      </c>
      <c r="AA116" s="23">
        <f t="shared" si="101"/>
        <v>372.7687074829932</v>
      </c>
      <c r="AB116" s="90">
        <v>269665</v>
      </c>
      <c r="AC116" s="23">
        <f t="shared" si="102"/>
        <v>611.4852607709751</v>
      </c>
      <c r="AD116" s="90">
        <v>288340</v>
      </c>
      <c r="AE116" s="23">
        <f t="shared" si="103"/>
        <v>653.8321995464853</v>
      </c>
      <c r="AF116" s="90">
        <v>488499</v>
      </c>
      <c r="AG116" s="23">
        <f t="shared" si="104"/>
        <v>1107.7074829931973</v>
      </c>
      <c r="AH116" s="90">
        <v>38367</v>
      </c>
      <c r="AI116" s="23">
        <f t="shared" si="105"/>
        <v>87</v>
      </c>
      <c r="AJ116" s="90">
        <v>0</v>
      </c>
      <c r="AK116" s="23">
        <f t="shared" si="106"/>
        <v>0</v>
      </c>
      <c r="AL116" s="90">
        <v>0</v>
      </c>
      <c r="AM116" s="23">
        <f t="shared" si="107"/>
        <v>0</v>
      </c>
      <c r="AN116" s="90">
        <v>58738</v>
      </c>
      <c r="AO116" s="23">
        <f t="shared" si="108"/>
        <v>133.19274376417235</v>
      </c>
      <c r="AP116" s="57">
        <f t="shared" si="109"/>
        <v>1888415</v>
      </c>
      <c r="AQ116" s="57">
        <f t="shared" si="110"/>
        <v>4282.120181405896</v>
      </c>
      <c r="AR116" s="90">
        <v>0</v>
      </c>
      <c r="AS116" s="23">
        <f t="shared" si="111"/>
        <v>0</v>
      </c>
      <c r="AT116" s="90">
        <v>0</v>
      </c>
      <c r="AU116" s="23">
        <f t="shared" si="112"/>
        <v>0</v>
      </c>
      <c r="AV116" s="70">
        <f t="shared" si="113"/>
        <v>4824872</v>
      </c>
      <c r="AW116" s="70">
        <f t="shared" si="114"/>
        <v>10940.752834467121</v>
      </c>
      <c r="AX116" s="61"/>
      <c r="AY116" s="61"/>
      <c r="AZ116" s="61"/>
      <c r="BA116" s="61"/>
    </row>
    <row r="117" spans="1:49" ht="12.75">
      <c r="A117" s="65">
        <v>386001</v>
      </c>
      <c r="B117" s="107" t="s">
        <v>132</v>
      </c>
      <c r="C117" s="149">
        <v>332</v>
      </c>
      <c r="D117" s="106">
        <v>1591522</v>
      </c>
      <c r="E117" s="24">
        <f t="shared" si="88"/>
        <v>3853.5641646489103</v>
      </c>
      <c r="F117" s="106">
        <v>238739</v>
      </c>
      <c r="G117" s="24">
        <f t="shared" si="89"/>
        <v>719.093373493976</v>
      </c>
      <c r="H117" s="106">
        <v>0</v>
      </c>
      <c r="I117" s="24">
        <f t="shared" si="90"/>
        <v>0</v>
      </c>
      <c r="J117" s="106">
        <v>254638</v>
      </c>
      <c r="K117" s="24">
        <f t="shared" si="91"/>
        <v>766.9819277108434</v>
      </c>
      <c r="L117" s="106">
        <v>0</v>
      </c>
      <c r="M117" s="24">
        <f t="shared" si="92"/>
        <v>0</v>
      </c>
      <c r="N117" s="106">
        <v>0</v>
      </c>
      <c r="O117" s="24">
        <f t="shared" si="93"/>
        <v>0</v>
      </c>
      <c r="P117" s="63">
        <f t="shared" si="94"/>
        <v>2084899</v>
      </c>
      <c r="Q117" s="4">
        <f t="shared" si="95"/>
        <v>6279.816265060241</v>
      </c>
      <c r="R117" s="106">
        <v>186674</v>
      </c>
      <c r="S117" s="24">
        <f t="shared" si="96"/>
        <v>562.2710843373494</v>
      </c>
      <c r="T117" s="106">
        <v>7494</v>
      </c>
      <c r="U117" s="24">
        <f t="shared" si="97"/>
        <v>22.572289156626507</v>
      </c>
      <c r="V117" s="131">
        <f t="shared" si="98"/>
        <v>2279067</v>
      </c>
      <c r="W117" s="5">
        <f t="shared" si="99"/>
        <v>6864.659638554217</v>
      </c>
      <c r="X117" s="106">
        <v>357859</v>
      </c>
      <c r="Y117" s="24">
        <f t="shared" si="100"/>
        <v>1077.8885542168675</v>
      </c>
      <c r="Z117" s="106">
        <v>63455</v>
      </c>
      <c r="AA117" s="24">
        <f t="shared" si="101"/>
        <v>191.12951807228916</v>
      </c>
      <c r="AB117" s="106">
        <v>27636</v>
      </c>
      <c r="AC117" s="24">
        <f t="shared" si="102"/>
        <v>83.24096385542168</v>
      </c>
      <c r="AD117" s="106">
        <v>377728</v>
      </c>
      <c r="AE117" s="24">
        <f t="shared" si="103"/>
        <v>1137.7349397590363</v>
      </c>
      <c r="AF117" s="106">
        <v>466239</v>
      </c>
      <c r="AG117" s="24">
        <f t="shared" si="104"/>
        <v>1404.3343373493976</v>
      </c>
      <c r="AH117" s="106">
        <v>18544</v>
      </c>
      <c r="AI117" s="24">
        <f t="shared" si="105"/>
        <v>55.855421686746986</v>
      </c>
      <c r="AJ117" s="106">
        <v>0</v>
      </c>
      <c r="AK117" s="24">
        <f t="shared" si="106"/>
        <v>0</v>
      </c>
      <c r="AL117" s="106">
        <v>0</v>
      </c>
      <c r="AM117" s="24">
        <f t="shared" si="107"/>
        <v>0</v>
      </c>
      <c r="AN117" s="106">
        <v>352693</v>
      </c>
      <c r="AO117" s="24">
        <f t="shared" si="108"/>
        <v>1062.328313253012</v>
      </c>
      <c r="AP117" s="6">
        <f t="shared" si="109"/>
        <v>1664154</v>
      </c>
      <c r="AQ117" s="66">
        <f t="shared" si="110"/>
        <v>5012.512048192771</v>
      </c>
      <c r="AR117" s="106">
        <v>1413</v>
      </c>
      <c r="AS117" s="24">
        <f t="shared" si="111"/>
        <v>4.256024096385542</v>
      </c>
      <c r="AT117" s="106">
        <v>0</v>
      </c>
      <c r="AU117" s="24">
        <f t="shared" si="112"/>
        <v>0</v>
      </c>
      <c r="AV117" s="59">
        <f t="shared" si="113"/>
        <v>3944634</v>
      </c>
      <c r="AW117" s="59">
        <f t="shared" si="114"/>
        <v>11881.427710843374</v>
      </c>
    </row>
    <row r="118" spans="1:49" ht="12.75">
      <c r="A118" s="115">
        <v>387001</v>
      </c>
      <c r="B118" s="114" t="s">
        <v>133</v>
      </c>
      <c r="C118" s="148">
        <v>488</v>
      </c>
      <c r="D118" s="113">
        <v>2108187</v>
      </c>
      <c r="E118" s="112">
        <f t="shared" si="88"/>
        <v>5104.569007263923</v>
      </c>
      <c r="F118" s="113">
        <v>325830</v>
      </c>
      <c r="G118" s="112">
        <f t="shared" si="89"/>
        <v>667.6844262295082</v>
      </c>
      <c r="H118" s="113">
        <v>0</v>
      </c>
      <c r="I118" s="112">
        <f t="shared" si="90"/>
        <v>0</v>
      </c>
      <c r="J118" s="113">
        <v>128031</v>
      </c>
      <c r="K118" s="112">
        <f t="shared" si="91"/>
        <v>262.3586065573771</v>
      </c>
      <c r="L118" s="113">
        <v>0</v>
      </c>
      <c r="M118" s="112">
        <f t="shared" si="92"/>
        <v>0</v>
      </c>
      <c r="N118" s="113">
        <v>0</v>
      </c>
      <c r="O118" s="112">
        <f t="shared" si="93"/>
        <v>0</v>
      </c>
      <c r="P118" s="124">
        <f t="shared" si="94"/>
        <v>2562048</v>
      </c>
      <c r="Q118" s="111">
        <f t="shared" si="95"/>
        <v>5250.098360655737</v>
      </c>
      <c r="R118" s="113">
        <v>282019</v>
      </c>
      <c r="S118" s="112">
        <f t="shared" si="96"/>
        <v>577.9077868852459</v>
      </c>
      <c r="T118" s="113">
        <v>174612</v>
      </c>
      <c r="U118" s="112">
        <f t="shared" si="97"/>
        <v>357.8114754098361</v>
      </c>
      <c r="V118" s="129">
        <f t="shared" si="98"/>
        <v>3018679</v>
      </c>
      <c r="W118" s="110">
        <f t="shared" si="99"/>
        <v>6185.81762295082</v>
      </c>
      <c r="X118" s="113">
        <v>675776</v>
      </c>
      <c r="Y118" s="112">
        <f t="shared" si="100"/>
        <v>1384.7868852459017</v>
      </c>
      <c r="Z118" s="113">
        <v>48270</v>
      </c>
      <c r="AA118" s="112">
        <f t="shared" si="101"/>
        <v>98.9139344262295</v>
      </c>
      <c r="AB118" s="113">
        <v>166327</v>
      </c>
      <c r="AC118" s="112">
        <f t="shared" si="102"/>
        <v>340.8340163934426</v>
      </c>
      <c r="AD118" s="113">
        <v>480300</v>
      </c>
      <c r="AE118" s="112">
        <f t="shared" si="103"/>
        <v>984.2213114754098</v>
      </c>
      <c r="AF118" s="113">
        <v>529100</v>
      </c>
      <c r="AG118" s="112">
        <f t="shared" si="104"/>
        <v>1084.22131147541</v>
      </c>
      <c r="AH118" s="113">
        <v>64666</v>
      </c>
      <c r="AI118" s="112">
        <f t="shared" si="105"/>
        <v>132.5122950819672</v>
      </c>
      <c r="AJ118" s="113">
        <v>0</v>
      </c>
      <c r="AK118" s="112">
        <f t="shared" si="106"/>
        <v>0</v>
      </c>
      <c r="AL118" s="113">
        <v>1752</v>
      </c>
      <c r="AM118" s="112">
        <f t="shared" si="107"/>
        <v>3.5901639344262297</v>
      </c>
      <c r="AN118" s="113">
        <v>85110</v>
      </c>
      <c r="AO118" s="112">
        <f t="shared" si="108"/>
        <v>174.40573770491804</v>
      </c>
      <c r="AP118" s="109">
        <f t="shared" si="109"/>
        <v>2051301</v>
      </c>
      <c r="AQ118" s="109">
        <f t="shared" si="110"/>
        <v>4203.485655737705</v>
      </c>
      <c r="AR118" s="113">
        <v>0</v>
      </c>
      <c r="AS118" s="112">
        <f t="shared" si="111"/>
        <v>0</v>
      </c>
      <c r="AT118" s="113">
        <v>0</v>
      </c>
      <c r="AU118" s="112">
        <f t="shared" si="112"/>
        <v>0</v>
      </c>
      <c r="AV118" s="108">
        <f t="shared" si="113"/>
        <v>5069980</v>
      </c>
      <c r="AW118" s="108">
        <f t="shared" si="114"/>
        <v>10389.303278688525</v>
      </c>
    </row>
    <row r="119" spans="1:53" s="62" customFormat="1" ht="12.75">
      <c r="A119" s="49">
        <v>388001</v>
      </c>
      <c r="B119" s="68" t="s">
        <v>134</v>
      </c>
      <c r="C119" s="148">
        <v>525</v>
      </c>
      <c r="D119" s="90">
        <v>2437863</v>
      </c>
      <c r="E119" s="23">
        <f t="shared" si="88"/>
        <v>5902.81598062954</v>
      </c>
      <c r="F119" s="90">
        <v>47091</v>
      </c>
      <c r="G119" s="23">
        <f t="shared" si="89"/>
        <v>89.69714285714285</v>
      </c>
      <c r="H119" s="90">
        <v>0</v>
      </c>
      <c r="I119" s="23">
        <f t="shared" si="90"/>
        <v>0</v>
      </c>
      <c r="J119" s="90">
        <v>0</v>
      </c>
      <c r="K119" s="23">
        <f t="shared" si="91"/>
        <v>0</v>
      </c>
      <c r="L119" s="90">
        <v>0</v>
      </c>
      <c r="M119" s="23">
        <f t="shared" si="92"/>
        <v>0</v>
      </c>
      <c r="N119" s="90">
        <v>0</v>
      </c>
      <c r="O119" s="23">
        <f t="shared" si="93"/>
        <v>0</v>
      </c>
      <c r="P119" s="40">
        <f t="shared" si="94"/>
        <v>2484954</v>
      </c>
      <c r="Q119" s="64">
        <f t="shared" si="95"/>
        <v>4733.245714285715</v>
      </c>
      <c r="R119" s="90">
        <v>284468</v>
      </c>
      <c r="S119" s="23">
        <f t="shared" si="96"/>
        <v>541.8438095238096</v>
      </c>
      <c r="T119" s="90">
        <v>314881</v>
      </c>
      <c r="U119" s="23">
        <f t="shared" si="97"/>
        <v>599.7733333333333</v>
      </c>
      <c r="V119" s="130">
        <f t="shared" si="98"/>
        <v>3084303</v>
      </c>
      <c r="W119" s="38">
        <f t="shared" si="99"/>
        <v>5874.862857142857</v>
      </c>
      <c r="X119" s="90">
        <v>359375</v>
      </c>
      <c r="Y119" s="23">
        <f t="shared" si="100"/>
        <v>684.5238095238095</v>
      </c>
      <c r="Z119" s="90">
        <v>45000</v>
      </c>
      <c r="AA119" s="23">
        <f t="shared" si="101"/>
        <v>85.71428571428571</v>
      </c>
      <c r="AB119" s="90">
        <v>93761</v>
      </c>
      <c r="AC119" s="23">
        <f t="shared" si="102"/>
        <v>178.59238095238095</v>
      </c>
      <c r="AD119" s="90">
        <v>430150</v>
      </c>
      <c r="AE119" s="23">
        <f t="shared" si="103"/>
        <v>819.3333333333334</v>
      </c>
      <c r="AF119" s="90">
        <v>490273</v>
      </c>
      <c r="AG119" s="23">
        <f t="shared" si="104"/>
        <v>933.8533333333334</v>
      </c>
      <c r="AH119" s="90">
        <v>291165</v>
      </c>
      <c r="AI119" s="23">
        <f t="shared" si="105"/>
        <v>554.6</v>
      </c>
      <c r="AJ119" s="90">
        <v>0</v>
      </c>
      <c r="AK119" s="23">
        <f t="shared" si="106"/>
        <v>0</v>
      </c>
      <c r="AL119" s="90">
        <v>0</v>
      </c>
      <c r="AM119" s="23">
        <f t="shared" si="107"/>
        <v>0</v>
      </c>
      <c r="AN119" s="90">
        <v>97678</v>
      </c>
      <c r="AO119" s="23">
        <f t="shared" si="108"/>
        <v>186.05333333333334</v>
      </c>
      <c r="AP119" s="57">
        <f t="shared" si="109"/>
        <v>1807402</v>
      </c>
      <c r="AQ119" s="57">
        <f t="shared" si="110"/>
        <v>3442.670476190476</v>
      </c>
      <c r="AR119" s="90">
        <v>0</v>
      </c>
      <c r="AS119" s="23">
        <f t="shared" si="111"/>
        <v>0</v>
      </c>
      <c r="AT119" s="90">
        <v>0</v>
      </c>
      <c r="AU119" s="23">
        <f t="shared" si="112"/>
        <v>0</v>
      </c>
      <c r="AV119" s="70">
        <f t="shared" si="113"/>
        <v>4891705</v>
      </c>
      <c r="AW119" s="70">
        <f t="shared" si="114"/>
        <v>9317.533333333333</v>
      </c>
      <c r="AX119" s="61"/>
      <c r="AY119" s="61"/>
      <c r="AZ119" s="61"/>
      <c r="BA119" s="61"/>
    </row>
    <row r="120" spans="1:53" s="62" customFormat="1" ht="12.75">
      <c r="A120" s="49">
        <v>389001</v>
      </c>
      <c r="B120" s="68" t="s">
        <v>135</v>
      </c>
      <c r="C120" s="148">
        <v>491</v>
      </c>
      <c r="D120" s="90">
        <v>2114082</v>
      </c>
      <c r="E120" s="23">
        <f t="shared" si="88"/>
        <v>5118.842615012107</v>
      </c>
      <c r="F120" s="90">
        <v>127286</v>
      </c>
      <c r="G120" s="23">
        <f t="shared" si="89"/>
        <v>259.23828920570264</v>
      </c>
      <c r="H120" s="90">
        <v>0</v>
      </c>
      <c r="I120" s="23">
        <f t="shared" si="90"/>
        <v>0</v>
      </c>
      <c r="J120" s="90">
        <v>22245</v>
      </c>
      <c r="K120" s="23">
        <f t="shared" si="91"/>
        <v>45.30549898167006</v>
      </c>
      <c r="L120" s="90">
        <v>0</v>
      </c>
      <c r="M120" s="23">
        <f t="shared" si="92"/>
        <v>0</v>
      </c>
      <c r="N120" s="90">
        <v>0</v>
      </c>
      <c r="O120" s="23">
        <f t="shared" si="93"/>
        <v>0</v>
      </c>
      <c r="P120" s="40">
        <f t="shared" si="94"/>
        <v>2263613</v>
      </c>
      <c r="Q120" s="64">
        <f t="shared" si="95"/>
        <v>4610.209775967413</v>
      </c>
      <c r="R120" s="90">
        <v>121430</v>
      </c>
      <c r="S120" s="23">
        <f t="shared" si="96"/>
        <v>247.31160896130345</v>
      </c>
      <c r="T120" s="90">
        <v>173266</v>
      </c>
      <c r="U120" s="23">
        <f t="shared" si="97"/>
        <v>352.8839103869654</v>
      </c>
      <c r="V120" s="130">
        <f t="shared" si="98"/>
        <v>2558309</v>
      </c>
      <c r="W120" s="38">
        <f t="shared" si="99"/>
        <v>5210.405295315682</v>
      </c>
      <c r="X120" s="90">
        <v>507198</v>
      </c>
      <c r="Y120" s="23">
        <f t="shared" si="100"/>
        <v>1032.989816700611</v>
      </c>
      <c r="Z120" s="90">
        <v>118373</v>
      </c>
      <c r="AA120" s="23">
        <f t="shared" si="101"/>
        <v>241.08553971486762</v>
      </c>
      <c r="AB120" s="90">
        <v>86559</v>
      </c>
      <c r="AC120" s="23">
        <f t="shared" si="102"/>
        <v>176.29124236252545</v>
      </c>
      <c r="AD120" s="90">
        <v>474895</v>
      </c>
      <c r="AE120" s="23">
        <f t="shared" si="103"/>
        <v>967.1995926680245</v>
      </c>
      <c r="AF120" s="90">
        <v>431077</v>
      </c>
      <c r="AG120" s="23">
        <f t="shared" si="104"/>
        <v>877.9572301425662</v>
      </c>
      <c r="AH120" s="90">
        <v>18902</v>
      </c>
      <c r="AI120" s="23">
        <f t="shared" si="105"/>
        <v>38.496945010183296</v>
      </c>
      <c r="AJ120" s="90">
        <v>0</v>
      </c>
      <c r="AK120" s="23">
        <f t="shared" si="106"/>
        <v>0</v>
      </c>
      <c r="AL120" s="90">
        <v>0</v>
      </c>
      <c r="AM120" s="23">
        <f t="shared" si="107"/>
        <v>0</v>
      </c>
      <c r="AN120" s="90">
        <v>40902</v>
      </c>
      <c r="AO120" s="23">
        <f t="shared" si="108"/>
        <v>83.30346232179227</v>
      </c>
      <c r="AP120" s="57">
        <f t="shared" si="109"/>
        <v>1677906</v>
      </c>
      <c r="AQ120" s="57">
        <f t="shared" si="110"/>
        <v>3417.32382892057</v>
      </c>
      <c r="AR120" s="90">
        <v>0</v>
      </c>
      <c r="AS120" s="23">
        <f t="shared" si="111"/>
        <v>0</v>
      </c>
      <c r="AT120" s="90">
        <v>0</v>
      </c>
      <c r="AU120" s="23">
        <f t="shared" si="112"/>
        <v>0</v>
      </c>
      <c r="AV120" s="70">
        <f t="shared" si="113"/>
        <v>4236215</v>
      </c>
      <c r="AW120" s="70">
        <f t="shared" si="114"/>
        <v>8627.729124236252</v>
      </c>
      <c r="AX120" s="61"/>
      <c r="AY120" s="61"/>
      <c r="AZ120" s="61"/>
      <c r="BA120" s="61"/>
    </row>
    <row r="121" spans="1:53" s="62" customFormat="1" ht="12.75">
      <c r="A121" s="49">
        <v>389002</v>
      </c>
      <c r="B121" s="68" t="s">
        <v>158</v>
      </c>
      <c r="C121" s="148">
        <v>447</v>
      </c>
      <c r="D121" s="90">
        <v>2088229</v>
      </c>
      <c r="E121" s="23">
        <f t="shared" si="88"/>
        <v>5056.244552058111</v>
      </c>
      <c r="F121" s="90">
        <v>233219</v>
      </c>
      <c r="G121" s="23">
        <f t="shared" si="89"/>
        <v>521.7427293064877</v>
      </c>
      <c r="H121" s="90">
        <v>0</v>
      </c>
      <c r="I121" s="23">
        <f t="shared" si="90"/>
        <v>0</v>
      </c>
      <c r="J121" s="90">
        <v>82175</v>
      </c>
      <c r="K121" s="23">
        <f t="shared" si="91"/>
        <v>183.83668903803132</v>
      </c>
      <c r="L121" s="90">
        <v>0</v>
      </c>
      <c r="M121" s="23">
        <f t="shared" si="92"/>
        <v>0</v>
      </c>
      <c r="N121" s="90">
        <v>0</v>
      </c>
      <c r="O121" s="23">
        <f t="shared" si="93"/>
        <v>0</v>
      </c>
      <c r="P121" s="40">
        <f t="shared" si="94"/>
        <v>2403623</v>
      </c>
      <c r="Q121" s="64">
        <f t="shared" si="95"/>
        <v>5377.232662192394</v>
      </c>
      <c r="R121" s="90">
        <v>81158</v>
      </c>
      <c r="S121" s="23">
        <f t="shared" si="96"/>
        <v>181.5615212527964</v>
      </c>
      <c r="T121" s="90">
        <v>148601</v>
      </c>
      <c r="U121" s="23">
        <f t="shared" si="97"/>
        <v>332.44071588366893</v>
      </c>
      <c r="V121" s="130">
        <f t="shared" si="98"/>
        <v>2633382</v>
      </c>
      <c r="W121" s="38">
        <f t="shared" si="99"/>
        <v>5891.234899328859</v>
      </c>
      <c r="X121" s="90">
        <v>654313</v>
      </c>
      <c r="Y121" s="23">
        <f t="shared" si="100"/>
        <v>1463.7874720357943</v>
      </c>
      <c r="Z121" s="90">
        <v>159746</v>
      </c>
      <c r="AA121" s="23">
        <f t="shared" si="101"/>
        <v>357.3736017897092</v>
      </c>
      <c r="AB121" s="90">
        <v>34561</v>
      </c>
      <c r="AC121" s="23">
        <f t="shared" si="102"/>
        <v>77.31767337807607</v>
      </c>
      <c r="AD121" s="90">
        <v>719689</v>
      </c>
      <c r="AE121" s="23">
        <f t="shared" si="103"/>
        <v>1610.042505592841</v>
      </c>
      <c r="AF121" s="90">
        <v>586208</v>
      </c>
      <c r="AG121" s="23">
        <f t="shared" si="104"/>
        <v>1311.427293064877</v>
      </c>
      <c r="AH121" s="90">
        <v>171107</v>
      </c>
      <c r="AI121" s="23">
        <f t="shared" si="105"/>
        <v>382.7897091722595</v>
      </c>
      <c r="AJ121" s="90">
        <v>0</v>
      </c>
      <c r="AK121" s="23">
        <f t="shared" si="106"/>
        <v>0</v>
      </c>
      <c r="AL121" s="90">
        <v>0</v>
      </c>
      <c r="AM121" s="23">
        <f t="shared" si="107"/>
        <v>0</v>
      </c>
      <c r="AN121" s="90">
        <v>39335</v>
      </c>
      <c r="AO121" s="23">
        <f t="shared" si="108"/>
        <v>87.99776286353467</v>
      </c>
      <c r="AP121" s="57">
        <f t="shared" si="109"/>
        <v>2364959</v>
      </c>
      <c r="AQ121" s="57">
        <f t="shared" si="110"/>
        <v>5290.736017897092</v>
      </c>
      <c r="AR121" s="90">
        <v>36467</v>
      </c>
      <c r="AS121" s="23">
        <f t="shared" si="111"/>
        <v>81.58165548098434</v>
      </c>
      <c r="AT121" s="90">
        <v>0</v>
      </c>
      <c r="AU121" s="23">
        <f t="shared" si="112"/>
        <v>0</v>
      </c>
      <c r="AV121" s="70">
        <f t="shared" si="113"/>
        <v>5034808</v>
      </c>
      <c r="AW121" s="70">
        <f t="shared" si="114"/>
        <v>11263.552572706934</v>
      </c>
      <c r="AX121" s="61"/>
      <c r="AY121" s="61"/>
      <c r="AZ121" s="61"/>
      <c r="BA121" s="61"/>
    </row>
    <row r="122" spans="1:49" ht="12.75">
      <c r="A122" s="65">
        <v>390001</v>
      </c>
      <c r="B122" s="107" t="s">
        <v>59</v>
      </c>
      <c r="C122" s="149">
        <v>617</v>
      </c>
      <c r="D122" s="106">
        <v>3288414</v>
      </c>
      <c r="E122" s="24">
        <f t="shared" si="88"/>
        <v>7962.2615012106535</v>
      </c>
      <c r="F122" s="106">
        <v>437241</v>
      </c>
      <c r="G122" s="24">
        <f t="shared" si="89"/>
        <v>708.6564019448947</v>
      </c>
      <c r="H122" s="106">
        <v>0</v>
      </c>
      <c r="I122" s="24">
        <f t="shared" si="90"/>
        <v>0</v>
      </c>
      <c r="J122" s="106">
        <v>0</v>
      </c>
      <c r="K122" s="24">
        <f t="shared" si="91"/>
        <v>0</v>
      </c>
      <c r="L122" s="106">
        <v>0</v>
      </c>
      <c r="M122" s="24">
        <f t="shared" si="92"/>
        <v>0</v>
      </c>
      <c r="N122" s="106">
        <v>176575</v>
      </c>
      <c r="O122" s="24">
        <f t="shared" si="93"/>
        <v>286.1831442463533</v>
      </c>
      <c r="P122" s="63">
        <f t="shared" si="94"/>
        <v>3902230</v>
      </c>
      <c r="Q122" s="4">
        <f t="shared" si="95"/>
        <v>6324.52188006483</v>
      </c>
      <c r="R122" s="106">
        <v>312277</v>
      </c>
      <c r="S122" s="24">
        <f t="shared" si="96"/>
        <v>506.1215559157212</v>
      </c>
      <c r="T122" s="106">
        <v>0</v>
      </c>
      <c r="U122" s="24">
        <f t="shared" si="97"/>
        <v>0</v>
      </c>
      <c r="V122" s="131">
        <f t="shared" si="98"/>
        <v>4214507</v>
      </c>
      <c r="W122" s="5">
        <f t="shared" si="99"/>
        <v>6830.643435980551</v>
      </c>
      <c r="X122" s="106">
        <v>635181</v>
      </c>
      <c r="Y122" s="24">
        <f t="shared" si="100"/>
        <v>1029.4667747163696</v>
      </c>
      <c r="Z122" s="106">
        <v>257920</v>
      </c>
      <c r="AA122" s="24">
        <f t="shared" si="101"/>
        <v>418.0226904376013</v>
      </c>
      <c r="AB122" s="106">
        <v>176459</v>
      </c>
      <c r="AC122" s="24">
        <f t="shared" si="102"/>
        <v>285.99513776337113</v>
      </c>
      <c r="AD122" s="106">
        <v>1225489</v>
      </c>
      <c r="AE122" s="24">
        <f t="shared" si="103"/>
        <v>1986.2058346839547</v>
      </c>
      <c r="AF122" s="106">
        <v>298038</v>
      </c>
      <c r="AG122" s="24">
        <f t="shared" si="104"/>
        <v>483.04376012965963</v>
      </c>
      <c r="AH122" s="106">
        <v>41538</v>
      </c>
      <c r="AI122" s="24">
        <f t="shared" si="105"/>
        <v>67.322528363047</v>
      </c>
      <c r="AJ122" s="106">
        <v>0</v>
      </c>
      <c r="AK122" s="24">
        <f t="shared" si="106"/>
        <v>0</v>
      </c>
      <c r="AL122" s="106">
        <v>0</v>
      </c>
      <c r="AM122" s="24">
        <f t="shared" si="107"/>
        <v>0</v>
      </c>
      <c r="AN122" s="106">
        <v>0</v>
      </c>
      <c r="AO122" s="24">
        <f t="shared" si="108"/>
        <v>0</v>
      </c>
      <c r="AP122" s="6">
        <f t="shared" si="109"/>
        <v>2634625</v>
      </c>
      <c r="AQ122" s="66">
        <f t="shared" si="110"/>
        <v>4270.056726094003</v>
      </c>
      <c r="AR122" s="106">
        <v>0</v>
      </c>
      <c r="AS122" s="24">
        <f t="shared" si="111"/>
        <v>0</v>
      </c>
      <c r="AT122" s="106">
        <v>0</v>
      </c>
      <c r="AU122" s="24">
        <f t="shared" si="112"/>
        <v>0</v>
      </c>
      <c r="AV122" s="59">
        <f t="shared" si="113"/>
        <v>6849132</v>
      </c>
      <c r="AW122" s="59">
        <f t="shared" si="114"/>
        <v>11100.700162074554</v>
      </c>
    </row>
    <row r="123" spans="1:49" ht="12.75">
      <c r="A123" s="115">
        <v>391001</v>
      </c>
      <c r="B123" s="114" t="s">
        <v>60</v>
      </c>
      <c r="C123" s="148">
        <v>700</v>
      </c>
      <c r="D123" s="113">
        <v>3208727</v>
      </c>
      <c r="E123" s="112">
        <f t="shared" si="88"/>
        <v>7769.3147699757865</v>
      </c>
      <c r="F123" s="113">
        <v>468840</v>
      </c>
      <c r="G123" s="112">
        <f t="shared" si="89"/>
        <v>669.7714285714286</v>
      </c>
      <c r="H123" s="113">
        <v>0</v>
      </c>
      <c r="I123" s="112">
        <f t="shared" si="90"/>
        <v>0</v>
      </c>
      <c r="J123" s="113">
        <v>146725</v>
      </c>
      <c r="K123" s="112">
        <f t="shared" si="91"/>
        <v>209.60714285714286</v>
      </c>
      <c r="L123" s="113">
        <v>0</v>
      </c>
      <c r="M123" s="112">
        <f t="shared" si="92"/>
        <v>0</v>
      </c>
      <c r="N123" s="113">
        <v>411602</v>
      </c>
      <c r="O123" s="112">
        <f t="shared" si="93"/>
        <v>588.0028571428571</v>
      </c>
      <c r="P123" s="124">
        <f t="shared" si="94"/>
        <v>4235894</v>
      </c>
      <c r="Q123" s="111">
        <f t="shared" si="95"/>
        <v>6051.277142857143</v>
      </c>
      <c r="R123" s="113">
        <v>277920</v>
      </c>
      <c r="S123" s="112">
        <f t="shared" si="96"/>
        <v>397.0285714285714</v>
      </c>
      <c r="T123" s="113">
        <v>555090</v>
      </c>
      <c r="U123" s="112">
        <f t="shared" si="97"/>
        <v>792.9857142857143</v>
      </c>
      <c r="V123" s="129">
        <f t="shared" si="98"/>
        <v>5068904</v>
      </c>
      <c r="W123" s="110">
        <f t="shared" si="99"/>
        <v>7241.291428571429</v>
      </c>
      <c r="X123" s="113">
        <v>730610</v>
      </c>
      <c r="Y123" s="112">
        <f t="shared" si="100"/>
        <v>1043.7285714285715</v>
      </c>
      <c r="Z123" s="113">
        <v>179533</v>
      </c>
      <c r="AA123" s="112">
        <f t="shared" si="101"/>
        <v>256.4757142857143</v>
      </c>
      <c r="AB123" s="113">
        <v>163987</v>
      </c>
      <c r="AC123" s="112">
        <f t="shared" si="102"/>
        <v>234.26714285714286</v>
      </c>
      <c r="AD123" s="113">
        <v>553295</v>
      </c>
      <c r="AE123" s="112">
        <f t="shared" si="103"/>
        <v>790.4214285714286</v>
      </c>
      <c r="AF123" s="113">
        <v>116598</v>
      </c>
      <c r="AG123" s="112">
        <f t="shared" si="104"/>
        <v>166.56857142857143</v>
      </c>
      <c r="AH123" s="113">
        <v>457222</v>
      </c>
      <c r="AI123" s="112">
        <f t="shared" si="105"/>
        <v>653.1742857142857</v>
      </c>
      <c r="AJ123" s="113">
        <v>0</v>
      </c>
      <c r="AK123" s="112">
        <f t="shared" si="106"/>
        <v>0</v>
      </c>
      <c r="AL123" s="113">
        <v>0</v>
      </c>
      <c r="AM123" s="112">
        <f t="shared" si="107"/>
        <v>0</v>
      </c>
      <c r="AN123" s="113">
        <v>102075</v>
      </c>
      <c r="AO123" s="112">
        <f t="shared" si="108"/>
        <v>145.82142857142858</v>
      </c>
      <c r="AP123" s="109">
        <f t="shared" si="109"/>
        <v>2303320</v>
      </c>
      <c r="AQ123" s="109">
        <f t="shared" si="110"/>
        <v>3290.457142857143</v>
      </c>
      <c r="AR123" s="113">
        <v>0</v>
      </c>
      <c r="AS123" s="112">
        <f t="shared" si="111"/>
        <v>0</v>
      </c>
      <c r="AT123" s="113">
        <v>458</v>
      </c>
      <c r="AU123" s="112">
        <f t="shared" si="112"/>
        <v>0.6542857142857142</v>
      </c>
      <c r="AV123" s="108">
        <f t="shared" si="113"/>
        <v>7372682</v>
      </c>
      <c r="AW123" s="108">
        <f t="shared" si="114"/>
        <v>10532.402857142857</v>
      </c>
    </row>
    <row r="124" spans="1:53" s="62" customFormat="1" ht="12.75">
      <c r="A124" s="49">
        <v>392001</v>
      </c>
      <c r="B124" s="68" t="s">
        <v>61</v>
      </c>
      <c r="C124" s="148">
        <v>372</v>
      </c>
      <c r="D124" s="90">
        <v>2243330</v>
      </c>
      <c r="E124" s="23">
        <f t="shared" si="88"/>
        <v>5431.7917675544795</v>
      </c>
      <c r="F124" s="90">
        <v>157354</v>
      </c>
      <c r="G124" s="23">
        <f t="shared" si="89"/>
        <v>422.994623655914</v>
      </c>
      <c r="H124" s="90">
        <v>0</v>
      </c>
      <c r="I124" s="23">
        <f t="shared" si="90"/>
        <v>0</v>
      </c>
      <c r="J124" s="90">
        <v>175</v>
      </c>
      <c r="K124" s="23">
        <f t="shared" si="91"/>
        <v>0.47043010752688175</v>
      </c>
      <c r="L124" s="90">
        <v>0</v>
      </c>
      <c r="M124" s="23">
        <f t="shared" si="92"/>
        <v>0</v>
      </c>
      <c r="N124" s="90">
        <v>0</v>
      </c>
      <c r="O124" s="23">
        <f t="shared" si="93"/>
        <v>0</v>
      </c>
      <c r="P124" s="40">
        <f t="shared" si="94"/>
        <v>2400859</v>
      </c>
      <c r="Q124" s="64">
        <f t="shared" si="95"/>
        <v>6453.9220430107525</v>
      </c>
      <c r="R124" s="90">
        <v>16386</v>
      </c>
      <c r="S124" s="23">
        <f t="shared" si="96"/>
        <v>44.04838709677419</v>
      </c>
      <c r="T124" s="90">
        <v>101160</v>
      </c>
      <c r="U124" s="23">
        <f t="shared" si="97"/>
        <v>271.93548387096774</v>
      </c>
      <c r="V124" s="130">
        <f t="shared" si="98"/>
        <v>2518405</v>
      </c>
      <c r="W124" s="38">
        <f t="shared" si="99"/>
        <v>6769.905913978495</v>
      </c>
      <c r="X124" s="90">
        <v>451142</v>
      </c>
      <c r="Y124" s="23">
        <f t="shared" si="100"/>
        <v>1212.747311827957</v>
      </c>
      <c r="Z124" s="90">
        <v>81486</v>
      </c>
      <c r="AA124" s="23">
        <f t="shared" si="101"/>
        <v>219.0483870967742</v>
      </c>
      <c r="AB124" s="90">
        <v>203104</v>
      </c>
      <c r="AC124" s="23">
        <f t="shared" si="102"/>
        <v>545.9784946236559</v>
      </c>
      <c r="AD124" s="90">
        <v>396286</v>
      </c>
      <c r="AE124" s="23">
        <f t="shared" si="103"/>
        <v>1065.284946236559</v>
      </c>
      <c r="AF124" s="90">
        <v>312619</v>
      </c>
      <c r="AG124" s="23">
        <f t="shared" si="104"/>
        <v>840.3736559139785</v>
      </c>
      <c r="AH124" s="90">
        <v>11352</v>
      </c>
      <c r="AI124" s="23">
        <f t="shared" si="105"/>
        <v>30.516129032258064</v>
      </c>
      <c r="AJ124" s="90">
        <v>0</v>
      </c>
      <c r="AK124" s="23">
        <f t="shared" si="106"/>
        <v>0</v>
      </c>
      <c r="AL124" s="90">
        <v>400</v>
      </c>
      <c r="AM124" s="23">
        <f t="shared" si="107"/>
        <v>1.075268817204301</v>
      </c>
      <c r="AN124" s="90">
        <v>62057</v>
      </c>
      <c r="AO124" s="23">
        <f t="shared" si="108"/>
        <v>166.81989247311827</v>
      </c>
      <c r="AP124" s="57">
        <f t="shared" si="109"/>
        <v>1518446</v>
      </c>
      <c r="AQ124" s="57">
        <f t="shared" si="110"/>
        <v>4081.8440860215055</v>
      </c>
      <c r="AR124" s="90">
        <v>0</v>
      </c>
      <c r="AS124" s="23">
        <f t="shared" si="111"/>
        <v>0</v>
      </c>
      <c r="AT124" s="90">
        <v>0</v>
      </c>
      <c r="AU124" s="23">
        <f t="shared" si="112"/>
        <v>0</v>
      </c>
      <c r="AV124" s="70">
        <f t="shared" si="113"/>
        <v>4036851</v>
      </c>
      <c r="AW124" s="70">
        <f t="shared" si="114"/>
        <v>10851.75</v>
      </c>
      <c r="AX124" s="61"/>
      <c r="AY124" s="61"/>
      <c r="AZ124" s="61"/>
      <c r="BA124" s="61"/>
    </row>
    <row r="125" spans="1:53" s="62" customFormat="1" ht="12.75">
      <c r="A125" s="49">
        <v>393001</v>
      </c>
      <c r="B125" s="68" t="s">
        <v>62</v>
      </c>
      <c r="C125" s="148">
        <v>778</v>
      </c>
      <c r="D125" s="90">
        <v>3136523</v>
      </c>
      <c r="E125" s="23">
        <f t="shared" si="88"/>
        <v>7594.486682808717</v>
      </c>
      <c r="F125" s="90">
        <v>900077</v>
      </c>
      <c r="G125" s="23">
        <f t="shared" si="89"/>
        <v>1156.9113110539845</v>
      </c>
      <c r="H125" s="90">
        <v>4431</v>
      </c>
      <c r="I125" s="23">
        <f t="shared" si="90"/>
        <v>5.695372750642673</v>
      </c>
      <c r="J125" s="90">
        <v>37959</v>
      </c>
      <c r="K125" s="23">
        <f t="shared" si="91"/>
        <v>48.790488431876604</v>
      </c>
      <c r="L125" s="90">
        <v>0</v>
      </c>
      <c r="M125" s="23">
        <f t="shared" si="92"/>
        <v>0</v>
      </c>
      <c r="N125" s="90">
        <v>897957</v>
      </c>
      <c r="O125" s="23">
        <f t="shared" si="93"/>
        <v>1154.1863753213368</v>
      </c>
      <c r="P125" s="40">
        <f t="shared" si="94"/>
        <v>4976947</v>
      </c>
      <c r="Q125" s="64">
        <f t="shared" si="95"/>
        <v>6397.104113110539</v>
      </c>
      <c r="R125" s="90">
        <v>246948</v>
      </c>
      <c r="S125" s="23">
        <f t="shared" si="96"/>
        <v>317.41388174807196</v>
      </c>
      <c r="T125" s="90">
        <v>554647</v>
      </c>
      <c r="U125" s="23">
        <f t="shared" si="97"/>
        <v>712.913881748072</v>
      </c>
      <c r="V125" s="130">
        <f t="shared" si="98"/>
        <v>5778542</v>
      </c>
      <c r="W125" s="38">
        <f t="shared" si="99"/>
        <v>7427.4318766066835</v>
      </c>
      <c r="X125" s="90">
        <v>875846</v>
      </c>
      <c r="Y125" s="23">
        <f t="shared" si="100"/>
        <v>1125.7660668380463</v>
      </c>
      <c r="Z125" s="90">
        <v>122432</v>
      </c>
      <c r="AA125" s="23">
        <f t="shared" si="101"/>
        <v>157.36760925449872</v>
      </c>
      <c r="AB125" s="90">
        <v>473352</v>
      </c>
      <c r="AC125" s="23">
        <f t="shared" si="102"/>
        <v>608.4215938303342</v>
      </c>
      <c r="AD125" s="90">
        <v>704400</v>
      </c>
      <c r="AE125" s="23">
        <f t="shared" si="103"/>
        <v>905.3984575835476</v>
      </c>
      <c r="AF125" s="90">
        <v>401050</v>
      </c>
      <c r="AG125" s="23">
        <f t="shared" si="104"/>
        <v>515.4884318766067</v>
      </c>
      <c r="AH125" s="90">
        <v>374102</v>
      </c>
      <c r="AI125" s="23">
        <f t="shared" si="105"/>
        <v>480.8508997429306</v>
      </c>
      <c r="AJ125" s="90">
        <v>0</v>
      </c>
      <c r="AK125" s="23">
        <f t="shared" si="106"/>
        <v>0</v>
      </c>
      <c r="AL125" s="90">
        <v>0</v>
      </c>
      <c r="AM125" s="23">
        <f t="shared" si="107"/>
        <v>0</v>
      </c>
      <c r="AN125" s="90">
        <v>0</v>
      </c>
      <c r="AO125" s="23">
        <f t="shared" si="108"/>
        <v>0</v>
      </c>
      <c r="AP125" s="57">
        <f t="shared" si="109"/>
        <v>2951182</v>
      </c>
      <c r="AQ125" s="57">
        <f t="shared" si="110"/>
        <v>3793.293059125964</v>
      </c>
      <c r="AR125" s="90">
        <v>0</v>
      </c>
      <c r="AS125" s="23">
        <f t="shared" si="111"/>
        <v>0</v>
      </c>
      <c r="AT125" s="90">
        <v>0</v>
      </c>
      <c r="AU125" s="23">
        <f t="shared" si="112"/>
        <v>0</v>
      </c>
      <c r="AV125" s="70">
        <f t="shared" si="113"/>
        <v>8729724</v>
      </c>
      <c r="AW125" s="70">
        <f t="shared" si="114"/>
        <v>11220.724935732647</v>
      </c>
      <c r="AX125" s="61"/>
      <c r="AY125" s="61"/>
      <c r="AZ125" s="61"/>
      <c r="BA125" s="61"/>
    </row>
    <row r="126" spans="1:53" s="62" customFormat="1" ht="12.75">
      <c r="A126" s="49">
        <v>394003</v>
      </c>
      <c r="B126" s="68" t="s">
        <v>136</v>
      </c>
      <c r="C126" s="148">
        <v>527</v>
      </c>
      <c r="D126" s="90">
        <v>2370237</v>
      </c>
      <c r="E126" s="23">
        <f t="shared" si="88"/>
        <v>5739.072639225182</v>
      </c>
      <c r="F126" s="90">
        <v>201303</v>
      </c>
      <c r="G126" s="23">
        <f t="shared" si="89"/>
        <v>381.9791271347249</v>
      </c>
      <c r="H126" s="90">
        <v>0</v>
      </c>
      <c r="I126" s="23">
        <f t="shared" si="90"/>
        <v>0</v>
      </c>
      <c r="J126" s="90">
        <v>0</v>
      </c>
      <c r="K126" s="23">
        <f t="shared" si="91"/>
        <v>0</v>
      </c>
      <c r="L126" s="90">
        <v>0</v>
      </c>
      <c r="M126" s="23">
        <f t="shared" si="92"/>
        <v>0</v>
      </c>
      <c r="N126" s="90">
        <v>185112</v>
      </c>
      <c r="O126" s="23">
        <f t="shared" si="93"/>
        <v>351.2561669829222</v>
      </c>
      <c r="P126" s="40">
        <f t="shared" si="94"/>
        <v>2756652</v>
      </c>
      <c r="Q126" s="64">
        <f t="shared" si="95"/>
        <v>5230.8387096774195</v>
      </c>
      <c r="R126" s="90">
        <v>127612</v>
      </c>
      <c r="S126" s="23">
        <f t="shared" si="96"/>
        <v>242.14800759013283</v>
      </c>
      <c r="T126" s="90">
        <v>131539</v>
      </c>
      <c r="U126" s="23">
        <f t="shared" si="97"/>
        <v>249.59962049335863</v>
      </c>
      <c r="V126" s="130">
        <f t="shared" si="98"/>
        <v>3015803</v>
      </c>
      <c r="W126" s="38">
        <f t="shared" si="99"/>
        <v>5722.586337760911</v>
      </c>
      <c r="X126" s="90">
        <v>512054</v>
      </c>
      <c r="Y126" s="23">
        <f t="shared" si="100"/>
        <v>971.6394686907021</v>
      </c>
      <c r="Z126" s="90">
        <v>77642</v>
      </c>
      <c r="AA126" s="23">
        <f t="shared" si="101"/>
        <v>147.3282732447818</v>
      </c>
      <c r="AB126" s="90">
        <v>328092</v>
      </c>
      <c r="AC126" s="23">
        <f t="shared" si="102"/>
        <v>622.5654648956357</v>
      </c>
      <c r="AD126" s="90">
        <v>538672</v>
      </c>
      <c r="AE126" s="23">
        <f t="shared" si="103"/>
        <v>1022.1480075901328</v>
      </c>
      <c r="AF126" s="90">
        <v>359585</v>
      </c>
      <c r="AG126" s="23">
        <f t="shared" si="104"/>
        <v>682.3244781783682</v>
      </c>
      <c r="AH126" s="90">
        <v>17623</v>
      </c>
      <c r="AI126" s="23">
        <f t="shared" si="105"/>
        <v>33.44022770398482</v>
      </c>
      <c r="AJ126" s="90">
        <v>0</v>
      </c>
      <c r="AK126" s="23">
        <f t="shared" si="106"/>
        <v>0</v>
      </c>
      <c r="AL126" s="90">
        <v>0</v>
      </c>
      <c r="AM126" s="23">
        <f t="shared" si="107"/>
        <v>0</v>
      </c>
      <c r="AN126" s="90">
        <v>0</v>
      </c>
      <c r="AO126" s="23">
        <f t="shared" si="108"/>
        <v>0</v>
      </c>
      <c r="AP126" s="57">
        <f t="shared" si="109"/>
        <v>1833668</v>
      </c>
      <c r="AQ126" s="57">
        <f t="shared" si="110"/>
        <v>3479.4459203036054</v>
      </c>
      <c r="AR126" s="90">
        <v>0</v>
      </c>
      <c r="AS126" s="23">
        <f t="shared" si="111"/>
        <v>0</v>
      </c>
      <c r="AT126" s="90">
        <v>0</v>
      </c>
      <c r="AU126" s="23">
        <f t="shared" si="112"/>
        <v>0</v>
      </c>
      <c r="AV126" s="70">
        <f t="shared" si="113"/>
        <v>4849471</v>
      </c>
      <c r="AW126" s="70">
        <f t="shared" si="114"/>
        <v>9202.032258064517</v>
      </c>
      <c r="AX126" s="61"/>
      <c r="AY126" s="61"/>
      <c r="AZ126" s="61"/>
      <c r="BA126" s="61"/>
    </row>
    <row r="127" spans="1:49" ht="12.75">
      <c r="A127" s="65">
        <v>395001</v>
      </c>
      <c r="B127" s="107" t="s">
        <v>63</v>
      </c>
      <c r="C127" s="149">
        <v>613</v>
      </c>
      <c r="D127" s="106">
        <v>2255451</v>
      </c>
      <c r="E127" s="24">
        <f t="shared" si="88"/>
        <v>5461.140435835351</v>
      </c>
      <c r="F127" s="106">
        <v>588389</v>
      </c>
      <c r="G127" s="24">
        <f t="shared" si="89"/>
        <v>959.8515497553018</v>
      </c>
      <c r="H127" s="106">
        <v>0</v>
      </c>
      <c r="I127" s="24">
        <f t="shared" si="90"/>
        <v>0</v>
      </c>
      <c r="J127" s="106">
        <v>95363</v>
      </c>
      <c r="K127" s="24">
        <f t="shared" si="91"/>
        <v>155.56769983686786</v>
      </c>
      <c r="L127" s="106">
        <v>0</v>
      </c>
      <c r="M127" s="24">
        <f t="shared" si="92"/>
        <v>0</v>
      </c>
      <c r="N127" s="106">
        <v>536255</v>
      </c>
      <c r="O127" s="24">
        <f t="shared" si="93"/>
        <v>874.8042414355629</v>
      </c>
      <c r="P127" s="63">
        <f t="shared" si="94"/>
        <v>3475458</v>
      </c>
      <c r="Q127" s="4">
        <f t="shared" si="95"/>
        <v>5669.588907014682</v>
      </c>
      <c r="R127" s="106">
        <v>292027</v>
      </c>
      <c r="S127" s="24">
        <f t="shared" si="96"/>
        <v>476.3898858075041</v>
      </c>
      <c r="T127" s="106">
        <v>526673</v>
      </c>
      <c r="U127" s="24">
        <f t="shared" si="97"/>
        <v>859.1729200652528</v>
      </c>
      <c r="V127" s="131">
        <f t="shared" si="98"/>
        <v>4294158</v>
      </c>
      <c r="W127" s="5">
        <f t="shared" si="99"/>
        <v>7005.151712887438</v>
      </c>
      <c r="X127" s="106">
        <v>486069</v>
      </c>
      <c r="Y127" s="24">
        <f t="shared" si="100"/>
        <v>792.9347471451877</v>
      </c>
      <c r="Z127" s="106">
        <v>76428</v>
      </c>
      <c r="AA127" s="24">
        <f t="shared" si="101"/>
        <v>124.67862969004894</v>
      </c>
      <c r="AB127" s="106">
        <v>156289</v>
      </c>
      <c r="AC127" s="24">
        <f t="shared" si="102"/>
        <v>254.95758564437193</v>
      </c>
      <c r="AD127" s="106">
        <v>622620</v>
      </c>
      <c r="AE127" s="24">
        <f t="shared" si="103"/>
        <v>1015.6933115823817</v>
      </c>
      <c r="AF127" s="106">
        <v>246206</v>
      </c>
      <c r="AG127" s="24">
        <f t="shared" si="104"/>
        <v>401.64110929853183</v>
      </c>
      <c r="AH127" s="106">
        <v>321141</v>
      </c>
      <c r="AI127" s="24">
        <f t="shared" si="105"/>
        <v>523.884176182708</v>
      </c>
      <c r="AJ127" s="106">
        <v>0</v>
      </c>
      <c r="AK127" s="24">
        <f t="shared" si="106"/>
        <v>0</v>
      </c>
      <c r="AL127" s="106">
        <v>0</v>
      </c>
      <c r="AM127" s="24">
        <f t="shared" si="107"/>
        <v>0</v>
      </c>
      <c r="AN127" s="106">
        <v>203053</v>
      </c>
      <c r="AO127" s="24">
        <f t="shared" si="108"/>
        <v>331.2446982055465</v>
      </c>
      <c r="AP127" s="6">
        <f t="shared" si="109"/>
        <v>2111806</v>
      </c>
      <c r="AQ127" s="66">
        <f t="shared" si="110"/>
        <v>3445.0342577487763</v>
      </c>
      <c r="AR127" s="106">
        <v>0</v>
      </c>
      <c r="AS127" s="24">
        <f t="shared" si="111"/>
        <v>0</v>
      </c>
      <c r="AT127" s="106">
        <v>0</v>
      </c>
      <c r="AU127" s="24">
        <f t="shared" si="112"/>
        <v>0</v>
      </c>
      <c r="AV127" s="59">
        <f t="shared" si="113"/>
        <v>6405964</v>
      </c>
      <c r="AW127" s="59">
        <f t="shared" si="114"/>
        <v>10450.185970636216</v>
      </c>
    </row>
    <row r="128" spans="1:49" ht="12.75">
      <c r="A128" s="115">
        <v>395002</v>
      </c>
      <c r="B128" s="114" t="s">
        <v>64</v>
      </c>
      <c r="C128" s="148">
        <v>594</v>
      </c>
      <c r="D128" s="113">
        <v>2058329</v>
      </c>
      <c r="E128" s="112">
        <f t="shared" si="88"/>
        <v>4983.847457627118</v>
      </c>
      <c r="F128" s="113">
        <v>751921</v>
      </c>
      <c r="G128" s="112">
        <f t="shared" si="89"/>
        <v>1265.8602693602693</v>
      </c>
      <c r="H128" s="113">
        <v>0</v>
      </c>
      <c r="I128" s="112">
        <f t="shared" si="90"/>
        <v>0</v>
      </c>
      <c r="J128" s="113">
        <v>179418</v>
      </c>
      <c r="K128" s="112">
        <f t="shared" si="91"/>
        <v>302.050505050505</v>
      </c>
      <c r="L128" s="113">
        <v>0</v>
      </c>
      <c r="M128" s="112">
        <f t="shared" si="92"/>
        <v>0</v>
      </c>
      <c r="N128" s="113">
        <v>492873</v>
      </c>
      <c r="O128" s="112">
        <f t="shared" si="93"/>
        <v>829.7525252525253</v>
      </c>
      <c r="P128" s="124">
        <f t="shared" si="94"/>
        <v>3482541</v>
      </c>
      <c r="Q128" s="111">
        <f t="shared" si="95"/>
        <v>5862.863636363636</v>
      </c>
      <c r="R128" s="113">
        <v>303627</v>
      </c>
      <c r="S128" s="112">
        <f t="shared" si="96"/>
        <v>511.15656565656565</v>
      </c>
      <c r="T128" s="113">
        <v>512449</v>
      </c>
      <c r="U128" s="112">
        <f t="shared" si="97"/>
        <v>862.7087542087542</v>
      </c>
      <c r="V128" s="129">
        <f t="shared" si="98"/>
        <v>4298617</v>
      </c>
      <c r="W128" s="110">
        <f t="shared" si="99"/>
        <v>7236.728956228956</v>
      </c>
      <c r="X128" s="113">
        <v>540198</v>
      </c>
      <c r="Y128" s="112">
        <f t="shared" si="100"/>
        <v>909.4242424242424</v>
      </c>
      <c r="Z128" s="113">
        <v>75625</v>
      </c>
      <c r="AA128" s="112">
        <f t="shared" si="101"/>
        <v>127.31481481481481</v>
      </c>
      <c r="AB128" s="113">
        <v>146806</v>
      </c>
      <c r="AC128" s="112">
        <f t="shared" si="102"/>
        <v>247.14814814814815</v>
      </c>
      <c r="AD128" s="113">
        <v>485887</v>
      </c>
      <c r="AE128" s="112">
        <f t="shared" si="103"/>
        <v>817.9915824915824</v>
      </c>
      <c r="AF128" s="113">
        <v>255612</v>
      </c>
      <c r="AG128" s="112">
        <f t="shared" si="104"/>
        <v>430.32323232323233</v>
      </c>
      <c r="AH128" s="113">
        <v>289548</v>
      </c>
      <c r="AI128" s="112">
        <f t="shared" si="105"/>
        <v>487.45454545454544</v>
      </c>
      <c r="AJ128" s="113">
        <v>0</v>
      </c>
      <c r="AK128" s="112">
        <f t="shared" si="106"/>
        <v>0</v>
      </c>
      <c r="AL128" s="113">
        <v>0</v>
      </c>
      <c r="AM128" s="112">
        <f t="shared" si="107"/>
        <v>0</v>
      </c>
      <c r="AN128" s="113">
        <v>203546</v>
      </c>
      <c r="AO128" s="112">
        <f t="shared" si="108"/>
        <v>342.67003367003366</v>
      </c>
      <c r="AP128" s="109">
        <f t="shared" si="109"/>
        <v>1997222</v>
      </c>
      <c r="AQ128" s="109">
        <f t="shared" si="110"/>
        <v>3362.3265993265995</v>
      </c>
      <c r="AR128" s="113">
        <v>0</v>
      </c>
      <c r="AS128" s="112">
        <f t="shared" si="111"/>
        <v>0</v>
      </c>
      <c r="AT128" s="113">
        <v>0</v>
      </c>
      <c r="AU128" s="112">
        <f t="shared" si="112"/>
        <v>0</v>
      </c>
      <c r="AV128" s="108">
        <f t="shared" si="113"/>
        <v>6295839</v>
      </c>
      <c r="AW128" s="108">
        <f t="shared" si="114"/>
        <v>10599.055555555555</v>
      </c>
    </row>
    <row r="129" spans="1:53" s="62" customFormat="1" ht="12.75">
      <c r="A129" s="49">
        <v>395003</v>
      </c>
      <c r="B129" s="68" t="s">
        <v>65</v>
      </c>
      <c r="C129" s="148">
        <v>451</v>
      </c>
      <c r="D129" s="90">
        <v>1339414</v>
      </c>
      <c r="E129" s="23">
        <f t="shared" si="88"/>
        <v>3243.133171912833</v>
      </c>
      <c r="F129" s="90">
        <v>456090</v>
      </c>
      <c r="G129" s="23">
        <f t="shared" si="89"/>
        <v>1011.2860310421286</v>
      </c>
      <c r="H129" s="90">
        <v>0</v>
      </c>
      <c r="I129" s="23">
        <f t="shared" si="90"/>
        <v>0</v>
      </c>
      <c r="J129" s="90">
        <v>63849</v>
      </c>
      <c r="K129" s="23">
        <f t="shared" si="91"/>
        <v>141.5720620842572</v>
      </c>
      <c r="L129" s="90">
        <v>0</v>
      </c>
      <c r="M129" s="23">
        <f t="shared" si="92"/>
        <v>0</v>
      </c>
      <c r="N129" s="90">
        <v>505272</v>
      </c>
      <c r="O129" s="23">
        <f t="shared" si="93"/>
        <v>1120.3370288248336</v>
      </c>
      <c r="P129" s="40">
        <f t="shared" si="94"/>
        <v>2364625</v>
      </c>
      <c r="Q129" s="64">
        <f t="shared" si="95"/>
        <v>5243.070953436807</v>
      </c>
      <c r="R129" s="90">
        <v>195450</v>
      </c>
      <c r="S129" s="23">
        <f t="shared" si="96"/>
        <v>433.37028824833703</v>
      </c>
      <c r="T129" s="90">
        <v>431294</v>
      </c>
      <c r="U129" s="23">
        <f t="shared" si="97"/>
        <v>956.3059866962305</v>
      </c>
      <c r="V129" s="130">
        <f t="shared" si="98"/>
        <v>2991369</v>
      </c>
      <c r="W129" s="38">
        <f t="shared" si="99"/>
        <v>6632.747228381375</v>
      </c>
      <c r="X129" s="90">
        <v>424552</v>
      </c>
      <c r="Y129" s="23">
        <f t="shared" si="100"/>
        <v>941.3569844789357</v>
      </c>
      <c r="Z129" s="90">
        <v>55040</v>
      </c>
      <c r="AA129" s="23">
        <f t="shared" si="101"/>
        <v>122.039911308204</v>
      </c>
      <c r="AB129" s="90">
        <v>99880</v>
      </c>
      <c r="AC129" s="23">
        <f t="shared" si="102"/>
        <v>221.46341463414635</v>
      </c>
      <c r="AD129" s="90">
        <v>405772</v>
      </c>
      <c r="AE129" s="23">
        <f t="shared" si="103"/>
        <v>899.7161862527716</v>
      </c>
      <c r="AF129" s="90">
        <v>232172</v>
      </c>
      <c r="AG129" s="23">
        <f t="shared" si="104"/>
        <v>514.7937915742793</v>
      </c>
      <c r="AH129" s="90">
        <v>255378</v>
      </c>
      <c r="AI129" s="23">
        <f t="shared" si="105"/>
        <v>566.2483370288248</v>
      </c>
      <c r="AJ129" s="90">
        <v>0</v>
      </c>
      <c r="AK129" s="23">
        <f t="shared" si="106"/>
        <v>0</v>
      </c>
      <c r="AL129" s="90">
        <v>0</v>
      </c>
      <c r="AM129" s="23">
        <f t="shared" si="107"/>
        <v>0</v>
      </c>
      <c r="AN129" s="90">
        <v>161193</v>
      </c>
      <c r="AO129" s="23">
        <f t="shared" si="108"/>
        <v>357.41241685144126</v>
      </c>
      <c r="AP129" s="57">
        <f t="shared" si="109"/>
        <v>1633987</v>
      </c>
      <c r="AQ129" s="57">
        <f t="shared" si="110"/>
        <v>3623.031042128603</v>
      </c>
      <c r="AR129" s="90">
        <v>0</v>
      </c>
      <c r="AS129" s="23">
        <f t="shared" si="111"/>
        <v>0</v>
      </c>
      <c r="AT129" s="90">
        <v>0</v>
      </c>
      <c r="AU129" s="23">
        <f t="shared" si="112"/>
        <v>0</v>
      </c>
      <c r="AV129" s="70">
        <f t="shared" si="113"/>
        <v>4625356</v>
      </c>
      <c r="AW129" s="70">
        <f t="shared" si="114"/>
        <v>10255.778270509978</v>
      </c>
      <c r="AX129" s="61"/>
      <c r="AY129" s="61"/>
      <c r="AZ129" s="61"/>
      <c r="BA129" s="61"/>
    </row>
    <row r="130" spans="1:53" s="62" customFormat="1" ht="12.75">
      <c r="A130" s="49">
        <v>395004</v>
      </c>
      <c r="B130" s="68" t="s">
        <v>66</v>
      </c>
      <c r="C130" s="148">
        <v>569</v>
      </c>
      <c r="D130" s="90">
        <v>2365342</v>
      </c>
      <c r="E130" s="23">
        <f t="shared" si="88"/>
        <v>5727.220338983051</v>
      </c>
      <c r="F130" s="90">
        <v>590827</v>
      </c>
      <c r="G130" s="23">
        <f t="shared" si="89"/>
        <v>1038.360281195079</v>
      </c>
      <c r="H130" s="90">
        <v>0</v>
      </c>
      <c r="I130" s="23">
        <f t="shared" si="90"/>
        <v>0</v>
      </c>
      <c r="J130" s="90">
        <v>78218</v>
      </c>
      <c r="K130" s="23">
        <f t="shared" si="91"/>
        <v>137.4657293497364</v>
      </c>
      <c r="L130" s="90">
        <v>0</v>
      </c>
      <c r="M130" s="23">
        <f t="shared" si="92"/>
        <v>0</v>
      </c>
      <c r="N130" s="90">
        <v>544990</v>
      </c>
      <c r="O130" s="23">
        <f t="shared" si="93"/>
        <v>957.8031634446397</v>
      </c>
      <c r="P130" s="40">
        <f t="shared" si="94"/>
        <v>3579377</v>
      </c>
      <c r="Q130" s="64">
        <f t="shared" si="95"/>
        <v>6290.644991212654</v>
      </c>
      <c r="R130" s="90">
        <v>252921</v>
      </c>
      <c r="S130" s="23">
        <f t="shared" si="96"/>
        <v>444.5008787346221</v>
      </c>
      <c r="T130" s="90">
        <v>490196</v>
      </c>
      <c r="U130" s="23">
        <f t="shared" si="97"/>
        <v>861.5043936731107</v>
      </c>
      <c r="V130" s="130">
        <f t="shared" si="98"/>
        <v>4322494</v>
      </c>
      <c r="W130" s="38">
        <f t="shared" si="99"/>
        <v>7596.650263620387</v>
      </c>
      <c r="X130" s="90">
        <v>641539</v>
      </c>
      <c r="Y130" s="23">
        <f t="shared" si="100"/>
        <v>1127.4850615114235</v>
      </c>
      <c r="Z130" s="90">
        <v>70629</v>
      </c>
      <c r="AA130" s="23">
        <f t="shared" si="101"/>
        <v>124.12829525483303</v>
      </c>
      <c r="AB130" s="90">
        <v>127924</v>
      </c>
      <c r="AC130" s="23">
        <f t="shared" si="102"/>
        <v>224.8224956063269</v>
      </c>
      <c r="AD130" s="90">
        <v>385015</v>
      </c>
      <c r="AE130" s="23">
        <f t="shared" si="103"/>
        <v>676.6520210896309</v>
      </c>
      <c r="AF130" s="90">
        <v>324333</v>
      </c>
      <c r="AG130" s="23">
        <f t="shared" si="104"/>
        <v>570.0052724077328</v>
      </c>
      <c r="AH130" s="90">
        <v>266220</v>
      </c>
      <c r="AI130" s="23">
        <f t="shared" si="105"/>
        <v>467.87346221441123</v>
      </c>
      <c r="AJ130" s="90">
        <v>0</v>
      </c>
      <c r="AK130" s="23">
        <f t="shared" si="106"/>
        <v>0</v>
      </c>
      <c r="AL130" s="90">
        <v>0</v>
      </c>
      <c r="AM130" s="23">
        <f t="shared" si="107"/>
        <v>0</v>
      </c>
      <c r="AN130" s="90">
        <v>185807</v>
      </c>
      <c r="AO130" s="23">
        <f t="shared" si="108"/>
        <v>326.5500878734622</v>
      </c>
      <c r="AP130" s="57">
        <f t="shared" si="109"/>
        <v>2001467</v>
      </c>
      <c r="AQ130" s="57">
        <f t="shared" si="110"/>
        <v>3517.516695957821</v>
      </c>
      <c r="AR130" s="90">
        <v>0</v>
      </c>
      <c r="AS130" s="23">
        <f t="shared" si="111"/>
        <v>0</v>
      </c>
      <c r="AT130" s="90">
        <v>0</v>
      </c>
      <c r="AU130" s="23">
        <f t="shared" si="112"/>
        <v>0</v>
      </c>
      <c r="AV130" s="70">
        <f t="shared" si="113"/>
        <v>6323961</v>
      </c>
      <c r="AW130" s="70">
        <f t="shared" si="114"/>
        <v>11114.166959578208</v>
      </c>
      <c r="AX130" s="61"/>
      <c r="AY130" s="61"/>
      <c r="AZ130" s="61"/>
      <c r="BA130" s="61"/>
    </row>
    <row r="131" spans="1:53" s="62" customFormat="1" ht="12.75">
      <c r="A131" s="49">
        <v>395005</v>
      </c>
      <c r="B131" s="68" t="s">
        <v>67</v>
      </c>
      <c r="C131" s="148">
        <v>857</v>
      </c>
      <c r="D131" s="90">
        <v>3039297</v>
      </c>
      <c r="E131" s="23">
        <f t="shared" si="88"/>
        <v>7359.072639225182</v>
      </c>
      <c r="F131" s="90">
        <v>770534</v>
      </c>
      <c r="G131" s="23">
        <f t="shared" si="89"/>
        <v>899.1061843640607</v>
      </c>
      <c r="H131" s="90">
        <v>0</v>
      </c>
      <c r="I131" s="23">
        <f t="shared" si="90"/>
        <v>0</v>
      </c>
      <c r="J131" s="90">
        <v>672967</v>
      </c>
      <c r="K131" s="23">
        <f t="shared" si="91"/>
        <v>785.2590431738623</v>
      </c>
      <c r="L131" s="90">
        <v>0</v>
      </c>
      <c r="M131" s="23">
        <f t="shared" si="92"/>
        <v>0</v>
      </c>
      <c r="N131" s="90">
        <v>739420</v>
      </c>
      <c r="O131" s="23">
        <f t="shared" si="93"/>
        <v>862.8004667444574</v>
      </c>
      <c r="P131" s="40">
        <f t="shared" si="94"/>
        <v>5222218</v>
      </c>
      <c r="Q131" s="64">
        <f t="shared" si="95"/>
        <v>6093.6032672112015</v>
      </c>
      <c r="R131" s="90">
        <v>589877</v>
      </c>
      <c r="S131" s="23">
        <f t="shared" si="96"/>
        <v>688.3045507584598</v>
      </c>
      <c r="T131" s="90">
        <v>468634</v>
      </c>
      <c r="U131" s="23">
        <f t="shared" si="97"/>
        <v>546.8308051341891</v>
      </c>
      <c r="V131" s="130">
        <f t="shared" si="98"/>
        <v>6280729</v>
      </c>
      <c r="W131" s="38">
        <f t="shared" si="99"/>
        <v>7328.738623103851</v>
      </c>
      <c r="X131" s="90">
        <v>1026407</v>
      </c>
      <c r="Y131" s="23">
        <f t="shared" si="100"/>
        <v>1197.6744457409568</v>
      </c>
      <c r="Z131" s="90">
        <v>109941</v>
      </c>
      <c r="AA131" s="23">
        <f t="shared" si="101"/>
        <v>128.28588098016337</v>
      </c>
      <c r="AB131" s="90">
        <v>309713</v>
      </c>
      <c r="AC131" s="23">
        <f t="shared" si="102"/>
        <v>361.392065344224</v>
      </c>
      <c r="AD131" s="90">
        <v>962359</v>
      </c>
      <c r="AE131" s="23">
        <f t="shared" si="103"/>
        <v>1122.9393232205368</v>
      </c>
      <c r="AF131" s="90">
        <v>513776</v>
      </c>
      <c r="AG131" s="23">
        <f t="shared" si="104"/>
        <v>599.5052508751459</v>
      </c>
      <c r="AH131" s="90">
        <v>244758</v>
      </c>
      <c r="AI131" s="23">
        <f t="shared" si="105"/>
        <v>285.5985997666278</v>
      </c>
      <c r="AJ131" s="90">
        <v>0</v>
      </c>
      <c r="AK131" s="23">
        <f t="shared" si="106"/>
        <v>0</v>
      </c>
      <c r="AL131" s="90">
        <v>0</v>
      </c>
      <c r="AM131" s="23">
        <f t="shared" si="107"/>
        <v>0</v>
      </c>
      <c r="AN131" s="90">
        <v>281032</v>
      </c>
      <c r="AO131" s="23">
        <f t="shared" si="108"/>
        <v>327.92532088681446</v>
      </c>
      <c r="AP131" s="57">
        <f t="shared" si="109"/>
        <v>3447986</v>
      </c>
      <c r="AQ131" s="57">
        <f t="shared" si="110"/>
        <v>4023.3208868144693</v>
      </c>
      <c r="AR131" s="90">
        <v>0</v>
      </c>
      <c r="AS131" s="23">
        <f t="shared" si="111"/>
        <v>0</v>
      </c>
      <c r="AT131" s="90">
        <v>0</v>
      </c>
      <c r="AU131" s="23">
        <f t="shared" si="112"/>
        <v>0</v>
      </c>
      <c r="AV131" s="70">
        <f t="shared" si="113"/>
        <v>9728715</v>
      </c>
      <c r="AW131" s="70">
        <f t="shared" si="114"/>
        <v>11352.05950991832</v>
      </c>
      <c r="AX131" s="61"/>
      <c r="AY131" s="61"/>
      <c r="AZ131" s="61"/>
      <c r="BA131" s="61"/>
    </row>
    <row r="132" spans="1:49" ht="12.75">
      <c r="A132" s="65">
        <v>395006</v>
      </c>
      <c r="B132" s="107" t="s">
        <v>68</v>
      </c>
      <c r="C132" s="149">
        <v>471</v>
      </c>
      <c r="D132" s="106">
        <v>1732108</v>
      </c>
      <c r="E132" s="24">
        <f t="shared" si="88"/>
        <v>4193.966101694915</v>
      </c>
      <c r="F132" s="106">
        <v>515390</v>
      </c>
      <c r="G132" s="24">
        <f t="shared" si="89"/>
        <v>1094.2462845010616</v>
      </c>
      <c r="H132" s="106">
        <v>0</v>
      </c>
      <c r="I132" s="24">
        <f t="shared" si="90"/>
        <v>0</v>
      </c>
      <c r="J132" s="106">
        <v>149478</v>
      </c>
      <c r="K132" s="24">
        <f t="shared" si="91"/>
        <v>317.3630573248408</v>
      </c>
      <c r="L132" s="106">
        <v>0</v>
      </c>
      <c r="M132" s="24">
        <f t="shared" si="92"/>
        <v>0</v>
      </c>
      <c r="N132" s="106">
        <v>665018</v>
      </c>
      <c r="O132" s="24">
        <f t="shared" si="93"/>
        <v>1411.927813163482</v>
      </c>
      <c r="P132" s="63">
        <f t="shared" si="94"/>
        <v>3061994</v>
      </c>
      <c r="Q132" s="4">
        <f t="shared" si="95"/>
        <v>6501.048832271762</v>
      </c>
      <c r="R132" s="106">
        <v>193830</v>
      </c>
      <c r="S132" s="24">
        <f t="shared" si="96"/>
        <v>411.52866242038215</v>
      </c>
      <c r="T132" s="106">
        <v>395893</v>
      </c>
      <c r="U132" s="24">
        <f t="shared" si="97"/>
        <v>840.5371549893842</v>
      </c>
      <c r="V132" s="131">
        <f t="shared" si="98"/>
        <v>3651717</v>
      </c>
      <c r="W132" s="5">
        <f t="shared" si="99"/>
        <v>7753.114649681529</v>
      </c>
      <c r="X132" s="106">
        <v>481782</v>
      </c>
      <c r="Y132" s="24">
        <f t="shared" si="100"/>
        <v>1022.891719745223</v>
      </c>
      <c r="Z132" s="106">
        <v>56414</v>
      </c>
      <c r="AA132" s="24">
        <f t="shared" si="101"/>
        <v>119.77494692144374</v>
      </c>
      <c r="AB132" s="106">
        <v>117417</v>
      </c>
      <c r="AC132" s="24">
        <f t="shared" si="102"/>
        <v>249.29299363057325</v>
      </c>
      <c r="AD132" s="106">
        <v>439080</v>
      </c>
      <c r="AE132" s="24">
        <f t="shared" si="103"/>
        <v>932.2292993630573</v>
      </c>
      <c r="AF132" s="106">
        <v>263607</v>
      </c>
      <c r="AG132" s="24">
        <f t="shared" si="104"/>
        <v>559.6751592356688</v>
      </c>
      <c r="AH132" s="106">
        <v>266970</v>
      </c>
      <c r="AI132" s="24">
        <f t="shared" si="105"/>
        <v>566.8152866242038</v>
      </c>
      <c r="AJ132" s="106">
        <v>0</v>
      </c>
      <c r="AK132" s="24">
        <f t="shared" si="106"/>
        <v>0</v>
      </c>
      <c r="AL132" s="106">
        <v>0</v>
      </c>
      <c r="AM132" s="24">
        <f t="shared" si="107"/>
        <v>0</v>
      </c>
      <c r="AN132" s="106">
        <v>173426</v>
      </c>
      <c r="AO132" s="24">
        <f t="shared" si="108"/>
        <v>368.20806794055204</v>
      </c>
      <c r="AP132" s="6">
        <f t="shared" si="109"/>
        <v>1798696</v>
      </c>
      <c r="AQ132" s="66">
        <f t="shared" si="110"/>
        <v>3818.887473460722</v>
      </c>
      <c r="AR132" s="106">
        <v>0</v>
      </c>
      <c r="AS132" s="24">
        <f t="shared" si="111"/>
        <v>0</v>
      </c>
      <c r="AT132" s="106">
        <v>0</v>
      </c>
      <c r="AU132" s="24">
        <f t="shared" si="112"/>
        <v>0</v>
      </c>
      <c r="AV132" s="59">
        <f t="shared" si="113"/>
        <v>5450413</v>
      </c>
      <c r="AW132" s="59">
        <f t="shared" si="114"/>
        <v>11572.00212314225</v>
      </c>
    </row>
    <row r="133" spans="1:49" ht="12.75">
      <c r="A133" s="115">
        <v>395007</v>
      </c>
      <c r="B133" s="114" t="s">
        <v>137</v>
      </c>
      <c r="C133" s="148">
        <v>347</v>
      </c>
      <c r="D133" s="113">
        <v>1321332</v>
      </c>
      <c r="E133" s="112">
        <f t="shared" si="88"/>
        <v>3199.351089588378</v>
      </c>
      <c r="F133" s="113">
        <v>288550</v>
      </c>
      <c r="G133" s="112">
        <f t="shared" si="89"/>
        <v>831.5561959654178</v>
      </c>
      <c r="H133" s="113">
        <v>0</v>
      </c>
      <c r="I133" s="112">
        <f t="shared" si="90"/>
        <v>0</v>
      </c>
      <c r="J133" s="113">
        <v>78979</v>
      </c>
      <c r="K133" s="112">
        <f t="shared" si="91"/>
        <v>227.60518731988472</v>
      </c>
      <c r="L133" s="113">
        <v>0</v>
      </c>
      <c r="M133" s="112">
        <f t="shared" si="92"/>
        <v>0</v>
      </c>
      <c r="N133" s="113">
        <v>89768</v>
      </c>
      <c r="O133" s="112">
        <f t="shared" si="93"/>
        <v>258.6974063400576</v>
      </c>
      <c r="P133" s="124">
        <f t="shared" si="94"/>
        <v>1778629</v>
      </c>
      <c r="Q133" s="111">
        <f t="shared" si="95"/>
        <v>5125.731988472622</v>
      </c>
      <c r="R133" s="113">
        <v>257173</v>
      </c>
      <c r="S133" s="112">
        <f t="shared" si="96"/>
        <v>741.1325648414986</v>
      </c>
      <c r="T133" s="113">
        <v>334677</v>
      </c>
      <c r="U133" s="112">
        <f t="shared" si="97"/>
        <v>964.4870317002882</v>
      </c>
      <c r="V133" s="129">
        <f t="shared" si="98"/>
        <v>2370479</v>
      </c>
      <c r="W133" s="110">
        <f t="shared" si="99"/>
        <v>6831.3515850144095</v>
      </c>
      <c r="X133" s="113">
        <v>451455</v>
      </c>
      <c r="Y133" s="112">
        <f t="shared" si="100"/>
        <v>1301.0230547550432</v>
      </c>
      <c r="Z133" s="113">
        <v>43709</v>
      </c>
      <c r="AA133" s="112">
        <f t="shared" si="101"/>
        <v>125.96253602305475</v>
      </c>
      <c r="AB133" s="113">
        <v>80312</v>
      </c>
      <c r="AC133" s="112">
        <f t="shared" si="102"/>
        <v>231.44668587896254</v>
      </c>
      <c r="AD133" s="113">
        <v>317255</v>
      </c>
      <c r="AE133" s="112">
        <f t="shared" si="103"/>
        <v>914.2795389048991</v>
      </c>
      <c r="AF133" s="113">
        <v>331047</v>
      </c>
      <c r="AG133" s="112">
        <f t="shared" si="104"/>
        <v>954.0259365994236</v>
      </c>
      <c r="AH133" s="113">
        <v>140023</v>
      </c>
      <c r="AI133" s="112">
        <f t="shared" si="105"/>
        <v>403.5244956772334</v>
      </c>
      <c r="AJ133" s="113">
        <v>0</v>
      </c>
      <c r="AK133" s="112">
        <f t="shared" si="106"/>
        <v>0</v>
      </c>
      <c r="AL133" s="113">
        <v>0</v>
      </c>
      <c r="AM133" s="112">
        <f t="shared" si="107"/>
        <v>0</v>
      </c>
      <c r="AN133" s="113">
        <v>128722</v>
      </c>
      <c r="AO133" s="112">
        <f t="shared" si="108"/>
        <v>370.95677233429393</v>
      </c>
      <c r="AP133" s="109">
        <f t="shared" si="109"/>
        <v>1492523</v>
      </c>
      <c r="AQ133" s="109">
        <f t="shared" si="110"/>
        <v>4301.219020172911</v>
      </c>
      <c r="AR133" s="113">
        <v>0</v>
      </c>
      <c r="AS133" s="112">
        <f t="shared" si="111"/>
        <v>0</v>
      </c>
      <c r="AT133" s="113">
        <v>0</v>
      </c>
      <c r="AU133" s="112">
        <f t="shared" si="112"/>
        <v>0</v>
      </c>
      <c r="AV133" s="108">
        <f t="shared" si="113"/>
        <v>3863002</v>
      </c>
      <c r="AW133" s="108">
        <f t="shared" si="114"/>
        <v>11132.57060518732</v>
      </c>
    </row>
    <row r="134" spans="1:53" s="62" customFormat="1" ht="12.75">
      <c r="A134" s="49">
        <v>397001</v>
      </c>
      <c r="B134" s="68" t="s">
        <v>69</v>
      </c>
      <c r="C134" s="148">
        <v>348</v>
      </c>
      <c r="D134" s="90">
        <v>1080542</v>
      </c>
      <c r="E134" s="23">
        <f t="shared" si="88"/>
        <v>2616.3244552058113</v>
      </c>
      <c r="F134" s="90">
        <v>228162</v>
      </c>
      <c r="G134" s="23">
        <f t="shared" si="89"/>
        <v>655.6379310344828</v>
      </c>
      <c r="H134" s="90">
        <v>0</v>
      </c>
      <c r="I134" s="23">
        <f t="shared" si="90"/>
        <v>0</v>
      </c>
      <c r="J134" s="90">
        <v>173761</v>
      </c>
      <c r="K134" s="23">
        <f t="shared" si="91"/>
        <v>499.3132183908046</v>
      </c>
      <c r="L134" s="90">
        <v>0</v>
      </c>
      <c r="M134" s="23">
        <f t="shared" si="92"/>
        <v>0</v>
      </c>
      <c r="N134" s="90">
        <v>243884</v>
      </c>
      <c r="O134" s="23">
        <f t="shared" si="93"/>
        <v>700.816091954023</v>
      </c>
      <c r="P134" s="40">
        <f t="shared" si="94"/>
        <v>1726349</v>
      </c>
      <c r="Q134" s="64">
        <f t="shared" si="95"/>
        <v>4960.772988505747</v>
      </c>
      <c r="R134" s="90">
        <v>87500</v>
      </c>
      <c r="S134" s="23">
        <f t="shared" si="96"/>
        <v>251.4367816091954</v>
      </c>
      <c r="T134" s="90">
        <v>86948</v>
      </c>
      <c r="U134" s="23">
        <f t="shared" si="97"/>
        <v>249.8505747126437</v>
      </c>
      <c r="V134" s="130">
        <f t="shared" si="98"/>
        <v>1900797</v>
      </c>
      <c r="W134" s="38">
        <f t="shared" si="99"/>
        <v>5462.060344827586</v>
      </c>
      <c r="X134" s="90">
        <v>599436</v>
      </c>
      <c r="Y134" s="23">
        <f t="shared" si="100"/>
        <v>1722.5172413793102</v>
      </c>
      <c r="Z134" s="90">
        <v>23803</v>
      </c>
      <c r="AA134" s="23">
        <f t="shared" si="101"/>
        <v>68.39942528735632</v>
      </c>
      <c r="AB134" s="90">
        <v>93766</v>
      </c>
      <c r="AC134" s="23">
        <f t="shared" si="102"/>
        <v>269.4425287356322</v>
      </c>
      <c r="AD134" s="90">
        <v>253704</v>
      </c>
      <c r="AE134" s="23">
        <f t="shared" si="103"/>
        <v>729.0344827586207</v>
      </c>
      <c r="AF134" s="90">
        <v>177675</v>
      </c>
      <c r="AG134" s="23">
        <f t="shared" si="104"/>
        <v>510.5603448275862</v>
      </c>
      <c r="AH134" s="90">
        <v>184401</v>
      </c>
      <c r="AI134" s="23">
        <f t="shared" si="105"/>
        <v>529.8879310344828</v>
      </c>
      <c r="AJ134" s="90">
        <v>0</v>
      </c>
      <c r="AK134" s="23">
        <f t="shared" si="106"/>
        <v>0</v>
      </c>
      <c r="AL134" s="90">
        <v>0</v>
      </c>
      <c r="AM134" s="23">
        <f t="shared" si="107"/>
        <v>0</v>
      </c>
      <c r="AN134" s="90">
        <v>0</v>
      </c>
      <c r="AO134" s="23">
        <f t="shared" si="108"/>
        <v>0</v>
      </c>
      <c r="AP134" s="57">
        <f t="shared" si="109"/>
        <v>1332785</v>
      </c>
      <c r="AQ134" s="57">
        <f t="shared" si="110"/>
        <v>3829.8419540229884</v>
      </c>
      <c r="AR134" s="90">
        <v>0</v>
      </c>
      <c r="AS134" s="23">
        <f t="shared" si="111"/>
        <v>0</v>
      </c>
      <c r="AT134" s="90">
        <v>0</v>
      </c>
      <c r="AU134" s="23">
        <f t="shared" si="112"/>
        <v>0</v>
      </c>
      <c r="AV134" s="70">
        <f t="shared" si="113"/>
        <v>3233582</v>
      </c>
      <c r="AW134" s="70">
        <f t="shared" si="114"/>
        <v>9291.902298850575</v>
      </c>
      <c r="AX134" s="61"/>
      <c r="AY134" s="61"/>
      <c r="AZ134" s="61"/>
      <c r="BA134" s="61"/>
    </row>
    <row r="135" spans="1:53" s="62" customFormat="1" ht="12.75">
      <c r="A135" s="49">
        <v>398001</v>
      </c>
      <c r="B135" s="68" t="s">
        <v>70</v>
      </c>
      <c r="C135" s="148">
        <v>333</v>
      </c>
      <c r="D135" s="90">
        <v>1580931</v>
      </c>
      <c r="E135" s="23">
        <f t="shared" si="88"/>
        <v>3827.9200968523</v>
      </c>
      <c r="F135" s="90">
        <v>295153</v>
      </c>
      <c r="G135" s="23">
        <f t="shared" si="89"/>
        <v>886.3453453453453</v>
      </c>
      <c r="H135" s="90">
        <v>0</v>
      </c>
      <c r="I135" s="23">
        <f t="shared" si="90"/>
        <v>0</v>
      </c>
      <c r="J135" s="90">
        <v>245695</v>
      </c>
      <c r="K135" s="23">
        <f t="shared" si="91"/>
        <v>737.8228228228228</v>
      </c>
      <c r="L135" s="90">
        <v>0</v>
      </c>
      <c r="M135" s="23">
        <f t="shared" si="92"/>
        <v>0</v>
      </c>
      <c r="N135" s="90">
        <v>0</v>
      </c>
      <c r="O135" s="23">
        <f t="shared" si="93"/>
        <v>0</v>
      </c>
      <c r="P135" s="40">
        <f t="shared" si="94"/>
        <v>2121779</v>
      </c>
      <c r="Q135" s="64">
        <f t="shared" si="95"/>
        <v>6371.708708708708</v>
      </c>
      <c r="R135" s="90">
        <v>186587</v>
      </c>
      <c r="S135" s="23">
        <f t="shared" si="96"/>
        <v>560.3213213213213</v>
      </c>
      <c r="T135" s="90">
        <v>63216</v>
      </c>
      <c r="U135" s="23">
        <f t="shared" si="97"/>
        <v>189.83783783783784</v>
      </c>
      <c r="V135" s="130">
        <f t="shared" si="98"/>
        <v>2371582</v>
      </c>
      <c r="W135" s="38">
        <f t="shared" si="99"/>
        <v>7121.867867867868</v>
      </c>
      <c r="X135" s="90">
        <v>413390</v>
      </c>
      <c r="Y135" s="23">
        <f t="shared" si="100"/>
        <v>1241.4114114114113</v>
      </c>
      <c r="Z135" s="90">
        <v>18875</v>
      </c>
      <c r="AA135" s="23">
        <f t="shared" si="101"/>
        <v>56.68168168168168</v>
      </c>
      <c r="AB135" s="90">
        <v>83934</v>
      </c>
      <c r="AC135" s="23">
        <f t="shared" si="102"/>
        <v>252.05405405405406</v>
      </c>
      <c r="AD135" s="90">
        <v>279940</v>
      </c>
      <c r="AE135" s="23">
        <f t="shared" si="103"/>
        <v>840.6606606606607</v>
      </c>
      <c r="AF135" s="90">
        <v>334067</v>
      </c>
      <c r="AG135" s="23">
        <f t="shared" si="104"/>
        <v>1003.2042042042042</v>
      </c>
      <c r="AH135" s="90">
        <v>267500</v>
      </c>
      <c r="AI135" s="23">
        <f t="shared" si="105"/>
        <v>803.3033033033033</v>
      </c>
      <c r="AJ135" s="90">
        <v>0</v>
      </c>
      <c r="AK135" s="23">
        <f t="shared" si="106"/>
        <v>0</v>
      </c>
      <c r="AL135" s="90">
        <v>0</v>
      </c>
      <c r="AM135" s="23">
        <f t="shared" si="107"/>
        <v>0</v>
      </c>
      <c r="AN135" s="90">
        <v>11854</v>
      </c>
      <c r="AO135" s="23">
        <f t="shared" si="108"/>
        <v>35.5975975975976</v>
      </c>
      <c r="AP135" s="57">
        <f t="shared" si="109"/>
        <v>1409560</v>
      </c>
      <c r="AQ135" s="57">
        <f t="shared" si="110"/>
        <v>4232.912912912913</v>
      </c>
      <c r="AR135" s="90">
        <v>0</v>
      </c>
      <c r="AS135" s="23">
        <f t="shared" si="111"/>
        <v>0</v>
      </c>
      <c r="AT135" s="90">
        <v>0</v>
      </c>
      <c r="AU135" s="23">
        <f t="shared" si="112"/>
        <v>0</v>
      </c>
      <c r="AV135" s="70">
        <f t="shared" si="113"/>
        <v>3781142</v>
      </c>
      <c r="AW135" s="70">
        <f t="shared" si="114"/>
        <v>11354.78078078078</v>
      </c>
      <c r="AX135" s="61"/>
      <c r="AY135" s="61"/>
      <c r="AZ135" s="61"/>
      <c r="BA135" s="61"/>
    </row>
    <row r="136" spans="1:53" s="62" customFormat="1" ht="12.75">
      <c r="A136" s="49">
        <v>398002</v>
      </c>
      <c r="B136" s="68" t="s">
        <v>71</v>
      </c>
      <c r="C136" s="148">
        <v>480</v>
      </c>
      <c r="D136" s="90">
        <v>2672700</v>
      </c>
      <c r="E136" s="23">
        <f t="shared" si="88"/>
        <v>6471.428571428572</v>
      </c>
      <c r="F136" s="90">
        <v>456121</v>
      </c>
      <c r="G136" s="23">
        <f t="shared" si="89"/>
        <v>950.2520833333333</v>
      </c>
      <c r="H136" s="90">
        <v>0</v>
      </c>
      <c r="I136" s="23">
        <f t="shared" si="90"/>
        <v>0</v>
      </c>
      <c r="J136" s="90">
        <v>20726</v>
      </c>
      <c r="K136" s="23">
        <f t="shared" si="91"/>
        <v>43.17916666666667</v>
      </c>
      <c r="L136" s="90">
        <v>0</v>
      </c>
      <c r="M136" s="23">
        <f t="shared" si="92"/>
        <v>0</v>
      </c>
      <c r="N136" s="90">
        <v>229976</v>
      </c>
      <c r="O136" s="23">
        <f t="shared" si="93"/>
        <v>479.1166666666667</v>
      </c>
      <c r="P136" s="40">
        <f t="shared" si="94"/>
        <v>3379523</v>
      </c>
      <c r="Q136" s="64">
        <f t="shared" si="95"/>
        <v>7040.672916666666</v>
      </c>
      <c r="R136" s="90">
        <v>277411</v>
      </c>
      <c r="S136" s="23">
        <f t="shared" si="96"/>
        <v>577.9395833333333</v>
      </c>
      <c r="T136" s="90">
        <v>188706</v>
      </c>
      <c r="U136" s="23">
        <f t="shared" si="97"/>
        <v>393.1375</v>
      </c>
      <c r="V136" s="130">
        <f t="shared" si="98"/>
        <v>3845640</v>
      </c>
      <c r="W136" s="38">
        <f t="shared" si="99"/>
        <v>8011.75</v>
      </c>
      <c r="X136" s="90">
        <v>680373</v>
      </c>
      <c r="Y136" s="23">
        <f t="shared" si="100"/>
        <v>1417.44375</v>
      </c>
      <c r="Z136" s="90">
        <v>28591</v>
      </c>
      <c r="AA136" s="23">
        <f t="shared" si="101"/>
        <v>59.56458333333333</v>
      </c>
      <c r="AB136" s="90">
        <v>103031</v>
      </c>
      <c r="AC136" s="23">
        <f t="shared" si="102"/>
        <v>214.64791666666667</v>
      </c>
      <c r="AD136" s="90">
        <v>420263</v>
      </c>
      <c r="AE136" s="23">
        <f t="shared" si="103"/>
        <v>875.5479166666667</v>
      </c>
      <c r="AF136" s="90">
        <v>90620</v>
      </c>
      <c r="AG136" s="23">
        <f t="shared" si="104"/>
        <v>188.79166666666666</v>
      </c>
      <c r="AH136" s="90">
        <v>290841</v>
      </c>
      <c r="AI136" s="23">
        <f t="shared" si="105"/>
        <v>605.91875</v>
      </c>
      <c r="AJ136" s="90">
        <v>0</v>
      </c>
      <c r="AK136" s="23">
        <f t="shared" si="106"/>
        <v>0</v>
      </c>
      <c r="AL136" s="90">
        <v>11840</v>
      </c>
      <c r="AM136" s="23">
        <f t="shared" si="107"/>
        <v>24.666666666666668</v>
      </c>
      <c r="AN136" s="90">
        <v>85686</v>
      </c>
      <c r="AO136" s="23">
        <f t="shared" si="108"/>
        <v>178.5125</v>
      </c>
      <c r="AP136" s="57">
        <f t="shared" si="109"/>
        <v>1711245</v>
      </c>
      <c r="AQ136" s="57">
        <f t="shared" si="110"/>
        <v>3565.09375</v>
      </c>
      <c r="AR136" s="90">
        <v>0</v>
      </c>
      <c r="AS136" s="23">
        <f t="shared" si="111"/>
        <v>0</v>
      </c>
      <c r="AT136" s="90">
        <v>0</v>
      </c>
      <c r="AU136" s="23">
        <f t="shared" si="112"/>
        <v>0</v>
      </c>
      <c r="AV136" s="70">
        <f t="shared" si="113"/>
        <v>5556885</v>
      </c>
      <c r="AW136" s="70">
        <f t="shared" si="114"/>
        <v>11576.84375</v>
      </c>
      <c r="AX136" s="61"/>
      <c r="AY136" s="61"/>
      <c r="AZ136" s="61"/>
      <c r="BA136" s="61"/>
    </row>
    <row r="137" spans="1:49" ht="12.75">
      <c r="A137" s="65">
        <v>398003</v>
      </c>
      <c r="B137" s="107" t="s">
        <v>138</v>
      </c>
      <c r="C137" s="149">
        <v>288</v>
      </c>
      <c r="D137" s="106">
        <v>1702040</v>
      </c>
      <c r="E137" s="24">
        <f t="shared" si="88"/>
        <v>4121.162227602906</v>
      </c>
      <c r="F137" s="106">
        <v>130865</v>
      </c>
      <c r="G137" s="24">
        <f t="shared" si="89"/>
        <v>454.3923611111111</v>
      </c>
      <c r="H137" s="106">
        <v>0</v>
      </c>
      <c r="I137" s="24">
        <f t="shared" si="90"/>
        <v>0</v>
      </c>
      <c r="J137" s="106">
        <v>7978</v>
      </c>
      <c r="K137" s="24">
        <f t="shared" si="91"/>
        <v>27.70138888888889</v>
      </c>
      <c r="L137" s="106">
        <v>0</v>
      </c>
      <c r="M137" s="24">
        <f t="shared" si="92"/>
        <v>0</v>
      </c>
      <c r="N137" s="106">
        <v>0</v>
      </c>
      <c r="O137" s="24">
        <f t="shared" si="93"/>
        <v>0</v>
      </c>
      <c r="P137" s="63">
        <f t="shared" si="94"/>
        <v>1840883</v>
      </c>
      <c r="Q137" s="4">
        <f t="shared" si="95"/>
        <v>6391.954861111111</v>
      </c>
      <c r="R137" s="106">
        <v>111707</v>
      </c>
      <c r="S137" s="24">
        <f t="shared" si="96"/>
        <v>387.87152777777777</v>
      </c>
      <c r="T137" s="106">
        <v>78302</v>
      </c>
      <c r="U137" s="24">
        <f t="shared" si="97"/>
        <v>271.88194444444446</v>
      </c>
      <c r="V137" s="131">
        <f t="shared" si="98"/>
        <v>2030892</v>
      </c>
      <c r="W137" s="5">
        <f t="shared" si="99"/>
        <v>7051.708333333333</v>
      </c>
      <c r="X137" s="106">
        <v>297464</v>
      </c>
      <c r="Y137" s="24">
        <f t="shared" si="100"/>
        <v>1032.861111111111</v>
      </c>
      <c r="Z137" s="106">
        <v>18899</v>
      </c>
      <c r="AA137" s="24">
        <f t="shared" si="101"/>
        <v>65.62152777777777</v>
      </c>
      <c r="AB137" s="106">
        <v>56726</v>
      </c>
      <c r="AC137" s="24">
        <f t="shared" si="102"/>
        <v>196.96527777777777</v>
      </c>
      <c r="AD137" s="106">
        <v>172270</v>
      </c>
      <c r="AE137" s="24">
        <f t="shared" si="103"/>
        <v>598.1597222222222</v>
      </c>
      <c r="AF137" s="106">
        <v>211704</v>
      </c>
      <c r="AG137" s="24">
        <f t="shared" si="104"/>
        <v>735.0833333333334</v>
      </c>
      <c r="AH137" s="106">
        <v>152627</v>
      </c>
      <c r="AI137" s="24">
        <f t="shared" si="105"/>
        <v>529.9548611111111</v>
      </c>
      <c r="AJ137" s="106">
        <v>0</v>
      </c>
      <c r="AK137" s="24">
        <f t="shared" si="106"/>
        <v>0</v>
      </c>
      <c r="AL137" s="106">
        <v>0</v>
      </c>
      <c r="AM137" s="24">
        <f t="shared" si="107"/>
        <v>0</v>
      </c>
      <c r="AN137" s="106">
        <v>45520</v>
      </c>
      <c r="AO137" s="24">
        <f t="shared" si="108"/>
        <v>158.05555555555554</v>
      </c>
      <c r="AP137" s="6">
        <f t="shared" si="109"/>
        <v>955210</v>
      </c>
      <c r="AQ137" s="66">
        <f t="shared" si="110"/>
        <v>3316.7013888888887</v>
      </c>
      <c r="AR137" s="106">
        <v>0</v>
      </c>
      <c r="AS137" s="24">
        <f t="shared" si="111"/>
        <v>0</v>
      </c>
      <c r="AT137" s="106">
        <v>0</v>
      </c>
      <c r="AU137" s="24">
        <f t="shared" si="112"/>
        <v>0</v>
      </c>
      <c r="AV137" s="59">
        <f t="shared" si="113"/>
        <v>2986102</v>
      </c>
      <c r="AW137" s="59">
        <f t="shared" si="114"/>
        <v>10368.409722222223</v>
      </c>
    </row>
    <row r="138" spans="1:49" ht="12.75">
      <c r="A138" s="115">
        <v>398004</v>
      </c>
      <c r="B138" s="114" t="s">
        <v>154</v>
      </c>
      <c r="C138" s="148">
        <v>195</v>
      </c>
      <c r="D138" s="113">
        <v>1257344</v>
      </c>
      <c r="E138" s="112">
        <f t="shared" si="88"/>
        <v>3044.416464891041</v>
      </c>
      <c r="F138" s="113">
        <v>91192</v>
      </c>
      <c r="G138" s="112">
        <f t="shared" si="89"/>
        <v>467.65128205128207</v>
      </c>
      <c r="H138" s="113">
        <v>0</v>
      </c>
      <c r="I138" s="112">
        <f t="shared" si="90"/>
        <v>0</v>
      </c>
      <c r="J138" s="113">
        <v>22618</v>
      </c>
      <c r="K138" s="112">
        <f t="shared" si="91"/>
        <v>115.98974358974358</v>
      </c>
      <c r="L138" s="113">
        <v>0</v>
      </c>
      <c r="M138" s="112">
        <f t="shared" si="92"/>
        <v>0</v>
      </c>
      <c r="N138" s="113">
        <v>0</v>
      </c>
      <c r="O138" s="112">
        <f t="shared" si="93"/>
        <v>0</v>
      </c>
      <c r="P138" s="124">
        <f t="shared" si="94"/>
        <v>1371154</v>
      </c>
      <c r="Q138" s="111">
        <f t="shared" si="95"/>
        <v>7031.558974358974</v>
      </c>
      <c r="R138" s="113">
        <v>114198</v>
      </c>
      <c r="S138" s="112">
        <f t="shared" si="96"/>
        <v>585.6307692307693</v>
      </c>
      <c r="T138" s="113">
        <v>82239</v>
      </c>
      <c r="U138" s="112">
        <f t="shared" si="97"/>
        <v>421.73846153846154</v>
      </c>
      <c r="V138" s="129">
        <f t="shared" si="98"/>
        <v>1567591</v>
      </c>
      <c r="W138" s="110">
        <f t="shared" si="99"/>
        <v>8038.928205128205</v>
      </c>
      <c r="X138" s="113">
        <v>198325</v>
      </c>
      <c r="Y138" s="112">
        <f t="shared" si="100"/>
        <v>1017.0512820512821</v>
      </c>
      <c r="Z138" s="113">
        <v>14765</v>
      </c>
      <c r="AA138" s="112">
        <f t="shared" si="101"/>
        <v>75.71794871794872</v>
      </c>
      <c r="AB138" s="113">
        <v>54307</v>
      </c>
      <c r="AC138" s="112">
        <f t="shared" si="102"/>
        <v>278.4974358974359</v>
      </c>
      <c r="AD138" s="113">
        <v>151594</v>
      </c>
      <c r="AE138" s="112">
        <f t="shared" si="103"/>
        <v>777.4051282051282</v>
      </c>
      <c r="AF138" s="113">
        <v>155627</v>
      </c>
      <c r="AG138" s="112">
        <f t="shared" si="104"/>
        <v>798.0871794871795</v>
      </c>
      <c r="AH138" s="113">
        <v>123774</v>
      </c>
      <c r="AI138" s="112">
        <f t="shared" si="105"/>
        <v>634.7384615384616</v>
      </c>
      <c r="AJ138" s="113">
        <v>0</v>
      </c>
      <c r="AK138" s="112">
        <f t="shared" si="106"/>
        <v>0</v>
      </c>
      <c r="AL138" s="113">
        <v>0</v>
      </c>
      <c r="AM138" s="112">
        <f t="shared" si="107"/>
        <v>0</v>
      </c>
      <c r="AN138" s="113">
        <v>5093</v>
      </c>
      <c r="AO138" s="112">
        <f t="shared" si="108"/>
        <v>26.117948717948718</v>
      </c>
      <c r="AP138" s="109">
        <f t="shared" si="109"/>
        <v>703485</v>
      </c>
      <c r="AQ138" s="109">
        <f t="shared" si="110"/>
        <v>3607.6153846153848</v>
      </c>
      <c r="AR138" s="113">
        <v>0</v>
      </c>
      <c r="AS138" s="112">
        <f t="shared" si="111"/>
        <v>0</v>
      </c>
      <c r="AT138" s="113">
        <v>0</v>
      </c>
      <c r="AU138" s="112">
        <f t="shared" si="112"/>
        <v>0</v>
      </c>
      <c r="AV138" s="108">
        <f t="shared" si="113"/>
        <v>2271076</v>
      </c>
      <c r="AW138" s="108">
        <f t="shared" si="114"/>
        <v>11646.54358974359</v>
      </c>
    </row>
    <row r="139" spans="1:53" s="62" customFormat="1" ht="12.75">
      <c r="A139" s="49">
        <v>399001</v>
      </c>
      <c r="B139" s="68" t="s">
        <v>72</v>
      </c>
      <c r="C139" s="148">
        <v>460</v>
      </c>
      <c r="D139" s="90">
        <v>1985448</v>
      </c>
      <c r="E139" s="23">
        <f t="shared" si="88"/>
        <v>4807.38014527845</v>
      </c>
      <c r="F139" s="90">
        <v>379853</v>
      </c>
      <c r="G139" s="23">
        <f t="shared" si="89"/>
        <v>825.7673913043478</v>
      </c>
      <c r="H139" s="90">
        <v>0</v>
      </c>
      <c r="I139" s="23">
        <f t="shared" si="90"/>
        <v>0</v>
      </c>
      <c r="J139" s="90">
        <v>294307</v>
      </c>
      <c r="K139" s="23">
        <f t="shared" si="91"/>
        <v>639.7978260869565</v>
      </c>
      <c r="L139" s="90">
        <v>0</v>
      </c>
      <c r="M139" s="23">
        <f t="shared" si="92"/>
        <v>0</v>
      </c>
      <c r="N139" s="90">
        <v>0</v>
      </c>
      <c r="O139" s="23">
        <f t="shared" si="93"/>
        <v>0</v>
      </c>
      <c r="P139" s="40">
        <f t="shared" si="94"/>
        <v>2659608</v>
      </c>
      <c r="Q139" s="64">
        <f t="shared" si="95"/>
        <v>5781.75652173913</v>
      </c>
      <c r="R139" s="90">
        <v>100480</v>
      </c>
      <c r="S139" s="23">
        <f t="shared" si="96"/>
        <v>218.43478260869566</v>
      </c>
      <c r="T139" s="90">
        <v>314301</v>
      </c>
      <c r="U139" s="23">
        <f t="shared" si="97"/>
        <v>683.2630434782609</v>
      </c>
      <c r="V139" s="130">
        <f t="shared" si="98"/>
        <v>3074389</v>
      </c>
      <c r="W139" s="38">
        <f t="shared" si="99"/>
        <v>6683.454347826087</v>
      </c>
      <c r="X139" s="90">
        <v>492389</v>
      </c>
      <c r="Y139" s="23">
        <f t="shared" si="100"/>
        <v>1070.4108695652174</v>
      </c>
      <c r="Z139" s="90">
        <v>0</v>
      </c>
      <c r="AA139" s="23">
        <f t="shared" si="101"/>
        <v>0</v>
      </c>
      <c r="AB139" s="90">
        <v>194180</v>
      </c>
      <c r="AC139" s="23">
        <f t="shared" si="102"/>
        <v>422.1304347826087</v>
      </c>
      <c r="AD139" s="90">
        <v>419387</v>
      </c>
      <c r="AE139" s="23">
        <f t="shared" si="103"/>
        <v>911.7108695652174</v>
      </c>
      <c r="AF139" s="90">
        <v>436917</v>
      </c>
      <c r="AG139" s="23">
        <f t="shared" si="104"/>
        <v>949.8195652173913</v>
      </c>
      <c r="AH139" s="90">
        <v>332005</v>
      </c>
      <c r="AI139" s="23">
        <f t="shared" si="105"/>
        <v>721.75</v>
      </c>
      <c r="AJ139" s="90">
        <v>0</v>
      </c>
      <c r="AK139" s="23">
        <f t="shared" si="106"/>
        <v>0</v>
      </c>
      <c r="AL139" s="90">
        <v>0</v>
      </c>
      <c r="AM139" s="23">
        <f t="shared" si="107"/>
        <v>0</v>
      </c>
      <c r="AN139" s="90">
        <v>562362</v>
      </c>
      <c r="AO139" s="23">
        <f t="shared" si="108"/>
        <v>1222.5260869565218</v>
      </c>
      <c r="AP139" s="57">
        <f t="shared" si="109"/>
        <v>2437240</v>
      </c>
      <c r="AQ139" s="57">
        <f t="shared" si="110"/>
        <v>5298.347826086957</v>
      </c>
      <c r="AR139" s="90">
        <v>160085</v>
      </c>
      <c r="AS139" s="23">
        <f t="shared" si="111"/>
        <v>348.0108695652174</v>
      </c>
      <c r="AT139" s="90">
        <v>0</v>
      </c>
      <c r="AU139" s="23">
        <f t="shared" si="112"/>
        <v>0</v>
      </c>
      <c r="AV139" s="70">
        <f t="shared" si="113"/>
        <v>5671714</v>
      </c>
      <c r="AW139" s="70">
        <f t="shared" si="114"/>
        <v>12329.813043478262</v>
      </c>
      <c r="AX139" s="61"/>
      <c r="AY139" s="61"/>
      <c r="AZ139" s="61"/>
      <c r="BA139" s="61"/>
    </row>
    <row r="140" spans="1:53" s="62" customFormat="1" ht="12.75">
      <c r="A140" s="65">
        <v>399002</v>
      </c>
      <c r="B140" s="58" t="s">
        <v>139</v>
      </c>
      <c r="C140" s="149">
        <v>241</v>
      </c>
      <c r="D140" s="106">
        <v>1209677</v>
      </c>
      <c r="E140" s="24">
        <f>D140/$C$140</f>
        <v>5019.406639004149</v>
      </c>
      <c r="F140" s="106">
        <v>356502</v>
      </c>
      <c r="G140" s="24">
        <f>F140/C140</f>
        <v>1479.2614107883817</v>
      </c>
      <c r="H140" s="106">
        <v>0</v>
      </c>
      <c r="I140" s="24">
        <f>H140/C140</f>
        <v>0</v>
      </c>
      <c r="J140" s="106">
        <v>191347</v>
      </c>
      <c r="K140" s="24">
        <f>J140/C140</f>
        <v>793.9709543568465</v>
      </c>
      <c r="L140" s="106">
        <v>0</v>
      </c>
      <c r="M140" s="24">
        <f>L140/C140</f>
        <v>0</v>
      </c>
      <c r="N140" s="106">
        <v>0</v>
      </c>
      <c r="O140" s="24">
        <f>N140/C140</f>
        <v>0</v>
      </c>
      <c r="P140" s="63">
        <f>D140+F140+H140+J140+L140+N140</f>
        <v>1757526</v>
      </c>
      <c r="Q140" s="4">
        <f>P140/$C140</f>
        <v>7292.639004149378</v>
      </c>
      <c r="R140" s="106">
        <v>129918</v>
      </c>
      <c r="S140" s="24">
        <f>R140/$C140</f>
        <v>539.0788381742739</v>
      </c>
      <c r="T140" s="106">
        <v>0</v>
      </c>
      <c r="U140" s="24">
        <f>T140/C140</f>
        <v>0</v>
      </c>
      <c r="V140" s="131">
        <f>P140+R140+T140</f>
        <v>1887444</v>
      </c>
      <c r="W140" s="5">
        <f>V140/$C140</f>
        <v>7831.717842323652</v>
      </c>
      <c r="X140" s="106">
        <v>301344</v>
      </c>
      <c r="Y140" s="24">
        <f>X140/C140</f>
        <v>1250.390041493776</v>
      </c>
      <c r="Z140" s="106">
        <v>0</v>
      </c>
      <c r="AA140" s="24">
        <f>Z140/C140</f>
        <v>0</v>
      </c>
      <c r="AB140" s="106">
        <v>120267</v>
      </c>
      <c r="AC140" s="24">
        <f>AB140/C140</f>
        <v>499.0331950207469</v>
      </c>
      <c r="AD140" s="106">
        <v>320093</v>
      </c>
      <c r="AE140" s="24">
        <f>AD140/C140</f>
        <v>1328.1867219917012</v>
      </c>
      <c r="AF140" s="106">
        <v>333933</v>
      </c>
      <c r="AG140" s="24">
        <f>AF140/C140</f>
        <v>1385.6141078838175</v>
      </c>
      <c r="AH140" s="106">
        <v>163587</v>
      </c>
      <c r="AI140" s="24">
        <f>AH140/C140</f>
        <v>678.7842323651453</v>
      </c>
      <c r="AJ140" s="106">
        <v>0</v>
      </c>
      <c r="AK140" s="24">
        <f>AJ140/C140</f>
        <v>0</v>
      </c>
      <c r="AL140" s="106">
        <v>0</v>
      </c>
      <c r="AM140" s="24">
        <f>AL140/C140</f>
        <v>0</v>
      </c>
      <c r="AN140" s="106">
        <v>567330</v>
      </c>
      <c r="AO140" s="24">
        <f>AN140/C140</f>
        <v>2354.066390041494</v>
      </c>
      <c r="AP140" s="66">
        <f>X140+Z140+AB140+AD140+AF140+AH140+AJ140+AL140+AN140</f>
        <v>1806554</v>
      </c>
      <c r="AQ140" s="66">
        <f>AP140/$C140</f>
        <v>7496.074688796681</v>
      </c>
      <c r="AR140" s="106">
        <v>0</v>
      </c>
      <c r="AS140" s="24">
        <f>AR140/C140</f>
        <v>0</v>
      </c>
      <c r="AT140" s="106">
        <v>0</v>
      </c>
      <c r="AU140" s="24">
        <f>AT140/$C140</f>
        <v>0</v>
      </c>
      <c r="AV140" s="59">
        <f>V140+AP140+AR140+AT140</f>
        <v>3693998</v>
      </c>
      <c r="AW140" s="59">
        <f>AV140/$C140</f>
        <v>15327.792531120333</v>
      </c>
      <c r="AX140" s="61"/>
      <c r="AY140" s="61"/>
      <c r="AZ140" s="61"/>
      <c r="BA140" s="61"/>
    </row>
    <row r="141" spans="1:49" ht="12.75">
      <c r="A141" s="20"/>
      <c r="B141" s="21" t="s">
        <v>155</v>
      </c>
      <c r="C141" s="48">
        <f>SUM(C93:C140)</f>
        <v>18632</v>
      </c>
      <c r="D141" s="22">
        <f>SUM(D93:D140)</f>
        <v>81061536</v>
      </c>
      <c r="E141" s="22">
        <f>D141/$C$141</f>
        <v>4350.662086732504</v>
      </c>
      <c r="F141" s="22">
        <f>SUM(F93:F140)</f>
        <v>13293953</v>
      </c>
      <c r="G141" s="22">
        <f>F141/$C$141</f>
        <v>713.5011270931731</v>
      </c>
      <c r="H141" s="22">
        <f>SUM(H93:H140)</f>
        <v>4431</v>
      </c>
      <c r="I141" s="121">
        <f>H141/$C$141</f>
        <v>0.23781665951051953</v>
      </c>
      <c r="J141" s="22">
        <f>SUM(J93:J140)</f>
        <v>4351778</v>
      </c>
      <c r="K141" s="36">
        <f>J141/C141</f>
        <v>233.56472735079433</v>
      </c>
      <c r="L141" s="22">
        <f>SUM(L93:L140)</f>
        <v>0</v>
      </c>
      <c r="M141" s="36">
        <f>L141/C141</f>
        <v>0</v>
      </c>
      <c r="N141" s="22">
        <f>SUM(N93:N140)</f>
        <v>7017170</v>
      </c>
      <c r="O141" s="46">
        <f>N141/C141</f>
        <v>376.6192571919279</v>
      </c>
      <c r="P141" s="122">
        <f>D141+F141+H141+J141+L141+N141</f>
        <v>105728868</v>
      </c>
      <c r="Q141" s="34">
        <f>P141/$C141</f>
        <v>5674.585015027909</v>
      </c>
      <c r="R141" s="22">
        <f>SUM(R93:R140)</f>
        <v>8100442</v>
      </c>
      <c r="S141" s="44">
        <f>R141/$C141</f>
        <v>434.75966079862604</v>
      </c>
      <c r="T141" s="22">
        <f>SUM(T93:T140)</f>
        <v>9315377</v>
      </c>
      <c r="U141" s="36">
        <f>T141/C141</f>
        <v>499.96656290253327</v>
      </c>
      <c r="V141" s="133">
        <f>SUM(V93:V140)</f>
        <v>123144687</v>
      </c>
      <c r="W141" s="123">
        <f>V141/$C141</f>
        <v>6609.3112387290685</v>
      </c>
      <c r="X141" s="22">
        <f>SUM(X93:X140)</f>
        <v>22738383</v>
      </c>
      <c r="Y141" s="36">
        <f>X141/C141</f>
        <v>1220.3941069128382</v>
      </c>
      <c r="Z141" s="22">
        <f>SUM(Z93:Z140)</f>
        <v>2860026</v>
      </c>
      <c r="AA141" s="36">
        <f>Z141/C141</f>
        <v>153.5007513954487</v>
      </c>
      <c r="AB141" s="22">
        <f>SUM(AB93:AB140)</f>
        <v>7802192</v>
      </c>
      <c r="AC141" s="36">
        <f>AB141/C141</f>
        <v>418.7522541863461</v>
      </c>
      <c r="AD141" s="22">
        <f>SUM(AD93:AD140)</f>
        <v>18608054</v>
      </c>
      <c r="AE141" s="33">
        <f>AD141/C141</f>
        <v>998.7147917561185</v>
      </c>
      <c r="AF141" s="22">
        <f>SUM(AF93:AF140)</f>
        <v>13205672</v>
      </c>
      <c r="AG141" s="33">
        <f>AF141/C141</f>
        <v>708.7629884070417</v>
      </c>
      <c r="AH141" s="22">
        <f>SUM(AH93:AH140)</f>
        <v>7320674</v>
      </c>
      <c r="AI141" s="33">
        <f>AH141/C141</f>
        <v>392.9086517818806</v>
      </c>
      <c r="AJ141" s="22">
        <f>SUM(AJ93:AJ140)</f>
        <v>0</v>
      </c>
      <c r="AK141" s="33">
        <f>AJ141/C141</f>
        <v>0</v>
      </c>
      <c r="AL141" s="22">
        <f>SUM(AL93:AL140)</f>
        <v>17684</v>
      </c>
      <c r="AM141" s="33">
        <f>AL141/C141</f>
        <v>0.9491197939029626</v>
      </c>
      <c r="AN141" s="22">
        <f>SUM(AN93:AN140)</f>
        <v>4938132</v>
      </c>
      <c r="AO141" s="33">
        <f>AN141/C141</f>
        <v>265.0349935594676</v>
      </c>
      <c r="AP141" s="81">
        <f>SUM(AP93:AP140)</f>
        <v>77490817</v>
      </c>
      <c r="AQ141" s="83">
        <f>AP141/$C141</f>
        <v>4159.017657793044</v>
      </c>
      <c r="AR141" s="22">
        <f>SUM(AR93:AR140)</f>
        <v>197965</v>
      </c>
      <c r="AS141" s="33">
        <f>AR141/C141</f>
        <v>10.625</v>
      </c>
      <c r="AT141" s="22">
        <f>SUM(AT93:AT140)</f>
        <v>113130</v>
      </c>
      <c r="AU141" s="33">
        <f>AT141/$C141</f>
        <v>6.071811936453414</v>
      </c>
      <c r="AV141" s="47">
        <f>SUM(AV93:AV140)</f>
        <v>200946599</v>
      </c>
      <c r="AW141" s="51">
        <f>AV141/$C141</f>
        <v>10785.025708458566</v>
      </c>
    </row>
    <row r="142" spans="1:49" ht="12.75">
      <c r="A142" s="25"/>
      <c r="B142" s="26"/>
      <c r="C142" s="26"/>
      <c r="D142" s="26"/>
      <c r="E142" s="26"/>
      <c r="F142" s="26"/>
      <c r="G142" s="26"/>
      <c r="H142" s="26"/>
      <c r="I142" s="29"/>
      <c r="J142" s="26"/>
      <c r="K142" s="28"/>
      <c r="L142" s="26"/>
      <c r="M142" s="28"/>
      <c r="N142" s="26"/>
      <c r="O142" s="127"/>
      <c r="P142" s="28"/>
      <c r="Q142" s="29"/>
      <c r="R142" s="26"/>
      <c r="S142" s="28"/>
      <c r="T142" s="26"/>
      <c r="U142" s="29"/>
      <c r="V142" s="28"/>
      <c r="W142" s="28"/>
      <c r="X142" s="26"/>
      <c r="Y142" s="29"/>
      <c r="Z142" s="26"/>
      <c r="AA142" s="29"/>
      <c r="AB142" s="26"/>
      <c r="AC142" s="28"/>
      <c r="AD142" s="26"/>
      <c r="AE142" s="29"/>
      <c r="AF142" s="26"/>
      <c r="AG142" s="29"/>
      <c r="AH142" s="26"/>
      <c r="AI142" s="28"/>
      <c r="AJ142" s="26"/>
      <c r="AK142" s="29"/>
      <c r="AL142" s="26"/>
      <c r="AM142" s="29"/>
      <c r="AN142" s="26"/>
      <c r="AO142" s="28"/>
      <c r="AP142" s="28"/>
      <c r="AQ142" s="29"/>
      <c r="AR142" s="26"/>
      <c r="AS142" s="29"/>
      <c r="AT142" s="26"/>
      <c r="AU142" s="41"/>
      <c r="AV142" s="28"/>
      <c r="AW142" s="29"/>
    </row>
    <row r="143" spans="1:53" ht="13.5" thickBot="1">
      <c r="A143" s="100"/>
      <c r="B143" s="101" t="s">
        <v>73</v>
      </c>
      <c r="C143" s="93">
        <f>C141+C91+C78+C74</f>
        <v>689418</v>
      </c>
      <c r="D143" s="94">
        <f>D141+D91+D78+D74</f>
        <v>2617262489.76</v>
      </c>
      <c r="E143" s="95">
        <f>D143/$C$143</f>
        <v>3796.3361701609188</v>
      </c>
      <c r="F143" s="94">
        <f>F141+F91+F78+F74</f>
        <v>958930906.85</v>
      </c>
      <c r="G143" s="94">
        <f>F143/C143</f>
        <v>1390.9281551250476</v>
      </c>
      <c r="H143" s="94">
        <f>H141+H91+H78+H74</f>
        <v>124641358.41</v>
      </c>
      <c r="I143" s="96">
        <f>H143/C143</f>
        <v>180.7921441128604</v>
      </c>
      <c r="J143" s="94">
        <f>J141+J91+J78+J74</f>
        <v>169845496.51</v>
      </c>
      <c r="K143" s="94">
        <f>J143/C143</f>
        <v>246.36069338195404</v>
      </c>
      <c r="L143" s="94">
        <f>L141+L91+L78+L74</f>
        <v>12807386</v>
      </c>
      <c r="M143" s="94">
        <f>L143/C143</f>
        <v>18.577098364127423</v>
      </c>
      <c r="N143" s="94">
        <f>N141+N91+N78+N74</f>
        <v>429451946.93</v>
      </c>
      <c r="O143" s="128">
        <f>N143/C143</f>
        <v>622.919545080053</v>
      </c>
      <c r="P143" s="97">
        <f>SUM(P74+P78+P91+P141)</f>
        <v>4312939584.46</v>
      </c>
      <c r="Q143" s="97">
        <f>P143/C143</f>
        <v>6255.913806224961</v>
      </c>
      <c r="R143" s="94">
        <f>R141+R91+R78+R74</f>
        <v>352118214.29</v>
      </c>
      <c r="S143" s="94">
        <f>R143/C143</f>
        <v>510.7470566332762</v>
      </c>
      <c r="T143" s="94">
        <f>T141+T91+T78+T74</f>
        <v>412613731.71</v>
      </c>
      <c r="U143" s="128">
        <f>T143/C143</f>
        <v>598.4957336623064</v>
      </c>
      <c r="V143" s="134">
        <f>SUM(V74+V78+V91+V141)</f>
        <v>5077671530.46</v>
      </c>
      <c r="W143" s="98">
        <f>V143/C143</f>
        <v>7365.156596520544</v>
      </c>
      <c r="X143" s="94">
        <f>X141+X91+X78+X74</f>
        <v>412063393.64</v>
      </c>
      <c r="Y143" s="94">
        <f>X143/C143</f>
        <v>597.6974689375676</v>
      </c>
      <c r="Z143" s="94">
        <f>Z141+Z91+Z78+Z74</f>
        <v>168068415.57</v>
      </c>
      <c r="AA143" s="128">
        <f>Z143/C143</f>
        <v>243.78303956380597</v>
      </c>
      <c r="AB143" s="94">
        <f>AB141+AB91+AB78+AB74</f>
        <v>95975469.35</v>
      </c>
      <c r="AC143" s="94">
        <f>AB143/C143</f>
        <v>139.2123056694197</v>
      </c>
      <c r="AD143" s="94">
        <f>AD141+AD91+AD78+AD74</f>
        <v>680145562.12</v>
      </c>
      <c r="AE143" s="94">
        <f>AD143/C143</f>
        <v>986.5503397358351</v>
      </c>
      <c r="AF143" s="94">
        <f>AF141+AF91+AF78+AF74</f>
        <v>428278470.01</v>
      </c>
      <c r="AG143" s="128">
        <f>AF143/C143</f>
        <v>621.2174181846136</v>
      </c>
      <c r="AH143" s="94">
        <f>AH141+AH91+AH78+AH74</f>
        <v>396817924.14</v>
      </c>
      <c r="AI143" s="94">
        <f>AH143/C143</f>
        <v>575.583933317668</v>
      </c>
      <c r="AJ143" s="94">
        <f>AJ141+AJ91+AJ78+AJ74</f>
        <v>313020</v>
      </c>
      <c r="AK143" s="94">
        <f>AJ143/C143</f>
        <v>0.45403514268556955</v>
      </c>
      <c r="AL143" s="94">
        <f>AL141+AL91+AL78+AL74</f>
        <v>8029743</v>
      </c>
      <c r="AM143" s="128">
        <f>AL143/C143</f>
        <v>11.647132798969565</v>
      </c>
      <c r="AN143" s="94">
        <f>AN141+AN91+AN78+AN74</f>
        <v>122913550.99</v>
      </c>
      <c r="AO143" s="94">
        <f>AN143/C143</f>
        <v>178.28596147765217</v>
      </c>
      <c r="AP143" s="99">
        <f>SUM(AP74+AP78+AP91+AP141)</f>
        <v>2312605548.82</v>
      </c>
      <c r="AQ143" s="102">
        <f>AP143/C143</f>
        <v>3354.4316348282177</v>
      </c>
      <c r="AR143" s="94">
        <f>AR141+AR91+AR78+AR74</f>
        <v>620869633.02</v>
      </c>
      <c r="AS143" s="128">
        <f>AR143/C143</f>
        <v>900.5706741338346</v>
      </c>
      <c r="AT143" s="94">
        <f>AT141+AT91+AT78+AT74</f>
        <v>351679913</v>
      </c>
      <c r="AU143" s="94">
        <f>AT143/C143</f>
        <v>510.11130112645736</v>
      </c>
      <c r="AV143" s="103">
        <f>SUM(AV74+AV78+AV91+AV141)</f>
        <v>8362826625.3</v>
      </c>
      <c r="AW143" s="104">
        <f>AV143/C143</f>
        <v>12130.270206609053</v>
      </c>
      <c r="AX143" s="105"/>
      <c r="AY143" s="105"/>
      <c r="AZ143" s="105"/>
      <c r="BA143" s="105"/>
    </row>
    <row r="144" ht="13.5" thickTop="1"/>
    <row r="145" spans="4:48" ht="12.75" customHeight="1">
      <c r="D145" s="154" t="s">
        <v>185</v>
      </c>
      <c r="E145" s="154"/>
      <c r="F145" s="154"/>
      <c r="J145" s="154" t="s">
        <v>185</v>
      </c>
      <c r="K145" s="154"/>
      <c r="L145" s="154"/>
      <c r="P145" s="154" t="s">
        <v>185</v>
      </c>
      <c r="Q145" s="154"/>
      <c r="R145" s="154"/>
      <c r="V145" s="154" t="s">
        <v>185</v>
      </c>
      <c r="W145" s="154"/>
      <c r="X145" s="154"/>
      <c r="AB145" s="154" t="s">
        <v>185</v>
      </c>
      <c r="AC145" s="154"/>
      <c r="AD145" s="154"/>
      <c r="AH145" s="154" t="s">
        <v>185</v>
      </c>
      <c r="AI145" s="154"/>
      <c r="AJ145" s="154"/>
      <c r="AN145" s="154" t="s">
        <v>185</v>
      </c>
      <c r="AO145" s="154"/>
      <c r="AP145" s="154"/>
      <c r="AT145" s="154" t="s">
        <v>185</v>
      </c>
      <c r="AU145" s="154"/>
      <c r="AV145" s="154"/>
    </row>
    <row r="146" spans="4:48" ht="12.75" customHeight="1">
      <c r="D146" s="155" t="s">
        <v>186</v>
      </c>
      <c r="E146" s="155"/>
      <c r="F146" s="155"/>
      <c r="J146" s="155" t="s">
        <v>186</v>
      </c>
      <c r="K146" s="155"/>
      <c r="L146" s="155"/>
      <c r="P146" s="155" t="s">
        <v>186</v>
      </c>
      <c r="Q146" s="155"/>
      <c r="R146" s="155"/>
      <c r="V146" s="155" t="s">
        <v>186</v>
      </c>
      <c r="W146" s="155"/>
      <c r="X146" s="155"/>
      <c r="AB146" s="155" t="s">
        <v>186</v>
      </c>
      <c r="AC146" s="155"/>
      <c r="AD146" s="155"/>
      <c r="AH146" s="155" t="s">
        <v>186</v>
      </c>
      <c r="AI146" s="155"/>
      <c r="AJ146" s="155"/>
      <c r="AN146" s="155" t="s">
        <v>186</v>
      </c>
      <c r="AO146" s="155"/>
      <c r="AP146" s="155"/>
      <c r="AT146" s="155" t="s">
        <v>186</v>
      </c>
      <c r="AU146" s="155"/>
      <c r="AV146" s="155"/>
    </row>
  </sheetData>
  <sheetProtection/>
  <mergeCells count="28">
    <mergeCell ref="AT145:AV145"/>
    <mergeCell ref="AT146:AV146"/>
    <mergeCell ref="C2:C3"/>
    <mergeCell ref="D1:I1"/>
    <mergeCell ref="P2:P3"/>
    <mergeCell ref="J1:O1"/>
    <mergeCell ref="P1:U1"/>
    <mergeCell ref="AV2:AV3"/>
    <mergeCell ref="V2:V3"/>
    <mergeCell ref="AP2:AP3"/>
    <mergeCell ref="V1:AA1"/>
    <mergeCell ref="AB1:AG1"/>
    <mergeCell ref="AH1:AM1"/>
    <mergeCell ref="AN1:AS1"/>
    <mergeCell ref="D145:F145"/>
    <mergeCell ref="D146:F146"/>
    <mergeCell ref="J145:L145"/>
    <mergeCell ref="J146:L146"/>
    <mergeCell ref="P145:R145"/>
    <mergeCell ref="P146:R146"/>
    <mergeCell ref="V145:X145"/>
    <mergeCell ref="V146:X146"/>
    <mergeCell ref="AB145:AD145"/>
    <mergeCell ref="AB146:AD146"/>
    <mergeCell ref="AH145:AJ145"/>
    <mergeCell ref="AH146:AJ146"/>
    <mergeCell ref="AN145:AP145"/>
    <mergeCell ref="AN146:AP146"/>
  </mergeCells>
  <printOptions horizontalCentered="1"/>
  <pageMargins left="0.36" right="0.33" top="0.74" bottom="0.53" header="0.34" footer="0.5"/>
  <pageSetup horizontalDpi="600" verticalDpi="600" orientation="portrait" paperSize="5" scale="80" r:id="rId1"/>
  <headerFooter alignWithMargins="0">
    <oddHeader>&amp;C
</oddHeader>
  </headerFooter>
  <rowBreaks count="1" manualBreakCount="1">
    <brk id="75" max="255" man="1"/>
  </rowBreaks>
  <colBreaks count="7" manualBreakCount="7">
    <brk id="9" max="65535" man="1"/>
    <brk id="15" max="145" man="1"/>
    <brk id="21" max="65535" man="1"/>
    <brk id="27" max="65535" man="1"/>
    <brk id="33" max="65535" man="1"/>
    <brk id="39" max="65535" man="1"/>
    <brk id="4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2011-02-16T18:19:10Z</cp:lastPrinted>
  <dcterms:created xsi:type="dcterms:W3CDTF">2003-04-30T19:33:38Z</dcterms:created>
  <dcterms:modified xsi:type="dcterms:W3CDTF">2011-02-25T13:55:31Z</dcterms:modified>
  <cp:category/>
  <cp:version/>
  <cp:contentType/>
  <cp:contentStatus/>
</cp:coreProperties>
</file>