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Obj900 - Othr Uses  - by fund" sheetId="1" r:id="rId1"/>
  </sheets>
  <externalReferences>
    <externalReference r:id="rId2"/>
  </externalReferences>
  <definedNames>
    <definedName name="_xlnm.Print_Area" localSheetId="0">'Obj900 - Othr Uses  - by fund'!$A$1:$O$155</definedName>
    <definedName name="_xlnm.Print_Titles" localSheetId="0">'Obj900 - Othr Uses  - by fund'!$A:$B,'Obj900 - Othr Uses  - by fund'!$1:$2</definedName>
  </definedNames>
  <calcPr calcId="145621"/>
</workbook>
</file>

<file path=xl/calcChain.xml><?xml version="1.0" encoding="utf-8"?>
<calcChain xmlns="http://schemas.openxmlformats.org/spreadsheetml/2006/main">
  <c r="H150" i="1" l="1"/>
  <c r="G150" i="1"/>
  <c r="F150" i="1"/>
  <c r="E150" i="1"/>
  <c r="D150" i="1"/>
  <c r="C150" i="1"/>
  <c r="I149" i="1"/>
  <c r="O149" i="1" s="1"/>
  <c r="H147" i="1"/>
  <c r="G147" i="1"/>
  <c r="F147" i="1"/>
  <c r="E147" i="1"/>
  <c r="D147" i="1"/>
  <c r="C147" i="1"/>
  <c r="I146" i="1"/>
  <c r="O146" i="1" s="1"/>
  <c r="I145" i="1"/>
  <c r="O145" i="1" s="1"/>
  <c r="I144" i="1"/>
  <c r="O144" i="1" s="1"/>
  <c r="I143" i="1"/>
  <c r="O143" i="1" s="1"/>
  <c r="I142" i="1"/>
  <c r="O142" i="1" s="1"/>
  <c r="I141" i="1"/>
  <c r="O141" i="1" s="1"/>
  <c r="I140" i="1"/>
  <c r="O140" i="1" s="1"/>
  <c r="N139" i="1"/>
  <c r="J139" i="1"/>
  <c r="I139" i="1"/>
  <c r="O139" i="1" s="1"/>
  <c r="I138" i="1"/>
  <c r="O138" i="1" s="1"/>
  <c r="I137" i="1"/>
  <c r="O137" i="1" s="1"/>
  <c r="I136" i="1"/>
  <c r="O136" i="1" s="1"/>
  <c r="I135" i="1"/>
  <c r="O135" i="1" s="1"/>
  <c r="I134" i="1"/>
  <c r="O134" i="1" s="1"/>
  <c r="I133" i="1"/>
  <c r="O133" i="1" s="1"/>
  <c r="I132" i="1"/>
  <c r="O132" i="1" s="1"/>
  <c r="N131" i="1"/>
  <c r="J131" i="1"/>
  <c r="I131" i="1"/>
  <c r="O131" i="1" s="1"/>
  <c r="I130" i="1"/>
  <c r="O130" i="1" s="1"/>
  <c r="I129" i="1"/>
  <c r="O129" i="1" s="1"/>
  <c r="I128" i="1"/>
  <c r="O128" i="1" s="1"/>
  <c r="I127" i="1"/>
  <c r="O127" i="1" s="1"/>
  <c r="I126" i="1"/>
  <c r="O126" i="1" s="1"/>
  <c r="I125" i="1"/>
  <c r="O125" i="1" s="1"/>
  <c r="I124" i="1"/>
  <c r="O124" i="1" s="1"/>
  <c r="N123" i="1"/>
  <c r="J123" i="1"/>
  <c r="I123" i="1"/>
  <c r="O123" i="1" s="1"/>
  <c r="I122" i="1"/>
  <c r="O122" i="1" s="1"/>
  <c r="I121" i="1"/>
  <c r="O121" i="1" s="1"/>
  <c r="I120" i="1"/>
  <c r="O120" i="1" s="1"/>
  <c r="I119" i="1"/>
  <c r="O119" i="1" s="1"/>
  <c r="I118" i="1"/>
  <c r="O118" i="1" s="1"/>
  <c r="I117" i="1"/>
  <c r="O117" i="1" s="1"/>
  <c r="I116" i="1"/>
  <c r="O116" i="1" s="1"/>
  <c r="N115" i="1"/>
  <c r="J115" i="1"/>
  <c r="I115" i="1"/>
  <c r="O115" i="1" s="1"/>
  <c r="I114" i="1"/>
  <c r="O114" i="1" s="1"/>
  <c r="I113" i="1"/>
  <c r="O113" i="1" s="1"/>
  <c r="I112" i="1"/>
  <c r="O112" i="1" s="1"/>
  <c r="I111" i="1"/>
  <c r="O111" i="1" s="1"/>
  <c r="I110" i="1"/>
  <c r="O110" i="1" s="1"/>
  <c r="I109" i="1"/>
  <c r="O109" i="1" s="1"/>
  <c r="I108" i="1"/>
  <c r="O108" i="1" s="1"/>
  <c r="N107" i="1"/>
  <c r="J107" i="1"/>
  <c r="I107" i="1"/>
  <c r="O107" i="1" s="1"/>
  <c r="I106" i="1"/>
  <c r="O106" i="1" s="1"/>
  <c r="I105" i="1"/>
  <c r="O105" i="1" s="1"/>
  <c r="I104" i="1"/>
  <c r="O104" i="1" s="1"/>
  <c r="I103" i="1"/>
  <c r="O103" i="1" s="1"/>
  <c r="I102" i="1"/>
  <c r="O102" i="1" s="1"/>
  <c r="I101" i="1"/>
  <c r="O101" i="1" s="1"/>
  <c r="I100" i="1"/>
  <c r="O100" i="1" s="1"/>
  <c r="N99" i="1"/>
  <c r="J99" i="1"/>
  <c r="I99" i="1"/>
  <c r="O99" i="1" s="1"/>
  <c r="I98" i="1"/>
  <c r="O98" i="1" s="1"/>
  <c r="I97" i="1"/>
  <c r="O97" i="1" s="1"/>
  <c r="I96" i="1"/>
  <c r="O96" i="1" s="1"/>
  <c r="I95" i="1"/>
  <c r="O95" i="1" s="1"/>
  <c r="I94" i="1"/>
  <c r="O94" i="1" s="1"/>
  <c r="I93" i="1"/>
  <c r="H91" i="1"/>
  <c r="G91" i="1"/>
  <c r="F91" i="1"/>
  <c r="E91" i="1"/>
  <c r="D91" i="1"/>
  <c r="C91" i="1"/>
  <c r="I90" i="1"/>
  <c r="I89" i="1"/>
  <c r="I88" i="1"/>
  <c r="O88" i="1" s="1"/>
  <c r="I87" i="1"/>
  <c r="N86" i="1"/>
  <c r="I86" i="1"/>
  <c r="O86" i="1" s="1"/>
  <c r="I85" i="1"/>
  <c r="O85" i="1" s="1"/>
  <c r="I84" i="1"/>
  <c r="O84" i="1" s="1"/>
  <c r="I83" i="1"/>
  <c r="O83" i="1" s="1"/>
  <c r="N82" i="1"/>
  <c r="J82" i="1"/>
  <c r="I82" i="1"/>
  <c r="O82" i="1" s="1"/>
  <c r="I81" i="1"/>
  <c r="O81" i="1" s="1"/>
  <c r="I80" i="1"/>
  <c r="O80" i="1" s="1"/>
  <c r="K79" i="1"/>
  <c r="I79" i="1"/>
  <c r="O79" i="1" s="1"/>
  <c r="H77" i="1"/>
  <c r="G77" i="1"/>
  <c r="F77" i="1"/>
  <c r="E77" i="1"/>
  <c r="D77" i="1"/>
  <c r="C77" i="1"/>
  <c r="I76" i="1"/>
  <c r="O76" i="1" s="1"/>
  <c r="I75" i="1"/>
  <c r="H73" i="1"/>
  <c r="G73" i="1"/>
  <c r="F73" i="1"/>
  <c r="E73" i="1"/>
  <c r="C73" i="1"/>
  <c r="N72" i="1"/>
  <c r="J72" i="1"/>
  <c r="I72" i="1"/>
  <c r="O72" i="1" s="1"/>
  <c r="I71" i="1"/>
  <c r="O71" i="1" s="1"/>
  <c r="I70" i="1"/>
  <c r="O70" i="1" s="1"/>
  <c r="K69" i="1"/>
  <c r="I69" i="1"/>
  <c r="O69" i="1" s="1"/>
  <c r="I68" i="1"/>
  <c r="O68" i="1" s="1"/>
  <c r="I67" i="1"/>
  <c r="O67" i="1" s="1"/>
  <c r="I66" i="1"/>
  <c r="O66" i="1" s="1"/>
  <c r="I65" i="1"/>
  <c r="O65" i="1" s="1"/>
  <c r="I64" i="1"/>
  <c r="O64" i="1" s="1"/>
  <c r="I63" i="1"/>
  <c r="M63" i="1" s="1"/>
  <c r="I62" i="1"/>
  <c r="O62" i="1" s="1"/>
  <c r="I61" i="1"/>
  <c r="O61" i="1" s="1"/>
  <c r="N60" i="1"/>
  <c r="J60" i="1"/>
  <c r="I60" i="1"/>
  <c r="O60" i="1" s="1"/>
  <c r="I59" i="1"/>
  <c r="O59" i="1" s="1"/>
  <c r="I58" i="1"/>
  <c r="O58" i="1" s="1"/>
  <c r="I57" i="1"/>
  <c r="O57" i="1" s="1"/>
  <c r="I56" i="1"/>
  <c r="O56" i="1" s="1"/>
  <c r="I55" i="1"/>
  <c r="O55" i="1" s="1"/>
  <c r="D54" i="1"/>
  <c r="D73" i="1" s="1"/>
  <c r="I53" i="1"/>
  <c r="O53" i="1" s="1"/>
  <c r="I52" i="1"/>
  <c r="O52" i="1" s="1"/>
  <c r="I51" i="1"/>
  <c r="O51" i="1" s="1"/>
  <c r="I50" i="1"/>
  <c r="O50" i="1" s="1"/>
  <c r="N49" i="1"/>
  <c r="I49" i="1"/>
  <c r="O49" i="1" s="1"/>
  <c r="I48" i="1"/>
  <c r="O48" i="1" s="1"/>
  <c r="I47" i="1"/>
  <c r="O47" i="1" s="1"/>
  <c r="I46" i="1"/>
  <c r="O46" i="1" s="1"/>
  <c r="I45" i="1"/>
  <c r="O45" i="1" s="1"/>
  <c r="I44" i="1"/>
  <c r="O44" i="1" s="1"/>
  <c r="I43" i="1"/>
  <c r="O43" i="1" s="1"/>
  <c r="I42" i="1"/>
  <c r="O42" i="1" s="1"/>
  <c r="N41" i="1"/>
  <c r="I41" i="1"/>
  <c r="O41" i="1" s="1"/>
  <c r="I40" i="1"/>
  <c r="O40" i="1" s="1"/>
  <c r="I39" i="1"/>
  <c r="O39" i="1" s="1"/>
  <c r="I38" i="1"/>
  <c r="O38" i="1" s="1"/>
  <c r="I37" i="1"/>
  <c r="O37" i="1" s="1"/>
  <c r="I36" i="1"/>
  <c r="O36" i="1" s="1"/>
  <c r="I35" i="1"/>
  <c r="O35" i="1" s="1"/>
  <c r="I34" i="1"/>
  <c r="O34" i="1" s="1"/>
  <c r="N33" i="1"/>
  <c r="I33" i="1"/>
  <c r="O33" i="1" s="1"/>
  <c r="I32" i="1"/>
  <c r="O32" i="1" s="1"/>
  <c r="I31" i="1"/>
  <c r="O31" i="1" s="1"/>
  <c r="I30" i="1"/>
  <c r="O30" i="1" s="1"/>
  <c r="I29" i="1"/>
  <c r="O29" i="1" s="1"/>
  <c r="I28" i="1"/>
  <c r="O28" i="1" s="1"/>
  <c r="I27" i="1"/>
  <c r="O27" i="1" s="1"/>
  <c r="I26" i="1"/>
  <c r="O26" i="1" s="1"/>
  <c r="N25" i="1"/>
  <c r="I25" i="1"/>
  <c r="O25" i="1" s="1"/>
  <c r="I24" i="1"/>
  <c r="O24" i="1" s="1"/>
  <c r="I23" i="1"/>
  <c r="O23" i="1" s="1"/>
  <c r="I22" i="1"/>
  <c r="O22" i="1" s="1"/>
  <c r="I21" i="1"/>
  <c r="O21" i="1" s="1"/>
  <c r="I20" i="1"/>
  <c r="O20" i="1" s="1"/>
  <c r="I19" i="1"/>
  <c r="O19" i="1" s="1"/>
  <c r="I18" i="1"/>
  <c r="O18" i="1" s="1"/>
  <c r="N17" i="1"/>
  <c r="I17" i="1"/>
  <c r="O17" i="1" s="1"/>
  <c r="I16" i="1"/>
  <c r="O16" i="1" s="1"/>
  <c r="I15" i="1"/>
  <c r="O15" i="1" s="1"/>
  <c r="I14" i="1"/>
  <c r="O14" i="1" s="1"/>
  <c r="I13" i="1"/>
  <c r="O13" i="1" s="1"/>
  <c r="I12" i="1"/>
  <c r="O12" i="1" s="1"/>
  <c r="I11" i="1"/>
  <c r="O11" i="1" s="1"/>
  <c r="I10" i="1"/>
  <c r="O10" i="1" s="1"/>
  <c r="N9" i="1"/>
  <c r="I9" i="1"/>
  <c r="O9" i="1" s="1"/>
  <c r="I8" i="1"/>
  <c r="O8" i="1" s="1"/>
  <c r="I7" i="1"/>
  <c r="O7" i="1" s="1"/>
  <c r="I6" i="1"/>
  <c r="O6" i="1" s="1"/>
  <c r="I5" i="1"/>
  <c r="O5" i="1" s="1"/>
  <c r="I4" i="1"/>
  <c r="O4" i="1" s="1"/>
  <c r="I3" i="1"/>
  <c r="L3" i="1" s="1"/>
  <c r="J5" i="1" l="1"/>
  <c r="J13" i="1"/>
  <c r="J21" i="1"/>
  <c r="J29" i="1"/>
  <c r="J37" i="1"/>
  <c r="J45" i="1"/>
  <c r="J53" i="1"/>
  <c r="K65" i="1"/>
  <c r="J68" i="1"/>
  <c r="N5" i="1"/>
  <c r="N13" i="1"/>
  <c r="N21" i="1"/>
  <c r="N29" i="1"/>
  <c r="N37" i="1"/>
  <c r="N45" i="1"/>
  <c r="N53" i="1"/>
  <c r="J56" i="1"/>
  <c r="J64" i="1"/>
  <c r="N68" i="1"/>
  <c r="J95" i="1"/>
  <c r="J103" i="1"/>
  <c r="J111" i="1"/>
  <c r="J119" i="1"/>
  <c r="J127" i="1"/>
  <c r="J135" i="1"/>
  <c r="J143" i="1"/>
  <c r="J9" i="1"/>
  <c r="J17" i="1"/>
  <c r="J25" i="1"/>
  <c r="J33" i="1"/>
  <c r="J41" i="1"/>
  <c r="J49" i="1"/>
  <c r="N56" i="1"/>
  <c r="N64" i="1"/>
  <c r="I77" i="1"/>
  <c r="N77" i="1" s="1"/>
  <c r="K83" i="1"/>
  <c r="J86" i="1"/>
  <c r="I147" i="1"/>
  <c r="N95" i="1"/>
  <c r="N103" i="1"/>
  <c r="N111" i="1"/>
  <c r="N119" i="1"/>
  <c r="N127" i="1"/>
  <c r="N135" i="1"/>
  <c r="N143" i="1"/>
  <c r="J3" i="1"/>
  <c r="N3" i="1"/>
  <c r="L5" i="1"/>
  <c r="J7" i="1"/>
  <c r="N7" i="1"/>
  <c r="L9" i="1"/>
  <c r="J11" i="1"/>
  <c r="N11" i="1"/>
  <c r="L13" i="1"/>
  <c r="J15" i="1"/>
  <c r="N15" i="1"/>
  <c r="L17" i="1"/>
  <c r="J19" i="1"/>
  <c r="N19" i="1"/>
  <c r="L21" i="1"/>
  <c r="J23" i="1"/>
  <c r="N23" i="1"/>
  <c r="L25" i="1"/>
  <c r="J27" i="1"/>
  <c r="N27" i="1"/>
  <c r="L29" i="1"/>
  <c r="J31" i="1"/>
  <c r="N31" i="1"/>
  <c r="L33" i="1"/>
  <c r="J35" i="1"/>
  <c r="N35" i="1"/>
  <c r="L37" i="1"/>
  <c r="J39" i="1"/>
  <c r="N39" i="1"/>
  <c r="L41" i="1"/>
  <c r="J43" i="1"/>
  <c r="N43" i="1"/>
  <c r="L45" i="1"/>
  <c r="J47" i="1"/>
  <c r="N47" i="1"/>
  <c r="L49" i="1"/>
  <c r="J51" i="1"/>
  <c r="N51" i="1"/>
  <c r="L53" i="1"/>
  <c r="L56" i="1"/>
  <c r="J58" i="1"/>
  <c r="N58" i="1"/>
  <c r="L60" i="1"/>
  <c r="J62" i="1"/>
  <c r="N62" i="1"/>
  <c r="L64" i="1"/>
  <c r="J66" i="1"/>
  <c r="N66" i="1"/>
  <c r="K67" i="1"/>
  <c r="L68" i="1"/>
  <c r="J70" i="1"/>
  <c r="N70" i="1"/>
  <c r="K71" i="1"/>
  <c r="L72" i="1"/>
  <c r="J75" i="1"/>
  <c r="N75" i="1"/>
  <c r="J80" i="1"/>
  <c r="N80" i="1"/>
  <c r="K81" i="1"/>
  <c r="L82" i="1"/>
  <c r="J84" i="1"/>
  <c r="N84" i="1"/>
  <c r="K85" i="1"/>
  <c r="L86" i="1"/>
  <c r="J88" i="1"/>
  <c r="N88" i="1"/>
  <c r="J93" i="1"/>
  <c r="N93" i="1"/>
  <c r="L95" i="1"/>
  <c r="J97" i="1"/>
  <c r="N97" i="1"/>
  <c r="L99" i="1"/>
  <c r="J101" i="1"/>
  <c r="N101" i="1"/>
  <c r="L103" i="1"/>
  <c r="J105" i="1"/>
  <c r="N105" i="1"/>
  <c r="L107" i="1"/>
  <c r="J109" i="1"/>
  <c r="N109" i="1"/>
  <c r="L111" i="1"/>
  <c r="J113" i="1"/>
  <c r="N113" i="1"/>
  <c r="L115" i="1"/>
  <c r="J117" i="1"/>
  <c r="N117" i="1"/>
  <c r="L119" i="1"/>
  <c r="J121" i="1"/>
  <c r="N121" i="1"/>
  <c r="L123" i="1"/>
  <c r="J125" i="1"/>
  <c r="N125" i="1"/>
  <c r="L127" i="1"/>
  <c r="J129" i="1"/>
  <c r="N129" i="1"/>
  <c r="L131" i="1"/>
  <c r="J133" i="1"/>
  <c r="N133" i="1"/>
  <c r="L135" i="1"/>
  <c r="J137" i="1"/>
  <c r="N137" i="1"/>
  <c r="L139" i="1"/>
  <c r="J141" i="1"/>
  <c r="N141" i="1"/>
  <c r="L143" i="1"/>
  <c r="J145" i="1"/>
  <c r="N145" i="1"/>
  <c r="L7" i="1"/>
  <c r="L11" i="1"/>
  <c r="L15" i="1"/>
  <c r="L19" i="1"/>
  <c r="L23" i="1"/>
  <c r="L27" i="1"/>
  <c r="L31" i="1"/>
  <c r="L35" i="1"/>
  <c r="L39" i="1"/>
  <c r="L43" i="1"/>
  <c r="L47" i="1"/>
  <c r="L51" i="1"/>
  <c r="L58" i="1"/>
  <c r="L62" i="1"/>
  <c r="L66" i="1"/>
  <c r="L70" i="1"/>
  <c r="L75" i="1"/>
  <c r="L80" i="1"/>
  <c r="L84" i="1"/>
  <c r="L88" i="1"/>
  <c r="L93" i="1"/>
  <c r="L97" i="1"/>
  <c r="L101" i="1"/>
  <c r="L105" i="1"/>
  <c r="L109" i="1"/>
  <c r="L113" i="1"/>
  <c r="L117" i="1"/>
  <c r="L121" i="1"/>
  <c r="L125" i="1"/>
  <c r="L129" i="1"/>
  <c r="L133" i="1"/>
  <c r="L137" i="1"/>
  <c r="L141" i="1"/>
  <c r="L145" i="1"/>
  <c r="N65" i="1"/>
  <c r="L65" i="1"/>
  <c r="J65" i="1"/>
  <c r="N67" i="1"/>
  <c r="L67" i="1"/>
  <c r="J67" i="1"/>
  <c r="N69" i="1"/>
  <c r="L69" i="1"/>
  <c r="J69" i="1"/>
  <c r="N71" i="1"/>
  <c r="L71" i="1"/>
  <c r="J71" i="1"/>
  <c r="N79" i="1"/>
  <c r="L79" i="1"/>
  <c r="J79" i="1"/>
  <c r="N81" i="1"/>
  <c r="L81" i="1"/>
  <c r="J81" i="1"/>
  <c r="N83" i="1"/>
  <c r="L83" i="1"/>
  <c r="J83" i="1"/>
  <c r="N85" i="1"/>
  <c r="L85" i="1"/>
  <c r="J85" i="1"/>
  <c r="M4" i="1"/>
  <c r="K3" i="1"/>
  <c r="M3" i="1"/>
  <c r="O3" i="1"/>
  <c r="J4" i="1"/>
  <c r="L4" i="1"/>
  <c r="N4" i="1"/>
  <c r="K5" i="1"/>
  <c r="M5" i="1"/>
  <c r="J6" i="1"/>
  <c r="L6" i="1"/>
  <c r="N6" i="1"/>
  <c r="K7" i="1"/>
  <c r="M7" i="1"/>
  <c r="J8" i="1"/>
  <c r="L8" i="1"/>
  <c r="N8" i="1"/>
  <c r="K9" i="1"/>
  <c r="M9" i="1"/>
  <c r="J10" i="1"/>
  <c r="L10" i="1"/>
  <c r="N10" i="1"/>
  <c r="K11" i="1"/>
  <c r="M11" i="1"/>
  <c r="J12" i="1"/>
  <c r="L12" i="1"/>
  <c r="N12" i="1"/>
  <c r="K13" i="1"/>
  <c r="M13" i="1"/>
  <c r="J14" i="1"/>
  <c r="L14" i="1"/>
  <c r="N14" i="1"/>
  <c r="K15" i="1"/>
  <c r="M15" i="1"/>
  <c r="J16" i="1"/>
  <c r="L16" i="1"/>
  <c r="N16" i="1"/>
  <c r="K17" i="1"/>
  <c r="M17" i="1"/>
  <c r="J18" i="1"/>
  <c r="L18" i="1"/>
  <c r="N18" i="1"/>
  <c r="K19" i="1"/>
  <c r="M19" i="1"/>
  <c r="J20" i="1"/>
  <c r="L20" i="1"/>
  <c r="N20" i="1"/>
  <c r="K21" i="1"/>
  <c r="M21" i="1"/>
  <c r="J22" i="1"/>
  <c r="L22" i="1"/>
  <c r="N22" i="1"/>
  <c r="K23" i="1"/>
  <c r="M23" i="1"/>
  <c r="J24" i="1"/>
  <c r="L24" i="1"/>
  <c r="N24" i="1"/>
  <c r="K25" i="1"/>
  <c r="M25" i="1"/>
  <c r="J26" i="1"/>
  <c r="L26" i="1"/>
  <c r="N26" i="1"/>
  <c r="K27" i="1"/>
  <c r="M27" i="1"/>
  <c r="J28" i="1"/>
  <c r="L28" i="1"/>
  <c r="N28" i="1"/>
  <c r="K29" i="1"/>
  <c r="M29" i="1"/>
  <c r="J30" i="1"/>
  <c r="L30" i="1"/>
  <c r="N30" i="1"/>
  <c r="K31" i="1"/>
  <c r="M31" i="1"/>
  <c r="J32" i="1"/>
  <c r="L32" i="1"/>
  <c r="N32" i="1"/>
  <c r="K33" i="1"/>
  <c r="M33" i="1"/>
  <c r="J34" i="1"/>
  <c r="L34" i="1"/>
  <c r="N34" i="1"/>
  <c r="K35" i="1"/>
  <c r="M35" i="1"/>
  <c r="J36" i="1"/>
  <c r="L36" i="1"/>
  <c r="N36" i="1"/>
  <c r="K37" i="1"/>
  <c r="M37" i="1"/>
  <c r="J38" i="1"/>
  <c r="L38" i="1"/>
  <c r="N38" i="1"/>
  <c r="K39" i="1"/>
  <c r="M39" i="1"/>
  <c r="J40" i="1"/>
  <c r="L40" i="1"/>
  <c r="N40" i="1"/>
  <c r="K41" i="1"/>
  <c r="M41" i="1"/>
  <c r="J42" i="1"/>
  <c r="L42" i="1"/>
  <c r="N42" i="1"/>
  <c r="K43" i="1"/>
  <c r="M43" i="1"/>
  <c r="J44" i="1"/>
  <c r="L44" i="1"/>
  <c r="N44" i="1"/>
  <c r="K45" i="1"/>
  <c r="M45" i="1"/>
  <c r="J46" i="1"/>
  <c r="L46" i="1"/>
  <c r="N46" i="1"/>
  <c r="K47" i="1"/>
  <c r="M47" i="1"/>
  <c r="J48" i="1"/>
  <c r="L48" i="1"/>
  <c r="N48" i="1"/>
  <c r="K49" i="1"/>
  <c r="M49" i="1"/>
  <c r="J50" i="1"/>
  <c r="L50" i="1"/>
  <c r="N50" i="1"/>
  <c r="K51" i="1"/>
  <c r="M51" i="1"/>
  <c r="J52" i="1"/>
  <c r="L52" i="1"/>
  <c r="N52" i="1"/>
  <c r="K53" i="1"/>
  <c r="M53" i="1"/>
  <c r="I54" i="1"/>
  <c r="K54" i="1" s="1"/>
  <c r="J55" i="1"/>
  <c r="L55" i="1"/>
  <c r="N55" i="1"/>
  <c r="K56" i="1"/>
  <c r="M56" i="1"/>
  <c r="J57" i="1"/>
  <c r="L57" i="1"/>
  <c r="N57" i="1"/>
  <c r="K58" i="1"/>
  <c r="M58" i="1"/>
  <c r="J59" i="1"/>
  <c r="L59" i="1"/>
  <c r="N59" i="1"/>
  <c r="K60" i="1"/>
  <c r="M60" i="1"/>
  <c r="J61" i="1"/>
  <c r="L61" i="1"/>
  <c r="N61" i="1"/>
  <c r="K62" i="1"/>
  <c r="M62" i="1"/>
  <c r="J63" i="1"/>
  <c r="M65" i="1"/>
  <c r="M67" i="1"/>
  <c r="M69" i="1"/>
  <c r="M71" i="1"/>
  <c r="K76" i="1"/>
  <c r="K77" i="1"/>
  <c r="M77" i="1"/>
  <c r="M79" i="1"/>
  <c r="M81" i="1"/>
  <c r="M83" i="1"/>
  <c r="M85" i="1"/>
  <c r="C152" i="1"/>
  <c r="E152" i="1"/>
  <c r="G152" i="1"/>
  <c r="N63" i="1"/>
  <c r="L63" i="1"/>
  <c r="N76" i="1"/>
  <c r="L76" i="1"/>
  <c r="J76" i="1"/>
  <c r="N147" i="1"/>
  <c r="L147" i="1"/>
  <c r="K4" i="1"/>
  <c r="K6" i="1"/>
  <c r="M6" i="1"/>
  <c r="K8" i="1"/>
  <c r="M8" i="1"/>
  <c r="K10" i="1"/>
  <c r="M10" i="1"/>
  <c r="K12" i="1"/>
  <c r="M12" i="1"/>
  <c r="K14" i="1"/>
  <c r="M14" i="1"/>
  <c r="K16" i="1"/>
  <c r="M16" i="1"/>
  <c r="K18" i="1"/>
  <c r="M18" i="1"/>
  <c r="K20" i="1"/>
  <c r="M20" i="1"/>
  <c r="K22" i="1"/>
  <c r="M22" i="1"/>
  <c r="K24" i="1"/>
  <c r="M24" i="1"/>
  <c r="K26" i="1"/>
  <c r="M26" i="1"/>
  <c r="K28" i="1"/>
  <c r="M28" i="1"/>
  <c r="K30" i="1"/>
  <c r="M30" i="1"/>
  <c r="K32" i="1"/>
  <c r="M32" i="1"/>
  <c r="K34" i="1"/>
  <c r="M34" i="1"/>
  <c r="K36" i="1"/>
  <c r="M36" i="1"/>
  <c r="K38" i="1"/>
  <c r="M38" i="1"/>
  <c r="K40" i="1"/>
  <c r="M40" i="1"/>
  <c r="K42" i="1"/>
  <c r="M42" i="1"/>
  <c r="K44" i="1"/>
  <c r="M44" i="1"/>
  <c r="K46" i="1"/>
  <c r="M46" i="1"/>
  <c r="K48" i="1"/>
  <c r="M48" i="1"/>
  <c r="K50" i="1"/>
  <c r="M50" i="1"/>
  <c r="K52" i="1"/>
  <c r="M52" i="1"/>
  <c r="K55" i="1"/>
  <c r="M55" i="1"/>
  <c r="K57" i="1"/>
  <c r="M57" i="1"/>
  <c r="K59" i="1"/>
  <c r="M59" i="1"/>
  <c r="K61" i="1"/>
  <c r="M61" i="1"/>
  <c r="K63" i="1"/>
  <c r="O63" i="1"/>
  <c r="M76" i="1"/>
  <c r="I91" i="1"/>
  <c r="J91" i="1" s="1"/>
  <c r="D152" i="1"/>
  <c r="F152" i="1"/>
  <c r="H152" i="1"/>
  <c r="K64" i="1"/>
  <c r="M64" i="1"/>
  <c r="K66" i="1"/>
  <c r="M66" i="1"/>
  <c r="K68" i="1"/>
  <c r="M68" i="1"/>
  <c r="K70" i="1"/>
  <c r="M70" i="1"/>
  <c r="K72" i="1"/>
  <c r="M72" i="1"/>
  <c r="K75" i="1"/>
  <c r="M75" i="1"/>
  <c r="O75" i="1"/>
  <c r="K80" i="1"/>
  <c r="M80" i="1"/>
  <c r="K82" i="1"/>
  <c r="M82" i="1"/>
  <c r="K84" i="1"/>
  <c r="M84" i="1"/>
  <c r="K86" i="1"/>
  <c r="M86" i="1"/>
  <c r="K88" i="1"/>
  <c r="M88" i="1"/>
  <c r="K93" i="1"/>
  <c r="M93" i="1"/>
  <c r="O93" i="1"/>
  <c r="J94" i="1"/>
  <c r="L94" i="1"/>
  <c r="N94" i="1"/>
  <c r="K95" i="1"/>
  <c r="M95" i="1"/>
  <c r="J96" i="1"/>
  <c r="L96" i="1"/>
  <c r="N96" i="1"/>
  <c r="K97" i="1"/>
  <c r="M97" i="1"/>
  <c r="J98" i="1"/>
  <c r="L98" i="1"/>
  <c r="N98" i="1"/>
  <c r="K99" i="1"/>
  <c r="M99" i="1"/>
  <c r="J100" i="1"/>
  <c r="L100" i="1"/>
  <c r="N100" i="1"/>
  <c r="K101" i="1"/>
  <c r="M101" i="1"/>
  <c r="J102" i="1"/>
  <c r="L102" i="1"/>
  <c r="N102" i="1"/>
  <c r="K103" i="1"/>
  <c r="M103" i="1"/>
  <c r="J104" i="1"/>
  <c r="L104" i="1"/>
  <c r="N104" i="1"/>
  <c r="K105" i="1"/>
  <c r="M105" i="1"/>
  <c r="J106" i="1"/>
  <c r="L106" i="1"/>
  <c r="N106" i="1"/>
  <c r="K107" i="1"/>
  <c r="M107" i="1"/>
  <c r="J108" i="1"/>
  <c r="L108" i="1"/>
  <c r="N108" i="1"/>
  <c r="K109" i="1"/>
  <c r="M109" i="1"/>
  <c r="J110" i="1"/>
  <c r="L110" i="1"/>
  <c r="N110" i="1"/>
  <c r="K111" i="1"/>
  <c r="M111" i="1"/>
  <c r="J112" i="1"/>
  <c r="L112" i="1"/>
  <c r="N112" i="1"/>
  <c r="K113" i="1"/>
  <c r="M113" i="1"/>
  <c r="J114" i="1"/>
  <c r="L114" i="1"/>
  <c r="N114" i="1"/>
  <c r="K115" i="1"/>
  <c r="M115" i="1"/>
  <c r="J116" i="1"/>
  <c r="L116" i="1"/>
  <c r="N116" i="1"/>
  <c r="K117" i="1"/>
  <c r="M117" i="1"/>
  <c r="J118" i="1"/>
  <c r="L118" i="1"/>
  <c r="N118" i="1"/>
  <c r="K119" i="1"/>
  <c r="M119" i="1"/>
  <c r="J120" i="1"/>
  <c r="L120" i="1"/>
  <c r="N120" i="1"/>
  <c r="K121" i="1"/>
  <c r="M121" i="1"/>
  <c r="J122" i="1"/>
  <c r="L122" i="1"/>
  <c r="N122" i="1"/>
  <c r="K123" i="1"/>
  <c r="M123" i="1"/>
  <c r="J124" i="1"/>
  <c r="L124" i="1"/>
  <c r="N124" i="1"/>
  <c r="K125" i="1"/>
  <c r="M125" i="1"/>
  <c r="J126" i="1"/>
  <c r="L126" i="1"/>
  <c r="N126" i="1"/>
  <c r="K127" i="1"/>
  <c r="M127" i="1"/>
  <c r="J128" i="1"/>
  <c r="L128" i="1"/>
  <c r="N128" i="1"/>
  <c r="K129" i="1"/>
  <c r="M129" i="1"/>
  <c r="J130" i="1"/>
  <c r="L130" i="1"/>
  <c r="N130" i="1"/>
  <c r="K131" i="1"/>
  <c r="M131" i="1"/>
  <c r="J132" i="1"/>
  <c r="L132" i="1"/>
  <c r="N132" i="1"/>
  <c r="K133" i="1"/>
  <c r="M133" i="1"/>
  <c r="J134" i="1"/>
  <c r="L134" i="1"/>
  <c r="N134" i="1"/>
  <c r="K135" i="1"/>
  <c r="M135" i="1"/>
  <c r="J136" i="1"/>
  <c r="L136" i="1"/>
  <c r="N136" i="1"/>
  <c r="K137" i="1"/>
  <c r="M137" i="1"/>
  <c r="J138" i="1"/>
  <c r="L138" i="1"/>
  <c r="N138" i="1"/>
  <c r="K139" i="1"/>
  <c r="M139" i="1"/>
  <c r="J140" i="1"/>
  <c r="L140" i="1"/>
  <c r="N140" i="1"/>
  <c r="K141" i="1"/>
  <c r="M141" i="1"/>
  <c r="J142" i="1"/>
  <c r="L142" i="1"/>
  <c r="N142" i="1"/>
  <c r="K143" i="1"/>
  <c r="M143" i="1"/>
  <c r="J144" i="1"/>
  <c r="L144" i="1"/>
  <c r="N144" i="1"/>
  <c r="K145" i="1"/>
  <c r="M145" i="1"/>
  <c r="J146" i="1"/>
  <c r="L146" i="1"/>
  <c r="N146" i="1"/>
  <c r="K147" i="1"/>
  <c r="M147" i="1"/>
  <c r="O147" i="1"/>
  <c r="J149" i="1"/>
  <c r="L149" i="1"/>
  <c r="N149" i="1"/>
  <c r="I150" i="1"/>
  <c r="K94" i="1"/>
  <c r="M94" i="1"/>
  <c r="K96" i="1"/>
  <c r="M96" i="1"/>
  <c r="K98" i="1"/>
  <c r="M98" i="1"/>
  <c r="K100" i="1"/>
  <c r="M100" i="1"/>
  <c r="K102" i="1"/>
  <c r="M102" i="1"/>
  <c r="K104" i="1"/>
  <c r="M104" i="1"/>
  <c r="K106" i="1"/>
  <c r="M106" i="1"/>
  <c r="K108" i="1"/>
  <c r="M108" i="1"/>
  <c r="K110" i="1"/>
  <c r="M110" i="1"/>
  <c r="K112" i="1"/>
  <c r="M112" i="1"/>
  <c r="K114" i="1"/>
  <c r="M114" i="1"/>
  <c r="K116" i="1"/>
  <c r="M116" i="1"/>
  <c r="K118" i="1"/>
  <c r="M118" i="1"/>
  <c r="K120" i="1"/>
  <c r="M120" i="1"/>
  <c r="K122" i="1"/>
  <c r="M122" i="1"/>
  <c r="K124" i="1"/>
  <c r="M124" i="1"/>
  <c r="K126" i="1"/>
  <c r="M126" i="1"/>
  <c r="K128" i="1"/>
  <c r="M128" i="1"/>
  <c r="K130" i="1"/>
  <c r="M130" i="1"/>
  <c r="K132" i="1"/>
  <c r="M132" i="1"/>
  <c r="K134" i="1"/>
  <c r="M134" i="1"/>
  <c r="K136" i="1"/>
  <c r="M136" i="1"/>
  <c r="K138" i="1"/>
  <c r="M138" i="1"/>
  <c r="K140" i="1"/>
  <c r="M140" i="1"/>
  <c r="K142" i="1"/>
  <c r="M142" i="1"/>
  <c r="K144" i="1"/>
  <c r="M144" i="1"/>
  <c r="K146" i="1"/>
  <c r="M146" i="1"/>
  <c r="J147" i="1"/>
  <c r="K149" i="1"/>
  <c r="M149" i="1"/>
  <c r="N91" i="1" l="1"/>
  <c r="L77" i="1"/>
  <c r="J77" i="1"/>
  <c r="O77" i="1"/>
  <c r="N150" i="1"/>
  <c r="L150" i="1"/>
  <c r="J150" i="1"/>
  <c r="M91" i="1"/>
  <c r="O91" i="1"/>
  <c r="K91" i="1"/>
  <c r="L91" i="1"/>
  <c r="M150" i="1"/>
  <c r="N54" i="1"/>
  <c r="L54" i="1"/>
  <c r="J54" i="1"/>
  <c r="O54" i="1"/>
  <c r="M54" i="1"/>
  <c r="O150" i="1"/>
  <c r="K150" i="1"/>
  <c r="I73" i="1"/>
  <c r="M73" i="1" l="1"/>
  <c r="O73" i="1"/>
  <c r="L73" i="1"/>
  <c r="K73" i="1"/>
  <c r="J73" i="1"/>
  <c r="N73" i="1"/>
  <c r="I152" i="1"/>
  <c r="N152" i="1" l="1"/>
  <c r="J152" i="1"/>
  <c r="O152" i="1"/>
  <c r="K152" i="1"/>
  <c r="L152" i="1"/>
  <c r="M152" i="1"/>
</calcChain>
</file>

<file path=xl/sharedStrings.xml><?xml version="1.0" encoding="utf-8"?>
<sst xmlns="http://schemas.openxmlformats.org/spreadsheetml/2006/main" count="168" uniqueCount="165">
  <si>
    <t>2010-2011</t>
  </si>
  <si>
    <t>Other Uses of Funds - Object Code 900
Expenditures by Fund Source*</t>
  </si>
  <si>
    <t>LEA</t>
  </si>
  <si>
    <t>DISTRICT</t>
  </si>
  <si>
    <t>General Funds</t>
  </si>
  <si>
    <t xml:space="preserve">Special Fund Federal </t>
  </si>
  <si>
    <t>NCLB Federal Funds</t>
  </si>
  <si>
    <t>Other Special Funds</t>
  </si>
  <si>
    <t>Debt Service Funds</t>
  </si>
  <si>
    <t>Capital Project Funds</t>
  </si>
  <si>
    <t>Total Other Uses of Funds Expenditures</t>
  </si>
  <si>
    <t xml:space="preserve"> Percent General Funds</t>
  </si>
  <si>
    <t xml:space="preserve">Percent Special Fund Federal </t>
  </si>
  <si>
    <t>Percent     NCLB Federal Funds</t>
  </si>
  <si>
    <t>Percent    Other Special Funds</t>
  </si>
  <si>
    <t>Percent Debt Service Funds</t>
  </si>
  <si>
    <t>Percent Capital Project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</si>
  <si>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</si>
  <si>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</si>
  <si>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</si>
  <si>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</si>
  <si>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</si>
  <si>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</si>
  <si>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</si>
  <si>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</si>
  <si>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 xml:space="preserve">Caddo Parish School Board </t>
  </si>
  <si>
    <t>Calcasieu Parish School Board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</si>
  <si>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</si>
  <si>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</si>
  <si>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</si>
  <si>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</si>
  <si>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</si>
  <si>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</si>
  <si>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 xml:space="preserve">East Baton Rouge Parish School Board 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</si>
  <si>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</si>
  <si>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</si>
  <si>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</si>
  <si>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</si>
  <si>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</si>
  <si>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</si>
  <si>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</si>
  <si>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</si>
  <si>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 xml:space="preserve">Jefferson Parish School Board </t>
  </si>
  <si>
    <t>Jefferson Davis Parish School Board</t>
  </si>
  <si>
    <t>Lafayette Parish School Board</t>
  </si>
  <si>
    <t>Lafourche Parish School Board</t>
  </si>
  <si>
    <t>LaSalle Parish School Board</t>
  </si>
  <si>
    <t xml:space="preserve">Lincoln Parish School Board 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</si>
  <si>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</si>
  <si>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</si>
  <si>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</si>
  <si>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</si>
  <si>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</si>
  <si>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 xml:space="preserve">Ouachita Parish School Board </t>
  </si>
  <si>
    <t xml:space="preserve">Plaquemines Parish School Board </t>
  </si>
  <si>
    <t xml:space="preserve">Pointe Coupee Parish School Board 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</si>
  <si>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</si>
  <si>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</si>
  <si>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</si>
  <si>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</si>
  <si>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</si>
  <si>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</si>
  <si>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</si>
  <si>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</si>
  <si>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</si>
  <si>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</si>
  <si>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</si>
  <si>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</si>
  <si>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 *</t>
  </si>
  <si>
    <t>Tangipahoa Parish School Board</t>
  </si>
  <si>
    <t>Tensas Parish School Board</t>
  </si>
  <si>
    <t xml:space="preserve">Terrebonne Parish School Board </t>
  </si>
  <si>
    <t xml:space="preserve">Union Parish School Board 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</si>
  <si>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</si>
  <si>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</si>
  <si>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</si>
  <si>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</si>
  <si>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</si>
  <si>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</si>
  <si>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</si>
  <si>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</si>
  <si>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</si>
  <si>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</si>
  <si>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 xml:space="preserve">Zachary Community School Board </t>
  </si>
  <si>
    <t xml:space="preserve">City of Baker School Board </t>
  </si>
  <si>
    <t xml:space="preserve">Central Community School Board </t>
  </si>
  <si>
    <t>Recovery School District (RSD OPERATED)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</si>
  <si>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</si>
  <si>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</si>
  <si>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</si>
  <si>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</si>
  <si>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</si>
  <si>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</si>
  <si>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</si>
  <si>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</si>
  <si>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</si>
  <si>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</si>
  <si>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</si>
  <si>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</si>
  <si>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</si>
  <si>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</si>
  <si>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</si>
  <si>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 xml:space="preserve">International High School of New Orleans 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</si>
  <si>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</si>
  <si>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</si>
  <si>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</si>
  <si>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</si>
  <si>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</si>
  <si>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</si>
  <si>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</si>
  <si>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</si>
  <si>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 xml:space="preserve">Batiste Cultural Arts Academy at Live Oak Elem. </t>
  </si>
  <si>
    <t>SciTech Academy at Laurel Elementary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</si>
  <si>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</si>
  <si>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</si>
  <si>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</si>
  <si>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</si>
  <si>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</si>
  <si>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</si>
  <si>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</si>
  <si>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</si>
  <si>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</si>
  <si>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</si>
  <si>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</si>
  <si>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</si>
  <si>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</si>
  <si>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</si>
  <si>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</si>
  <si>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</si>
  <si>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</si>
  <si>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</si>
  <si>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</si>
  <si>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</si>
  <si>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>Abramson Science &amp; Technology Charter School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</si>
  <si>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</si>
  <si>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</si>
  <si>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</si>
  <si>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</si>
  <si>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</si>
  <si>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</si>
  <si>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</si>
  <si>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</si>
  <si>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</si>
  <si>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</si>
  <si>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</si>
  <si>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</si>
  <si>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</si>
  <si>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</si>
  <si>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</si>
  <si>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</si>
  <si>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</si>
  <si>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</si>
  <si>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</si>
  <si>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</si>
  <si>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>KIPP New Orleans Leadership Academy</t>
  </si>
  <si>
    <t>Samuel J. Green (FirtLine)</t>
  </si>
  <si>
    <t>New Orleans Charter Middle School (FirstLine)</t>
  </si>
  <si>
    <t>John Dibert Community School (FirstLine)</t>
  </si>
  <si>
    <t>Total Type 5 Charter Schools</t>
  </si>
  <si>
    <t>A02</t>
  </si>
  <si>
    <t xml:space="preserve">Office of Juvenile Justice </t>
  </si>
  <si>
    <t>Total Office of Juvenile Justice Schools</t>
  </si>
  <si>
    <t>Total State</t>
  </si>
  <si>
    <t>Includes keypunch codes 51115 and 51120 under Other Uses of Funds.</t>
  </si>
  <si>
    <t>* Excludes one-time Hurricane Related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</si>
</sst>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2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8">
    <xf numFmtId="0" fontId="0" fillId="0" borderId="0"/>
    <xf numFmtId="0" fontId="5" fillId="0" borderId="0"/>
    <xf numFmtId="0" fontId="7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3" xfId="1" applyFont="1" applyFill="1" applyBorder="1" applyAlignment="1">
      <alignment wrapText="1"/>
    </xf>
    <xf numFmtId="164" fontId="6" fillId="0" borderId="3" xfId="1" applyNumberFormat="1" applyFont="1" applyFill="1" applyBorder="1" applyAlignment="1">
      <alignment horizontal="right" wrapText="1"/>
    </xf>
    <xf numFmtId="164" fontId="6" fillId="2" borderId="3" xfId="1" applyNumberFormat="1" applyFont="1" applyFill="1" applyBorder="1" applyAlignment="1">
      <alignment horizontal="right" wrapText="1"/>
    </xf>
    <xf numFmtId="10" fontId="6" fillId="0" borderId="3" xfId="1" applyNumberFormat="1" applyFont="1" applyFill="1" applyBorder="1" applyAlignment="1">
      <alignment horizontal="right" wrapText="1"/>
    </xf>
    <xf numFmtId="0" fontId="6" fillId="0" borderId="4" xfId="1" applyFont="1" applyFill="1" applyBorder="1" applyAlignment="1">
      <alignment horizontal="right" wrapText="1"/>
    </xf>
    <xf numFmtId="0" fontId="6" fillId="0" borderId="4" xfId="1" applyFont="1" applyFill="1" applyBorder="1" applyAlignment="1">
      <alignment wrapText="1"/>
    </xf>
    <xf numFmtId="164" fontId="6" fillId="0" borderId="4" xfId="1" applyNumberFormat="1" applyFont="1" applyFill="1" applyBorder="1" applyAlignment="1">
      <alignment horizontal="right" wrapText="1"/>
    </xf>
    <xf numFmtId="164" fontId="6" fillId="2" borderId="4" xfId="1" applyNumberFormat="1" applyFont="1" applyFill="1" applyBorder="1" applyAlignment="1">
      <alignment horizontal="right" wrapText="1"/>
    </xf>
    <xf numFmtId="10" fontId="6" fillId="0" borderId="4" xfId="1" applyNumberFormat="1" applyFont="1" applyFill="1" applyBorder="1" applyAlignment="1">
      <alignment horizontal="right" wrapText="1"/>
    </xf>
    <xf numFmtId="0" fontId="4" fillId="0" borderId="0" xfId="0" applyFont="1" applyBorder="1"/>
    <xf numFmtId="0" fontId="6" fillId="0" borderId="5" xfId="1" applyFont="1" applyFill="1" applyBorder="1" applyAlignment="1">
      <alignment horizontal="right" wrapText="1"/>
    </xf>
    <xf numFmtId="0" fontId="6" fillId="0" borderId="5" xfId="1" applyFont="1" applyFill="1" applyBorder="1" applyAlignment="1">
      <alignment horizontal="left" wrapText="1"/>
    </xf>
    <xf numFmtId="164" fontId="6" fillId="0" borderId="5" xfId="1" applyNumberFormat="1" applyFont="1" applyFill="1" applyBorder="1" applyAlignment="1">
      <alignment horizontal="right" wrapText="1"/>
    </xf>
    <xf numFmtId="164" fontId="6" fillId="2" borderId="5" xfId="1" applyNumberFormat="1" applyFont="1" applyFill="1" applyBorder="1" applyAlignment="1">
      <alignment horizontal="right" wrapText="1"/>
    </xf>
    <xf numFmtId="10" fontId="6" fillId="0" borderId="5" xfId="1" applyNumberFormat="1" applyFont="1" applyFill="1" applyBorder="1" applyAlignment="1">
      <alignment horizontal="right" wrapText="1"/>
    </xf>
    <xf numFmtId="0" fontId="4" fillId="3" borderId="0" xfId="0" applyFont="1" applyFill="1"/>
    <xf numFmtId="0" fontId="4" fillId="0" borderId="6" xfId="0" applyFont="1" applyBorder="1"/>
    <xf numFmtId="0" fontId="3" fillId="0" borderId="7" xfId="0" applyFont="1" applyBorder="1"/>
    <xf numFmtId="164" fontId="3" fillId="0" borderId="2" xfId="0" applyNumberFormat="1" applyFont="1" applyFill="1" applyBorder="1"/>
    <xf numFmtId="164" fontId="3" fillId="2" borderId="2" xfId="0" applyNumberFormat="1" applyFont="1" applyFill="1" applyBorder="1"/>
    <xf numFmtId="10" fontId="3" fillId="0" borderId="2" xfId="0" applyNumberFormat="1" applyFont="1" applyFill="1" applyBorder="1"/>
    <xf numFmtId="0" fontId="4" fillId="4" borderId="6" xfId="0" applyFont="1" applyFill="1" applyBorder="1"/>
    <xf numFmtId="0" fontId="4" fillId="4" borderId="7" xfId="0" applyFont="1" applyFill="1" applyBorder="1"/>
    <xf numFmtId="164" fontId="4" fillId="5" borderId="8" xfId="0" applyNumberFormat="1" applyFont="1" applyFill="1" applyBorder="1"/>
    <xf numFmtId="164" fontId="4" fillId="4" borderId="8" xfId="0" applyNumberFormat="1" applyFont="1" applyFill="1" applyBorder="1"/>
    <xf numFmtId="10" fontId="4" fillId="4" borderId="7" xfId="0" applyNumberFormat="1" applyFont="1" applyFill="1" applyBorder="1"/>
    <xf numFmtId="10" fontId="4" fillId="4" borderId="8" xfId="0" applyNumberFormat="1" applyFont="1" applyFill="1" applyBorder="1"/>
    <xf numFmtId="0" fontId="6" fillId="0" borderId="9" xfId="1" applyFont="1" applyFill="1" applyBorder="1" applyAlignment="1">
      <alignment horizontal="right" wrapText="1"/>
    </xf>
    <xf numFmtId="0" fontId="6" fillId="0" borderId="10" xfId="1" applyFont="1" applyFill="1" applyBorder="1" applyAlignment="1">
      <alignment horizontal="left" wrapText="1"/>
    </xf>
    <xf numFmtId="0" fontId="4" fillId="0" borderId="10" xfId="0" applyFont="1" applyBorder="1"/>
    <xf numFmtId="0" fontId="3" fillId="0" borderId="11" xfId="0" applyFont="1" applyBorder="1" applyAlignment="1">
      <alignment horizontal="left"/>
    </xf>
    <xf numFmtId="164" fontId="3" fillId="0" borderId="9" xfId="0" applyNumberFormat="1" applyFont="1" applyFill="1" applyBorder="1"/>
    <xf numFmtId="164" fontId="3" fillId="2" borderId="9" xfId="0" applyNumberFormat="1" applyFont="1" applyFill="1" applyBorder="1"/>
    <xf numFmtId="10" fontId="3" fillId="0" borderId="9" xfId="0" applyNumberFormat="1" applyFont="1" applyFill="1" applyBorder="1"/>
    <xf numFmtId="0" fontId="4" fillId="4" borderId="12" xfId="0" applyFont="1" applyFill="1" applyBorder="1"/>
    <xf numFmtId="0" fontId="4" fillId="4" borderId="13" xfId="0" applyFont="1" applyFill="1" applyBorder="1"/>
    <xf numFmtId="0" fontId="6" fillId="0" borderId="5" xfId="1" applyFont="1" applyFill="1" applyBorder="1" applyAlignment="1">
      <alignment wrapText="1"/>
    </xf>
    <xf numFmtId="0" fontId="6" fillId="6" borderId="4" xfId="1" applyFont="1" applyFill="1" applyBorder="1" applyAlignment="1">
      <alignment horizontal="right" wrapText="1"/>
    </xf>
    <xf numFmtId="0" fontId="6" fillId="6" borderId="14" xfId="1" applyFont="1" applyFill="1" applyBorder="1" applyAlignment="1">
      <alignment wrapText="1"/>
    </xf>
    <xf numFmtId="0" fontId="6" fillId="6" borderId="5" xfId="1" applyFont="1" applyFill="1" applyBorder="1" applyAlignment="1">
      <alignment horizontal="right" wrapText="1"/>
    </xf>
    <xf numFmtId="0" fontId="6" fillId="6" borderId="5" xfId="1" applyFont="1" applyFill="1" applyBorder="1" applyAlignment="1">
      <alignment wrapText="1"/>
    </xf>
    <xf numFmtId="0" fontId="4" fillId="0" borderId="1" xfId="0" applyFont="1" applyBorder="1"/>
    <xf numFmtId="0" fontId="6" fillId="6" borderId="4" xfId="1" applyFont="1" applyFill="1" applyBorder="1" applyAlignment="1">
      <alignment wrapText="1"/>
    </xf>
    <xf numFmtId="0" fontId="6" fillId="0" borderId="4" xfId="1" applyFont="1" applyFill="1" applyBorder="1" applyAlignment="1">
      <alignment horizontal="left" wrapText="1"/>
    </xf>
    <xf numFmtId="0" fontId="6" fillId="6" borderId="15" xfId="1" applyFont="1" applyFill="1" applyBorder="1" applyAlignment="1">
      <alignment wrapText="1"/>
    </xf>
    <xf numFmtId="164" fontId="3" fillId="0" borderId="9" xfId="0" applyNumberFormat="1" applyFont="1" applyBorder="1"/>
    <xf numFmtId="10" fontId="3" fillId="0" borderId="16" xfId="0" applyNumberFormat="1" applyFont="1" applyBorder="1"/>
    <xf numFmtId="10" fontId="3" fillId="0" borderId="5" xfId="0" applyNumberFormat="1" applyFont="1" applyBorder="1"/>
    <xf numFmtId="10" fontId="3" fillId="0" borderId="17" xfId="0" applyNumberFormat="1" applyFont="1" applyBorder="1"/>
    <xf numFmtId="0" fontId="4" fillId="4" borderId="18" xfId="0" applyFont="1" applyFill="1" applyBorder="1"/>
    <xf numFmtId="0" fontId="4" fillId="4" borderId="8" xfId="0" applyFont="1" applyFill="1" applyBorder="1"/>
    <xf numFmtId="0" fontId="4" fillId="0" borderId="19" xfId="0" applyFont="1" applyBorder="1"/>
    <xf numFmtId="0" fontId="3" fillId="0" borderId="20" xfId="0" applyFont="1" applyBorder="1" applyAlignment="1">
      <alignment horizontal="left"/>
    </xf>
    <xf numFmtId="164" fontId="3" fillId="0" borderId="21" xfId="0" applyNumberFormat="1" applyFont="1" applyBorder="1"/>
    <xf numFmtId="10" fontId="3" fillId="0" borderId="22" xfId="0" applyNumberFormat="1" applyFont="1" applyBorder="1"/>
    <xf numFmtId="0" fontId="4" fillId="0" borderId="0" xfId="0" applyFont="1" applyAlignment="1">
      <alignment horizontal="left"/>
    </xf>
    <xf numFmtId="38" fontId="4" fillId="0" borderId="0" xfId="2" applyNumberFormat="1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/>
    </xf>
    <xf numFmtId="0" fontId="4" fillId="0" borderId="23" xfId="0" applyFont="1" applyBorder="1" applyAlignment="1">
      <alignment horizontal="left"/>
    </xf>
    <xf numFmtId="38" fontId="4" fillId="0" borderId="0" xfId="2" applyNumberFormat="1" applyFont="1" applyFill="1" applyAlignment="1">
      <alignment horizontal="left" vertical="center" wrapText="1"/>
    </xf>
  </cellXfs>
  <cellStyles count="28">
    <cellStyle name="Comma 2" xfId="3"/>
    <cellStyle name="Comma 3" xfId="4"/>
    <cellStyle name="Normal" xfId="0" builtinId="0"/>
    <cellStyle name="Normal 16" xfId="5"/>
    <cellStyle name="Normal 16 2" xfId="6"/>
    <cellStyle name="Normal 19" xfId="7"/>
    <cellStyle name="Normal 19 2" xfId="8"/>
    <cellStyle name="Normal 2" xfId="9"/>
    <cellStyle name="Normal 2 2" xfId="10"/>
    <cellStyle name="Normal 2 3" xfId="11"/>
    <cellStyle name="Normal 2 4" xfId="12"/>
    <cellStyle name="Normal 2 5" xfId="13"/>
    <cellStyle name="Normal 3" xfId="14"/>
    <cellStyle name="Normal 3 2" xfId="15"/>
    <cellStyle name="Normal 38 2" xfId="2"/>
    <cellStyle name="Normal 39 2" xfId="16"/>
    <cellStyle name="Normal 4" xfId="17"/>
    <cellStyle name="Normal 4 2" xfId="18"/>
    <cellStyle name="Normal 4 3" xfId="19"/>
    <cellStyle name="Normal 4 4" xfId="20"/>
    <cellStyle name="Normal 4 5" xfId="21"/>
    <cellStyle name="Normal 4 6" xfId="22"/>
    <cellStyle name="Normal 46" xfId="23"/>
    <cellStyle name="Normal 46 2" xfId="24"/>
    <cellStyle name="Normal 47" xfId="25"/>
    <cellStyle name="Normal 7" xfId="26"/>
    <cellStyle name="Normal 8" xfId="27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Expenditures%20by%20Fund/30-FY10-11%20Object%20by%20Fund%20-%20900%20Other%20Uses%20of%20Fund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900 - Othr Uses  - by fund"/>
      <sheetName val="AFR Data"/>
      <sheetName val="Hurricane Data"/>
      <sheetName val="Sheet1"/>
    </sheetNames>
    <sheetDataSet>
      <sheetData sheetId="0"/>
      <sheetData sheetId="1"/>
      <sheetData sheetId="2">
        <row r="9">
          <cell r="F9">
            <v>1843472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abSelected="1"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157" sqref="A157:IV157"/>
    </sheetView>
  </sheetViews>
  <sheetFormatPr defaultRowHeight="12.75" x14ac:dyDescent="0.2"/>
  <cols>
    <col min="1" max="1" width="6.140625" style="5" customWidth="1"/>
    <col min="2" max="2" width="41.5703125" style="5" customWidth="1"/>
    <col min="3" max="3" width="11.7109375" style="5" customWidth="1"/>
    <col min="4" max="6" width="10.42578125" style="5" customWidth="1"/>
    <col min="7" max="7" width="11.140625" style="5" bestFit="1" customWidth="1"/>
    <col min="8" max="8" width="10.42578125" style="5" customWidth="1"/>
    <col min="9" max="9" width="11.7109375" style="5" customWidth="1"/>
    <col min="10" max="15" width="11.85546875" style="5" customWidth="1"/>
    <col min="16" max="16384" width="9.140625" style="5"/>
  </cols>
  <sheetData>
    <row r="1" spans="1:15" s="1" customFormat="1" ht="67.5" customHeight="1" x14ac:dyDescent="0.2">
      <c r="A1" s="63" t="s">
        <v>0</v>
      </c>
      <c r="B1" s="63"/>
      <c r="C1" s="64" t="s">
        <v>1</v>
      </c>
      <c r="D1" s="63"/>
      <c r="E1" s="63"/>
      <c r="F1" s="63"/>
      <c r="G1" s="63"/>
      <c r="H1" s="63"/>
      <c r="I1" s="63"/>
      <c r="J1" s="64" t="s">
        <v>1</v>
      </c>
      <c r="K1" s="63"/>
      <c r="L1" s="63"/>
      <c r="M1" s="63"/>
      <c r="N1" s="63"/>
      <c r="O1" s="63"/>
    </row>
    <row r="2" spans="1:15" ht="51" x14ac:dyDescent="0.2">
      <c r="A2" s="2" t="s">
        <v>2</v>
      </c>
      <c r="B2" s="2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5" x14ac:dyDescent="0.2">
      <c r="A3" s="6">
        <v>1</v>
      </c>
      <c r="B3" s="6" t="s">
        <v>17</v>
      </c>
      <c r="C3" s="7">
        <v>4988447</v>
      </c>
      <c r="D3" s="7">
        <v>287421</v>
      </c>
      <c r="E3" s="7">
        <v>228964</v>
      </c>
      <c r="F3" s="7">
        <v>0</v>
      </c>
      <c r="G3" s="7">
        <v>735000</v>
      </c>
      <c r="H3" s="7">
        <v>0</v>
      </c>
      <c r="I3" s="8">
        <f>SUM(C3:H3)</f>
        <v>6239832</v>
      </c>
      <c r="J3" s="9">
        <f t="shared" ref="J3:O18" si="0">C3/$I3</f>
        <v>0.79945213268562354</v>
      </c>
      <c r="K3" s="9">
        <f t="shared" si="0"/>
        <v>4.6062297831095451E-2</v>
      </c>
      <c r="L3" s="9">
        <f t="shared" si="0"/>
        <v>3.6693936631627261E-2</v>
      </c>
      <c r="M3" s="9">
        <f t="shared" si="0"/>
        <v>0</v>
      </c>
      <c r="N3" s="9">
        <f t="shared" si="0"/>
        <v>0.1177916328516537</v>
      </c>
      <c r="O3" s="9">
        <f t="shared" si="0"/>
        <v>0</v>
      </c>
    </row>
    <row r="4" spans="1:15" s="15" customFormat="1" x14ac:dyDescent="0.2">
      <c r="A4" s="10">
        <v>2</v>
      </c>
      <c r="B4" s="11" t="s">
        <v>18</v>
      </c>
      <c r="C4" s="12">
        <v>330454</v>
      </c>
      <c r="D4" s="12">
        <v>67461</v>
      </c>
      <c r="E4" s="12">
        <v>84465</v>
      </c>
      <c r="F4" s="12">
        <v>1099719</v>
      </c>
      <c r="G4" s="12">
        <v>1315855</v>
      </c>
      <c r="H4" s="12">
        <v>0</v>
      </c>
      <c r="I4" s="13">
        <f t="shared" ref="I4:I67" si="1">SUM(C4:H4)</f>
        <v>2897954</v>
      </c>
      <c r="J4" s="14">
        <f t="shared" si="0"/>
        <v>0.11403010537779412</v>
      </c>
      <c r="K4" s="14">
        <f t="shared" si="0"/>
        <v>2.3278837414258475E-2</v>
      </c>
      <c r="L4" s="14">
        <f t="shared" si="0"/>
        <v>2.9146425374591868E-2</v>
      </c>
      <c r="M4" s="14">
        <f t="shared" si="0"/>
        <v>0.37948117879027754</v>
      </c>
      <c r="N4" s="14">
        <f t="shared" si="0"/>
        <v>0.45406345304307799</v>
      </c>
      <c r="O4" s="14">
        <f t="shared" si="0"/>
        <v>0</v>
      </c>
    </row>
    <row r="5" spans="1:15" s="15" customFormat="1" x14ac:dyDescent="0.2">
      <c r="A5" s="10">
        <v>3</v>
      </c>
      <c r="B5" s="11" t="s">
        <v>19</v>
      </c>
      <c r="C5" s="12">
        <v>206608</v>
      </c>
      <c r="D5" s="12">
        <v>412933</v>
      </c>
      <c r="E5" s="12">
        <v>313766</v>
      </c>
      <c r="F5" s="12">
        <v>5236</v>
      </c>
      <c r="G5" s="12">
        <v>9771666</v>
      </c>
      <c r="H5" s="12">
        <v>10361090</v>
      </c>
      <c r="I5" s="13">
        <f t="shared" si="1"/>
        <v>21071299</v>
      </c>
      <c r="J5" s="14">
        <f t="shared" si="0"/>
        <v>9.8051857173114959E-3</v>
      </c>
      <c r="K5" s="14">
        <f t="shared" si="0"/>
        <v>1.9596940843561662E-2</v>
      </c>
      <c r="L5" s="14">
        <f t="shared" si="0"/>
        <v>1.4890681395579836E-2</v>
      </c>
      <c r="M5" s="14">
        <f t="shared" si="0"/>
        <v>2.4848966359406697E-4</v>
      </c>
      <c r="N5" s="14">
        <f t="shared" si="0"/>
        <v>0.46374293298196756</v>
      </c>
      <c r="O5" s="14">
        <f t="shared" si="0"/>
        <v>0.49171576939798539</v>
      </c>
    </row>
    <row r="6" spans="1:15" s="15" customFormat="1" x14ac:dyDescent="0.2">
      <c r="A6" s="10">
        <v>4</v>
      </c>
      <c r="B6" s="11" t="s">
        <v>20</v>
      </c>
      <c r="C6" s="12">
        <v>865364</v>
      </c>
      <c r="D6" s="12">
        <v>173269</v>
      </c>
      <c r="E6" s="12">
        <v>248145</v>
      </c>
      <c r="F6" s="12">
        <v>376666</v>
      </c>
      <c r="G6" s="12">
        <v>104000</v>
      </c>
      <c r="H6" s="12">
        <v>0</v>
      </c>
      <c r="I6" s="13">
        <f t="shared" si="1"/>
        <v>1767444</v>
      </c>
      <c r="J6" s="14">
        <f t="shared" si="0"/>
        <v>0.48961324941554019</v>
      </c>
      <c r="K6" s="14">
        <f t="shared" si="0"/>
        <v>9.8033657643467068E-2</v>
      </c>
      <c r="L6" s="14">
        <f t="shared" si="0"/>
        <v>0.14039765899230752</v>
      </c>
      <c r="M6" s="14">
        <f t="shared" si="0"/>
        <v>0.21311339991535799</v>
      </c>
      <c r="N6" s="14">
        <f t="shared" si="0"/>
        <v>5.8842034033327224E-2</v>
      </c>
      <c r="O6" s="14">
        <f t="shared" si="0"/>
        <v>0</v>
      </c>
    </row>
    <row r="7" spans="1:15" x14ac:dyDescent="0.2">
      <c r="A7" s="16">
        <v>5</v>
      </c>
      <c r="B7" s="17" t="s">
        <v>21</v>
      </c>
      <c r="C7" s="18">
        <v>14836305</v>
      </c>
      <c r="D7" s="18">
        <v>182201</v>
      </c>
      <c r="E7" s="18">
        <v>377390</v>
      </c>
      <c r="F7" s="18">
        <v>566425</v>
      </c>
      <c r="G7" s="18">
        <v>433338</v>
      </c>
      <c r="H7" s="18">
        <v>1200</v>
      </c>
      <c r="I7" s="19">
        <f t="shared" si="1"/>
        <v>16396859</v>
      </c>
      <c r="J7" s="20">
        <f t="shared" si="0"/>
        <v>0.90482604015805712</v>
      </c>
      <c r="K7" s="20">
        <f t="shared" si="0"/>
        <v>1.1111945281715236E-2</v>
      </c>
      <c r="L7" s="20">
        <f t="shared" si="0"/>
        <v>2.3015993489972682E-2</v>
      </c>
      <c r="M7" s="20">
        <f t="shared" si="0"/>
        <v>3.4544725913664316E-2</v>
      </c>
      <c r="N7" s="20">
        <f t="shared" si="0"/>
        <v>2.6428110408219036E-2</v>
      </c>
      <c r="O7" s="20">
        <f t="shared" si="0"/>
        <v>7.3184748371624107E-5</v>
      </c>
    </row>
    <row r="8" spans="1:15" x14ac:dyDescent="0.2">
      <c r="A8" s="6">
        <v>6</v>
      </c>
      <c r="B8" s="6" t="s">
        <v>22</v>
      </c>
      <c r="C8" s="7">
        <v>266616</v>
      </c>
      <c r="D8" s="7">
        <v>320866</v>
      </c>
      <c r="E8" s="7">
        <v>178364</v>
      </c>
      <c r="F8" s="7">
        <v>0</v>
      </c>
      <c r="G8" s="7">
        <v>1680000</v>
      </c>
      <c r="H8" s="7">
        <v>0</v>
      </c>
      <c r="I8" s="8">
        <f t="shared" si="1"/>
        <v>2445846</v>
      </c>
      <c r="J8" s="9">
        <f t="shared" si="0"/>
        <v>0.10900768077793942</v>
      </c>
      <c r="K8" s="9">
        <f t="shared" si="0"/>
        <v>0.13118814512442731</v>
      </c>
      <c r="L8" s="9">
        <f t="shared" si="0"/>
        <v>7.2925278206395661E-2</v>
      </c>
      <c r="M8" s="9">
        <f t="shared" si="0"/>
        <v>0</v>
      </c>
      <c r="N8" s="9">
        <f t="shared" si="0"/>
        <v>0.68687889589123763</v>
      </c>
      <c r="O8" s="9">
        <f t="shared" si="0"/>
        <v>0</v>
      </c>
    </row>
    <row r="9" spans="1:15" s="15" customFormat="1" x14ac:dyDescent="0.2">
      <c r="A9" s="10">
        <v>7</v>
      </c>
      <c r="B9" s="11" t="s">
        <v>23</v>
      </c>
      <c r="C9" s="12">
        <v>1734409</v>
      </c>
      <c r="D9" s="12">
        <v>73667</v>
      </c>
      <c r="E9" s="12">
        <v>94717</v>
      </c>
      <c r="F9" s="12">
        <v>300000</v>
      </c>
      <c r="G9" s="12">
        <v>975000</v>
      </c>
      <c r="H9" s="12">
        <v>0</v>
      </c>
      <c r="I9" s="13">
        <f t="shared" si="1"/>
        <v>3177793</v>
      </c>
      <c r="J9" s="14">
        <f t="shared" si="0"/>
        <v>0.54579042750739271</v>
      </c>
      <c r="K9" s="14">
        <f t="shared" si="0"/>
        <v>2.3181812031180131E-2</v>
      </c>
      <c r="L9" s="14">
        <f t="shared" si="0"/>
        <v>2.9805906174505389E-2</v>
      </c>
      <c r="M9" s="14">
        <f t="shared" si="0"/>
        <v>9.4405142185158067E-2</v>
      </c>
      <c r="N9" s="14">
        <f t="shared" si="0"/>
        <v>0.3068167121017637</v>
      </c>
      <c r="O9" s="14">
        <f t="shared" si="0"/>
        <v>0</v>
      </c>
    </row>
    <row r="10" spans="1:15" s="15" customFormat="1" x14ac:dyDescent="0.2">
      <c r="A10" s="10">
        <v>8</v>
      </c>
      <c r="B10" s="11" t="s">
        <v>24</v>
      </c>
      <c r="C10" s="12">
        <v>5959688</v>
      </c>
      <c r="D10" s="12">
        <v>220505</v>
      </c>
      <c r="E10" s="12">
        <v>254813</v>
      </c>
      <c r="F10" s="12">
        <v>82910184</v>
      </c>
      <c r="G10" s="12">
        <v>14110000</v>
      </c>
      <c r="H10" s="12">
        <v>0</v>
      </c>
      <c r="I10" s="13">
        <f t="shared" si="1"/>
        <v>103455190</v>
      </c>
      <c r="J10" s="14">
        <f t="shared" si="0"/>
        <v>5.7606467109093319E-2</v>
      </c>
      <c r="K10" s="14">
        <f t="shared" si="0"/>
        <v>2.1314058772691829E-3</v>
      </c>
      <c r="L10" s="14">
        <f t="shared" si="0"/>
        <v>2.4630277127711043E-3</v>
      </c>
      <c r="M10" s="14">
        <f t="shared" si="0"/>
        <v>0.80141154832348194</v>
      </c>
      <c r="N10" s="14">
        <f t="shared" si="0"/>
        <v>0.1363875509773845</v>
      </c>
      <c r="O10" s="14">
        <f t="shared" si="0"/>
        <v>0</v>
      </c>
    </row>
    <row r="11" spans="1:15" s="15" customFormat="1" x14ac:dyDescent="0.2">
      <c r="A11" s="10">
        <v>9</v>
      </c>
      <c r="B11" s="11" t="s">
        <v>25</v>
      </c>
      <c r="C11" s="12">
        <v>5313173</v>
      </c>
      <c r="D11" s="12">
        <v>1032110</v>
      </c>
      <c r="E11" s="12">
        <v>1786487</v>
      </c>
      <c r="F11" s="12">
        <v>1192325</v>
      </c>
      <c r="G11" s="12">
        <v>4714017</v>
      </c>
      <c r="H11" s="12">
        <v>412790</v>
      </c>
      <c r="I11" s="13">
        <f t="shared" si="1"/>
        <v>14450902</v>
      </c>
      <c r="J11" s="14">
        <f t="shared" si="0"/>
        <v>0.36767068242522161</v>
      </c>
      <c r="K11" s="14">
        <f t="shared" si="0"/>
        <v>7.1421839273423895E-2</v>
      </c>
      <c r="L11" s="14">
        <f t="shared" si="0"/>
        <v>0.12362460142626391</v>
      </c>
      <c r="M11" s="14">
        <f t="shared" si="0"/>
        <v>8.2508690460982984E-2</v>
      </c>
      <c r="N11" s="14">
        <f t="shared" si="0"/>
        <v>0.32620918749570094</v>
      </c>
      <c r="O11" s="14">
        <f t="shared" si="0"/>
        <v>2.8564998918406616E-2</v>
      </c>
    </row>
    <row r="12" spans="1:15" x14ac:dyDescent="0.2">
      <c r="A12" s="16">
        <v>10</v>
      </c>
      <c r="B12" s="17" t="s">
        <v>26</v>
      </c>
      <c r="C12" s="18">
        <v>6157914</v>
      </c>
      <c r="D12" s="18">
        <v>745374</v>
      </c>
      <c r="E12" s="18">
        <v>613298</v>
      </c>
      <c r="F12" s="18">
        <v>0</v>
      </c>
      <c r="G12" s="18">
        <v>47454501</v>
      </c>
      <c r="H12" s="18">
        <v>6958902</v>
      </c>
      <c r="I12" s="19">
        <f t="shared" si="1"/>
        <v>61929989</v>
      </c>
      <c r="J12" s="20">
        <f t="shared" si="0"/>
        <v>9.9433474790379825E-2</v>
      </c>
      <c r="K12" s="20">
        <f t="shared" si="0"/>
        <v>1.2035752178157177E-2</v>
      </c>
      <c r="L12" s="20">
        <f t="shared" si="0"/>
        <v>9.903085886225493E-3</v>
      </c>
      <c r="M12" s="20">
        <f t="shared" si="0"/>
        <v>0</v>
      </c>
      <c r="N12" s="20">
        <f t="shared" si="0"/>
        <v>0.76626044613054911</v>
      </c>
      <c r="O12" s="20">
        <f t="shared" si="0"/>
        <v>0.11236724101468838</v>
      </c>
    </row>
    <row r="13" spans="1:15" x14ac:dyDescent="0.2">
      <c r="A13" s="6">
        <v>11</v>
      </c>
      <c r="B13" s="6" t="s">
        <v>27</v>
      </c>
      <c r="C13" s="7">
        <v>141</v>
      </c>
      <c r="D13" s="7">
        <v>52683</v>
      </c>
      <c r="E13" s="7">
        <v>45133</v>
      </c>
      <c r="F13" s="7">
        <v>0</v>
      </c>
      <c r="G13" s="7">
        <v>522727</v>
      </c>
      <c r="H13" s="7">
        <v>0</v>
      </c>
      <c r="I13" s="8">
        <f t="shared" si="1"/>
        <v>620684</v>
      </c>
      <c r="J13" s="9">
        <f t="shared" si="0"/>
        <v>2.2716873642626521E-4</v>
      </c>
      <c r="K13" s="9">
        <f t="shared" si="0"/>
        <v>8.4878940008120074E-2</v>
      </c>
      <c r="L13" s="9">
        <f t="shared" si="0"/>
        <v>7.2714940291678215E-2</v>
      </c>
      <c r="M13" s="9">
        <f t="shared" si="0"/>
        <v>0</v>
      </c>
      <c r="N13" s="9">
        <f t="shared" si="0"/>
        <v>0.84217895096377549</v>
      </c>
      <c r="O13" s="9">
        <f t="shared" si="0"/>
        <v>0</v>
      </c>
    </row>
    <row r="14" spans="1:15" s="15" customFormat="1" x14ac:dyDescent="0.2">
      <c r="A14" s="10">
        <v>12</v>
      </c>
      <c r="B14" s="11" t="s">
        <v>28</v>
      </c>
      <c r="C14" s="12">
        <v>805446</v>
      </c>
      <c r="D14" s="12">
        <v>2818</v>
      </c>
      <c r="E14" s="12">
        <v>7917</v>
      </c>
      <c r="F14" s="12">
        <v>0</v>
      </c>
      <c r="G14" s="12">
        <v>881039</v>
      </c>
      <c r="H14" s="12">
        <v>0</v>
      </c>
      <c r="I14" s="13">
        <f t="shared" si="1"/>
        <v>1697220</v>
      </c>
      <c r="J14" s="14">
        <f t="shared" si="0"/>
        <v>0.47456782267472691</v>
      </c>
      <c r="K14" s="14">
        <f t="shared" si="0"/>
        <v>1.6603622394268274E-3</v>
      </c>
      <c r="L14" s="14">
        <f t="shared" si="0"/>
        <v>4.6646869586735957E-3</v>
      </c>
      <c r="M14" s="14">
        <f t="shared" si="0"/>
        <v>0</v>
      </c>
      <c r="N14" s="14">
        <f t="shared" si="0"/>
        <v>0.51910712812717263</v>
      </c>
      <c r="O14" s="14">
        <f t="shared" si="0"/>
        <v>0</v>
      </c>
    </row>
    <row r="15" spans="1:15" s="15" customFormat="1" x14ac:dyDescent="0.2">
      <c r="A15" s="10">
        <v>13</v>
      </c>
      <c r="B15" s="11" t="s">
        <v>29</v>
      </c>
      <c r="C15" s="12">
        <v>4959</v>
      </c>
      <c r="D15" s="12">
        <v>84520</v>
      </c>
      <c r="E15" s="12">
        <v>143011</v>
      </c>
      <c r="F15" s="12">
        <v>185940</v>
      </c>
      <c r="G15" s="12">
        <v>113472</v>
      </c>
      <c r="H15" s="12">
        <v>0</v>
      </c>
      <c r="I15" s="13">
        <f t="shared" si="1"/>
        <v>531902</v>
      </c>
      <c r="J15" s="14">
        <f t="shared" si="0"/>
        <v>9.3231459930588709E-3</v>
      </c>
      <c r="K15" s="14">
        <f t="shared" si="0"/>
        <v>0.15890145177119094</v>
      </c>
      <c r="L15" s="14">
        <f t="shared" si="0"/>
        <v>0.26886719734086356</v>
      </c>
      <c r="M15" s="14">
        <f t="shared" si="0"/>
        <v>0.34957567371433085</v>
      </c>
      <c r="N15" s="14">
        <f t="shared" si="0"/>
        <v>0.21333253118055581</v>
      </c>
      <c r="O15" s="14">
        <f t="shared" si="0"/>
        <v>0</v>
      </c>
    </row>
    <row r="16" spans="1:15" s="15" customFormat="1" x14ac:dyDescent="0.2">
      <c r="A16" s="10">
        <v>14</v>
      </c>
      <c r="B16" s="11" t="s">
        <v>30</v>
      </c>
      <c r="C16" s="12">
        <v>329780</v>
      </c>
      <c r="D16" s="12">
        <v>50059</v>
      </c>
      <c r="E16" s="12">
        <v>100946</v>
      </c>
      <c r="F16" s="12">
        <v>2169542</v>
      </c>
      <c r="G16" s="12">
        <v>3160000</v>
      </c>
      <c r="H16" s="12">
        <v>0</v>
      </c>
      <c r="I16" s="13">
        <f t="shared" si="1"/>
        <v>5810327</v>
      </c>
      <c r="J16" s="14">
        <f t="shared" si="0"/>
        <v>5.6757562870385782E-2</v>
      </c>
      <c r="K16" s="14">
        <f t="shared" si="0"/>
        <v>8.6155219835303588E-3</v>
      </c>
      <c r="L16" s="14">
        <f t="shared" si="0"/>
        <v>1.7373548855339812E-2</v>
      </c>
      <c r="M16" s="14">
        <f t="shared" si="0"/>
        <v>0.37339413082946965</v>
      </c>
      <c r="N16" s="14">
        <f t="shared" si="0"/>
        <v>0.54385923546127435</v>
      </c>
      <c r="O16" s="14">
        <f t="shared" si="0"/>
        <v>0</v>
      </c>
    </row>
    <row r="17" spans="1:16" x14ac:dyDescent="0.2">
      <c r="A17" s="16">
        <v>15</v>
      </c>
      <c r="B17" s="17" t="s">
        <v>31</v>
      </c>
      <c r="C17" s="18">
        <v>824581</v>
      </c>
      <c r="D17" s="18">
        <v>56469</v>
      </c>
      <c r="E17" s="18">
        <v>133625</v>
      </c>
      <c r="F17" s="18">
        <v>5115052</v>
      </c>
      <c r="G17" s="18">
        <v>572066</v>
      </c>
      <c r="H17" s="18">
        <v>0</v>
      </c>
      <c r="I17" s="19">
        <f t="shared" si="1"/>
        <v>6701793</v>
      </c>
      <c r="J17" s="20">
        <f t="shared" si="0"/>
        <v>0.12303886437554845</v>
      </c>
      <c r="K17" s="20">
        <f t="shared" si="0"/>
        <v>8.4259540693065269E-3</v>
      </c>
      <c r="L17" s="20">
        <f t="shared" si="0"/>
        <v>1.9938694018153052E-2</v>
      </c>
      <c r="M17" s="20">
        <f t="shared" si="0"/>
        <v>0.76323634585550459</v>
      </c>
      <c r="N17" s="20">
        <f t="shared" si="0"/>
        <v>8.5360141681487325E-2</v>
      </c>
      <c r="O17" s="20">
        <f t="shared" si="0"/>
        <v>0</v>
      </c>
    </row>
    <row r="18" spans="1:16" x14ac:dyDescent="0.2">
      <c r="A18" s="6">
        <v>16</v>
      </c>
      <c r="B18" s="6" t="s">
        <v>32</v>
      </c>
      <c r="C18" s="7">
        <v>14776</v>
      </c>
      <c r="D18" s="7">
        <v>200536</v>
      </c>
      <c r="E18" s="7">
        <v>237546</v>
      </c>
      <c r="F18" s="7">
        <v>0</v>
      </c>
      <c r="G18" s="7">
        <v>1743000</v>
      </c>
      <c r="H18" s="7">
        <v>0</v>
      </c>
      <c r="I18" s="8">
        <f t="shared" si="1"/>
        <v>2195858</v>
      </c>
      <c r="J18" s="9">
        <f t="shared" si="0"/>
        <v>6.7290325695013066E-3</v>
      </c>
      <c r="K18" s="9">
        <f t="shared" si="0"/>
        <v>9.1324666713421362E-2</v>
      </c>
      <c r="L18" s="9">
        <f t="shared" si="0"/>
        <v>0.10817912633694893</v>
      </c>
      <c r="M18" s="9">
        <f t="shared" si="0"/>
        <v>0</v>
      </c>
      <c r="N18" s="9">
        <f t="shared" si="0"/>
        <v>0.79376717438012845</v>
      </c>
      <c r="O18" s="9">
        <f t="shared" si="0"/>
        <v>0</v>
      </c>
    </row>
    <row r="19" spans="1:16" s="15" customFormat="1" x14ac:dyDescent="0.2">
      <c r="A19" s="10">
        <v>17</v>
      </c>
      <c r="B19" s="11" t="s">
        <v>33</v>
      </c>
      <c r="C19" s="12">
        <v>17436267</v>
      </c>
      <c r="D19" s="12">
        <v>2069619</v>
      </c>
      <c r="E19" s="12">
        <v>4054628</v>
      </c>
      <c r="F19" s="12">
        <v>109518</v>
      </c>
      <c r="G19" s="12">
        <v>0</v>
      </c>
      <c r="H19" s="12">
        <v>0</v>
      </c>
      <c r="I19" s="13">
        <f t="shared" si="1"/>
        <v>23670032</v>
      </c>
      <c r="J19" s="14">
        <f t="shared" ref="J19:O61" si="2">C19/$I19</f>
        <v>0.73663892807580489</v>
      </c>
      <c r="K19" s="14">
        <f t="shared" si="2"/>
        <v>8.7436256951405902E-2</v>
      </c>
      <c r="L19" s="14">
        <f t="shared" si="2"/>
        <v>0.17129795177294227</v>
      </c>
      <c r="M19" s="14">
        <f t="shared" si="2"/>
        <v>4.6268631998469629E-3</v>
      </c>
      <c r="N19" s="14">
        <f t="shared" si="2"/>
        <v>0</v>
      </c>
      <c r="O19" s="14">
        <f t="shared" si="2"/>
        <v>0</v>
      </c>
    </row>
    <row r="20" spans="1:16" s="15" customFormat="1" x14ac:dyDescent="0.2">
      <c r="A20" s="10">
        <v>18</v>
      </c>
      <c r="B20" s="11" t="s">
        <v>34</v>
      </c>
      <c r="C20" s="12">
        <v>3360052</v>
      </c>
      <c r="D20" s="12">
        <v>27111</v>
      </c>
      <c r="E20" s="12">
        <v>103237</v>
      </c>
      <c r="F20" s="12">
        <v>40908</v>
      </c>
      <c r="G20" s="12">
        <v>0</v>
      </c>
      <c r="H20" s="12">
        <v>0</v>
      </c>
      <c r="I20" s="13">
        <f t="shared" si="1"/>
        <v>3531308</v>
      </c>
      <c r="J20" s="14">
        <f t="shared" si="2"/>
        <v>0.95150352220763523</v>
      </c>
      <c r="K20" s="14">
        <f t="shared" si="2"/>
        <v>7.6773252290652646E-3</v>
      </c>
      <c r="L20" s="14">
        <f t="shared" si="2"/>
        <v>2.9234776462432617E-2</v>
      </c>
      <c r="M20" s="14">
        <f t="shared" si="2"/>
        <v>1.1584376100866874E-2</v>
      </c>
      <c r="N20" s="14">
        <f t="shared" si="2"/>
        <v>0</v>
      </c>
      <c r="O20" s="14">
        <f t="shared" si="2"/>
        <v>0</v>
      </c>
    </row>
    <row r="21" spans="1:16" s="15" customFormat="1" x14ac:dyDescent="0.2">
      <c r="A21" s="10">
        <v>19</v>
      </c>
      <c r="B21" s="11" t="s">
        <v>35</v>
      </c>
      <c r="C21" s="12">
        <v>-5</v>
      </c>
      <c r="D21" s="12">
        <v>-12987</v>
      </c>
      <c r="E21" s="12">
        <v>161646</v>
      </c>
      <c r="F21" s="12">
        <v>985413</v>
      </c>
      <c r="G21" s="12">
        <v>0</v>
      </c>
      <c r="H21" s="12">
        <v>0</v>
      </c>
      <c r="I21" s="13">
        <f t="shared" si="1"/>
        <v>1134067</v>
      </c>
      <c r="J21" s="14">
        <f t="shared" si="2"/>
        <v>-4.4089105846479968E-6</v>
      </c>
      <c r="K21" s="14">
        <f t="shared" si="2"/>
        <v>-1.1451704352564707E-2</v>
      </c>
      <c r="L21" s="14">
        <f t="shared" si="2"/>
        <v>0.14253655207320201</v>
      </c>
      <c r="M21" s="14">
        <f t="shared" si="2"/>
        <v>0.86891956118994729</v>
      </c>
      <c r="N21" s="14">
        <f t="shared" si="2"/>
        <v>0</v>
      </c>
      <c r="O21" s="14">
        <f t="shared" si="2"/>
        <v>0</v>
      </c>
    </row>
    <row r="22" spans="1:16" x14ac:dyDescent="0.2">
      <c r="A22" s="16">
        <v>20</v>
      </c>
      <c r="B22" s="17" t="s">
        <v>36</v>
      </c>
      <c r="C22" s="18">
        <v>4685905</v>
      </c>
      <c r="D22" s="18">
        <v>178966</v>
      </c>
      <c r="E22" s="18">
        <v>390266</v>
      </c>
      <c r="F22" s="18">
        <v>515</v>
      </c>
      <c r="G22" s="18">
        <v>832000</v>
      </c>
      <c r="H22" s="18">
        <v>0</v>
      </c>
      <c r="I22" s="19">
        <f t="shared" si="1"/>
        <v>6087652</v>
      </c>
      <c r="J22" s="20">
        <f t="shared" si="2"/>
        <v>0.76973930178663297</v>
      </c>
      <c r="K22" s="20">
        <f t="shared" si="2"/>
        <v>2.9398198188726951E-2</v>
      </c>
      <c r="L22" s="20">
        <f t="shared" si="2"/>
        <v>6.4107803796931886E-2</v>
      </c>
      <c r="M22" s="20">
        <f t="shared" si="2"/>
        <v>8.4597476991128931E-5</v>
      </c>
      <c r="N22" s="20">
        <f t="shared" si="2"/>
        <v>0.13667009875071703</v>
      </c>
      <c r="O22" s="20">
        <f t="shared" si="2"/>
        <v>0</v>
      </c>
    </row>
    <row r="23" spans="1:16" x14ac:dyDescent="0.2">
      <c r="A23" s="6">
        <v>21</v>
      </c>
      <c r="B23" s="6" t="s">
        <v>37</v>
      </c>
      <c r="C23" s="7">
        <v>36271</v>
      </c>
      <c r="D23" s="7">
        <v>135159</v>
      </c>
      <c r="E23" s="7">
        <v>331490</v>
      </c>
      <c r="F23" s="7">
        <v>0</v>
      </c>
      <c r="G23" s="7">
        <v>1365746</v>
      </c>
      <c r="H23" s="7">
        <v>1822984</v>
      </c>
      <c r="I23" s="8">
        <f t="shared" si="1"/>
        <v>3691650</v>
      </c>
      <c r="J23" s="9">
        <f t="shared" si="2"/>
        <v>9.8251459374534417E-3</v>
      </c>
      <c r="K23" s="9">
        <f t="shared" si="2"/>
        <v>3.6612084027467393E-2</v>
      </c>
      <c r="L23" s="9">
        <f t="shared" si="2"/>
        <v>8.9794536318448387E-2</v>
      </c>
      <c r="M23" s="9">
        <f t="shared" si="2"/>
        <v>0</v>
      </c>
      <c r="N23" s="9">
        <f t="shared" si="2"/>
        <v>0.36995543997941299</v>
      </c>
      <c r="O23" s="9">
        <f t="shared" si="2"/>
        <v>0.49381279373721776</v>
      </c>
    </row>
    <row r="24" spans="1:16" s="15" customFormat="1" x14ac:dyDescent="0.2">
      <c r="A24" s="10">
        <v>22</v>
      </c>
      <c r="B24" s="11" t="s">
        <v>38</v>
      </c>
      <c r="C24" s="12">
        <v>2218515</v>
      </c>
      <c r="D24" s="12">
        <v>92453</v>
      </c>
      <c r="E24" s="12">
        <v>93064</v>
      </c>
      <c r="F24" s="12">
        <v>0</v>
      </c>
      <c r="G24" s="12">
        <v>1371863</v>
      </c>
      <c r="H24" s="12">
        <v>714111</v>
      </c>
      <c r="I24" s="13">
        <f t="shared" si="1"/>
        <v>4490006</v>
      </c>
      <c r="J24" s="14">
        <f t="shared" si="2"/>
        <v>0.49410067603473135</v>
      </c>
      <c r="K24" s="14">
        <f t="shared" si="2"/>
        <v>2.0590841081281407E-2</v>
      </c>
      <c r="L24" s="14">
        <f t="shared" si="2"/>
        <v>2.0726921077611031E-2</v>
      </c>
      <c r="M24" s="14">
        <f t="shared" si="2"/>
        <v>0</v>
      </c>
      <c r="N24" s="14">
        <f t="shared" si="2"/>
        <v>0.30553700819108037</v>
      </c>
      <c r="O24" s="14">
        <f t="shared" si="2"/>
        <v>0.15904455361529585</v>
      </c>
    </row>
    <row r="25" spans="1:16" s="15" customFormat="1" x14ac:dyDescent="0.2">
      <c r="A25" s="10">
        <v>23</v>
      </c>
      <c r="B25" s="11" t="s">
        <v>39</v>
      </c>
      <c r="C25" s="12">
        <v>25325</v>
      </c>
      <c r="D25" s="12">
        <v>194643</v>
      </c>
      <c r="E25" s="12">
        <v>308706</v>
      </c>
      <c r="F25" s="12">
        <v>0</v>
      </c>
      <c r="G25" s="12">
        <v>5330000</v>
      </c>
      <c r="H25" s="12">
        <v>0</v>
      </c>
      <c r="I25" s="13">
        <f t="shared" si="1"/>
        <v>5858674</v>
      </c>
      <c r="J25" s="14">
        <f t="shared" si="2"/>
        <v>4.3226504837101361E-3</v>
      </c>
      <c r="K25" s="14">
        <f t="shared" si="2"/>
        <v>3.3223046716714395E-2</v>
      </c>
      <c r="L25" s="14">
        <f t="shared" si="2"/>
        <v>5.2692127945675078E-2</v>
      </c>
      <c r="M25" s="14">
        <f t="shared" si="2"/>
        <v>0</v>
      </c>
      <c r="N25" s="14">
        <f t="shared" si="2"/>
        <v>0.90976217485390043</v>
      </c>
      <c r="O25" s="14">
        <f t="shared" si="2"/>
        <v>0</v>
      </c>
    </row>
    <row r="26" spans="1:16" s="15" customFormat="1" x14ac:dyDescent="0.2">
      <c r="A26" s="10">
        <v>24</v>
      </c>
      <c r="B26" s="11" t="s">
        <v>40</v>
      </c>
      <c r="C26" s="12">
        <v>7740154</v>
      </c>
      <c r="D26" s="12">
        <v>112870</v>
      </c>
      <c r="E26" s="12">
        <v>128036</v>
      </c>
      <c r="F26" s="12">
        <v>4311810</v>
      </c>
      <c r="G26" s="12">
        <v>11787494</v>
      </c>
      <c r="H26" s="12">
        <v>0</v>
      </c>
      <c r="I26" s="13">
        <f t="shared" si="1"/>
        <v>24080364</v>
      </c>
      <c r="J26" s="14">
        <f>C26/$I26</f>
        <v>0.32143010795019544</v>
      </c>
      <c r="K26" s="14">
        <f t="shared" si="2"/>
        <v>4.6872215054556488E-3</v>
      </c>
      <c r="L26" s="14">
        <f t="shared" si="2"/>
        <v>5.3170292608533658E-3</v>
      </c>
      <c r="M26" s="14">
        <f t="shared" si="2"/>
        <v>0.17905917036802269</v>
      </c>
      <c r="N26" s="14">
        <f t="shared" si="2"/>
        <v>0.48950647091547289</v>
      </c>
      <c r="O26" s="14">
        <f t="shared" si="2"/>
        <v>0</v>
      </c>
    </row>
    <row r="27" spans="1:16" x14ac:dyDescent="0.2">
      <c r="A27" s="16">
        <v>25</v>
      </c>
      <c r="B27" s="17" t="s">
        <v>41</v>
      </c>
      <c r="C27" s="18">
        <v>1526098</v>
      </c>
      <c r="D27" s="18">
        <v>30235</v>
      </c>
      <c r="E27" s="18">
        <v>84816</v>
      </c>
      <c r="F27" s="18">
        <v>0</v>
      </c>
      <c r="G27" s="18">
        <v>1550580</v>
      </c>
      <c r="H27" s="18">
        <v>0</v>
      </c>
      <c r="I27" s="19">
        <f t="shared" si="1"/>
        <v>3191729</v>
      </c>
      <c r="J27" s="20">
        <f t="shared" si="2"/>
        <v>0.47814147128405954</v>
      </c>
      <c r="K27" s="20">
        <f t="shared" si="2"/>
        <v>9.4729220431935164E-3</v>
      </c>
      <c r="L27" s="20">
        <f t="shared" si="2"/>
        <v>2.6573684670597033E-2</v>
      </c>
      <c r="M27" s="20">
        <f t="shared" si="2"/>
        <v>0</v>
      </c>
      <c r="N27" s="20">
        <f t="shared" si="2"/>
        <v>0.48581192200214995</v>
      </c>
      <c r="O27" s="20">
        <f t="shared" si="2"/>
        <v>0</v>
      </c>
    </row>
    <row r="28" spans="1:16" x14ac:dyDescent="0.2">
      <c r="A28" s="6">
        <v>26</v>
      </c>
      <c r="B28" s="6" t="s">
        <v>42</v>
      </c>
      <c r="C28" s="7">
        <v>11974353</v>
      </c>
      <c r="D28" s="7">
        <v>4275534</v>
      </c>
      <c r="E28" s="7">
        <v>2219609</v>
      </c>
      <c r="F28" s="7">
        <v>9944315</v>
      </c>
      <c r="G28" s="7">
        <v>16112031</v>
      </c>
      <c r="H28" s="7">
        <v>16790932</v>
      </c>
      <c r="I28" s="8">
        <f t="shared" si="1"/>
        <v>61316774</v>
      </c>
      <c r="J28" s="9">
        <f t="shared" si="2"/>
        <v>0.19528674160189838</v>
      </c>
      <c r="K28" s="9">
        <f t="shared" si="2"/>
        <v>6.9728619447591941E-2</v>
      </c>
      <c r="L28" s="9">
        <f t="shared" si="2"/>
        <v>3.6199050524086604E-2</v>
      </c>
      <c r="M28" s="9">
        <f t="shared" si="2"/>
        <v>0.16217935731583008</v>
      </c>
      <c r="N28" s="9">
        <f t="shared" si="2"/>
        <v>0.26276710187003643</v>
      </c>
      <c r="O28" s="9">
        <f t="shared" si="2"/>
        <v>0.27383912924055659</v>
      </c>
    </row>
    <row r="29" spans="1:16" s="15" customFormat="1" x14ac:dyDescent="0.2">
      <c r="A29" s="10">
        <v>27</v>
      </c>
      <c r="B29" s="11" t="s">
        <v>43</v>
      </c>
      <c r="C29" s="12">
        <v>0</v>
      </c>
      <c r="D29" s="12">
        <v>181878</v>
      </c>
      <c r="E29" s="12">
        <v>235632</v>
      </c>
      <c r="F29" s="12">
        <v>0</v>
      </c>
      <c r="G29" s="12">
        <v>1713000</v>
      </c>
      <c r="H29" s="12">
        <v>0</v>
      </c>
      <c r="I29" s="13">
        <f t="shared" si="1"/>
        <v>2130510</v>
      </c>
      <c r="J29" s="14">
        <f t="shared" si="2"/>
        <v>0</v>
      </c>
      <c r="K29" s="14">
        <f t="shared" si="2"/>
        <v>8.5368292099074872E-2</v>
      </c>
      <c r="L29" s="14">
        <f t="shared" si="2"/>
        <v>0.11059887069293267</v>
      </c>
      <c r="M29" s="14">
        <f t="shared" si="2"/>
        <v>0</v>
      </c>
      <c r="N29" s="14">
        <f t="shared" si="2"/>
        <v>0.80403283720799246</v>
      </c>
      <c r="O29" s="14">
        <f t="shared" si="2"/>
        <v>0</v>
      </c>
    </row>
    <row r="30" spans="1:16" s="15" customFormat="1" x14ac:dyDescent="0.2">
      <c r="A30" s="10">
        <v>28</v>
      </c>
      <c r="B30" s="11" t="s">
        <v>44</v>
      </c>
      <c r="C30" s="12">
        <v>2972718</v>
      </c>
      <c r="D30" s="12">
        <v>915680</v>
      </c>
      <c r="E30" s="12">
        <v>744078</v>
      </c>
      <c r="F30" s="12">
        <v>778792</v>
      </c>
      <c r="G30" s="12">
        <v>10261943</v>
      </c>
      <c r="H30" s="12">
        <v>3120241</v>
      </c>
      <c r="I30" s="13">
        <f t="shared" si="1"/>
        <v>18793452</v>
      </c>
      <c r="J30" s="14">
        <f t="shared" si="2"/>
        <v>0.15817839106940013</v>
      </c>
      <c r="K30" s="14">
        <f t="shared" si="2"/>
        <v>4.8723353218982864E-2</v>
      </c>
      <c r="L30" s="14">
        <f t="shared" si="2"/>
        <v>3.9592406972385912E-2</v>
      </c>
      <c r="M30" s="14">
        <f t="shared" si="2"/>
        <v>4.1439539686482292E-2</v>
      </c>
      <c r="N30" s="14">
        <f t="shared" si="2"/>
        <v>0.5460382158636955</v>
      </c>
      <c r="O30" s="14">
        <f t="shared" si="2"/>
        <v>0.16602809318905329</v>
      </c>
    </row>
    <row r="31" spans="1:16" s="15" customFormat="1" x14ac:dyDescent="0.2">
      <c r="A31" s="10">
        <v>29</v>
      </c>
      <c r="B31" s="11" t="s">
        <v>45</v>
      </c>
      <c r="C31" s="12">
        <v>248723</v>
      </c>
      <c r="D31" s="12">
        <v>372886</v>
      </c>
      <c r="E31" s="12">
        <v>400578</v>
      </c>
      <c r="F31" s="12">
        <v>3945669</v>
      </c>
      <c r="G31" s="12">
        <v>6095000</v>
      </c>
      <c r="H31" s="12">
        <v>0</v>
      </c>
      <c r="I31" s="13">
        <f t="shared" si="1"/>
        <v>11062856</v>
      </c>
      <c r="J31" s="14">
        <f t="shared" si="2"/>
        <v>2.2482711516809042E-2</v>
      </c>
      <c r="K31" s="14">
        <f t="shared" si="2"/>
        <v>3.3706124349806237E-2</v>
      </c>
      <c r="L31" s="14">
        <f t="shared" si="2"/>
        <v>3.6209275434842501E-2</v>
      </c>
      <c r="M31" s="14">
        <f t="shared" si="2"/>
        <v>0.35665916649371554</v>
      </c>
      <c r="N31" s="14">
        <f t="shared" si="2"/>
        <v>0.55094272220482665</v>
      </c>
      <c r="O31" s="14">
        <f t="shared" si="2"/>
        <v>0</v>
      </c>
    </row>
    <row r="32" spans="1:16" x14ac:dyDescent="0.2">
      <c r="A32" s="16">
        <v>30</v>
      </c>
      <c r="B32" s="17" t="s">
        <v>46</v>
      </c>
      <c r="C32" s="18">
        <v>848674</v>
      </c>
      <c r="D32" s="18">
        <v>67514</v>
      </c>
      <c r="E32" s="18">
        <v>63417</v>
      </c>
      <c r="F32" s="18">
        <v>19649</v>
      </c>
      <c r="G32" s="18">
        <v>480000</v>
      </c>
      <c r="H32" s="18">
        <v>1384066</v>
      </c>
      <c r="I32" s="19">
        <f t="shared" si="1"/>
        <v>2863320</v>
      </c>
      <c r="J32" s="20">
        <f t="shared" si="2"/>
        <v>0.29639509380718887</v>
      </c>
      <c r="K32" s="20">
        <f t="shared" si="2"/>
        <v>2.3578922369836414E-2</v>
      </c>
      <c r="L32" s="20">
        <f t="shared" si="2"/>
        <v>2.2148065881564059E-2</v>
      </c>
      <c r="M32" s="20">
        <f t="shared" si="2"/>
        <v>6.8623136778285347E-3</v>
      </c>
      <c r="N32" s="20">
        <f t="shared" si="2"/>
        <v>0.16763756757889442</v>
      </c>
      <c r="O32" s="20">
        <f t="shared" si="2"/>
        <v>0.48337803668468771</v>
      </c>
      <c r="P32" s="21"/>
    </row>
    <row r="33" spans="1:15" x14ac:dyDescent="0.2">
      <c r="A33" s="6">
        <v>31</v>
      </c>
      <c r="B33" s="6" t="s">
        <v>47</v>
      </c>
      <c r="C33" s="7">
        <v>1295549</v>
      </c>
      <c r="D33" s="7">
        <v>201140</v>
      </c>
      <c r="E33" s="7">
        <v>170009</v>
      </c>
      <c r="F33" s="7">
        <v>1500000</v>
      </c>
      <c r="G33" s="7">
        <v>1904133</v>
      </c>
      <c r="H33" s="7">
        <v>3357402</v>
      </c>
      <c r="I33" s="8">
        <f t="shared" si="1"/>
        <v>8428233</v>
      </c>
      <c r="J33" s="9">
        <f t="shared" si="2"/>
        <v>0.15371537545295674</v>
      </c>
      <c r="K33" s="9">
        <f t="shared" si="2"/>
        <v>2.3865026038079395E-2</v>
      </c>
      <c r="L33" s="9">
        <f t="shared" si="2"/>
        <v>2.0171369253792579E-2</v>
      </c>
      <c r="M33" s="9">
        <f t="shared" si="2"/>
        <v>0.17797324777328771</v>
      </c>
      <c r="N33" s="9">
        <f t="shared" si="2"/>
        <v>0.22592315613486244</v>
      </c>
      <c r="O33" s="9">
        <f t="shared" si="2"/>
        <v>0.39835182534702113</v>
      </c>
    </row>
    <row r="34" spans="1:15" s="15" customFormat="1" x14ac:dyDescent="0.2">
      <c r="A34" s="10">
        <v>32</v>
      </c>
      <c r="B34" s="11" t="s">
        <v>48</v>
      </c>
      <c r="C34" s="12">
        <v>8848007</v>
      </c>
      <c r="D34" s="12">
        <v>413095</v>
      </c>
      <c r="E34" s="12">
        <v>207594</v>
      </c>
      <c r="F34" s="12">
        <v>0</v>
      </c>
      <c r="G34" s="12">
        <v>4622187</v>
      </c>
      <c r="H34" s="12">
        <v>177715</v>
      </c>
      <c r="I34" s="13">
        <f t="shared" si="1"/>
        <v>14268598</v>
      </c>
      <c r="J34" s="14">
        <f t="shared" si="2"/>
        <v>0.62010346076047551</v>
      </c>
      <c r="K34" s="14">
        <f t="shared" si="2"/>
        <v>2.8951337755818755E-2</v>
      </c>
      <c r="L34" s="14">
        <f t="shared" si="2"/>
        <v>1.454901175294167E-2</v>
      </c>
      <c r="M34" s="14">
        <f t="shared" si="2"/>
        <v>0</v>
      </c>
      <c r="N34" s="14">
        <f t="shared" si="2"/>
        <v>0.32394121692965211</v>
      </c>
      <c r="O34" s="14">
        <f t="shared" si="2"/>
        <v>1.2454972801111925E-2</v>
      </c>
    </row>
    <row r="35" spans="1:15" s="15" customFormat="1" x14ac:dyDescent="0.2">
      <c r="A35" s="10">
        <v>33</v>
      </c>
      <c r="B35" s="11" t="s">
        <v>49</v>
      </c>
      <c r="C35" s="12">
        <v>208939</v>
      </c>
      <c r="D35" s="12">
        <v>45367</v>
      </c>
      <c r="E35" s="12">
        <v>188329</v>
      </c>
      <c r="F35" s="12">
        <v>1111</v>
      </c>
      <c r="G35" s="12">
        <v>820000</v>
      </c>
      <c r="H35" s="12">
        <v>0</v>
      </c>
      <c r="I35" s="13">
        <f t="shared" si="1"/>
        <v>1263746</v>
      </c>
      <c r="J35" s="14">
        <f t="shared" si="2"/>
        <v>0.16533306534699219</v>
      </c>
      <c r="K35" s="14">
        <f t="shared" si="2"/>
        <v>3.5898827770770393E-2</v>
      </c>
      <c r="L35" s="14">
        <f t="shared" si="2"/>
        <v>0.14902440838586234</v>
      </c>
      <c r="M35" s="14">
        <f t="shared" si="2"/>
        <v>8.7913235729331681E-4</v>
      </c>
      <c r="N35" s="14">
        <f t="shared" si="2"/>
        <v>0.64886456613908172</v>
      </c>
      <c r="O35" s="14">
        <f t="shared" si="2"/>
        <v>0</v>
      </c>
    </row>
    <row r="36" spans="1:15" s="15" customFormat="1" x14ac:dyDescent="0.2">
      <c r="A36" s="10">
        <v>34</v>
      </c>
      <c r="B36" s="11" t="s">
        <v>50</v>
      </c>
      <c r="C36" s="12">
        <v>347397</v>
      </c>
      <c r="D36" s="12">
        <v>231957</v>
      </c>
      <c r="E36" s="12">
        <v>571072</v>
      </c>
      <c r="F36" s="12">
        <v>6230</v>
      </c>
      <c r="G36" s="12">
        <v>572108</v>
      </c>
      <c r="H36" s="12">
        <v>20000</v>
      </c>
      <c r="I36" s="13">
        <f t="shared" si="1"/>
        <v>1748764</v>
      </c>
      <c r="J36" s="14">
        <f t="shared" si="2"/>
        <v>0.19865287711778148</v>
      </c>
      <c r="K36" s="14">
        <f t="shared" si="2"/>
        <v>0.13264053926087224</v>
      </c>
      <c r="L36" s="14">
        <f t="shared" si="2"/>
        <v>0.32655750004002826</v>
      </c>
      <c r="M36" s="14">
        <f t="shared" si="2"/>
        <v>3.5625161542666706E-3</v>
      </c>
      <c r="N36" s="14">
        <f t="shared" si="2"/>
        <v>0.32714991845669283</v>
      </c>
      <c r="O36" s="14">
        <f t="shared" si="2"/>
        <v>1.1436648970358494E-2</v>
      </c>
    </row>
    <row r="37" spans="1:15" x14ac:dyDescent="0.2">
      <c r="A37" s="16">
        <v>35</v>
      </c>
      <c r="B37" s="17" t="s">
        <v>51</v>
      </c>
      <c r="C37" s="18">
        <v>2497292</v>
      </c>
      <c r="D37" s="18">
        <v>361795</v>
      </c>
      <c r="E37" s="18">
        <v>811566</v>
      </c>
      <c r="F37" s="18">
        <v>28678</v>
      </c>
      <c r="G37" s="18">
        <v>2333000</v>
      </c>
      <c r="H37" s="18">
        <v>0</v>
      </c>
      <c r="I37" s="19">
        <f t="shared" si="1"/>
        <v>6032331</v>
      </c>
      <c r="J37" s="20">
        <f t="shared" si="2"/>
        <v>0.4139845774378097</v>
      </c>
      <c r="K37" s="20">
        <f t="shared" si="2"/>
        <v>5.9975986065751365E-2</v>
      </c>
      <c r="L37" s="20">
        <f t="shared" si="2"/>
        <v>0.13453605248120504</v>
      </c>
      <c r="M37" s="20">
        <f t="shared" si="2"/>
        <v>4.7540494710916889E-3</v>
      </c>
      <c r="N37" s="20">
        <f t="shared" si="2"/>
        <v>0.38674933454414223</v>
      </c>
      <c r="O37" s="20">
        <f t="shared" si="2"/>
        <v>0</v>
      </c>
    </row>
    <row r="38" spans="1:15" x14ac:dyDescent="0.2">
      <c r="A38" s="6">
        <v>36</v>
      </c>
      <c r="B38" s="6" t="s">
        <v>52</v>
      </c>
      <c r="C38" s="7">
        <v>138761807</v>
      </c>
      <c r="D38" s="7">
        <v>817636</v>
      </c>
      <c r="E38" s="7">
        <v>2792999</v>
      </c>
      <c r="F38" s="7">
        <v>79890</v>
      </c>
      <c r="G38" s="7">
        <v>133449002</v>
      </c>
      <c r="H38" s="7">
        <v>0</v>
      </c>
      <c r="I38" s="8">
        <f>SUM(C38:H38)</f>
        <v>275901334</v>
      </c>
      <c r="J38" s="9">
        <f t="shared" si="2"/>
        <v>0.50293996403801366</v>
      </c>
      <c r="K38" s="9">
        <f t="shared" si="2"/>
        <v>2.9635086867684374E-3</v>
      </c>
      <c r="L38" s="9">
        <f t="shared" si="2"/>
        <v>1.0123180484513352E-2</v>
      </c>
      <c r="M38" s="9">
        <f t="shared" si="2"/>
        <v>2.895600352552119E-4</v>
      </c>
      <c r="N38" s="9">
        <f t="shared" si="2"/>
        <v>0.48368378675544932</v>
      </c>
      <c r="O38" s="9">
        <f t="shared" si="2"/>
        <v>0</v>
      </c>
    </row>
    <row r="39" spans="1:15" s="15" customFormat="1" x14ac:dyDescent="0.2">
      <c r="A39" s="10">
        <v>37</v>
      </c>
      <c r="B39" s="11" t="s">
        <v>53</v>
      </c>
      <c r="C39" s="12">
        <v>8896764</v>
      </c>
      <c r="D39" s="12">
        <v>619764</v>
      </c>
      <c r="E39" s="12">
        <v>567843</v>
      </c>
      <c r="F39" s="12">
        <v>610</v>
      </c>
      <c r="G39" s="12">
        <v>16586756</v>
      </c>
      <c r="H39" s="12">
        <v>0</v>
      </c>
      <c r="I39" s="13">
        <f t="shared" si="1"/>
        <v>26671737</v>
      </c>
      <c r="J39" s="14">
        <f t="shared" si="2"/>
        <v>0.33356522674170042</v>
      </c>
      <c r="K39" s="14">
        <f t="shared" si="2"/>
        <v>2.3236731825902454E-2</v>
      </c>
      <c r="L39" s="14">
        <f t="shared" si="2"/>
        <v>2.1290064460368668E-2</v>
      </c>
      <c r="M39" s="14">
        <f t="shared" si="2"/>
        <v>2.2870651431513441E-5</v>
      </c>
      <c r="N39" s="14">
        <f t="shared" si="2"/>
        <v>0.62188510632059701</v>
      </c>
      <c r="O39" s="14">
        <f t="shared" si="2"/>
        <v>0</v>
      </c>
    </row>
    <row r="40" spans="1:15" s="15" customFormat="1" x14ac:dyDescent="0.2">
      <c r="A40" s="10">
        <v>38</v>
      </c>
      <c r="B40" s="11" t="s">
        <v>54</v>
      </c>
      <c r="C40" s="12">
        <v>2099331</v>
      </c>
      <c r="D40" s="12">
        <v>74943</v>
      </c>
      <c r="E40" s="12">
        <v>90029</v>
      </c>
      <c r="F40" s="12">
        <v>0</v>
      </c>
      <c r="G40" s="12">
        <v>268167</v>
      </c>
      <c r="H40" s="12">
        <v>0</v>
      </c>
      <c r="I40" s="13">
        <f t="shared" si="1"/>
        <v>2532470</v>
      </c>
      <c r="J40" s="14">
        <f t="shared" si="2"/>
        <v>0.82896579228974088</v>
      </c>
      <c r="K40" s="14">
        <f t="shared" si="2"/>
        <v>2.959284808901981E-2</v>
      </c>
      <c r="L40" s="14">
        <f t="shared" si="2"/>
        <v>3.5549878182169974E-2</v>
      </c>
      <c r="M40" s="14">
        <f t="shared" si="2"/>
        <v>0</v>
      </c>
      <c r="N40" s="14">
        <f t="shared" si="2"/>
        <v>0.10589148143906937</v>
      </c>
      <c r="O40" s="14">
        <f t="shared" si="2"/>
        <v>0</v>
      </c>
    </row>
    <row r="41" spans="1:15" s="15" customFormat="1" x14ac:dyDescent="0.2">
      <c r="A41" s="10">
        <v>39</v>
      </c>
      <c r="B41" s="11" t="s">
        <v>55</v>
      </c>
      <c r="C41" s="12">
        <v>1535156</v>
      </c>
      <c r="D41" s="12">
        <v>99507</v>
      </c>
      <c r="E41" s="12">
        <v>141110</v>
      </c>
      <c r="F41" s="12">
        <v>0</v>
      </c>
      <c r="G41" s="12">
        <v>155000</v>
      </c>
      <c r="H41" s="12">
        <v>0</v>
      </c>
      <c r="I41" s="13">
        <f t="shared" si="1"/>
        <v>1930773</v>
      </c>
      <c r="J41" s="14">
        <f t="shared" si="2"/>
        <v>0.79509916494585331</v>
      </c>
      <c r="K41" s="14">
        <f t="shared" si="2"/>
        <v>5.1537389429000713E-2</v>
      </c>
      <c r="L41" s="14">
        <f t="shared" si="2"/>
        <v>7.3084717882423253E-2</v>
      </c>
      <c r="M41" s="14">
        <f t="shared" si="2"/>
        <v>0</v>
      </c>
      <c r="N41" s="14">
        <f t="shared" si="2"/>
        <v>8.0278727742722739E-2</v>
      </c>
      <c r="O41" s="14">
        <f t="shared" si="2"/>
        <v>0</v>
      </c>
    </row>
    <row r="42" spans="1:15" x14ac:dyDescent="0.2">
      <c r="A42" s="16">
        <v>40</v>
      </c>
      <c r="B42" s="17" t="s">
        <v>56</v>
      </c>
      <c r="C42" s="18">
        <v>13049733</v>
      </c>
      <c r="D42" s="18">
        <v>785908</v>
      </c>
      <c r="E42" s="18">
        <v>827520</v>
      </c>
      <c r="F42" s="18">
        <v>23446482</v>
      </c>
      <c r="G42" s="18">
        <v>5705000</v>
      </c>
      <c r="H42" s="18">
        <v>0</v>
      </c>
      <c r="I42" s="19">
        <f t="shared" si="1"/>
        <v>43814643</v>
      </c>
      <c r="J42" s="20">
        <f t="shared" si="2"/>
        <v>0.29783953734371404</v>
      </c>
      <c r="K42" s="20">
        <f t="shared" si="2"/>
        <v>1.7937108377215353E-2</v>
      </c>
      <c r="L42" s="20">
        <f t="shared" si="2"/>
        <v>1.8886836530883067E-2</v>
      </c>
      <c r="M42" s="20">
        <f t="shared" si="2"/>
        <v>0.53512890656212808</v>
      </c>
      <c r="N42" s="20">
        <f t="shared" si="2"/>
        <v>0.13020761118605942</v>
      </c>
      <c r="O42" s="20">
        <f t="shared" si="2"/>
        <v>0</v>
      </c>
    </row>
    <row r="43" spans="1:15" x14ac:dyDescent="0.2">
      <c r="A43" s="6">
        <v>41</v>
      </c>
      <c r="B43" s="6" t="s">
        <v>57</v>
      </c>
      <c r="C43" s="7">
        <v>0</v>
      </c>
      <c r="D43" s="7">
        <v>28567</v>
      </c>
      <c r="E43" s="7">
        <v>63316</v>
      </c>
      <c r="F43" s="7">
        <v>247202</v>
      </c>
      <c r="G43" s="7">
        <v>680000</v>
      </c>
      <c r="H43" s="7">
        <v>0</v>
      </c>
      <c r="I43" s="8">
        <f t="shared" si="1"/>
        <v>1019085</v>
      </c>
      <c r="J43" s="9">
        <f t="shared" si="2"/>
        <v>0</v>
      </c>
      <c r="K43" s="9">
        <f t="shared" si="2"/>
        <v>2.8032009106208022E-2</v>
      </c>
      <c r="L43" s="9">
        <f t="shared" si="2"/>
        <v>6.2130244287767949E-2</v>
      </c>
      <c r="M43" s="9">
        <f t="shared" si="2"/>
        <v>0.24257250376563289</v>
      </c>
      <c r="N43" s="9">
        <f t="shared" si="2"/>
        <v>0.66726524284039113</v>
      </c>
      <c r="O43" s="9">
        <f t="shared" si="2"/>
        <v>0</v>
      </c>
    </row>
    <row r="44" spans="1:15" s="15" customFormat="1" x14ac:dyDescent="0.2">
      <c r="A44" s="10">
        <v>42</v>
      </c>
      <c r="B44" s="11" t="s">
        <v>58</v>
      </c>
      <c r="C44" s="12">
        <v>7433982</v>
      </c>
      <c r="D44" s="12">
        <v>124954</v>
      </c>
      <c r="E44" s="12">
        <v>210756</v>
      </c>
      <c r="F44" s="12">
        <v>2451</v>
      </c>
      <c r="G44" s="12">
        <v>1185000</v>
      </c>
      <c r="H44" s="12">
        <v>0</v>
      </c>
      <c r="I44" s="13">
        <f t="shared" si="1"/>
        <v>8957143</v>
      </c>
      <c r="J44" s="14">
        <f t="shared" si="2"/>
        <v>0.82995013030382569</v>
      </c>
      <c r="K44" s="14">
        <f t="shared" si="2"/>
        <v>1.3950207114031785E-2</v>
      </c>
      <c r="L44" s="14">
        <f t="shared" si="2"/>
        <v>2.3529377615161443E-2</v>
      </c>
      <c r="M44" s="14">
        <f t="shared" si="2"/>
        <v>2.7363635927214736E-4</v>
      </c>
      <c r="N44" s="14">
        <f t="shared" si="2"/>
        <v>0.13229664860770896</v>
      </c>
      <c r="O44" s="14">
        <f t="shared" si="2"/>
        <v>0</v>
      </c>
    </row>
    <row r="45" spans="1:15" s="15" customFormat="1" x14ac:dyDescent="0.2">
      <c r="A45" s="10">
        <v>43</v>
      </c>
      <c r="B45" s="11" t="s">
        <v>59</v>
      </c>
      <c r="C45" s="12">
        <v>9049436</v>
      </c>
      <c r="D45" s="12">
        <v>297437</v>
      </c>
      <c r="E45" s="12">
        <v>229158</v>
      </c>
      <c r="F45" s="12">
        <v>1638225</v>
      </c>
      <c r="G45" s="12">
        <v>1557259</v>
      </c>
      <c r="H45" s="12">
        <v>0</v>
      </c>
      <c r="I45" s="13">
        <f t="shared" si="1"/>
        <v>12771515</v>
      </c>
      <c r="J45" s="14">
        <f t="shared" si="2"/>
        <v>0.70856401922559697</v>
      </c>
      <c r="K45" s="14">
        <f t="shared" si="2"/>
        <v>2.3289092954124863E-2</v>
      </c>
      <c r="L45" s="14">
        <f t="shared" si="2"/>
        <v>1.7942898708571381E-2</v>
      </c>
      <c r="M45" s="14">
        <f t="shared" si="2"/>
        <v>0.12827178294822503</v>
      </c>
      <c r="N45" s="14">
        <f t="shared" si="2"/>
        <v>0.12193220616348178</v>
      </c>
      <c r="O45" s="14">
        <f t="shared" si="2"/>
        <v>0</v>
      </c>
    </row>
    <row r="46" spans="1:15" s="15" customFormat="1" x14ac:dyDescent="0.2">
      <c r="A46" s="10">
        <v>44</v>
      </c>
      <c r="B46" s="11" t="s">
        <v>60</v>
      </c>
      <c r="C46" s="12">
        <v>10426032</v>
      </c>
      <c r="D46" s="12">
        <v>507742</v>
      </c>
      <c r="E46" s="12">
        <v>380113</v>
      </c>
      <c r="F46" s="12">
        <v>0</v>
      </c>
      <c r="G46" s="12">
        <v>1765000</v>
      </c>
      <c r="H46" s="12">
        <v>0</v>
      </c>
      <c r="I46" s="13">
        <f t="shared" si="1"/>
        <v>13078887</v>
      </c>
      <c r="J46" s="14">
        <f t="shared" si="2"/>
        <v>0.7971650798726222</v>
      </c>
      <c r="K46" s="14">
        <f t="shared" si="2"/>
        <v>3.882149910768401E-2</v>
      </c>
      <c r="L46" s="14">
        <f t="shared" si="2"/>
        <v>2.9063099941149428E-2</v>
      </c>
      <c r="M46" s="14">
        <f t="shared" si="2"/>
        <v>0</v>
      </c>
      <c r="N46" s="14">
        <f t="shared" si="2"/>
        <v>0.13495032107854438</v>
      </c>
      <c r="O46" s="14">
        <f t="shared" si="2"/>
        <v>0</v>
      </c>
    </row>
    <row r="47" spans="1:15" x14ac:dyDescent="0.2">
      <c r="A47" s="16">
        <v>45</v>
      </c>
      <c r="B47" s="17" t="s">
        <v>61</v>
      </c>
      <c r="C47" s="18">
        <v>12257435</v>
      </c>
      <c r="D47" s="18">
        <v>233064</v>
      </c>
      <c r="E47" s="18">
        <v>123463</v>
      </c>
      <c r="F47" s="18">
        <v>0</v>
      </c>
      <c r="G47" s="18">
        <v>4646051</v>
      </c>
      <c r="H47" s="18">
        <v>0</v>
      </c>
      <c r="I47" s="19">
        <f t="shared" si="1"/>
        <v>17260013</v>
      </c>
      <c r="J47" s="20">
        <f t="shared" si="2"/>
        <v>0.71016371772141773</v>
      </c>
      <c r="K47" s="20">
        <f t="shared" si="2"/>
        <v>1.3503118450721909E-2</v>
      </c>
      <c r="L47" s="20">
        <f t="shared" si="2"/>
        <v>7.1531232334529531E-3</v>
      </c>
      <c r="M47" s="20">
        <f t="shared" si="2"/>
        <v>0</v>
      </c>
      <c r="N47" s="20">
        <f t="shared" si="2"/>
        <v>0.26918004059440742</v>
      </c>
      <c r="O47" s="20">
        <f t="shared" si="2"/>
        <v>0</v>
      </c>
    </row>
    <row r="48" spans="1:15" x14ac:dyDescent="0.2">
      <c r="A48" s="6">
        <v>46</v>
      </c>
      <c r="B48" s="6" t="s">
        <v>62</v>
      </c>
      <c r="C48" s="7">
        <v>360711</v>
      </c>
      <c r="D48" s="7">
        <v>62782</v>
      </c>
      <c r="E48" s="7">
        <v>71824</v>
      </c>
      <c r="F48" s="7">
        <v>254016</v>
      </c>
      <c r="G48" s="7">
        <v>54044</v>
      </c>
      <c r="H48" s="7">
        <v>0</v>
      </c>
      <c r="I48" s="8">
        <f t="shared" si="1"/>
        <v>803377</v>
      </c>
      <c r="J48" s="9">
        <f t="shared" si="2"/>
        <v>0.44899343645635859</v>
      </c>
      <c r="K48" s="9">
        <f t="shared" si="2"/>
        <v>7.814761936176913E-2</v>
      </c>
      <c r="L48" s="9">
        <f t="shared" si="2"/>
        <v>8.9402609235763528E-2</v>
      </c>
      <c r="M48" s="9">
        <f t="shared" si="2"/>
        <v>0.3161853027905952</v>
      </c>
      <c r="N48" s="9">
        <f t="shared" si="2"/>
        <v>6.7271032155513541E-2</v>
      </c>
      <c r="O48" s="9">
        <f t="shared" si="2"/>
        <v>0</v>
      </c>
    </row>
    <row r="49" spans="1:15" s="15" customFormat="1" x14ac:dyDescent="0.2">
      <c r="A49" s="10">
        <v>47</v>
      </c>
      <c r="B49" s="11" t="s">
        <v>63</v>
      </c>
      <c r="C49" s="12">
        <v>262727</v>
      </c>
      <c r="D49" s="12">
        <v>106357</v>
      </c>
      <c r="E49" s="12">
        <v>86342</v>
      </c>
      <c r="F49" s="12">
        <v>0</v>
      </c>
      <c r="G49" s="12">
        <v>2625000</v>
      </c>
      <c r="H49" s="12">
        <v>0</v>
      </c>
      <c r="I49" s="13">
        <f t="shared" si="1"/>
        <v>3080426</v>
      </c>
      <c r="J49" s="14">
        <f t="shared" si="2"/>
        <v>8.5289177535834329E-2</v>
      </c>
      <c r="K49" s="14">
        <f t="shared" si="2"/>
        <v>3.4526718057827067E-2</v>
      </c>
      <c r="L49" s="14">
        <f t="shared" si="2"/>
        <v>2.8029240111594956E-2</v>
      </c>
      <c r="M49" s="14">
        <f t="shared" si="2"/>
        <v>0</v>
      </c>
      <c r="N49" s="14">
        <f t="shared" si="2"/>
        <v>0.85215486429474363</v>
      </c>
      <c r="O49" s="14">
        <f t="shared" si="2"/>
        <v>0</v>
      </c>
    </row>
    <row r="50" spans="1:15" s="15" customFormat="1" x14ac:dyDescent="0.2">
      <c r="A50" s="10">
        <v>48</v>
      </c>
      <c r="B50" s="11" t="s">
        <v>64</v>
      </c>
      <c r="C50" s="12">
        <v>403150</v>
      </c>
      <c r="D50" s="12">
        <v>174286</v>
      </c>
      <c r="E50" s="12">
        <v>199560</v>
      </c>
      <c r="F50" s="12">
        <v>141000</v>
      </c>
      <c r="G50" s="12">
        <v>2004358</v>
      </c>
      <c r="H50" s="12">
        <v>2928009</v>
      </c>
      <c r="I50" s="13">
        <f t="shared" si="1"/>
        <v>5850363</v>
      </c>
      <c r="J50" s="14">
        <f t="shared" si="2"/>
        <v>6.8910253944926156E-2</v>
      </c>
      <c r="K50" s="14">
        <f t="shared" si="2"/>
        <v>2.9790630085688701E-2</v>
      </c>
      <c r="L50" s="14">
        <f t="shared" si="2"/>
        <v>3.4110703899911853E-2</v>
      </c>
      <c r="M50" s="14">
        <f t="shared" si="2"/>
        <v>2.4101068600358645E-2</v>
      </c>
      <c r="N50" s="14">
        <f t="shared" si="2"/>
        <v>0.34260404012537343</v>
      </c>
      <c r="O50" s="14">
        <f t="shared" si="2"/>
        <v>0.50048330334374125</v>
      </c>
    </row>
    <row r="51" spans="1:15" s="15" customFormat="1" x14ac:dyDescent="0.2">
      <c r="A51" s="10">
        <v>49</v>
      </c>
      <c r="B51" s="11" t="s">
        <v>65</v>
      </c>
      <c r="C51" s="12">
        <v>12229235</v>
      </c>
      <c r="D51" s="12">
        <v>642451</v>
      </c>
      <c r="E51" s="12">
        <v>1008577</v>
      </c>
      <c r="F51" s="12">
        <v>15000</v>
      </c>
      <c r="G51" s="12">
        <v>0</v>
      </c>
      <c r="H51" s="12">
        <v>0</v>
      </c>
      <c r="I51" s="13">
        <f t="shared" si="1"/>
        <v>13895263</v>
      </c>
      <c r="J51" s="14">
        <f t="shared" si="2"/>
        <v>0.88010100996289164</v>
      </c>
      <c r="K51" s="14">
        <f t="shared" si="2"/>
        <v>4.6235252977939317E-2</v>
      </c>
      <c r="L51" s="14">
        <f t="shared" si="2"/>
        <v>7.2584232482681324E-2</v>
      </c>
      <c r="M51" s="14">
        <f t="shared" si="2"/>
        <v>1.0795045764876851E-3</v>
      </c>
      <c r="N51" s="14">
        <f t="shared" si="2"/>
        <v>0</v>
      </c>
      <c r="O51" s="14">
        <f t="shared" si="2"/>
        <v>0</v>
      </c>
    </row>
    <row r="52" spans="1:15" x14ac:dyDescent="0.2">
      <c r="A52" s="16">
        <v>50</v>
      </c>
      <c r="B52" s="17" t="s">
        <v>66</v>
      </c>
      <c r="C52" s="18">
        <v>1019844</v>
      </c>
      <c r="D52" s="18">
        <v>254592</v>
      </c>
      <c r="E52" s="18">
        <v>302014</v>
      </c>
      <c r="F52" s="18">
        <v>11301689</v>
      </c>
      <c r="G52" s="18">
        <v>2665000</v>
      </c>
      <c r="H52" s="18">
        <v>0</v>
      </c>
      <c r="I52" s="19">
        <f t="shared" si="1"/>
        <v>15543139</v>
      </c>
      <c r="J52" s="20">
        <f t="shared" si="2"/>
        <v>6.5613773382583784E-2</v>
      </c>
      <c r="K52" s="20">
        <f t="shared" si="2"/>
        <v>1.6379702967334975E-2</v>
      </c>
      <c r="L52" s="20">
        <f t="shared" si="2"/>
        <v>1.9430695434171953E-2</v>
      </c>
      <c r="M52" s="20">
        <f t="shared" si="2"/>
        <v>0.72711754041445553</v>
      </c>
      <c r="N52" s="20">
        <f t="shared" si="2"/>
        <v>0.17145828780145375</v>
      </c>
      <c r="O52" s="20">
        <f t="shared" si="2"/>
        <v>0</v>
      </c>
    </row>
    <row r="53" spans="1:15" x14ac:dyDescent="0.2">
      <c r="A53" s="6">
        <v>51</v>
      </c>
      <c r="B53" s="6" t="s">
        <v>67</v>
      </c>
      <c r="C53" s="7">
        <v>1257500</v>
      </c>
      <c r="D53" s="7">
        <v>176801</v>
      </c>
      <c r="E53" s="7">
        <v>254487</v>
      </c>
      <c r="F53" s="7">
        <v>0</v>
      </c>
      <c r="G53" s="7">
        <v>915000</v>
      </c>
      <c r="H53" s="7">
        <v>0</v>
      </c>
      <c r="I53" s="8">
        <f t="shared" si="1"/>
        <v>2603788</v>
      </c>
      <c r="J53" s="9">
        <f t="shared" si="2"/>
        <v>0.48295022482629152</v>
      </c>
      <c r="K53" s="9">
        <f t="shared" si="2"/>
        <v>6.7901457415119812E-2</v>
      </c>
      <c r="L53" s="9">
        <f t="shared" si="2"/>
        <v>9.773721977365285E-2</v>
      </c>
      <c r="M53" s="9">
        <f t="shared" si="2"/>
        <v>0</v>
      </c>
      <c r="N53" s="9">
        <f t="shared" si="2"/>
        <v>0.35141109798493581</v>
      </c>
      <c r="O53" s="9">
        <f t="shared" si="2"/>
        <v>0</v>
      </c>
    </row>
    <row r="54" spans="1:15" s="15" customFormat="1" x14ac:dyDescent="0.2">
      <c r="A54" s="10">
        <v>52</v>
      </c>
      <c r="B54" s="11" t="s">
        <v>68</v>
      </c>
      <c r="C54" s="12">
        <v>5413673</v>
      </c>
      <c r="D54" s="12">
        <f>2658252-'[1]Hurricane Data'!F9</f>
        <v>814780</v>
      </c>
      <c r="E54" s="12">
        <v>670009</v>
      </c>
      <c r="F54" s="12">
        <v>228809</v>
      </c>
      <c r="G54" s="12">
        <v>19200000</v>
      </c>
      <c r="H54" s="12">
        <v>3664412</v>
      </c>
      <c r="I54" s="13">
        <f t="shared" si="1"/>
        <v>29991683</v>
      </c>
      <c r="J54" s="14">
        <f t="shared" si="2"/>
        <v>0.18050580889375231</v>
      </c>
      <c r="K54" s="14">
        <f t="shared" si="2"/>
        <v>2.7166864893844071E-2</v>
      </c>
      <c r="L54" s="14">
        <f t="shared" si="2"/>
        <v>2.233982667794935E-2</v>
      </c>
      <c r="M54" s="14">
        <f t="shared" si="2"/>
        <v>7.6290817024172999E-3</v>
      </c>
      <c r="N54" s="14">
        <f t="shared" si="2"/>
        <v>0.64017747853629958</v>
      </c>
      <c r="O54" s="14">
        <f t="shared" si="2"/>
        <v>0.12218093929573742</v>
      </c>
    </row>
    <row r="55" spans="1:15" s="15" customFormat="1" x14ac:dyDescent="0.2">
      <c r="A55" s="10">
        <v>53</v>
      </c>
      <c r="B55" s="11" t="s">
        <v>69</v>
      </c>
      <c r="C55" s="12">
        <v>3688708</v>
      </c>
      <c r="D55" s="12">
        <v>516241</v>
      </c>
      <c r="E55" s="12">
        <v>705206</v>
      </c>
      <c r="F55" s="12">
        <v>0</v>
      </c>
      <c r="G55" s="12">
        <v>5443327</v>
      </c>
      <c r="H55" s="12">
        <v>448239</v>
      </c>
      <c r="I55" s="13">
        <f t="shared" si="1"/>
        <v>10801721</v>
      </c>
      <c r="J55" s="14">
        <f t="shared" si="2"/>
        <v>0.34149261955571708</v>
      </c>
      <c r="K55" s="14">
        <f t="shared" si="2"/>
        <v>4.779247677291424E-2</v>
      </c>
      <c r="L55" s="14">
        <f t="shared" si="2"/>
        <v>6.5286448335408781E-2</v>
      </c>
      <c r="M55" s="14">
        <f t="shared" si="2"/>
        <v>0</v>
      </c>
      <c r="N55" s="14">
        <f t="shared" si="2"/>
        <v>0.50393145684840401</v>
      </c>
      <c r="O55" s="14">
        <f t="shared" si="2"/>
        <v>4.1496998487555822E-2</v>
      </c>
    </row>
    <row r="56" spans="1:15" s="15" customFormat="1" x14ac:dyDescent="0.2">
      <c r="A56" s="10">
        <v>54</v>
      </c>
      <c r="B56" s="11" t="s">
        <v>70</v>
      </c>
      <c r="C56" s="12">
        <v>98665</v>
      </c>
      <c r="D56" s="12">
        <v>26966</v>
      </c>
      <c r="E56" s="12">
        <v>104180</v>
      </c>
      <c r="F56" s="12">
        <v>8335</v>
      </c>
      <c r="G56" s="12">
        <v>66660</v>
      </c>
      <c r="H56" s="12">
        <v>0</v>
      </c>
      <c r="I56" s="13">
        <f t="shared" si="1"/>
        <v>304806</v>
      </c>
      <c r="J56" s="14">
        <f t="shared" si="2"/>
        <v>0.32369769623957534</v>
      </c>
      <c r="K56" s="14">
        <f t="shared" si="2"/>
        <v>8.8469387085556059E-2</v>
      </c>
      <c r="L56" s="14">
        <f t="shared" si="2"/>
        <v>0.34179117208978826</v>
      </c>
      <c r="M56" s="14">
        <f t="shared" si="2"/>
        <v>2.7345262232370753E-2</v>
      </c>
      <c r="N56" s="14">
        <f t="shared" si="2"/>
        <v>0.21869648235270958</v>
      </c>
      <c r="O56" s="14">
        <f t="shared" si="2"/>
        <v>0</v>
      </c>
    </row>
    <row r="57" spans="1:15" x14ac:dyDescent="0.2">
      <c r="A57" s="16">
        <v>55</v>
      </c>
      <c r="B57" s="17" t="s">
        <v>71</v>
      </c>
      <c r="C57" s="18">
        <v>23693237</v>
      </c>
      <c r="D57" s="18">
        <v>635023</v>
      </c>
      <c r="E57" s="18">
        <v>689881</v>
      </c>
      <c r="F57" s="18">
        <v>0</v>
      </c>
      <c r="G57" s="18">
        <v>10136435</v>
      </c>
      <c r="H57" s="18">
        <v>660</v>
      </c>
      <c r="I57" s="19">
        <f t="shared" si="1"/>
        <v>35155236</v>
      </c>
      <c r="J57" s="20">
        <f t="shared" si="2"/>
        <v>0.67396040237078769</v>
      </c>
      <c r="K57" s="20">
        <f t="shared" si="2"/>
        <v>1.8063397440995704E-2</v>
      </c>
      <c r="L57" s="20">
        <f t="shared" si="2"/>
        <v>1.9623847781878069E-2</v>
      </c>
      <c r="M57" s="20">
        <f t="shared" si="2"/>
        <v>0</v>
      </c>
      <c r="N57" s="20">
        <f t="shared" si="2"/>
        <v>0.28833357853151659</v>
      </c>
      <c r="O57" s="20">
        <f t="shared" si="2"/>
        <v>1.8773874821946866E-5</v>
      </c>
    </row>
    <row r="58" spans="1:15" x14ac:dyDescent="0.2">
      <c r="A58" s="6">
        <v>56</v>
      </c>
      <c r="B58" s="6" t="s">
        <v>72</v>
      </c>
      <c r="C58" s="7">
        <v>2118392</v>
      </c>
      <c r="D58" s="7">
        <v>73832</v>
      </c>
      <c r="E58" s="7">
        <v>133507</v>
      </c>
      <c r="F58" s="7">
        <v>0</v>
      </c>
      <c r="G58" s="7">
        <v>0</v>
      </c>
      <c r="H58" s="7">
        <v>0</v>
      </c>
      <c r="I58" s="8">
        <f t="shared" si="1"/>
        <v>2325731</v>
      </c>
      <c r="J58" s="9">
        <f t="shared" si="2"/>
        <v>0.9108499650217502</v>
      </c>
      <c r="K58" s="9">
        <f t="shared" si="2"/>
        <v>3.1745717797974055E-2</v>
      </c>
      <c r="L58" s="9">
        <f t="shared" si="2"/>
        <v>5.7404317180275791E-2</v>
      </c>
      <c r="M58" s="9">
        <f t="shared" si="2"/>
        <v>0</v>
      </c>
      <c r="N58" s="9">
        <f t="shared" si="2"/>
        <v>0</v>
      </c>
      <c r="O58" s="9">
        <f t="shared" si="2"/>
        <v>0</v>
      </c>
    </row>
    <row r="59" spans="1:15" s="15" customFormat="1" x14ac:dyDescent="0.2">
      <c r="A59" s="10">
        <v>57</v>
      </c>
      <c r="B59" s="11" t="s">
        <v>73</v>
      </c>
      <c r="C59" s="12">
        <v>91670</v>
      </c>
      <c r="D59" s="12">
        <v>308595</v>
      </c>
      <c r="E59" s="12">
        <v>86251</v>
      </c>
      <c r="F59" s="12">
        <v>10149568</v>
      </c>
      <c r="G59" s="12">
        <v>375000</v>
      </c>
      <c r="H59" s="12">
        <v>0</v>
      </c>
      <c r="I59" s="13">
        <f t="shared" si="1"/>
        <v>11011084</v>
      </c>
      <c r="J59" s="14">
        <f t="shared" si="2"/>
        <v>8.3252475414772962E-3</v>
      </c>
      <c r="K59" s="14">
        <f t="shared" si="2"/>
        <v>2.8025851042458673E-2</v>
      </c>
      <c r="L59" s="14">
        <f t="shared" si="2"/>
        <v>7.8331070764694928E-3</v>
      </c>
      <c r="M59" s="14">
        <f t="shared" si="2"/>
        <v>0.92175920190963945</v>
      </c>
      <c r="N59" s="14">
        <f t="shared" si="2"/>
        <v>3.4056592429955124E-2</v>
      </c>
      <c r="O59" s="14">
        <f t="shared" si="2"/>
        <v>0</v>
      </c>
    </row>
    <row r="60" spans="1:15" s="15" customFormat="1" x14ac:dyDescent="0.2">
      <c r="A60" s="10">
        <v>58</v>
      </c>
      <c r="B60" s="11" t="s">
        <v>74</v>
      </c>
      <c r="C60" s="12">
        <v>2357192</v>
      </c>
      <c r="D60" s="12">
        <v>457006</v>
      </c>
      <c r="E60" s="12">
        <v>213991</v>
      </c>
      <c r="F60" s="12">
        <v>12027708</v>
      </c>
      <c r="G60" s="12">
        <v>1066145</v>
      </c>
      <c r="H60" s="12">
        <v>110669</v>
      </c>
      <c r="I60" s="13">
        <f t="shared" si="1"/>
        <v>16232711</v>
      </c>
      <c r="J60" s="14">
        <f t="shared" si="2"/>
        <v>0.14521246635882323</v>
      </c>
      <c r="K60" s="14">
        <f t="shared" si="2"/>
        <v>2.8153399638544664E-2</v>
      </c>
      <c r="L60" s="14">
        <f t="shared" si="2"/>
        <v>1.3182702507301461E-2</v>
      </c>
      <c r="M60" s="14">
        <f t="shared" si="2"/>
        <v>0.74095497665177434</v>
      </c>
      <c r="N60" s="14">
        <f t="shared" si="2"/>
        <v>6.5678801279712304E-2</v>
      </c>
      <c r="O60" s="14">
        <f t="shared" si="2"/>
        <v>6.8176535638440183E-3</v>
      </c>
    </row>
    <row r="61" spans="1:15" s="15" customFormat="1" x14ac:dyDescent="0.2">
      <c r="A61" s="10">
        <v>59</v>
      </c>
      <c r="B61" s="11" t="s">
        <v>75</v>
      </c>
      <c r="C61" s="12">
        <v>428364</v>
      </c>
      <c r="D61" s="12">
        <v>103144</v>
      </c>
      <c r="E61" s="12">
        <v>116695</v>
      </c>
      <c r="F61" s="12">
        <v>23500</v>
      </c>
      <c r="G61" s="12">
        <v>1120000</v>
      </c>
      <c r="H61" s="12">
        <v>0</v>
      </c>
      <c r="I61" s="13">
        <f t="shared" si="1"/>
        <v>1791703</v>
      </c>
      <c r="J61" s="14">
        <f t="shared" si="2"/>
        <v>0.23908203535965503</v>
      </c>
      <c r="K61" s="14">
        <f t="shared" si="2"/>
        <v>5.7567576769140864E-2</v>
      </c>
      <c r="L61" s="14">
        <f t="shared" si="2"/>
        <v>6.5130772231781722E-2</v>
      </c>
      <c r="M61" s="14">
        <f t="shared" si="2"/>
        <v>1.3116013089222936E-2</v>
      </c>
      <c r="N61" s="14">
        <f t="shared" ref="N61:O67" si="3">G61/$I61</f>
        <v>0.62510360255019948</v>
      </c>
      <c r="O61" s="14">
        <f t="shared" si="3"/>
        <v>0</v>
      </c>
    </row>
    <row r="62" spans="1:15" x14ac:dyDescent="0.2">
      <c r="A62" s="16">
        <v>60</v>
      </c>
      <c r="B62" s="17" t="s">
        <v>76</v>
      </c>
      <c r="C62" s="18">
        <v>111970</v>
      </c>
      <c r="D62" s="18">
        <v>211709</v>
      </c>
      <c r="E62" s="18">
        <v>219248</v>
      </c>
      <c r="F62" s="18">
        <v>3503315</v>
      </c>
      <c r="G62" s="18">
        <v>3257000</v>
      </c>
      <c r="H62" s="18">
        <v>37484</v>
      </c>
      <c r="I62" s="19">
        <f t="shared" si="1"/>
        <v>7340726</v>
      </c>
      <c r="J62" s="20">
        <f t="shared" ref="J62:O73" si="4">C62/$I62</f>
        <v>1.5253259691207654E-2</v>
      </c>
      <c r="K62" s="20">
        <f t="shared" si="4"/>
        <v>2.8840335410966162E-2</v>
      </c>
      <c r="L62" s="20">
        <f t="shared" si="4"/>
        <v>2.9867345545931016E-2</v>
      </c>
      <c r="M62" s="20">
        <f t="shared" si="4"/>
        <v>0.47724366772441856</v>
      </c>
      <c r="N62" s="20">
        <f t="shared" si="3"/>
        <v>0.44368908470361107</v>
      </c>
      <c r="O62" s="20">
        <f t="shared" si="3"/>
        <v>5.1063069238655688E-3</v>
      </c>
    </row>
    <row r="63" spans="1:15" x14ac:dyDescent="0.2">
      <c r="A63" s="6">
        <v>61</v>
      </c>
      <c r="B63" s="6" t="s">
        <v>77</v>
      </c>
      <c r="C63" s="7">
        <v>2763181</v>
      </c>
      <c r="D63" s="7">
        <v>81364</v>
      </c>
      <c r="E63" s="7">
        <v>56016</v>
      </c>
      <c r="F63" s="7">
        <v>0</v>
      </c>
      <c r="G63" s="7">
        <v>1720000</v>
      </c>
      <c r="H63" s="7">
        <v>0</v>
      </c>
      <c r="I63" s="8">
        <f t="shared" si="1"/>
        <v>4620561</v>
      </c>
      <c r="J63" s="9">
        <f t="shared" si="4"/>
        <v>0.59801850900788889</v>
      </c>
      <c r="K63" s="9">
        <f t="shared" si="4"/>
        <v>1.7609117161314393E-2</v>
      </c>
      <c r="L63" s="9">
        <f t="shared" si="4"/>
        <v>1.2123203221427008E-2</v>
      </c>
      <c r="M63" s="9">
        <f t="shared" si="4"/>
        <v>0</v>
      </c>
      <c r="N63" s="9">
        <f t="shared" si="3"/>
        <v>0.37224917060936974</v>
      </c>
      <c r="O63" s="9">
        <f t="shared" si="3"/>
        <v>0</v>
      </c>
    </row>
    <row r="64" spans="1:15" s="15" customFormat="1" x14ac:dyDescent="0.2">
      <c r="A64" s="10">
        <v>62</v>
      </c>
      <c r="B64" s="11" t="s">
        <v>78</v>
      </c>
      <c r="C64" s="12">
        <v>468700</v>
      </c>
      <c r="D64" s="12">
        <v>95277</v>
      </c>
      <c r="E64" s="12">
        <v>121715</v>
      </c>
      <c r="F64" s="12">
        <v>64000</v>
      </c>
      <c r="G64" s="12">
        <v>0</v>
      </c>
      <c r="H64" s="12">
        <v>0</v>
      </c>
      <c r="I64" s="13">
        <f t="shared" si="1"/>
        <v>749692</v>
      </c>
      <c r="J64" s="14">
        <f t="shared" si="4"/>
        <v>0.62519007805872273</v>
      </c>
      <c r="K64" s="14">
        <f t="shared" si="4"/>
        <v>0.12708819088372292</v>
      </c>
      <c r="L64" s="14">
        <f t="shared" si="4"/>
        <v>0.16235333977153285</v>
      </c>
      <c r="M64" s="14">
        <f t="shared" si="4"/>
        <v>8.5368391286021458E-2</v>
      </c>
      <c r="N64" s="14">
        <f t="shared" si="3"/>
        <v>0</v>
      </c>
      <c r="O64" s="14">
        <f t="shared" si="3"/>
        <v>0</v>
      </c>
    </row>
    <row r="65" spans="1:15" s="15" customFormat="1" x14ac:dyDescent="0.2">
      <c r="A65" s="10">
        <v>63</v>
      </c>
      <c r="B65" s="11" t="s">
        <v>79</v>
      </c>
      <c r="C65" s="12">
        <v>579153</v>
      </c>
      <c r="D65" s="12">
        <v>85699</v>
      </c>
      <c r="E65" s="12">
        <v>22972</v>
      </c>
      <c r="F65" s="12">
        <v>0</v>
      </c>
      <c r="G65" s="12">
        <v>1280000</v>
      </c>
      <c r="H65" s="12">
        <v>0</v>
      </c>
      <c r="I65" s="13">
        <f t="shared" si="1"/>
        <v>1967824</v>
      </c>
      <c r="J65" s="14">
        <f t="shared" si="4"/>
        <v>0.29431138150566311</v>
      </c>
      <c r="K65" s="14">
        <f t="shared" si="4"/>
        <v>4.3550134564879786E-2</v>
      </c>
      <c r="L65" s="14">
        <f t="shared" si="4"/>
        <v>1.1673808226751986E-2</v>
      </c>
      <c r="M65" s="14">
        <f t="shared" si="4"/>
        <v>0</v>
      </c>
      <c r="N65" s="14">
        <f t="shared" si="3"/>
        <v>0.65046467570270516</v>
      </c>
      <c r="O65" s="14">
        <f t="shared" si="3"/>
        <v>0</v>
      </c>
    </row>
    <row r="66" spans="1:15" s="15" customFormat="1" x14ac:dyDescent="0.2">
      <c r="A66" s="10">
        <v>64</v>
      </c>
      <c r="B66" s="11" t="s">
        <v>80</v>
      </c>
      <c r="C66" s="12">
        <v>215458</v>
      </c>
      <c r="D66" s="12">
        <v>96289</v>
      </c>
      <c r="E66" s="12">
        <v>118131</v>
      </c>
      <c r="F66" s="12">
        <v>0</v>
      </c>
      <c r="G66" s="12">
        <v>888000</v>
      </c>
      <c r="H66" s="12">
        <v>0</v>
      </c>
      <c r="I66" s="13">
        <f t="shared" si="1"/>
        <v>1317878</v>
      </c>
      <c r="J66" s="14">
        <f t="shared" si="4"/>
        <v>0.16348857785015</v>
      </c>
      <c r="K66" s="14">
        <f t="shared" si="4"/>
        <v>7.3063667501847673E-2</v>
      </c>
      <c r="L66" s="14">
        <f t="shared" si="4"/>
        <v>8.9637280537348679E-2</v>
      </c>
      <c r="M66" s="14">
        <f t="shared" si="4"/>
        <v>0</v>
      </c>
      <c r="N66" s="14">
        <f t="shared" si="3"/>
        <v>0.67381047411065365</v>
      </c>
      <c r="O66" s="14">
        <f t="shared" si="3"/>
        <v>0</v>
      </c>
    </row>
    <row r="67" spans="1:15" x14ac:dyDescent="0.2">
      <c r="A67" s="16">
        <v>65</v>
      </c>
      <c r="B67" s="17" t="s">
        <v>81</v>
      </c>
      <c r="C67" s="18">
        <v>99920</v>
      </c>
      <c r="D67" s="18">
        <v>359744</v>
      </c>
      <c r="E67" s="18">
        <v>1332524</v>
      </c>
      <c r="F67" s="18">
        <v>2726915</v>
      </c>
      <c r="G67" s="18">
        <v>5082668</v>
      </c>
      <c r="H67" s="18">
        <v>0</v>
      </c>
      <c r="I67" s="19">
        <f t="shared" si="1"/>
        <v>9601771</v>
      </c>
      <c r="J67" s="20">
        <f t="shared" si="4"/>
        <v>1.0406413566830535E-2</v>
      </c>
      <c r="K67" s="20">
        <f t="shared" si="4"/>
        <v>3.7466421559106129E-2</v>
      </c>
      <c r="L67" s="20">
        <f t="shared" si="4"/>
        <v>0.13877898150247492</v>
      </c>
      <c r="M67" s="20">
        <f t="shared" si="4"/>
        <v>0.28400125351875188</v>
      </c>
      <c r="N67" s="20">
        <f t="shared" si="3"/>
        <v>0.52934692985283649</v>
      </c>
      <c r="O67" s="20">
        <f t="shared" si="3"/>
        <v>0</v>
      </c>
    </row>
    <row r="68" spans="1:15" x14ac:dyDescent="0.2">
      <c r="A68" s="6">
        <v>66</v>
      </c>
      <c r="B68" s="6" t="s">
        <v>82</v>
      </c>
      <c r="C68" s="7">
        <v>4676</v>
      </c>
      <c r="D68" s="7">
        <v>138439</v>
      </c>
      <c r="E68" s="7">
        <v>245240</v>
      </c>
      <c r="F68" s="7">
        <v>0</v>
      </c>
      <c r="G68" s="7">
        <v>0</v>
      </c>
      <c r="H68" s="7">
        <v>0</v>
      </c>
      <c r="I68" s="8">
        <f>SUM(C68:H68)</f>
        <v>388355</v>
      </c>
      <c r="J68" s="9">
        <f t="shared" si="4"/>
        <v>1.2040529927514775E-2</v>
      </c>
      <c r="K68" s="9">
        <f t="shared" si="4"/>
        <v>0.35647538978511928</v>
      </c>
      <c r="L68" s="9">
        <f t="shared" si="4"/>
        <v>0.63148408028736591</v>
      </c>
      <c r="M68" s="9">
        <f t="shared" si="4"/>
        <v>0</v>
      </c>
      <c r="N68" s="9">
        <f t="shared" si="4"/>
        <v>0</v>
      </c>
      <c r="O68" s="9">
        <f t="shared" si="4"/>
        <v>0</v>
      </c>
    </row>
    <row r="69" spans="1:15" s="15" customFormat="1" x14ac:dyDescent="0.2">
      <c r="A69" s="10">
        <v>67</v>
      </c>
      <c r="B69" s="11" t="s">
        <v>83</v>
      </c>
      <c r="C69" s="12">
        <v>514988</v>
      </c>
      <c r="D69" s="12">
        <v>26727</v>
      </c>
      <c r="E69" s="12">
        <v>33491</v>
      </c>
      <c r="F69" s="12">
        <v>0</v>
      </c>
      <c r="G69" s="12">
        <v>2535000</v>
      </c>
      <c r="H69" s="12">
        <v>0</v>
      </c>
      <c r="I69" s="13">
        <f>SUM(C69:H69)</f>
        <v>3110206</v>
      </c>
      <c r="J69" s="14">
        <f t="shared" si="4"/>
        <v>0.16558002910418151</v>
      </c>
      <c r="K69" s="14">
        <f t="shared" si="4"/>
        <v>8.5933214713109028E-3</v>
      </c>
      <c r="L69" s="14">
        <f t="shared" si="4"/>
        <v>1.0768097032801042E-2</v>
      </c>
      <c r="M69" s="14">
        <f t="shared" si="4"/>
        <v>0</v>
      </c>
      <c r="N69" s="14">
        <f t="shared" si="4"/>
        <v>0.81505855239170655</v>
      </c>
      <c r="O69" s="14">
        <f t="shared" si="4"/>
        <v>0</v>
      </c>
    </row>
    <row r="70" spans="1:15" s="15" customFormat="1" x14ac:dyDescent="0.2">
      <c r="A70" s="10">
        <v>68</v>
      </c>
      <c r="B70" s="11" t="s">
        <v>84</v>
      </c>
      <c r="C70" s="12">
        <v>4262966</v>
      </c>
      <c r="D70" s="12">
        <v>18416</v>
      </c>
      <c r="E70" s="12">
        <v>55758</v>
      </c>
      <c r="F70" s="12">
        <v>0</v>
      </c>
      <c r="G70" s="12">
        <v>0</v>
      </c>
      <c r="H70" s="12">
        <v>0</v>
      </c>
      <c r="I70" s="13">
        <f>SUM(C70:H70)</f>
        <v>4337140</v>
      </c>
      <c r="J70" s="14">
        <f t="shared" si="4"/>
        <v>0.98289794657308738</v>
      </c>
      <c r="K70" s="14">
        <f t="shared" si="4"/>
        <v>4.2461161041608061E-3</v>
      </c>
      <c r="L70" s="14">
        <f t="shared" si="4"/>
        <v>1.285593732275186E-2</v>
      </c>
      <c r="M70" s="14">
        <f t="shared" si="4"/>
        <v>0</v>
      </c>
      <c r="N70" s="14">
        <f t="shared" si="4"/>
        <v>0</v>
      </c>
      <c r="O70" s="14">
        <f t="shared" si="4"/>
        <v>0</v>
      </c>
    </row>
    <row r="71" spans="1:15" s="15" customFormat="1" x14ac:dyDescent="0.2">
      <c r="A71" s="10">
        <v>69</v>
      </c>
      <c r="B71" s="11" t="s">
        <v>85</v>
      </c>
      <c r="C71" s="12">
        <v>9125</v>
      </c>
      <c r="D71" s="12">
        <v>78108</v>
      </c>
      <c r="E71" s="12">
        <v>85817</v>
      </c>
      <c r="F71" s="12">
        <v>0</v>
      </c>
      <c r="G71" s="12">
        <v>485000</v>
      </c>
      <c r="H71" s="12">
        <v>706969</v>
      </c>
      <c r="I71" s="13">
        <f>SUM(C71:H71)</f>
        <v>1365019</v>
      </c>
      <c r="J71" s="14">
        <f t="shared" si="4"/>
        <v>6.6848886352497659E-3</v>
      </c>
      <c r="K71" s="14">
        <f t="shared" si="4"/>
        <v>5.7221181536667255E-2</v>
      </c>
      <c r="L71" s="14">
        <f t="shared" si="4"/>
        <v>6.2868721973833336E-2</v>
      </c>
      <c r="M71" s="14">
        <f t="shared" si="4"/>
        <v>0</v>
      </c>
      <c r="N71" s="14">
        <f t="shared" si="4"/>
        <v>0.3553064096543711</v>
      </c>
      <c r="O71" s="14">
        <f t="shared" si="4"/>
        <v>0.51791879819987852</v>
      </c>
    </row>
    <row r="72" spans="1:15" x14ac:dyDescent="0.2">
      <c r="A72" s="16">
        <v>396</v>
      </c>
      <c r="B72" s="17" t="s">
        <v>86</v>
      </c>
      <c r="C72" s="12">
        <v>171394681</v>
      </c>
      <c r="D72" s="12">
        <v>358970</v>
      </c>
      <c r="E72" s="12">
        <v>645803</v>
      </c>
      <c r="F72" s="12">
        <v>0</v>
      </c>
      <c r="G72" s="12">
        <v>0</v>
      </c>
      <c r="H72" s="12">
        <v>0</v>
      </c>
      <c r="I72" s="19">
        <f>SUM(C72:H72)</f>
        <v>172399454</v>
      </c>
      <c r="J72" s="20">
        <f t="shared" si="4"/>
        <v>0.99417183188990843</v>
      </c>
      <c r="K72" s="20">
        <f t="shared" si="4"/>
        <v>2.0821991698419186E-3</v>
      </c>
      <c r="L72" s="20">
        <f t="shared" si="4"/>
        <v>3.7459689402496599E-3</v>
      </c>
      <c r="M72" s="20">
        <f t="shared" si="4"/>
        <v>0</v>
      </c>
      <c r="N72" s="20">
        <f t="shared" si="4"/>
        <v>0</v>
      </c>
      <c r="O72" s="20">
        <f t="shared" si="4"/>
        <v>0</v>
      </c>
    </row>
    <row r="73" spans="1:15" x14ac:dyDescent="0.2">
      <c r="A73" s="22"/>
      <c r="B73" s="23" t="s">
        <v>87</v>
      </c>
      <c r="C73" s="24">
        <f t="shared" ref="C73:I73" si="5">SUM(C3:C72)</f>
        <v>546266457</v>
      </c>
      <c r="D73" s="24">
        <f t="shared" si="5"/>
        <v>23350927</v>
      </c>
      <c r="E73" s="24">
        <f t="shared" si="5"/>
        <v>29121906</v>
      </c>
      <c r="F73" s="24">
        <f t="shared" si="5"/>
        <v>181452412</v>
      </c>
      <c r="G73" s="24">
        <f t="shared" si="5"/>
        <v>382352638</v>
      </c>
      <c r="H73" s="24">
        <f t="shared" si="5"/>
        <v>53017875</v>
      </c>
      <c r="I73" s="25">
        <f t="shared" si="5"/>
        <v>1215562215</v>
      </c>
      <c r="J73" s="26">
        <f t="shared" si="4"/>
        <v>0.44939407482322902</v>
      </c>
      <c r="K73" s="26">
        <f t="shared" si="4"/>
        <v>1.9209980955191174E-2</v>
      </c>
      <c r="L73" s="26">
        <f t="shared" si="4"/>
        <v>2.3957561069796827E-2</v>
      </c>
      <c r="M73" s="26">
        <f t="shared" si="4"/>
        <v>0.14927447543275274</v>
      </c>
      <c r="N73" s="26">
        <f t="shared" si="4"/>
        <v>0.31454797893664371</v>
      </c>
      <c r="O73" s="26">
        <f t="shared" si="4"/>
        <v>4.3615928782386508E-2</v>
      </c>
    </row>
    <row r="74" spans="1:15" x14ac:dyDescent="0.2">
      <c r="A74" s="27"/>
      <c r="B74" s="28"/>
      <c r="C74" s="29"/>
      <c r="D74" s="29"/>
      <c r="E74" s="29"/>
      <c r="F74" s="29"/>
      <c r="G74" s="29"/>
      <c r="H74" s="29"/>
      <c r="I74" s="30"/>
      <c r="J74" s="31"/>
      <c r="K74" s="31"/>
      <c r="L74" s="31"/>
      <c r="M74" s="31"/>
      <c r="N74" s="31"/>
      <c r="O74" s="32"/>
    </row>
    <row r="75" spans="1:15" s="15" customFormat="1" x14ac:dyDescent="0.2">
      <c r="A75" s="10">
        <v>318</v>
      </c>
      <c r="B75" s="11" t="s">
        <v>88</v>
      </c>
      <c r="C75" s="12">
        <v>0</v>
      </c>
      <c r="D75" s="12">
        <v>0</v>
      </c>
      <c r="E75" s="12">
        <v>0</v>
      </c>
      <c r="F75" s="12">
        <v>0</v>
      </c>
      <c r="G75" s="12">
        <v>300000</v>
      </c>
      <c r="H75" s="12">
        <v>0</v>
      </c>
      <c r="I75" s="13">
        <f>SUM(C75:H75)</f>
        <v>300000</v>
      </c>
      <c r="J75" s="14">
        <f t="shared" ref="J75:O77" si="6">C75/$I75</f>
        <v>0</v>
      </c>
      <c r="K75" s="14">
        <f t="shared" si="6"/>
        <v>0</v>
      </c>
      <c r="L75" s="14">
        <f t="shared" si="6"/>
        <v>0</v>
      </c>
      <c r="M75" s="14">
        <f t="shared" si="6"/>
        <v>0</v>
      </c>
      <c r="N75" s="14">
        <f t="shared" si="6"/>
        <v>1</v>
      </c>
      <c r="O75" s="14">
        <f t="shared" si="6"/>
        <v>0</v>
      </c>
    </row>
    <row r="76" spans="1:15" x14ac:dyDescent="0.2">
      <c r="A76" s="33">
        <v>319</v>
      </c>
      <c r="B76" s="34" t="s">
        <v>89</v>
      </c>
      <c r="C76" s="18">
        <v>0</v>
      </c>
      <c r="D76" s="18">
        <v>0</v>
      </c>
      <c r="E76" s="18">
        <v>0</v>
      </c>
      <c r="F76" s="18">
        <v>3000</v>
      </c>
      <c r="G76" s="18">
        <v>0</v>
      </c>
      <c r="H76" s="18">
        <v>0</v>
      </c>
      <c r="I76" s="19">
        <f>SUM(C76:H76)</f>
        <v>3000</v>
      </c>
      <c r="J76" s="20">
        <f t="shared" si="6"/>
        <v>0</v>
      </c>
      <c r="K76" s="20">
        <f t="shared" si="6"/>
        <v>0</v>
      </c>
      <c r="L76" s="20">
        <f t="shared" si="6"/>
        <v>0</v>
      </c>
      <c r="M76" s="20">
        <f t="shared" si="6"/>
        <v>1</v>
      </c>
      <c r="N76" s="20">
        <f t="shared" si="6"/>
        <v>0</v>
      </c>
      <c r="O76" s="20">
        <f t="shared" si="6"/>
        <v>0</v>
      </c>
    </row>
    <row r="77" spans="1:15" x14ac:dyDescent="0.2">
      <c r="A77" s="35"/>
      <c r="B77" s="36" t="s">
        <v>90</v>
      </c>
      <c r="C77" s="37">
        <f>SUM(C75:C76)</f>
        <v>0</v>
      </c>
      <c r="D77" s="37">
        <f t="shared" ref="D77:I77" si="7">SUM(D75:D76)</f>
        <v>0</v>
      </c>
      <c r="E77" s="37">
        <f t="shared" si="7"/>
        <v>0</v>
      </c>
      <c r="F77" s="37">
        <f t="shared" si="7"/>
        <v>3000</v>
      </c>
      <c r="G77" s="37">
        <f t="shared" si="7"/>
        <v>300000</v>
      </c>
      <c r="H77" s="37">
        <f t="shared" si="7"/>
        <v>0</v>
      </c>
      <c r="I77" s="38">
        <f t="shared" si="7"/>
        <v>303000</v>
      </c>
      <c r="J77" s="39">
        <f t="shared" si="6"/>
        <v>0</v>
      </c>
      <c r="K77" s="39">
        <f t="shared" si="6"/>
        <v>0</v>
      </c>
      <c r="L77" s="39">
        <f t="shared" si="6"/>
        <v>0</v>
      </c>
      <c r="M77" s="39">
        <f t="shared" si="6"/>
        <v>9.9009900990099011E-3</v>
      </c>
      <c r="N77" s="39">
        <f t="shared" si="6"/>
        <v>0.99009900990099009</v>
      </c>
      <c r="O77" s="39">
        <f t="shared" si="6"/>
        <v>0</v>
      </c>
    </row>
    <row r="78" spans="1:15" x14ac:dyDescent="0.2">
      <c r="A78" s="40"/>
      <c r="B78" s="41"/>
      <c r="C78" s="29"/>
      <c r="D78" s="29"/>
      <c r="E78" s="29"/>
      <c r="F78" s="29"/>
      <c r="G78" s="29"/>
      <c r="H78" s="29"/>
      <c r="I78" s="30"/>
      <c r="J78" s="31"/>
      <c r="K78" s="31"/>
      <c r="L78" s="31"/>
      <c r="M78" s="31"/>
      <c r="N78" s="31"/>
      <c r="O78" s="32"/>
    </row>
    <row r="79" spans="1:15" x14ac:dyDescent="0.2">
      <c r="A79" s="6">
        <v>321001</v>
      </c>
      <c r="B79" s="6" t="s">
        <v>91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8">
        <f t="shared" ref="I79:I90" si="8">SUM(C79:H79)</f>
        <v>0</v>
      </c>
      <c r="J79" s="9" t="e">
        <f t="shared" ref="J79:O91" si="9">C79/$I79</f>
        <v>#DIV/0!</v>
      </c>
      <c r="K79" s="9" t="e">
        <f t="shared" si="9"/>
        <v>#DIV/0!</v>
      </c>
      <c r="L79" s="9" t="e">
        <f t="shared" si="9"/>
        <v>#DIV/0!</v>
      </c>
      <c r="M79" s="9" t="e">
        <f t="shared" si="9"/>
        <v>#DIV/0!</v>
      </c>
      <c r="N79" s="9" t="e">
        <f t="shared" si="9"/>
        <v>#DIV/0!</v>
      </c>
      <c r="O79" s="9" t="e">
        <f t="shared" si="9"/>
        <v>#DIV/0!</v>
      </c>
    </row>
    <row r="80" spans="1:15" s="15" customFormat="1" x14ac:dyDescent="0.2">
      <c r="A80" s="10">
        <v>329001</v>
      </c>
      <c r="B80" s="11" t="s">
        <v>92</v>
      </c>
      <c r="C80" s="12">
        <v>240327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3">
        <f t="shared" si="8"/>
        <v>240327</v>
      </c>
      <c r="J80" s="14">
        <f t="shared" si="9"/>
        <v>1</v>
      </c>
      <c r="K80" s="14">
        <f t="shared" si="9"/>
        <v>0</v>
      </c>
      <c r="L80" s="14">
        <f t="shared" si="9"/>
        <v>0</v>
      </c>
      <c r="M80" s="14">
        <f t="shared" si="9"/>
        <v>0</v>
      </c>
      <c r="N80" s="14">
        <f t="shared" si="9"/>
        <v>0</v>
      </c>
      <c r="O80" s="14">
        <f t="shared" si="9"/>
        <v>0</v>
      </c>
    </row>
    <row r="81" spans="1:15" s="15" customFormat="1" x14ac:dyDescent="0.2">
      <c r="A81" s="10">
        <v>331001</v>
      </c>
      <c r="B81" s="11" t="s">
        <v>93</v>
      </c>
      <c r="C81" s="12">
        <v>0</v>
      </c>
      <c r="D81" s="12">
        <v>1317</v>
      </c>
      <c r="E81" s="12">
        <v>10858</v>
      </c>
      <c r="F81" s="12">
        <v>2873</v>
      </c>
      <c r="G81" s="12">
        <v>0</v>
      </c>
      <c r="H81" s="12">
        <v>0</v>
      </c>
      <c r="I81" s="13">
        <f t="shared" si="8"/>
        <v>15048</v>
      </c>
      <c r="J81" s="14">
        <f t="shared" si="9"/>
        <v>0</v>
      </c>
      <c r="K81" s="14">
        <f t="shared" si="9"/>
        <v>8.7519936204146734E-2</v>
      </c>
      <c r="L81" s="14">
        <f t="shared" si="9"/>
        <v>0.72155768208399784</v>
      </c>
      <c r="M81" s="14">
        <f t="shared" si="9"/>
        <v>0.19092238171185538</v>
      </c>
      <c r="N81" s="14">
        <f t="shared" si="9"/>
        <v>0</v>
      </c>
      <c r="O81" s="14">
        <f t="shared" si="9"/>
        <v>0</v>
      </c>
    </row>
    <row r="82" spans="1:15" s="15" customFormat="1" x14ac:dyDescent="0.2">
      <c r="A82" s="10">
        <v>333001</v>
      </c>
      <c r="B82" s="11" t="s">
        <v>94</v>
      </c>
      <c r="C82" s="12">
        <v>766396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3">
        <f t="shared" si="8"/>
        <v>766396</v>
      </c>
      <c r="J82" s="14">
        <f t="shared" si="9"/>
        <v>1</v>
      </c>
      <c r="K82" s="14">
        <f t="shared" si="9"/>
        <v>0</v>
      </c>
      <c r="L82" s="14">
        <f t="shared" si="9"/>
        <v>0</v>
      </c>
      <c r="M82" s="14">
        <f t="shared" si="9"/>
        <v>0</v>
      </c>
      <c r="N82" s="14">
        <f t="shared" si="9"/>
        <v>0</v>
      </c>
      <c r="O82" s="14">
        <f t="shared" si="9"/>
        <v>0</v>
      </c>
    </row>
    <row r="83" spans="1:15" x14ac:dyDescent="0.2">
      <c r="A83" s="16">
        <v>336001</v>
      </c>
      <c r="B83" s="17" t="s">
        <v>95</v>
      </c>
      <c r="C83" s="18">
        <v>0</v>
      </c>
      <c r="D83" s="18">
        <v>4892</v>
      </c>
      <c r="E83" s="18">
        <v>14999</v>
      </c>
      <c r="F83" s="18">
        <v>0</v>
      </c>
      <c r="G83" s="18">
        <v>0</v>
      </c>
      <c r="H83" s="18">
        <v>0</v>
      </c>
      <c r="I83" s="19">
        <f t="shared" si="8"/>
        <v>19891</v>
      </c>
      <c r="J83" s="20">
        <f t="shared" si="9"/>
        <v>0</v>
      </c>
      <c r="K83" s="20">
        <f t="shared" si="9"/>
        <v>0.24594037504398975</v>
      </c>
      <c r="L83" s="20">
        <f t="shared" si="9"/>
        <v>0.75405962495601031</v>
      </c>
      <c r="M83" s="20">
        <f t="shared" si="9"/>
        <v>0</v>
      </c>
      <c r="N83" s="20">
        <f t="shared" si="9"/>
        <v>0</v>
      </c>
      <c r="O83" s="20">
        <f t="shared" si="9"/>
        <v>0</v>
      </c>
    </row>
    <row r="84" spans="1:15" x14ac:dyDescent="0.2">
      <c r="A84" s="6">
        <v>337001</v>
      </c>
      <c r="B84" s="6" t="s">
        <v>96</v>
      </c>
      <c r="C84" s="7">
        <v>300913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8">
        <f t="shared" si="8"/>
        <v>300913</v>
      </c>
      <c r="J84" s="9">
        <f t="shared" si="9"/>
        <v>1</v>
      </c>
      <c r="K84" s="9">
        <f t="shared" si="9"/>
        <v>0</v>
      </c>
      <c r="L84" s="9">
        <f t="shared" si="9"/>
        <v>0</v>
      </c>
      <c r="M84" s="9">
        <f t="shared" si="9"/>
        <v>0</v>
      </c>
      <c r="N84" s="9">
        <f t="shared" si="9"/>
        <v>0</v>
      </c>
      <c r="O84" s="9">
        <f t="shared" si="9"/>
        <v>0</v>
      </c>
    </row>
    <row r="85" spans="1:15" s="15" customFormat="1" x14ac:dyDescent="0.2">
      <c r="A85" s="10">
        <v>339001</v>
      </c>
      <c r="B85" s="11" t="s">
        <v>97</v>
      </c>
      <c r="C85" s="12">
        <v>0</v>
      </c>
      <c r="D85" s="12">
        <v>6391</v>
      </c>
      <c r="E85" s="12">
        <v>16007</v>
      </c>
      <c r="F85" s="12">
        <v>0</v>
      </c>
      <c r="G85" s="12">
        <v>0</v>
      </c>
      <c r="H85" s="12">
        <v>0</v>
      </c>
      <c r="I85" s="13">
        <f t="shared" si="8"/>
        <v>22398</v>
      </c>
      <c r="J85" s="14">
        <f>C85/$I85</f>
        <v>0</v>
      </c>
      <c r="K85" s="14">
        <f t="shared" si="9"/>
        <v>0.285337976605054</v>
      </c>
      <c r="L85" s="14">
        <f>E85/$I85</f>
        <v>0.714662023394946</v>
      </c>
      <c r="M85" s="14">
        <f>F85/$I85</f>
        <v>0</v>
      </c>
      <c r="N85" s="14">
        <f>G85/$I85</f>
        <v>0</v>
      </c>
      <c r="O85" s="14">
        <f>H85/$I85</f>
        <v>0</v>
      </c>
    </row>
    <row r="86" spans="1:15" s="15" customFormat="1" x14ac:dyDescent="0.2">
      <c r="A86" s="10">
        <v>340001</v>
      </c>
      <c r="B86" s="11" t="s">
        <v>98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3">
        <f t="shared" si="8"/>
        <v>0</v>
      </c>
      <c r="J86" s="14" t="e">
        <f>C86/$I86</f>
        <v>#DIV/0!</v>
      </c>
      <c r="K86" s="14" t="e">
        <f t="shared" si="9"/>
        <v>#DIV/0!</v>
      </c>
      <c r="L86" s="14" t="e">
        <f t="shared" si="9"/>
        <v>#DIV/0!</v>
      </c>
      <c r="M86" s="14" t="e">
        <f t="shared" si="9"/>
        <v>#DIV/0!</v>
      </c>
      <c r="N86" s="14" t="e">
        <f t="shared" si="9"/>
        <v>#DIV/0!</v>
      </c>
      <c r="O86" s="14" t="e">
        <f t="shared" si="9"/>
        <v>#DIV/0!</v>
      </c>
    </row>
    <row r="87" spans="1:15" s="15" customFormat="1" x14ac:dyDescent="0.2">
      <c r="A87" s="10">
        <v>341001</v>
      </c>
      <c r="B87" s="11" t="s">
        <v>99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3">
        <f t="shared" si="8"/>
        <v>0</v>
      </c>
      <c r="J87" s="14"/>
      <c r="K87" s="14"/>
      <c r="L87" s="14"/>
      <c r="M87" s="14"/>
      <c r="N87" s="14"/>
      <c r="O87" s="14"/>
    </row>
    <row r="88" spans="1:15" x14ac:dyDescent="0.2">
      <c r="A88" s="16">
        <v>342001</v>
      </c>
      <c r="B88" s="17" t="s">
        <v>100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9">
        <f t="shared" si="8"/>
        <v>0</v>
      </c>
      <c r="J88" s="20" t="e">
        <f>C88/$I88</f>
        <v>#DIV/0!</v>
      </c>
      <c r="K88" s="20" t="e">
        <f t="shared" si="9"/>
        <v>#DIV/0!</v>
      </c>
      <c r="L88" s="20" t="e">
        <f>E88/$I88</f>
        <v>#DIV/0!</v>
      </c>
      <c r="M88" s="20" t="e">
        <f>F88/$I88</f>
        <v>#DIV/0!</v>
      </c>
      <c r="N88" s="20" t="e">
        <f>G88/$I88</f>
        <v>#DIV/0!</v>
      </c>
      <c r="O88" s="20" t="e">
        <f>H88/$I88</f>
        <v>#DIV/0!</v>
      </c>
    </row>
    <row r="89" spans="1:15" x14ac:dyDescent="0.2">
      <c r="A89" s="6">
        <v>343001</v>
      </c>
      <c r="B89" s="6" t="s">
        <v>101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8">
        <f t="shared" si="8"/>
        <v>0</v>
      </c>
      <c r="J89" s="9"/>
      <c r="K89" s="9"/>
      <c r="L89" s="9"/>
      <c r="M89" s="9"/>
      <c r="N89" s="9"/>
      <c r="O89" s="9"/>
    </row>
    <row r="90" spans="1:15" s="15" customFormat="1" x14ac:dyDescent="0.2">
      <c r="A90" s="42">
        <v>344001</v>
      </c>
      <c r="B90" s="42" t="s">
        <v>102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9">
        <f t="shared" si="8"/>
        <v>0</v>
      </c>
      <c r="J90" s="20"/>
      <c r="K90" s="20"/>
      <c r="L90" s="20"/>
      <c r="M90" s="20"/>
      <c r="N90" s="20"/>
      <c r="O90" s="20"/>
    </row>
    <row r="91" spans="1:15" x14ac:dyDescent="0.2">
      <c r="A91" s="35"/>
      <c r="B91" s="36" t="s">
        <v>103</v>
      </c>
      <c r="C91" s="37">
        <f t="shared" ref="C91:I91" si="10">SUM(C79:C90)</f>
        <v>1307636</v>
      </c>
      <c r="D91" s="37">
        <f t="shared" si="10"/>
        <v>12600</v>
      </c>
      <c r="E91" s="37">
        <f t="shared" si="10"/>
        <v>41864</v>
      </c>
      <c r="F91" s="37">
        <f t="shared" si="10"/>
        <v>2873</v>
      </c>
      <c r="G91" s="37">
        <f t="shared" si="10"/>
        <v>0</v>
      </c>
      <c r="H91" s="37">
        <f t="shared" si="10"/>
        <v>0</v>
      </c>
      <c r="I91" s="38">
        <f t="shared" si="10"/>
        <v>1364973</v>
      </c>
      <c r="J91" s="39">
        <f t="shared" si="9"/>
        <v>0.95799404090776885</v>
      </c>
      <c r="K91" s="39">
        <f t="shared" si="9"/>
        <v>9.2309518210250321E-3</v>
      </c>
      <c r="L91" s="39">
        <f t="shared" si="9"/>
        <v>3.067020373296761E-2</v>
      </c>
      <c r="M91" s="39">
        <f t="shared" si="9"/>
        <v>2.1048035382384852E-3</v>
      </c>
      <c r="N91" s="39">
        <f t="shared" si="9"/>
        <v>0</v>
      </c>
      <c r="O91" s="39">
        <f t="shared" si="9"/>
        <v>0</v>
      </c>
    </row>
    <row r="92" spans="1:15" x14ac:dyDescent="0.2">
      <c r="A92" s="27"/>
      <c r="B92" s="41"/>
      <c r="C92" s="29"/>
      <c r="D92" s="29"/>
      <c r="E92" s="29"/>
      <c r="F92" s="29"/>
      <c r="G92" s="29"/>
      <c r="H92" s="29"/>
      <c r="I92" s="30"/>
      <c r="J92" s="31"/>
      <c r="K92" s="31"/>
      <c r="L92" s="31"/>
      <c r="M92" s="31"/>
      <c r="N92" s="31"/>
      <c r="O92" s="32"/>
    </row>
    <row r="93" spans="1:15" s="15" customFormat="1" x14ac:dyDescent="0.2">
      <c r="A93" s="6">
        <v>300001</v>
      </c>
      <c r="B93" s="6" t="s">
        <v>104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8">
        <f>SUM(C93:H93)</f>
        <v>0</v>
      </c>
      <c r="J93" s="9" t="e">
        <f t="shared" ref="J93:O108" si="11">C93/$I93</f>
        <v>#DIV/0!</v>
      </c>
      <c r="K93" s="9" t="e">
        <f t="shared" si="11"/>
        <v>#DIV/0!</v>
      </c>
      <c r="L93" s="9" t="e">
        <f t="shared" si="11"/>
        <v>#DIV/0!</v>
      </c>
      <c r="M93" s="9" t="e">
        <f t="shared" si="11"/>
        <v>#DIV/0!</v>
      </c>
      <c r="N93" s="9" t="e">
        <f t="shared" si="11"/>
        <v>#DIV/0!</v>
      </c>
      <c r="O93" s="9" t="e">
        <f t="shared" si="11"/>
        <v>#DIV/0!</v>
      </c>
    </row>
    <row r="94" spans="1:15" s="15" customFormat="1" x14ac:dyDescent="0.2">
      <c r="A94" s="10">
        <v>300002</v>
      </c>
      <c r="B94" s="11" t="s">
        <v>105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3">
        <f>SUM(C94:H94)</f>
        <v>0</v>
      </c>
      <c r="J94" s="14" t="e">
        <f t="shared" si="11"/>
        <v>#DIV/0!</v>
      </c>
      <c r="K94" s="14" t="e">
        <f t="shared" si="11"/>
        <v>#DIV/0!</v>
      </c>
      <c r="L94" s="14" t="e">
        <f t="shared" si="11"/>
        <v>#DIV/0!</v>
      </c>
      <c r="M94" s="14" t="e">
        <f t="shared" si="11"/>
        <v>#DIV/0!</v>
      </c>
      <c r="N94" s="14" t="e">
        <f t="shared" si="11"/>
        <v>#DIV/0!</v>
      </c>
      <c r="O94" s="14" t="e">
        <f t="shared" si="11"/>
        <v>#DIV/0!</v>
      </c>
    </row>
    <row r="95" spans="1:15" s="15" customFormat="1" x14ac:dyDescent="0.2">
      <c r="A95" s="10">
        <v>300003</v>
      </c>
      <c r="B95" s="11" t="s">
        <v>106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3">
        <f t="shared" ref="I95:I146" si="12">SUM(C95:H95)</f>
        <v>0</v>
      </c>
      <c r="J95" s="14" t="e">
        <f t="shared" si="11"/>
        <v>#DIV/0!</v>
      </c>
      <c r="K95" s="14" t="e">
        <f t="shared" si="11"/>
        <v>#DIV/0!</v>
      </c>
      <c r="L95" s="14" t="e">
        <f t="shared" si="11"/>
        <v>#DIV/0!</v>
      </c>
      <c r="M95" s="14" t="e">
        <f t="shared" si="11"/>
        <v>#DIV/0!</v>
      </c>
      <c r="N95" s="14" t="e">
        <f t="shared" si="11"/>
        <v>#DIV/0!</v>
      </c>
      <c r="O95" s="14" t="e">
        <f t="shared" si="11"/>
        <v>#DIV/0!</v>
      </c>
    </row>
    <row r="96" spans="1:15" s="15" customFormat="1" x14ac:dyDescent="0.2">
      <c r="A96" s="43">
        <v>300004</v>
      </c>
      <c r="B96" s="44" t="s">
        <v>107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3">
        <f t="shared" si="12"/>
        <v>0</v>
      </c>
      <c r="J96" s="14" t="e">
        <f t="shared" si="11"/>
        <v>#DIV/0!</v>
      </c>
      <c r="K96" s="14" t="e">
        <f t="shared" si="11"/>
        <v>#DIV/0!</v>
      </c>
      <c r="L96" s="14" t="e">
        <f t="shared" si="11"/>
        <v>#DIV/0!</v>
      </c>
      <c r="M96" s="14" t="e">
        <f t="shared" si="11"/>
        <v>#DIV/0!</v>
      </c>
      <c r="N96" s="14" t="e">
        <f t="shared" si="11"/>
        <v>#DIV/0!</v>
      </c>
      <c r="O96" s="14" t="e">
        <f t="shared" si="11"/>
        <v>#DIV/0!</v>
      </c>
    </row>
    <row r="97" spans="1:15" s="47" customFormat="1" x14ac:dyDescent="0.2">
      <c r="A97" s="45">
        <v>366001</v>
      </c>
      <c r="B97" s="46" t="s">
        <v>108</v>
      </c>
      <c r="C97" s="18"/>
      <c r="D97" s="18"/>
      <c r="E97" s="18"/>
      <c r="F97" s="18"/>
      <c r="G97" s="18"/>
      <c r="H97" s="18"/>
      <c r="I97" s="19">
        <f t="shared" si="12"/>
        <v>0</v>
      </c>
      <c r="J97" s="20" t="e">
        <f t="shared" si="11"/>
        <v>#DIV/0!</v>
      </c>
      <c r="K97" s="20" t="e">
        <f t="shared" si="11"/>
        <v>#DIV/0!</v>
      </c>
      <c r="L97" s="20" t="e">
        <f t="shared" si="11"/>
        <v>#DIV/0!</v>
      </c>
      <c r="M97" s="20" t="e">
        <f t="shared" si="11"/>
        <v>#DIV/0!</v>
      </c>
      <c r="N97" s="20" t="e">
        <f t="shared" si="11"/>
        <v>#DIV/0!</v>
      </c>
      <c r="O97" s="20" t="e">
        <f t="shared" si="11"/>
        <v>#DIV/0!</v>
      </c>
    </row>
    <row r="98" spans="1:15" s="15" customFormat="1" x14ac:dyDescent="0.2">
      <c r="A98" s="43">
        <v>367001</v>
      </c>
      <c r="B98" s="48" t="s">
        <v>109</v>
      </c>
      <c r="C98" s="12">
        <v>27042</v>
      </c>
      <c r="D98" s="12">
        <v>3101</v>
      </c>
      <c r="E98" s="12">
        <v>18185</v>
      </c>
      <c r="F98" s="12">
        <v>0</v>
      </c>
      <c r="G98" s="12">
        <v>0</v>
      </c>
      <c r="H98" s="12">
        <v>0</v>
      </c>
      <c r="I98" s="13">
        <f t="shared" si="12"/>
        <v>48328</v>
      </c>
      <c r="J98" s="14">
        <f t="shared" si="11"/>
        <v>0.55955139877503723</v>
      </c>
      <c r="K98" s="14">
        <f t="shared" si="11"/>
        <v>6.4165701042873696E-2</v>
      </c>
      <c r="L98" s="14">
        <f t="shared" si="11"/>
        <v>0.37628290018208904</v>
      </c>
      <c r="M98" s="14">
        <f t="shared" si="11"/>
        <v>0</v>
      </c>
      <c r="N98" s="14">
        <f t="shared" si="11"/>
        <v>0</v>
      </c>
      <c r="O98" s="14">
        <f t="shared" si="11"/>
        <v>0</v>
      </c>
    </row>
    <row r="99" spans="1:15" s="15" customFormat="1" x14ac:dyDescent="0.2">
      <c r="A99" s="43">
        <v>368001</v>
      </c>
      <c r="B99" s="48" t="s">
        <v>110</v>
      </c>
      <c r="C99" s="12">
        <v>0</v>
      </c>
      <c r="D99" s="12">
        <v>0</v>
      </c>
      <c r="E99" s="12">
        <v>0</v>
      </c>
      <c r="F99" s="12">
        <v>29996</v>
      </c>
      <c r="G99" s="12">
        <v>0</v>
      </c>
      <c r="H99" s="12">
        <v>0</v>
      </c>
      <c r="I99" s="13">
        <f t="shared" si="12"/>
        <v>29996</v>
      </c>
      <c r="J99" s="14">
        <f t="shared" si="11"/>
        <v>0</v>
      </c>
      <c r="K99" s="14">
        <f t="shared" si="11"/>
        <v>0</v>
      </c>
      <c r="L99" s="14">
        <f t="shared" si="11"/>
        <v>0</v>
      </c>
      <c r="M99" s="14">
        <f t="shared" si="11"/>
        <v>1</v>
      </c>
      <c r="N99" s="14">
        <f t="shared" si="11"/>
        <v>0</v>
      </c>
      <c r="O99" s="14">
        <f t="shared" si="11"/>
        <v>0</v>
      </c>
    </row>
    <row r="100" spans="1:15" s="15" customFormat="1" x14ac:dyDescent="0.2">
      <c r="A100" s="43">
        <v>369001</v>
      </c>
      <c r="B100" s="48" t="s">
        <v>111</v>
      </c>
      <c r="C100" s="12">
        <v>340525</v>
      </c>
      <c r="D100" s="12">
        <v>4300</v>
      </c>
      <c r="E100" s="12">
        <v>91510</v>
      </c>
      <c r="F100" s="12">
        <v>0</v>
      </c>
      <c r="G100" s="12">
        <v>0</v>
      </c>
      <c r="H100" s="12">
        <v>0</v>
      </c>
      <c r="I100" s="13">
        <f t="shared" si="12"/>
        <v>436335</v>
      </c>
      <c r="J100" s="14">
        <f t="shared" si="11"/>
        <v>0.78042100679523763</v>
      </c>
      <c r="K100" s="14">
        <f t="shared" si="11"/>
        <v>9.8548133887953072E-3</v>
      </c>
      <c r="L100" s="14">
        <f t="shared" si="11"/>
        <v>0.20972417981596708</v>
      </c>
      <c r="M100" s="14">
        <f t="shared" si="11"/>
        <v>0</v>
      </c>
      <c r="N100" s="14">
        <f t="shared" si="11"/>
        <v>0</v>
      </c>
      <c r="O100" s="14">
        <f t="shared" si="11"/>
        <v>0</v>
      </c>
    </row>
    <row r="101" spans="1:15" s="15" customFormat="1" x14ac:dyDescent="0.2">
      <c r="A101" s="43">
        <v>369002</v>
      </c>
      <c r="B101" s="48" t="s">
        <v>112</v>
      </c>
      <c r="C101" s="12">
        <v>358897</v>
      </c>
      <c r="D101" s="12">
        <v>5480</v>
      </c>
      <c r="E101" s="12">
        <v>90112</v>
      </c>
      <c r="F101" s="12">
        <v>0</v>
      </c>
      <c r="G101" s="12">
        <v>0</v>
      </c>
      <c r="H101" s="12">
        <v>0</v>
      </c>
      <c r="I101" s="13">
        <f t="shared" si="12"/>
        <v>454489</v>
      </c>
      <c r="J101" s="14">
        <f t="shared" si="11"/>
        <v>0.78967147719746789</v>
      </c>
      <c r="K101" s="14">
        <f t="shared" si="11"/>
        <v>1.2057497541194616E-2</v>
      </c>
      <c r="L101" s="14">
        <f t="shared" si="11"/>
        <v>0.19827102526133747</v>
      </c>
      <c r="M101" s="14">
        <f t="shared" si="11"/>
        <v>0</v>
      </c>
      <c r="N101" s="14">
        <f t="shared" si="11"/>
        <v>0</v>
      </c>
      <c r="O101" s="14">
        <f t="shared" si="11"/>
        <v>0</v>
      </c>
    </row>
    <row r="102" spans="1:15" s="47" customFormat="1" x14ac:dyDescent="0.2">
      <c r="A102" s="16">
        <v>371001</v>
      </c>
      <c r="B102" s="17" t="s">
        <v>113</v>
      </c>
      <c r="C102" s="18">
        <v>0</v>
      </c>
      <c r="D102" s="18">
        <v>22124</v>
      </c>
      <c r="E102" s="18">
        <v>43870</v>
      </c>
      <c r="F102" s="18">
        <v>0</v>
      </c>
      <c r="G102" s="18">
        <v>0</v>
      </c>
      <c r="H102" s="18">
        <v>0</v>
      </c>
      <c r="I102" s="19">
        <f t="shared" si="12"/>
        <v>65994</v>
      </c>
      <c r="J102" s="20">
        <f t="shared" si="11"/>
        <v>0</v>
      </c>
      <c r="K102" s="20">
        <f t="shared" si="11"/>
        <v>0.33524259781192228</v>
      </c>
      <c r="L102" s="20">
        <f t="shared" si="11"/>
        <v>0.66475740218807766</v>
      </c>
      <c r="M102" s="20">
        <f t="shared" si="11"/>
        <v>0</v>
      </c>
      <c r="N102" s="20">
        <f t="shared" si="11"/>
        <v>0</v>
      </c>
      <c r="O102" s="20">
        <f t="shared" si="11"/>
        <v>0</v>
      </c>
    </row>
    <row r="103" spans="1:15" s="15" customFormat="1" x14ac:dyDescent="0.2">
      <c r="A103" s="11">
        <v>372001</v>
      </c>
      <c r="B103" s="11" t="s">
        <v>114</v>
      </c>
      <c r="C103" s="12">
        <v>0</v>
      </c>
      <c r="D103" s="12">
        <v>13831</v>
      </c>
      <c r="E103" s="12">
        <v>14897</v>
      </c>
      <c r="F103" s="12">
        <v>0</v>
      </c>
      <c r="G103" s="12">
        <v>0</v>
      </c>
      <c r="H103" s="12">
        <v>0</v>
      </c>
      <c r="I103" s="13">
        <f t="shared" si="12"/>
        <v>28728</v>
      </c>
      <c r="J103" s="14">
        <f t="shared" si="11"/>
        <v>0</v>
      </c>
      <c r="K103" s="14">
        <f t="shared" si="11"/>
        <v>0.4814466722361459</v>
      </c>
      <c r="L103" s="14">
        <f t="shared" si="11"/>
        <v>0.5185533277638541</v>
      </c>
      <c r="M103" s="14">
        <f t="shared" si="11"/>
        <v>0</v>
      </c>
      <c r="N103" s="14">
        <f t="shared" si="11"/>
        <v>0</v>
      </c>
      <c r="O103" s="14">
        <f t="shared" si="11"/>
        <v>0</v>
      </c>
    </row>
    <row r="104" spans="1:15" s="15" customFormat="1" x14ac:dyDescent="0.2">
      <c r="A104" s="10">
        <v>373001</v>
      </c>
      <c r="B104" s="11" t="s">
        <v>115</v>
      </c>
      <c r="C104" s="12">
        <v>0</v>
      </c>
      <c r="D104" s="12">
        <v>4481</v>
      </c>
      <c r="E104" s="12">
        <v>25017</v>
      </c>
      <c r="F104" s="12">
        <v>0</v>
      </c>
      <c r="G104" s="12">
        <v>0</v>
      </c>
      <c r="H104" s="12">
        <v>0</v>
      </c>
      <c r="I104" s="13">
        <f t="shared" si="12"/>
        <v>29498</v>
      </c>
      <c r="J104" s="14">
        <f t="shared" si="11"/>
        <v>0</v>
      </c>
      <c r="K104" s="14">
        <f t="shared" si="11"/>
        <v>0.15190860397315073</v>
      </c>
      <c r="L104" s="14">
        <f t="shared" si="11"/>
        <v>0.84809139602684924</v>
      </c>
      <c r="M104" s="14">
        <f t="shared" si="11"/>
        <v>0</v>
      </c>
      <c r="N104" s="14">
        <f t="shared" si="11"/>
        <v>0</v>
      </c>
      <c r="O104" s="14">
        <f t="shared" si="11"/>
        <v>0</v>
      </c>
    </row>
    <row r="105" spans="1:15" s="15" customFormat="1" x14ac:dyDescent="0.2">
      <c r="A105" s="10">
        <v>374001</v>
      </c>
      <c r="B105" s="11" t="s">
        <v>116</v>
      </c>
      <c r="C105" s="12">
        <v>0</v>
      </c>
      <c r="D105" s="12">
        <v>5611</v>
      </c>
      <c r="E105" s="12">
        <v>33436</v>
      </c>
      <c r="F105" s="12">
        <v>0</v>
      </c>
      <c r="G105" s="12">
        <v>0</v>
      </c>
      <c r="H105" s="12">
        <v>0</v>
      </c>
      <c r="I105" s="13">
        <f t="shared" si="12"/>
        <v>39047</v>
      </c>
      <c r="J105" s="14">
        <f t="shared" si="11"/>
        <v>0</v>
      </c>
      <c r="K105" s="14">
        <f t="shared" si="11"/>
        <v>0.14369861961226216</v>
      </c>
      <c r="L105" s="14">
        <f t="shared" si="11"/>
        <v>0.85630138038773784</v>
      </c>
      <c r="M105" s="14">
        <f t="shared" si="11"/>
        <v>0</v>
      </c>
      <c r="N105" s="14">
        <f t="shared" si="11"/>
        <v>0</v>
      </c>
      <c r="O105" s="14">
        <f t="shared" si="11"/>
        <v>0</v>
      </c>
    </row>
    <row r="106" spans="1:15" s="15" customFormat="1" x14ac:dyDescent="0.2">
      <c r="A106" s="10">
        <v>375001</v>
      </c>
      <c r="B106" s="11" t="s">
        <v>117</v>
      </c>
      <c r="C106" s="12">
        <v>0</v>
      </c>
      <c r="D106" s="12">
        <v>3073</v>
      </c>
      <c r="E106" s="12">
        <v>9822</v>
      </c>
      <c r="F106" s="12">
        <v>0</v>
      </c>
      <c r="G106" s="12">
        <v>0</v>
      </c>
      <c r="H106" s="12">
        <v>0</v>
      </c>
      <c r="I106" s="13">
        <f t="shared" si="12"/>
        <v>12895</v>
      </c>
      <c r="J106" s="14">
        <f t="shared" si="11"/>
        <v>0</v>
      </c>
      <c r="K106" s="14">
        <f t="shared" si="11"/>
        <v>0.23830942225668864</v>
      </c>
      <c r="L106" s="14">
        <f t="shared" si="11"/>
        <v>0.76169057774331139</v>
      </c>
      <c r="M106" s="14">
        <f t="shared" si="11"/>
        <v>0</v>
      </c>
      <c r="N106" s="14">
        <f t="shared" si="11"/>
        <v>0</v>
      </c>
      <c r="O106" s="14">
        <f t="shared" si="11"/>
        <v>0</v>
      </c>
    </row>
    <row r="107" spans="1:15" s="47" customFormat="1" x14ac:dyDescent="0.2">
      <c r="A107" s="16">
        <v>376001</v>
      </c>
      <c r="B107" s="17" t="s">
        <v>118</v>
      </c>
      <c r="C107" s="18">
        <v>0</v>
      </c>
      <c r="D107" s="18">
        <v>0</v>
      </c>
      <c r="E107" s="18">
        <v>2863</v>
      </c>
      <c r="F107" s="18">
        <v>0</v>
      </c>
      <c r="G107" s="18">
        <v>0</v>
      </c>
      <c r="H107" s="18">
        <v>0</v>
      </c>
      <c r="I107" s="19">
        <f t="shared" si="12"/>
        <v>2863</v>
      </c>
      <c r="J107" s="20">
        <f t="shared" si="11"/>
        <v>0</v>
      </c>
      <c r="K107" s="20">
        <f t="shared" si="11"/>
        <v>0</v>
      </c>
      <c r="L107" s="20">
        <f t="shared" si="11"/>
        <v>1</v>
      </c>
      <c r="M107" s="20">
        <f t="shared" si="11"/>
        <v>0</v>
      </c>
      <c r="N107" s="20">
        <f t="shared" si="11"/>
        <v>0</v>
      </c>
      <c r="O107" s="20">
        <f t="shared" si="11"/>
        <v>0</v>
      </c>
    </row>
    <row r="108" spans="1:15" s="15" customFormat="1" x14ac:dyDescent="0.2">
      <c r="A108" s="11">
        <v>377001</v>
      </c>
      <c r="B108" s="11" t="s">
        <v>119</v>
      </c>
      <c r="C108" s="12">
        <v>9609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3">
        <f t="shared" si="12"/>
        <v>9609</v>
      </c>
      <c r="J108" s="14">
        <f t="shared" si="11"/>
        <v>1</v>
      </c>
      <c r="K108" s="14">
        <f t="shared" si="11"/>
        <v>0</v>
      </c>
      <c r="L108" s="14">
        <f t="shared" si="11"/>
        <v>0</v>
      </c>
      <c r="M108" s="14">
        <f t="shared" si="11"/>
        <v>0</v>
      </c>
      <c r="N108" s="14">
        <f t="shared" si="11"/>
        <v>0</v>
      </c>
      <c r="O108" s="14">
        <f t="shared" si="11"/>
        <v>0</v>
      </c>
    </row>
    <row r="109" spans="1:15" s="15" customFormat="1" x14ac:dyDescent="0.2">
      <c r="A109" s="10">
        <v>377002</v>
      </c>
      <c r="B109" s="11" t="s">
        <v>120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3">
        <f t="shared" si="12"/>
        <v>0</v>
      </c>
      <c r="J109" s="14" t="e">
        <f t="shared" ref="J109:O147" si="13">C109/$I109</f>
        <v>#DIV/0!</v>
      </c>
      <c r="K109" s="14" t="e">
        <f t="shared" si="13"/>
        <v>#DIV/0!</v>
      </c>
      <c r="L109" s="14" t="e">
        <f t="shared" si="13"/>
        <v>#DIV/0!</v>
      </c>
      <c r="M109" s="14" t="e">
        <f t="shared" si="13"/>
        <v>#DIV/0!</v>
      </c>
      <c r="N109" s="14" t="e">
        <f t="shared" si="13"/>
        <v>#DIV/0!</v>
      </c>
      <c r="O109" s="14" t="e">
        <f t="shared" si="13"/>
        <v>#DIV/0!</v>
      </c>
    </row>
    <row r="110" spans="1:15" s="15" customFormat="1" x14ac:dyDescent="0.2">
      <c r="A110" s="10">
        <v>377003</v>
      </c>
      <c r="B110" s="11" t="s">
        <v>121</v>
      </c>
      <c r="C110" s="12">
        <v>2517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3">
        <f t="shared" si="12"/>
        <v>2517</v>
      </c>
      <c r="J110" s="14">
        <f t="shared" si="13"/>
        <v>1</v>
      </c>
      <c r="K110" s="14">
        <f t="shared" si="13"/>
        <v>0</v>
      </c>
      <c r="L110" s="14">
        <f t="shared" si="13"/>
        <v>0</v>
      </c>
      <c r="M110" s="14">
        <f t="shared" si="13"/>
        <v>0</v>
      </c>
      <c r="N110" s="14">
        <f t="shared" si="13"/>
        <v>0</v>
      </c>
      <c r="O110" s="14">
        <f t="shared" si="13"/>
        <v>0</v>
      </c>
    </row>
    <row r="111" spans="1:15" s="15" customFormat="1" x14ac:dyDescent="0.2">
      <c r="A111" s="10">
        <v>377004</v>
      </c>
      <c r="B111" s="11" t="s">
        <v>122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3">
        <f t="shared" si="12"/>
        <v>0</v>
      </c>
      <c r="J111" s="14" t="e">
        <f t="shared" si="13"/>
        <v>#DIV/0!</v>
      </c>
      <c r="K111" s="14" t="e">
        <f t="shared" si="13"/>
        <v>#DIV/0!</v>
      </c>
      <c r="L111" s="14" t="e">
        <f t="shared" si="13"/>
        <v>#DIV/0!</v>
      </c>
      <c r="M111" s="14" t="e">
        <f t="shared" si="13"/>
        <v>#DIV/0!</v>
      </c>
      <c r="N111" s="14" t="e">
        <f t="shared" si="13"/>
        <v>#DIV/0!</v>
      </c>
      <c r="O111" s="14" t="e">
        <f t="shared" si="13"/>
        <v>#DIV/0!</v>
      </c>
    </row>
    <row r="112" spans="1:15" s="47" customFormat="1" x14ac:dyDescent="0.2">
      <c r="A112" s="16">
        <v>377005</v>
      </c>
      <c r="B112" s="17" t="s">
        <v>123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9">
        <f t="shared" si="12"/>
        <v>0</v>
      </c>
      <c r="J112" s="20" t="e">
        <f t="shared" si="13"/>
        <v>#DIV/0!</v>
      </c>
      <c r="K112" s="20" t="e">
        <f t="shared" si="13"/>
        <v>#DIV/0!</v>
      </c>
      <c r="L112" s="20" t="e">
        <f t="shared" si="13"/>
        <v>#DIV/0!</v>
      </c>
      <c r="M112" s="20" t="e">
        <f t="shared" si="13"/>
        <v>#DIV/0!</v>
      </c>
      <c r="N112" s="20" t="e">
        <f t="shared" si="13"/>
        <v>#DIV/0!</v>
      </c>
      <c r="O112" s="20" t="e">
        <f t="shared" si="13"/>
        <v>#DIV/0!</v>
      </c>
    </row>
    <row r="113" spans="1:15" s="15" customFormat="1" x14ac:dyDescent="0.2">
      <c r="A113" s="10">
        <v>379001</v>
      </c>
      <c r="B113" s="11" t="s">
        <v>124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3">
        <f t="shared" si="12"/>
        <v>0</v>
      </c>
      <c r="J113" s="14" t="e">
        <f t="shared" si="13"/>
        <v>#DIV/0!</v>
      </c>
      <c r="K113" s="14" t="e">
        <f t="shared" si="13"/>
        <v>#DIV/0!</v>
      </c>
      <c r="L113" s="14" t="e">
        <f t="shared" si="13"/>
        <v>#DIV/0!</v>
      </c>
      <c r="M113" s="14" t="e">
        <f t="shared" si="13"/>
        <v>#DIV/0!</v>
      </c>
      <c r="N113" s="14" t="e">
        <f t="shared" si="13"/>
        <v>#DIV/0!</v>
      </c>
      <c r="O113" s="14" t="e">
        <f t="shared" si="13"/>
        <v>#DIV/0!</v>
      </c>
    </row>
    <row r="114" spans="1:15" s="15" customFormat="1" x14ac:dyDescent="0.2">
      <c r="A114" s="10">
        <v>380001</v>
      </c>
      <c r="B114" s="11" t="s">
        <v>125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3">
        <f t="shared" si="12"/>
        <v>0</v>
      </c>
      <c r="J114" s="14" t="e">
        <f t="shared" si="13"/>
        <v>#DIV/0!</v>
      </c>
      <c r="K114" s="14" t="e">
        <f t="shared" si="13"/>
        <v>#DIV/0!</v>
      </c>
      <c r="L114" s="14" t="e">
        <f t="shared" si="13"/>
        <v>#DIV/0!</v>
      </c>
      <c r="M114" s="14" t="e">
        <f t="shared" si="13"/>
        <v>#DIV/0!</v>
      </c>
      <c r="N114" s="14" t="e">
        <f t="shared" si="13"/>
        <v>#DIV/0!</v>
      </c>
      <c r="O114" s="14" t="e">
        <f t="shared" si="13"/>
        <v>#DIV/0!</v>
      </c>
    </row>
    <row r="115" spans="1:15" s="15" customFormat="1" x14ac:dyDescent="0.2">
      <c r="A115" s="10">
        <v>381001</v>
      </c>
      <c r="B115" s="49" t="s">
        <v>126</v>
      </c>
      <c r="C115" s="12">
        <v>0</v>
      </c>
      <c r="D115" s="12">
        <v>3910</v>
      </c>
      <c r="E115" s="12">
        <v>24341</v>
      </c>
      <c r="F115" s="12">
        <v>0</v>
      </c>
      <c r="G115" s="12">
        <v>0</v>
      </c>
      <c r="H115" s="12">
        <v>0</v>
      </c>
      <c r="I115" s="13">
        <f t="shared" si="12"/>
        <v>28251</v>
      </c>
      <c r="J115" s="14">
        <f t="shared" si="13"/>
        <v>0</v>
      </c>
      <c r="K115" s="14">
        <f t="shared" si="13"/>
        <v>0.13840218045378924</v>
      </c>
      <c r="L115" s="14">
        <f t="shared" si="13"/>
        <v>0.86159781954621073</v>
      </c>
      <c r="M115" s="14">
        <f t="shared" si="13"/>
        <v>0</v>
      </c>
      <c r="N115" s="14">
        <f t="shared" si="13"/>
        <v>0</v>
      </c>
      <c r="O115" s="14">
        <f t="shared" si="13"/>
        <v>0</v>
      </c>
    </row>
    <row r="116" spans="1:15" s="15" customFormat="1" x14ac:dyDescent="0.2">
      <c r="A116" s="11">
        <v>382001</v>
      </c>
      <c r="B116" s="11" t="s">
        <v>127</v>
      </c>
      <c r="C116" s="12">
        <v>-30341</v>
      </c>
      <c r="D116" s="12">
        <v>2888</v>
      </c>
      <c r="E116" s="12">
        <v>27453</v>
      </c>
      <c r="F116" s="12">
        <v>0</v>
      </c>
      <c r="G116" s="12">
        <v>0</v>
      </c>
      <c r="H116" s="12">
        <v>0</v>
      </c>
      <c r="I116" s="13">
        <f t="shared" si="12"/>
        <v>0</v>
      </c>
      <c r="J116" s="14" t="e">
        <f t="shared" si="13"/>
        <v>#DIV/0!</v>
      </c>
      <c r="K116" s="14" t="e">
        <f t="shared" si="13"/>
        <v>#DIV/0!</v>
      </c>
      <c r="L116" s="14" t="e">
        <f t="shared" si="13"/>
        <v>#DIV/0!</v>
      </c>
      <c r="M116" s="14" t="e">
        <f t="shared" si="13"/>
        <v>#DIV/0!</v>
      </c>
      <c r="N116" s="14" t="e">
        <f t="shared" si="13"/>
        <v>#DIV/0!</v>
      </c>
      <c r="O116" s="14" t="e">
        <f t="shared" si="13"/>
        <v>#DIV/0!</v>
      </c>
    </row>
    <row r="117" spans="1:15" s="47" customFormat="1" x14ac:dyDescent="0.2">
      <c r="A117" s="16">
        <v>383001</v>
      </c>
      <c r="B117" s="42" t="s">
        <v>128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9">
        <f t="shared" si="12"/>
        <v>0</v>
      </c>
      <c r="J117" s="20" t="e">
        <f t="shared" si="13"/>
        <v>#DIV/0!</v>
      </c>
      <c r="K117" s="20" t="e">
        <f t="shared" si="13"/>
        <v>#DIV/0!</v>
      </c>
      <c r="L117" s="20" t="e">
        <f t="shared" si="13"/>
        <v>#DIV/0!</v>
      </c>
      <c r="M117" s="20" t="e">
        <f t="shared" si="13"/>
        <v>#DIV/0!</v>
      </c>
      <c r="N117" s="20" t="e">
        <f t="shared" si="13"/>
        <v>#DIV/0!</v>
      </c>
      <c r="O117" s="20" t="e">
        <f t="shared" si="13"/>
        <v>#DIV/0!</v>
      </c>
    </row>
    <row r="118" spans="1:15" s="15" customFormat="1" x14ac:dyDescent="0.2">
      <c r="A118" s="10">
        <v>384001</v>
      </c>
      <c r="B118" s="11" t="s">
        <v>129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3">
        <f t="shared" si="12"/>
        <v>0</v>
      </c>
      <c r="J118" s="14" t="e">
        <f t="shared" si="13"/>
        <v>#DIV/0!</v>
      </c>
      <c r="K118" s="14" t="e">
        <f t="shared" si="13"/>
        <v>#DIV/0!</v>
      </c>
      <c r="L118" s="14" t="e">
        <f t="shared" si="13"/>
        <v>#DIV/0!</v>
      </c>
      <c r="M118" s="14" t="e">
        <f t="shared" si="13"/>
        <v>#DIV/0!</v>
      </c>
      <c r="N118" s="14" t="e">
        <f t="shared" si="13"/>
        <v>#DIV/0!</v>
      </c>
      <c r="O118" s="14" t="e">
        <f t="shared" si="13"/>
        <v>#DIV/0!</v>
      </c>
    </row>
    <row r="119" spans="1:15" s="15" customFormat="1" x14ac:dyDescent="0.2">
      <c r="A119" s="10">
        <v>385001</v>
      </c>
      <c r="B119" s="11" t="s">
        <v>130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3">
        <f t="shared" si="12"/>
        <v>0</v>
      </c>
      <c r="J119" s="14" t="e">
        <f t="shared" si="13"/>
        <v>#DIV/0!</v>
      </c>
      <c r="K119" s="14" t="e">
        <f t="shared" si="13"/>
        <v>#DIV/0!</v>
      </c>
      <c r="L119" s="14" t="e">
        <f t="shared" si="13"/>
        <v>#DIV/0!</v>
      </c>
      <c r="M119" s="14" t="e">
        <f t="shared" si="13"/>
        <v>#DIV/0!</v>
      </c>
      <c r="N119" s="14" t="e">
        <f t="shared" si="13"/>
        <v>#DIV/0!</v>
      </c>
      <c r="O119" s="14" t="e">
        <f t="shared" si="13"/>
        <v>#DIV/0!</v>
      </c>
    </row>
    <row r="120" spans="1:15" s="15" customFormat="1" x14ac:dyDescent="0.2">
      <c r="A120" s="11">
        <v>387001</v>
      </c>
      <c r="B120" s="11" t="s">
        <v>131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3">
        <f t="shared" si="12"/>
        <v>0</v>
      </c>
      <c r="J120" s="14" t="e">
        <f t="shared" si="13"/>
        <v>#DIV/0!</v>
      </c>
      <c r="K120" s="14" t="e">
        <f t="shared" si="13"/>
        <v>#DIV/0!</v>
      </c>
      <c r="L120" s="14" t="e">
        <f t="shared" si="13"/>
        <v>#DIV/0!</v>
      </c>
      <c r="M120" s="14" t="e">
        <f t="shared" si="13"/>
        <v>#DIV/0!</v>
      </c>
      <c r="N120" s="14" t="e">
        <f t="shared" si="13"/>
        <v>#DIV/0!</v>
      </c>
      <c r="O120" s="14" t="e">
        <f t="shared" si="13"/>
        <v>#DIV/0!</v>
      </c>
    </row>
    <row r="121" spans="1:15" s="15" customFormat="1" x14ac:dyDescent="0.2">
      <c r="A121" s="10">
        <v>388001</v>
      </c>
      <c r="B121" s="11" t="s">
        <v>132</v>
      </c>
      <c r="C121" s="12">
        <v>0</v>
      </c>
      <c r="D121" s="12">
        <v>134596</v>
      </c>
      <c r="E121" s="12">
        <v>230956</v>
      </c>
      <c r="F121" s="12">
        <v>0</v>
      </c>
      <c r="G121" s="12">
        <v>0</v>
      </c>
      <c r="H121" s="12">
        <v>0</v>
      </c>
      <c r="I121" s="13">
        <f t="shared" si="12"/>
        <v>365552</v>
      </c>
      <c r="J121" s="14">
        <f t="shared" si="13"/>
        <v>0</v>
      </c>
      <c r="K121" s="14">
        <f t="shared" si="13"/>
        <v>0.36819932595089072</v>
      </c>
      <c r="L121" s="14">
        <f t="shared" si="13"/>
        <v>0.63180067404910933</v>
      </c>
      <c r="M121" s="14">
        <f t="shared" si="13"/>
        <v>0</v>
      </c>
      <c r="N121" s="14">
        <f t="shared" si="13"/>
        <v>0</v>
      </c>
      <c r="O121" s="14">
        <f t="shared" si="13"/>
        <v>0</v>
      </c>
    </row>
    <row r="122" spans="1:15" s="47" customFormat="1" x14ac:dyDescent="0.2">
      <c r="A122" s="16">
        <v>389001</v>
      </c>
      <c r="B122" s="42" t="s">
        <v>133</v>
      </c>
      <c r="C122" s="18">
        <v>0</v>
      </c>
      <c r="D122" s="18">
        <v>7501</v>
      </c>
      <c r="E122" s="18">
        <v>35057</v>
      </c>
      <c r="F122" s="18">
        <v>0</v>
      </c>
      <c r="G122" s="18">
        <v>0</v>
      </c>
      <c r="H122" s="18">
        <v>0</v>
      </c>
      <c r="I122" s="19">
        <f t="shared" si="12"/>
        <v>42558</v>
      </c>
      <c r="J122" s="20">
        <f t="shared" si="13"/>
        <v>0</v>
      </c>
      <c r="K122" s="20">
        <f t="shared" si="13"/>
        <v>0.17625358334508201</v>
      </c>
      <c r="L122" s="20">
        <f t="shared" si="13"/>
        <v>0.82374641665491799</v>
      </c>
      <c r="M122" s="20">
        <f t="shared" si="13"/>
        <v>0</v>
      </c>
      <c r="N122" s="20">
        <f t="shared" si="13"/>
        <v>0</v>
      </c>
      <c r="O122" s="20">
        <f t="shared" si="13"/>
        <v>0</v>
      </c>
    </row>
    <row r="123" spans="1:15" s="15" customFormat="1" x14ac:dyDescent="0.2">
      <c r="A123" s="10">
        <v>389002</v>
      </c>
      <c r="B123" s="11" t="s">
        <v>134</v>
      </c>
      <c r="C123" s="12">
        <v>0</v>
      </c>
      <c r="D123" s="12">
        <v>5551</v>
      </c>
      <c r="E123" s="12">
        <v>17962</v>
      </c>
      <c r="F123" s="12">
        <v>0</v>
      </c>
      <c r="G123" s="12">
        <v>0</v>
      </c>
      <c r="H123" s="12">
        <v>0</v>
      </c>
      <c r="I123" s="13">
        <f t="shared" si="12"/>
        <v>23513</v>
      </c>
      <c r="J123" s="14">
        <f t="shared" si="13"/>
        <v>0</v>
      </c>
      <c r="K123" s="14">
        <f t="shared" si="13"/>
        <v>0.2360821673116999</v>
      </c>
      <c r="L123" s="14">
        <f t="shared" si="13"/>
        <v>0.76391783268830005</v>
      </c>
      <c r="M123" s="14">
        <f t="shared" si="13"/>
        <v>0</v>
      </c>
      <c r="N123" s="14">
        <f t="shared" si="13"/>
        <v>0</v>
      </c>
      <c r="O123" s="14">
        <f t="shared" si="13"/>
        <v>0</v>
      </c>
    </row>
    <row r="124" spans="1:15" s="15" customFormat="1" x14ac:dyDescent="0.2">
      <c r="A124" s="10">
        <v>390001</v>
      </c>
      <c r="B124" s="49" t="s">
        <v>135</v>
      </c>
      <c r="C124" s="12">
        <v>0</v>
      </c>
      <c r="D124" s="12">
        <v>12735</v>
      </c>
      <c r="E124" s="12">
        <v>78303</v>
      </c>
      <c r="F124" s="12">
        <v>0</v>
      </c>
      <c r="G124" s="12">
        <v>0</v>
      </c>
      <c r="H124" s="12">
        <v>0</v>
      </c>
      <c r="I124" s="13">
        <f t="shared" si="12"/>
        <v>91038</v>
      </c>
      <c r="J124" s="14">
        <f t="shared" si="13"/>
        <v>0</v>
      </c>
      <c r="K124" s="14">
        <f t="shared" si="13"/>
        <v>0.13988664074342583</v>
      </c>
      <c r="L124" s="14">
        <f t="shared" si="13"/>
        <v>0.86011335925657417</v>
      </c>
      <c r="M124" s="14">
        <f t="shared" si="13"/>
        <v>0</v>
      </c>
      <c r="N124" s="14">
        <f t="shared" si="13"/>
        <v>0</v>
      </c>
      <c r="O124" s="14">
        <f t="shared" si="13"/>
        <v>0</v>
      </c>
    </row>
    <row r="125" spans="1:15" s="15" customFormat="1" x14ac:dyDescent="0.2">
      <c r="A125" s="11">
        <v>391001</v>
      </c>
      <c r="B125" s="11" t="s">
        <v>136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3">
        <f t="shared" si="12"/>
        <v>0</v>
      </c>
      <c r="J125" s="14" t="e">
        <f t="shared" si="13"/>
        <v>#DIV/0!</v>
      </c>
      <c r="K125" s="14" t="e">
        <f t="shared" si="13"/>
        <v>#DIV/0!</v>
      </c>
      <c r="L125" s="14" t="e">
        <f t="shared" si="13"/>
        <v>#DIV/0!</v>
      </c>
      <c r="M125" s="14" t="e">
        <f t="shared" si="13"/>
        <v>#DIV/0!</v>
      </c>
      <c r="N125" s="14" t="e">
        <f t="shared" si="13"/>
        <v>#DIV/0!</v>
      </c>
      <c r="O125" s="14" t="e">
        <f t="shared" si="13"/>
        <v>#DIV/0!</v>
      </c>
    </row>
    <row r="126" spans="1:15" s="15" customFormat="1" x14ac:dyDescent="0.2">
      <c r="A126" s="10">
        <v>392001</v>
      </c>
      <c r="B126" s="11" t="s">
        <v>137</v>
      </c>
      <c r="C126" s="12">
        <v>0</v>
      </c>
      <c r="D126" s="12">
        <v>6128</v>
      </c>
      <c r="E126" s="12">
        <v>41561</v>
      </c>
      <c r="F126" s="12">
        <v>0</v>
      </c>
      <c r="G126" s="12">
        <v>0</v>
      </c>
      <c r="H126" s="12">
        <v>0</v>
      </c>
      <c r="I126" s="13">
        <f t="shared" si="12"/>
        <v>47689</v>
      </c>
      <c r="J126" s="14">
        <f t="shared" si="13"/>
        <v>0</v>
      </c>
      <c r="K126" s="14">
        <f t="shared" si="13"/>
        <v>0.12849923462433685</v>
      </c>
      <c r="L126" s="14">
        <f t="shared" si="13"/>
        <v>0.87150076537566312</v>
      </c>
      <c r="M126" s="14">
        <f t="shared" si="13"/>
        <v>0</v>
      </c>
      <c r="N126" s="14">
        <f t="shared" si="13"/>
        <v>0</v>
      </c>
      <c r="O126" s="14">
        <f t="shared" si="13"/>
        <v>0</v>
      </c>
    </row>
    <row r="127" spans="1:15" s="47" customFormat="1" x14ac:dyDescent="0.2">
      <c r="A127" s="16">
        <v>393001</v>
      </c>
      <c r="B127" s="42" t="s">
        <v>138</v>
      </c>
      <c r="C127" s="18">
        <v>770837</v>
      </c>
      <c r="D127" s="18">
        <v>0</v>
      </c>
      <c r="E127" s="18">
        <v>7013</v>
      </c>
      <c r="F127" s="18">
        <v>33210</v>
      </c>
      <c r="G127" s="18">
        <v>0</v>
      </c>
      <c r="H127" s="18">
        <v>0</v>
      </c>
      <c r="I127" s="19">
        <f t="shared" si="12"/>
        <v>811060</v>
      </c>
      <c r="J127" s="20">
        <f t="shared" si="13"/>
        <v>0.95040687495376419</v>
      </c>
      <c r="K127" s="20">
        <f t="shared" si="13"/>
        <v>0</v>
      </c>
      <c r="L127" s="20">
        <f t="shared" si="13"/>
        <v>8.6467092446921318E-3</v>
      </c>
      <c r="M127" s="20">
        <f t="shared" si="13"/>
        <v>4.0946415801543658E-2</v>
      </c>
      <c r="N127" s="20">
        <f t="shared" si="13"/>
        <v>0</v>
      </c>
      <c r="O127" s="20">
        <f t="shared" si="13"/>
        <v>0</v>
      </c>
    </row>
    <row r="128" spans="1:15" s="15" customFormat="1" x14ac:dyDescent="0.2">
      <c r="A128" s="10">
        <v>393002</v>
      </c>
      <c r="B128" s="11" t="s">
        <v>139</v>
      </c>
      <c r="C128" s="12">
        <v>25647</v>
      </c>
      <c r="D128" s="12">
        <v>169945</v>
      </c>
      <c r="E128" s="12">
        <v>43213</v>
      </c>
      <c r="F128" s="12">
        <v>22509</v>
      </c>
      <c r="G128" s="12">
        <v>0</v>
      </c>
      <c r="H128" s="12">
        <v>0</v>
      </c>
      <c r="I128" s="13">
        <f t="shared" si="12"/>
        <v>261314</v>
      </c>
      <c r="J128" s="14">
        <f t="shared" si="13"/>
        <v>9.8146291434825533E-2</v>
      </c>
      <c r="K128" s="14">
        <f t="shared" si="13"/>
        <v>0.65034785736699907</v>
      </c>
      <c r="L128" s="14">
        <f t="shared" si="13"/>
        <v>0.16536810121156922</v>
      </c>
      <c r="M128" s="14">
        <f t="shared" si="13"/>
        <v>8.6137749986606157E-2</v>
      </c>
      <c r="N128" s="14">
        <f t="shared" si="13"/>
        <v>0</v>
      </c>
      <c r="O128" s="14">
        <f t="shared" si="13"/>
        <v>0</v>
      </c>
    </row>
    <row r="129" spans="1:15" s="15" customFormat="1" x14ac:dyDescent="0.2">
      <c r="A129" s="10">
        <v>394003</v>
      </c>
      <c r="B129" s="11" t="s">
        <v>140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3">
        <f t="shared" si="12"/>
        <v>0</v>
      </c>
      <c r="J129" s="14" t="e">
        <f t="shared" si="13"/>
        <v>#DIV/0!</v>
      </c>
      <c r="K129" s="14" t="e">
        <f t="shared" si="13"/>
        <v>#DIV/0!</v>
      </c>
      <c r="L129" s="14" t="e">
        <f t="shared" si="13"/>
        <v>#DIV/0!</v>
      </c>
      <c r="M129" s="14" t="e">
        <f t="shared" si="13"/>
        <v>#DIV/0!</v>
      </c>
      <c r="N129" s="14" t="e">
        <f t="shared" si="13"/>
        <v>#DIV/0!</v>
      </c>
      <c r="O129" s="14" t="e">
        <f t="shared" si="13"/>
        <v>#DIV/0!</v>
      </c>
    </row>
    <row r="130" spans="1:15" s="15" customFormat="1" x14ac:dyDescent="0.2">
      <c r="A130" s="10">
        <v>395001</v>
      </c>
      <c r="B130" s="49" t="s">
        <v>141</v>
      </c>
      <c r="C130" s="12">
        <v>0</v>
      </c>
      <c r="D130" s="12">
        <v>30756</v>
      </c>
      <c r="E130" s="12">
        <v>44076</v>
      </c>
      <c r="F130" s="12">
        <v>0</v>
      </c>
      <c r="G130" s="12">
        <v>0</v>
      </c>
      <c r="H130" s="12">
        <v>0</v>
      </c>
      <c r="I130" s="13">
        <f t="shared" si="12"/>
        <v>74832</v>
      </c>
      <c r="J130" s="14">
        <f t="shared" si="13"/>
        <v>0</v>
      </c>
      <c r="K130" s="14">
        <f t="shared" si="13"/>
        <v>0.41100064143681847</v>
      </c>
      <c r="L130" s="14">
        <f t="shared" si="13"/>
        <v>0.58899935856318153</v>
      </c>
      <c r="M130" s="14">
        <f t="shared" si="13"/>
        <v>0</v>
      </c>
      <c r="N130" s="14">
        <f t="shared" si="13"/>
        <v>0</v>
      </c>
      <c r="O130" s="14">
        <f t="shared" si="13"/>
        <v>0</v>
      </c>
    </row>
    <row r="131" spans="1:15" s="15" customFormat="1" x14ac:dyDescent="0.2">
      <c r="A131" s="11">
        <v>395002</v>
      </c>
      <c r="B131" s="11" t="s">
        <v>142</v>
      </c>
      <c r="C131" s="12">
        <v>0</v>
      </c>
      <c r="D131" s="12">
        <v>24464</v>
      </c>
      <c r="E131" s="12">
        <v>39900</v>
      </c>
      <c r="F131" s="12">
        <v>0</v>
      </c>
      <c r="G131" s="12">
        <v>0</v>
      </c>
      <c r="H131" s="12">
        <v>0</v>
      </c>
      <c r="I131" s="13">
        <f t="shared" si="12"/>
        <v>64364</v>
      </c>
      <c r="J131" s="14">
        <f t="shared" si="13"/>
        <v>0</v>
      </c>
      <c r="K131" s="14">
        <f t="shared" si="13"/>
        <v>0.38008824808899383</v>
      </c>
      <c r="L131" s="14">
        <f t="shared" si="13"/>
        <v>0.61991175191100611</v>
      </c>
      <c r="M131" s="14">
        <f t="shared" si="13"/>
        <v>0</v>
      </c>
      <c r="N131" s="14">
        <f t="shared" si="13"/>
        <v>0</v>
      </c>
      <c r="O131" s="14">
        <f t="shared" si="13"/>
        <v>0</v>
      </c>
    </row>
    <row r="132" spans="1:15" s="47" customFormat="1" x14ac:dyDescent="0.2">
      <c r="A132" s="16">
        <v>395003</v>
      </c>
      <c r="B132" s="42" t="s">
        <v>143</v>
      </c>
      <c r="C132" s="18">
        <v>0</v>
      </c>
      <c r="D132" s="18">
        <v>23953</v>
      </c>
      <c r="E132" s="18">
        <v>27951</v>
      </c>
      <c r="F132" s="18">
        <v>0</v>
      </c>
      <c r="G132" s="18">
        <v>0</v>
      </c>
      <c r="H132" s="18">
        <v>0</v>
      </c>
      <c r="I132" s="19">
        <f t="shared" si="12"/>
        <v>51904</v>
      </c>
      <c r="J132" s="20">
        <f t="shared" si="13"/>
        <v>0</v>
      </c>
      <c r="K132" s="20">
        <f t="shared" si="13"/>
        <v>0.46148659062885328</v>
      </c>
      <c r="L132" s="20">
        <f t="shared" si="13"/>
        <v>0.53851340937114678</v>
      </c>
      <c r="M132" s="20">
        <f t="shared" si="13"/>
        <v>0</v>
      </c>
      <c r="N132" s="20">
        <f t="shared" si="13"/>
        <v>0</v>
      </c>
      <c r="O132" s="20">
        <f t="shared" si="13"/>
        <v>0</v>
      </c>
    </row>
    <row r="133" spans="1:15" s="15" customFormat="1" x14ac:dyDescent="0.2">
      <c r="A133" s="10">
        <v>395004</v>
      </c>
      <c r="B133" s="11" t="s">
        <v>144</v>
      </c>
      <c r="C133" s="12">
        <v>0</v>
      </c>
      <c r="D133" s="12">
        <v>30934</v>
      </c>
      <c r="E133" s="12">
        <v>39731</v>
      </c>
      <c r="F133" s="12">
        <v>0</v>
      </c>
      <c r="G133" s="12">
        <v>0</v>
      </c>
      <c r="H133" s="12">
        <v>0</v>
      </c>
      <c r="I133" s="13">
        <f t="shared" si="12"/>
        <v>70665</v>
      </c>
      <c r="J133" s="14">
        <f t="shared" si="13"/>
        <v>0</v>
      </c>
      <c r="K133" s="14">
        <f t="shared" si="13"/>
        <v>0.43775560744357178</v>
      </c>
      <c r="L133" s="14">
        <f t="shared" si="13"/>
        <v>0.56224439255642822</v>
      </c>
      <c r="M133" s="14">
        <f t="shared" si="13"/>
        <v>0</v>
      </c>
      <c r="N133" s="14">
        <f t="shared" si="13"/>
        <v>0</v>
      </c>
      <c r="O133" s="14">
        <f t="shared" si="13"/>
        <v>0</v>
      </c>
    </row>
    <row r="134" spans="1:15" s="15" customFormat="1" x14ac:dyDescent="0.2">
      <c r="A134" s="10">
        <v>395005</v>
      </c>
      <c r="B134" s="11" t="s">
        <v>145</v>
      </c>
      <c r="C134" s="12">
        <v>0</v>
      </c>
      <c r="D134" s="12">
        <v>19612</v>
      </c>
      <c r="E134" s="12">
        <v>69101</v>
      </c>
      <c r="F134" s="12">
        <v>0</v>
      </c>
      <c r="G134" s="12">
        <v>0</v>
      </c>
      <c r="H134" s="12">
        <v>0</v>
      </c>
      <c r="I134" s="13">
        <f t="shared" si="12"/>
        <v>88713</v>
      </c>
      <c r="J134" s="14">
        <f t="shared" si="13"/>
        <v>0</v>
      </c>
      <c r="K134" s="14">
        <f t="shared" si="13"/>
        <v>0.22107244710470844</v>
      </c>
      <c r="L134" s="14">
        <f t="shared" si="13"/>
        <v>0.77892755289529159</v>
      </c>
      <c r="M134" s="14">
        <f t="shared" si="13"/>
        <v>0</v>
      </c>
      <c r="N134" s="14">
        <f t="shared" si="13"/>
        <v>0</v>
      </c>
      <c r="O134" s="14">
        <f t="shared" si="13"/>
        <v>0</v>
      </c>
    </row>
    <row r="135" spans="1:15" s="15" customFormat="1" x14ac:dyDescent="0.2">
      <c r="A135" s="10">
        <v>395006</v>
      </c>
      <c r="B135" s="49" t="s">
        <v>146</v>
      </c>
      <c r="C135" s="12">
        <v>0</v>
      </c>
      <c r="D135" s="12">
        <v>34255</v>
      </c>
      <c r="E135" s="12">
        <v>45942</v>
      </c>
      <c r="F135" s="12">
        <v>0</v>
      </c>
      <c r="G135" s="12">
        <v>0</v>
      </c>
      <c r="H135" s="12">
        <v>0</v>
      </c>
      <c r="I135" s="13">
        <f t="shared" si="12"/>
        <v>80197</v>
      </c>
      <c r="J135" s="14">
        <f t="shared" si="13"/>
        <v>0</v>
      </c>
      <c r="K135" s="14">
        <f t="shared" si="13"/>
        <v>0.42713567839195982</v>
      </c>
      <c r="L135" s="14">
        <f t="shared" si="13"/>
        <v>0.57286432160804024</v>
      </c>
      <c r="M135" s="14">
        <f t="shared" si="13"/>
        <v>0</v>
      </c>
      <c r="N135" s="14">
        <f t="shared" si="13"/>
        <v>0</v>
      </c>
      <c r="O135" s="14">
        <f t="shared" si="13"/>
        <v>0</v>
      </c>
    </row>
    <row r="136" spans="1:15" s="15" customFormat="1" x14ac:dyDescent="0.2">
      <c r="A136" s="11">
        <v>395007</v>
      </c>
      <c r="B136" s="11" t="s">
        <v>147</v>
      </c>
      <c r="C136" s="12">
        <v>189</v>
      </c>
      <c r="D136" s="12">
        <v>10187</v>
      </c>
      <c r="E136" s="12">
        <v>29854</v>
      </c>
      <c r="F136" s="12">
        <v>0</v>
      </c>
      <c r="G136" s="12">
        <v>0</v>
      </c>
      <c r="H136" s="12">
        <v>0</v>
      </c>
      <c r="I136" s="13">
        <f t="shared" si="12"/>
        <v>40230</v>
      </c>
      <c r="J136" s="14">
        <f t="shared" si="13"/>
        <v>4.6979865771812077E-3</v>
      </c>
      <c r="K136" s="14">
        <f t="shared" si="13"/>
        <v>0.2532189908028834</v>
      </c>
      <c r="L136" s="14">
        <f t="shared" si="13"/>
        <v>0.74208302261993542</v>
      </c>
      <c r="M136" s="14">
        <f t="shared" si="13"/>
        <v>0</v>
      </c>
      <c r="N136" s="14">
        <f t="shared" si="13"/>
        <v>0</v>
      </c>
      <c r="O136" s="14">
        <f t="shared" si="13"/>
        <v>0</v>
      </c>
    </row>
    <row r="137" spans="1:15" s="47" customFormat="1" x14ac:dyDescent="0.2">
      <c r="A137" s="16">
        <v>397001</v>
      </c>
      <c r="B137" s="42" t="s">
        <v>148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9">
        <f t="shared" si="12"/>
        <v>0</v>
      </c>
      <c r="J137" s="20" t="e">
        <f t="shared" si="13"/>
        <v>#DIV/0!</v>
      </c>
      <c r="K137" s="20" t="e">
        <f t="shared" si="13"/>
        <v>#DIV/0!</v>
      </c>
      <c r="L137" s="20" t="e">
        <f t="shared" si="13"/>
        <v>#DIV/0!</v>
      </c>
      <c r="M137" s="20" t="e">
        <f t="shared" si="13"/>
        <v>#DIV/0!</v>
      </c>
      <c r="N137" s="20" t="e">
        <f t="shared" si="13"/>
        <v>#DIV/0!</v>
      </c>
      <c r="O137" s="20" t="e">
        <f t="shared" si="13"/>
        <v>#DIV/0!</v>
      </c>
    </row>
    <row r="138" spans="1:15" s="15" customFormat="1" x14ac:dyDescent="0.2">
      <c r="A138" s="10">
        <v>398001</v>
      </c>
      <c r="B138" s="11" t="s">
        <v>149</v>
      </c>
      <c r="C138" s="12">
        <v>191148</v>
      </c>
      <c r="D138" s="12">
        <v>3050</v>
      </c>
      <c r="E138" s="12">
        <v>25159</v>
      </c>
      <c r="F138" s="12">
        <v>0</v>
      </c>
      <c r="G138" s="12">
        <v>0</v>
      </c>
      <c r="H138" s="12">
        <v>0</v>
      </c>
      <c r="I138" s="13">
        <f t="shared" si="12"/>
        <v>219357</v>
      </c>
      <c r="J138" s="14">
        <f t="shared" si="13"/>
        <v>0.87140141413312544</v>
      </c>
      <c r="K138" s="14">
        <f t="shared" si="13"/>
        <v>1.3904274766704505E-2</v>
      </c>
      <c r="L138" s="14">
        <f t="shared" si="13"/>
        <v>0.11469431110017005</v>
      </c>
      <c r="M138" s="14">
        <f t="shared" si="13"/>
        <v>0</v>
      </c>
      <c r="N138" s="14">
        <f t="shared" si="13"/>
        <v>0</v>
      </c>
      <c r="O138" s="14">
        <f t="shared" si="13"/>
        <v>0</v>
      </c>
    </row>
    <row r="139" spans="1:15" s="15" customFormat="1" x14ac:dyDescent="0.2">
      <c r="A139" s="10">
        <v>398002</v>
      </c>
      <c r="B139" s="11" t="s">
        <v>150</v>
      </c>
      <c r="C139" s="12">
        <v>256523</v>
      </c>
      <c r="D139" s="12">
        <v>10104</v>
      </c>
      <c r="E139" s="12">
        <v>31938</v>
      </c>
      <c r="F139" s="12">
        <v>0</v>
      </c>
      <c r="G139" s="12">
        <v>0</v>
      </c>
      <c r="H139" s="12">
        <v>0</v>
      </c>
      <c r="I139" s="13">
        <f t="shared" si="12"/>
        <v>298565</v>
      </c>
      <c r="J139" s="14">
        <f t="shared" si="13"/>
        <v>0.85918644181334047</v>
      </c>
      <c r="K139" s="14">
        <f t="shared" si="13"/>
        <v>3.3841876978212448E-2</v>
      </c>
      <c r="L139" s="14">
        <f t="shared" si="13"/>
        <v>0.10697168120844708</v>
      </c>
      <c r="M139" s="14">
        <f t="shared" si="13"/>
        <v>0</v>
      </c>
      <c r="N139" s="14">
        <f t="shared" si="13"/>
        <v>0</v>
      </c>
      <c r="O139" s="14">
        <f t="shared" si="13"/>
        <v>0</v>
      </c>
    </row>
    <row r="140" spans="1:15" s="15" customFormat="1" x14ac:dyDescent="0.2">
      <c r="A140" s="10">
        <v>398003</v>
      </c>
      <c r="B140" s="49" t="s">
        <v>151</v>
      </c>
      <c r="C140" s="12">
        <v>149784</v>
      </c>
      <c r="D140" s="12">
        <v>5066</v>
      </c>
      <c r="E140" s="12">
        <v>23298</v>
      </c>
      <c r="F140" s="12">
        <v>0</v>
      </c>
      <c r="G140" s="12">
        <v>0</v>
      </c>
      <c r="H140" s="12">
        <v>0</v>
      </c>
      <c r="I140" s="13">
        <f t="shared" si="12"/>
        <v>178148</v>
      </c>
      <c r="J140" s="14">
        <f t="shared" si="13"/>
        <v>0.84078406718009746</v>
      </c>
      <c r="K140" s="14">
        <f t="shared" si="13"/>
        <v>2.8437029885263938E-2</v>
      </c>
      <c r="L140" s="14">
        <f t="shared" si="13"/>
        <v>0.13077890293463862</v>
      </c>
      <c r="M140" s="14">
        <f t="shared" si="13"/>
        <v>0</v>
      </c>
      <c r="N140" s="14">
        <f t="shared" si="13"/>
        <v>0</v>
      </c>
      <c r="O140" s="14">
        <f t="shared" si="13"/>
        <v>0</v>
      </c>
    </row>
    <row r="141" spans="1:15" s="15" customFormat="1" x14ac:dyDescent="0.2">
      <c r="A141" s="11">
        <v>398004</v>
      </c>
      <c r="B141" s="11" t="s">
        <v>152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3">
        <f t="shared" si="12"/>
        <v>0</v>
      </c>
      <c r="J141" s="14" t="e">
        <f t="shared" si="13"/>
        <v>#DIV/0!</v>
      </c>
      <c r="K141" s="14" t="e">
        <f t="shared" si="13"/>
        <v>#DIV/0!</v>
      </c>
      <c r="L141" s="14" t="e">
        <f t="shared" si="13"/>
        <v>#DIV/0!</v>
      </c>
      <c r="M141" s="14" t="e">
        <f t="shared" si="13"/>
        <v>#DIV/0!</v>
      </c>
      <c r="N141" s="14" t="e">
        <f t="shared" si="13"/>
        <v>#DIV/0!</v>
      </c>
      <c r="O141" s="14" t="e">
        <f t="shared" si="13"/>
        <v>#DIV/0!</v>
      </c>
    </row>
    <row r="142" spans="1:15" s="47" customFormat="1" x14ac:dyDescent="0.2">
      <c r="A142" s="45">
        <v>398004</v>
      </c>
      <c r="B142" s="50" t="s">
        <v>153</v>
      </c>
      <c r="C142" s="18">
        <v>52194</v>
      </c>
      <c r="D142" s="18">
        <v>1160</v>
      </c>
      <c r="E142" s="18">
        <v>7218</v>
      </c>
      <c r="F142" s="18">
        <v>0</v>
      </c>
      <c r="G142" s="18">
        <v>0</v>
      </c>
      <c r="H142" s="18">
        <v>0</v>
      </c>
      <c r="I142" s="19">
        <f t="shared" si="12"/>
        <v>60572</v>
      </c>
      <c r="J142" s="20">
        <f t="shared" si="13"/>
        <v>0.8616852671201215</v>
      </c>
      <c r="K142" s="20">
        <f t="shared" si="13"/>
        <v>1.9150762728653504E-2</v>
      </c>
      <c r="L142" s="20">
        <f t="shared" si="13"/>
        <v>0.11916397015122498</v>
      </c>
      <c r="M142" s="20">
        <f t="shared" si="13"/>
        <v>0</v>
      </c>
      <c r="N142" s="20">
        <f t="shared" si="13"/>
        <v>0</v>
      </c>
      <c r="O142" s="20">
        <f t="shared" si="13"/>
        <v>0</v>
      </c>
    </row>
    <row r="143" spans="1:15" s="15" customFormat="1" x14ac:dyDescent="0.2">
      <c r="A143" s="43">
        <v>398005</v>
      </c>
      <c r="B143" s="44" t="s">
        <v>154</v>
      </c>
      <c r="C143" s="12">
        <v>0</v>
      </c>
      <c r="D143" s="12">
        <v>0</v>
      </c>
      <c r="E143" s="12">
        <v>5521</v>
      </c>
      <c r="F143" s="12">
        <v>0</v>
      </c>
      <c r="G143" s="12">
        <v>0</v>
      </c>
      <c r="H143" s="12">
        <v>0</v>
      </c>
      <c r="I143" s="13">
        <f t="shared" si="12"/>
        <v>5521</v>
      </c>
      <c r="J143" s="14">
        <f t="shared" si="13"/>
        <v>0</v>
      </c>
      <c r="K143" s="14">
        <f t="shared" si="13"/>
        <v>0</v>
      </c>
      <c r="L143" s="14">
        <f t="shared" si="13"/>
        <v>1</v>
      </c>
      <c r="M143" s="14">
        <f t="shared" si="13"/>
        <v>0</v>
      </c>
      <c r="N143" s="14">
        <f t="shared" si="13"/>
        <v>0</v>
      </c>
      <c r="O143" s="14">
        <f t="shared" si="13"/>
        <v>0</v>
      </c>
    </row>
    <row r="144" spans="1:15" s="15" customFormat="1" x14ac:dyDescent="0.2">
      <c r="A144" s="10">
        <v>399001</v>
      </c>
      <c r="B144" s="11" t="s">
        <v>155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3">
        <f t="shared" si="12"/>
        <v>0</v>
      </c>
      <c r="J144" s="14" t="e">
        <f t="shared" si="13"/>
        <v>#DIV/0!</v>
      </c>
      <c r="K144" s="14" t="e">
        <f t="shared" si="13"/>
        <v>#DIV/0!</v>
      </c>
      <c r="L144" s="14" t="e">
        <f t="shared" si="13"/>
        <v>#DIV/0!</v>
      </c>
      <c r="M144" s="14" t="e">
        <f t="shared" si="13"/>
        <v>#DIV/0!</v>
      </c>
      <c r="N144" s="14" t="e">
        <f t="shared" si="13"/>
        <v>#DIV/0!</v>
      </c>
      <c r="O144" s="14" t="e">
        <f t="shared" si="13"/>
        <v>#DIV/0!</v>
      </c>
    </row>
    <row r="145" spans="1:15" s="15" customFormat="1" x14ac:dyDescent="0.2">
      <c r="A145" s="10">
        <v>399002</v>
      </c>
      <c r="B145" s="11" t="s">
        <v>156</v>
      </c>
      <c r="C145" s="12">
        <v>0</v>
      </c>
      <c r="D145" s="12">
        <v>0</v>
      </c>
      <c r="E145" s="12">
        <v>4235</v>
      </c>
      <c r="F145" s="12">
        <v>0</v>
      </c>
      <c r="G145" s="12">
        <v>0</v>
      </c>
      <c r="H145" s="12">
        <v>0</v>
      </c>
      <c r="I145" s="13">
        <f t="shared" si="12"/>
        <v>4235</v>
      </c>
      <c r="J145" s="14">
        <f t="shared" si="13"/>
        <v>0</v>
      </c>
      <c r="K145" s="14">
        <f t="shared" si="13"/>
        <v>0</v>
      </c>
      <c r="L145" s="14">
        <f t="shared" si="13"/>
        <v>1</v>
      </c>
      <c r="M145" s="14">
        <f t="shared" si="13"/>
        <v>0</v>
      </c>
      <c r="N145" s="14">
        <f t="shared" si="13"/>
        <v>0</v>
      </c>
      <c r="O145" s="14">
        <f t="shared" si="13"/>
        <v>0</v>
      </c>
    </row>
    <row r="146" spans="1:15" s="15" customFormat="1" x14ac:dyDescent="0.2">
      <c r="A146" s="16">
        <v>399004</v>
      </c>
      <c r="B146" s="42" t="s">
        <v>157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9">
        <f t="shared" si="12"/>
        <v>0</v>
      </c>
      <c r="J146" s="20" t="e">
        <f t="shared" si="13"/>
        <v>#DIV/0!</v>
      </c>
      <c r="K146" s="20" t="e">
        <f t="shared" si="13"/>
        <v>#DIV/0!</v>
      </c>
      <c r="L146" s="20" t="e">
        <f t="shared" si="13"/>
        <v>#DIV/0!</v>
      </c>
      <c r="M146" s="20" t="e">
        <f t="shared" si="13"/>
        <v>#DIV/0!</v>
      </c>
      <c r="N146" s="20" t="e">
        <f t="shared" si="13"/>
        <v>#DIV/0!</v>
      </c>
      <c r="O146" s="20" t="e">
        <f t="shared" si="13"/>
        <v>#DIV/0!</v>
      </c>
    </row>
    <row r="147" spans="1:15" x14ac:dyDescent="0.2">
      <c r="A147" s="35"/>
      <c r="B147" s="36" t="s">
        <v>158</v>
      </c>
      <c r="C147" s="51">
        <f t="shared" ref="C147:I147" si="14">SUM(C93:C146)</f>
        <v>2154571</v>
      </c>
      <c r="D147" s="51">
        <f t="shared" si="14"/>
        <v>598796</v>
      </c>
      <c r="E147" s="51">
        <f t="shared" si="14"/>
        <v>1229495</v>
      </c>
      <c r="F147" s="51">
        <f t="shared" si="14"/>
        <v>85715</v>
      </c>
      <c r="G147" s="51">
        <f t="shared" si="14"/>
        <v>0</v>
      </c>
      <c r="H147" s="51">
        <f t="shared" si="14"/>
        <v>0</v>
      </c>
      <c r="I147" s="38">
        <f t="shared" si="14"/>
        <v>4068577</v>
      </c>
      <c r="J147" s="52">
        <f t="shared" si="13"/>
        <v>0.52956377622937945</v>
      </c>
      <c r="K147" s="53">
        <f t="shared" si="13"/>
        <v>0.14717578160619793</v>
      </c>
      <c r="L147" s="54">
        <f t="shared" si="13"/>
        <v>0.30219287972182901</v>
      </c>
      <c r="M147" s="52">
        <f t="shared" si="13"/>
        <v>2.1067562442593564E-2</v>
      </c>
      <c r="N147" s="53">
        <f t="shared" si="13"/>
        <v>0</v>
      </c>
      <c r="O147" s="54">
        <f t="shared" si="13"/>
        <v>0</v>
      </c>
    </row>
    <row r="148" spans="1:15" x14ac:dyDescent="0.2">
      <c r="A148" s="40"/>
      <c r="B148" s="41"/>
      <c r="C148" s="41"/>
      <c r="D148" s="41"/>
      <c r="E148" s="41"/>
      <c r="F148" s="41"/>
      <c r="G148" s="41"/>
      <c r="H148" s="41"/>
      <c r="I148" s="55"/>
      <c r="J148" s="28"/>
      <c r="K148" s="28"/>
      <c r="L148" s="28"/>
      <c r="M148" s="28"/>
      <c r="N148" s="28"/>
      <c r="O148" s="56"/>
    </row>
    <row r="149" spans="1:15" s="15" customFormat="1" x14ac:dyDescent="0.2">
      <c r="A149" s="16" t="s">
        <v>159</v>
      </c>
      <c r="B149" s="42" t="s">
        <v>160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9">
        <f>SUM(C149:H149)</f>
        <v>0</v>
      </c>
      <c r="J149" s="20" t="e">
        <f t="shared" ref="J149:O150" si="15">C149/$I149</f>
        <v>#DIV/0!</v>
      </c>
      <c r="K149" s="20" t="e">
        <f t="shared" si="15"/>
        <v>#DIV/0!</v>
      </c>
      <c r="L149" s="20" t="e">
        <f t="shared" si="15"/>
        <v>#DIV/0!</v>
      </c>
      <c r="M149" s="20" t="e">
        <f t="shared" si="15"/>
        <v>#DIV/0!</v>
      </c>
      <c r="N149" s="20" t="e">
        <f t="shared" si="15"/>
        <v>#DIV/0!</v>
      </c>
      <c r="O149" s="20" t="e">
        <f t="shared" si="15"/>
        <v>#DIV/0!</v>
      </c>
    </row>
    <row r="150" spans="1:15" x14ac:dyDescent="0.2">
      <c r="A150" s="35"/>
      <c r="B150" s="36" t="s">
        <v>161</v>
      </c>
      <c r="C150" s="51">
        <f t="shared" ref="C150:I150" si="16">SUM(C149)</f>
        <v>0</v>
      </c>
      <c r="D150" s="51">
        <f t="shared" si="16"/>
        <v>0</v>
      </c>
      <c r="E150" s="51">
        <f t="shared" si="16"/>
        <v>0</v>
      </c>
      <c r="F150" s="51">
        <f t="shared" si="16"/>
        <v>0</v>
      </c>
      <c r="G150" s="51">
        <f t="shared" si="16"/>
        <v>0</v>
      </c>
      <c r="H150" s="51">
        <f t="shared" si="16"/>
        <v>0</v>
      </c>
      <c r="I150" s="38">
        <f t="shared" si="16"/>
        <v>0</v>
      </c>
      <c r="J150" s="52" t="e">
        <f t="shared" si="15"/>
        <v>#DIV/0!</v>
      </c>
      <c r="K150" s="53" t="e">
        <f t="shared" si="15"/>
        <v>#DIV/0!</v>
      </c>
      <c r="L150" s="54" t="e">
        <f t="shared" si="15"/>
        <v>#DIV/0!</v>
      </c>
      <c r="M150" s="52" t="e">
        <f t="shared" si="15"/>
        <v>#DIV/0!</v>
      </c>
      <c r="N150" s="53" t="e">
        <f t="shared" si="15"/>
        <v>#DIV/0!</v>
      </c>
      <c r="O150" s="54" t="e">
        <f t="shared" si="15"/>
        <v>#DIV/0!</v>
      </c>
    </row>
    <row r="151" spans="1:15" x14ac:dyDescent="0.2">
      <c r="A151" s="40"/>
      <c r="B151" s="41"/>
      <c r="C151" s="41"/>
      <c r="D151" s="41"/>
      <c r="E151" s="41"/>
      <c r="F151" s="41"/>
      <c r="G151" s="41"/>
      <c r="H151" s="41"/>
      <c r="I151" s="55"/>
      <c r="J151" s="28"/>
      <c r="K151" s="28"/>
      <c r="L151" s="28"/>
      <c r="M151" s="28"/>
      <c r="N151" s="28"/>
      <c r="O151" s="56"/>
    </row>
    <row r="152" spans="1:15" ht="13.5" thickBot="1" x14ac:dyDescent="0.25">
      <c r="A152" s="57"/>
      <c r="B152" s="58" t="s">
        <v>162</v>
      </c>
      <c r="C152" s="59">
        <f t="shared" ref="C152:I152" si="17">C147+C91+C77+C73+C150</f>
        <v>549728664</v>
      </c>
      <c r="D152" s="59">
        <f t="shared" si="17"/>
        <v>23962323</v>
      </c>
      <c r="E152" s="59">
        <f t="shared" si="17"/>
        <v>30393265</v>
      </c>
      <c r="F152" s="59">
        <f t="shared" si="17"/>
        <v>181544000</v>
      </c>
      <c r="G152" s="59">
        <f t="shared" si="17"/>
        <v>382652638</v>
      </c>
      <c r="H152" s="59">
        <f t="shared" si="17"/>
        <v>53017875</v>
      </c>
      <c r="I152" s="38">
        <f t="shared" si="17"/>
        <v>1221298765</v>
      </c>
      <c r="J152" s="60">
        <f t="shared" ref="J152:O152" si="18">C152/$I152</f>
        <v>0.45011808719875351</v>
      </c>
      <c r="K152" s="60">
        <f t="shared" si="18"/>
        <v>1.962036127990353E-2</v>
      </c>
      <c r="L152" s="60">
        <f t="shared" si="18"/>
        <v>2.4886019597342341E-2</v>
      </c>
      <c r="M152" s="60">
        <f t="shared" si="18"/>
        <v>0.14864831211059154</v>
      </c>
      <c r="N152" s="60">
        <f t="shared" si="18"/>
        <v>0.31331615896622972</v>
      </c>
      <c r="O152" s="60">
        <f t="shared" si="18"/>
        <v>4.3411060847179356E-2</v>
      </c>
    </row>
    <row r="153" spans="1:15" ht="21" customHeight="1" thickTop="1" x14ac:dyDescent="0.2">
      <c r="C153" s="65" t="s">
        <v>163</v>
      </c>
      <c r="D153" s="65"/>
      <c r="E153" s="65"/>
      <c r="F153" s="65"/>
      <c r="G153" s="65"/>
      <c r="H153" s="65"/>
      <c r="I153" s="65"/>
      <c r="J153" s="66" t="s">
        <v>163</v>
      </c>
      <c r="K153" s="66"/>
      <c r="L153" s="66"/>
      <c r="M153" s="66"/>
      <c r="N153" s="66"/>
      <c r="O153" s="66"/>
    </row>
    <row r="154" spans="1:15" s="61" customFormat="1" ht="12.75" customHeight="1" x14ac:dyDescent="0.2">
      <c r="C154" s="67"/>
      <c r="D154" s="67"/>
      <c r="E154" s="67"/>
      <c r="F154" s="67"/>
      <c r="J154" s="67"/>
      <c r="K154" s="67"/>
      <c r="L154" s="67"/>
      <c r="M154" s="67"/>
    </row>
    <row r="155" spans="1:15" s="61" customFormat="1" ht="12.75" customHeight="1" x14ac:dyDescent="0.2">
      <c r="C155" s="62" t="s">
        <v>164</v>
      </c>
      <c r="D155" s="62"/>
      <c r="E155" s="62"/>
      <c r="F155" s="62"/>
      <c r="J155" s="62" t="s">
        <v>164</v>
      </c>
      <c r="K155" s="62"/>
      <c r="L155" s="62"/>
      <c r="M155" s="62"/>
    </row>
  </sheetData>
  <mergeCells count="9">
    <mergeCell ref="C155:F155"/>
    <mergeCell ref="J155:M155"/>
    <mergeCell ref="A1:B1"/>
    <mergeCell ref="C1:I1"/>
    <mergeCell ref="J1:O1"/>
    <mergeCell ref="C153:I153"/>
    <mergeCell ref="J153:O153"/>
    <mergeCell ref="C154:F154"/>
    <mergeCell ref="J154:M154"/>
  </mergeCells>
  <printOptions horizontalCentered="1"/>
  <pageMargins left="0.25" right="0.25" top="1" bottom="0.25" header="0.5" footer="0.25"/>
  <pageSetup paperSize="5" scale="80" fitToWidth="2" orientation="portrait" r:id="rId1"/>
  <headerFooter alignWithMargins="0">
    <oddHeader xml:space="preserve">&amp;C&amp;14
</oddHeader>
  </headerFooter>
  <rowBreaks count="1" manualBreakCount="1">
    <brk id="74" max="14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Obj900 - Othr Uses  - by fund</vt:lpstr>
      <vt:lpstr>'Obj900 - Othr Uses  - by fund'!Print_Area</vt:lpstr>
      <vt:lpstr>'Obj900 - Othr Uses  - by fund'!Print_Titles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Paula Matherne</cp:lastModifiedBy>
  <dcterms:created xsi:type="dcterms:W3CDTF">2012-07-03T19:24:34Z</dcterms:created>
  <dcterms:modified xsi:type="dcterms:W3CDTF">2012-07-09T18:37:54Z</dcterms:modified>
</cp:coreProperties>
</file>