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Other Purchased Services - 500" sheetId="1" r:id="rId1"/>
  </sheets>
  <externalReferences>
    <externalReference r:id="rId2"/>
  </externalReferences>
  <definedNames>
    <definedName name="_xlnm.Print_Area" localSheetId="0">'Other Purchased Services - 500'!$A$1:$AT$156</definedName>
    <definedName name="_xlnm.Print_Titles" localSheetId="0">'Other Purchased Services - 500'!$A:$C,'Other Purchased Services - 500'!$1:$3</definedName>
  </definedNames>
  <calcPr calcId="145621"/>
</workbook>
</file>

<file path=xl/calcChain.xml><?xml version="1.0" encoding="utf-8"?>
<calcChain xmlns="http://schemas.openxmlformats.org/spreadsheetml/2006/main">
  <c r="AP151" i="1" l="1"/>
  <c r="AN151" i="1"/>
  <c r="AL151" i="1"/>
  <c r="AJ151" i="1"/>
  <c r="AH151" i="1"/>
  <c r="AF151" i="1"/>
  <c r="AD151" i="1"/>
  <c r="AB151" i="1"/>
  <c r="Z151" i="1"/>
  <c r="X151" i="1"/>
  <c r="V151" i="1"/>
  <c r="T151" i="1"/>
  <c r="R151" i="1"/>
  <c r="P151" i="1"/>
  <c r="N151" i="1"/>
  <c r="L151" i="1"/>
  <c r="J151" i="1"/>
  <c r="H151" i="1"/>
  <c r="F151" i="1"/>
  <c r="D151" i="1"/>
  <c r="C151" i="1"/>
  <c r="AQ151" i="1" s="1"/>
  <c r="AR150" i="1"/>
  <c r="AR151" i="1" s="1"/>
  <c r="AQ150" i="1"/>
  <c r="AO150" i="1"/>
  <c r="AM150" i="1"/>
  <c r="AK150" i="1"/>
  <c r="AI150" i="1"/>
  <c r="AG150" i="1"/>
  <c r="AE150" i="1"/>
  <c r="AC150" i="1"/>
  <c r="AA150" i="1"/>
  <c r="Y150" i="1"/>
  <c r="W150" i="1"/>
  <c r="U150" i="1"/>
  <c r="S150" i="1"/>
  <c r="Q150" i="1"/>
  <c r="O150" i="1"/>
  <c r="M150" i="1"/>
  <c r="K150" i="1"/>
  <c r="I150" i="1"/>
  <c r="G150" i="1"/>
  <c r="E150" i="1"/>
  <c r="AP148" i="1"/>
  <c r="AN148" i="1"/>
  <c r="AL148" i="1"/>
  <c r="AJ148" i="1"/>
  <c r="AH148" i="1"/>
  <c r="AF148" i="1"/>
  <c r="AD148" i="1"/>
  <c r="AB148" i="1"/>
  <c r="Z148" i="1"/>
  <c r="X148" i="1"/>
  <c r="V148" i="1"/>
  <c r="T148" i="1"/>
  <c r="R148" i="1"/>
  <c r="P148" i="1"/>
  <c r="N148" i="1"/>
  <c r="L148" i="1"/>
  <c r="J148" i="1"/>
  <c r="H148" i="1"/>
  <c r="F148" i="1"/>
  <c r="D148" i="1"/>
  <c r="C148" i="1"/>
  <c r="AR147" i="1"/>
  <c r="AS147" i="1" s="1"/>
  <c r="AQ147" i="1"/>
  <c r="AO147" i="1"/>
  <c r="AM147" i="1"/>
  <c r="AK147" i="1"/>
  <c r="AI147" i="1"/>
  <c r="AG147" i="1"/>
  <c r="AE147" i="1"/>
  <c r="AC147" i="1"/>
  <c r="AA147" i="1"/>
  <c r="Y147" i="1"/>
  <c r="W147" i="1"/>
  <c r="U147" i="1"/>
  <c r="S147" i="1"/>
  <c r="Q147" i="1"/>
  <c r="O147" i="1"/>
  <c r="M147" i="1"/>
  <c r="K147" i="1"/>
  <c r="I147" i="1"/>
  <c r="G147" i="1"/>
  <c r="E147" i="1"/>
  <c r="AR146" i="1"/>
  <c r="AS146" i="1" s="1"/>
  <c r="AQ146" i="1"/>
  <c r="AO146" i="1"/>
  <c r="AM146" i="1"/>
  <c r="AK146" i="1"/>
  <c r="AI146" i="1"/>
  <c r="AG146" i="1"/>
  <c r="AE146" i="1"/>
  <c r="AC146" i="1"/>
  <c r="AA146" i="1"/>
  <c r="Y146" i="1"/>
  <c r="W146" i="1"/>
  <c r="U146" i="1"/>
  <c r="S146" i="1"/>
  <c r="Q146" i="1"/>
  <c r="O146" i="1"/>
  <c r="M146" i="1"/>
  <c r="K146" i="1"/>
  <c r="I146" i="1"/>
  <c r="G146" i="1"/>
  <c r="E146" i="1"/>
  <c r="AR145" i="1"/>
  <c r="AS145" i="1" s="1"/>
  <c r="AQ145" i="1"/>
  <c r="AO145" i="1"/>
  <c r="AM145" i="1"/>
  <c r="AK145" i="1"/>
  <c r="AI145" i="1"/>
  <c r="AG145" i="1"/>
  <c r="AE145" i="1"/>
  <c r="AC145" i="1"/>
  <c r="AA145" i="1"/>
  <c r="Y145" i="1"/>
  <c r="W145" i="1"/>
  <c r="U145" i="1"/>
  <c r="S145" i="1"/>
  <c r="Q145" i="1"/>
  <c r="O145" i="1"/>
  <c r="M145" i="1"/>
  <c r="K145" i="1"/>
  <c r="I145" i="1"/>
  <c r="G145" i="1"/>
  <c r="E145" i="1"/>
  <c r="AR144" i="1"/>
  <c r="AS144" i="1" s="1"/>
  <c r="AQ144" i="1"/>
  <c r="AO144" i="1"/>
  <c r="AM144" i="1"/>
  <c r="AK144" i="1"/>
  <c r="AI144" i="1"/>
  <c r="AG144" i="1"/>
  <c r="AE144" i="1"/>
  <c r="AC144" i="1"/>
  <c r="AA144" i="1"/>
  <c r="Y144" i="1"/>
  <c r="W144" i="1"/>
  <c r="U144" i="1"/>
  <c r="S144" i="1"/>
  <c r="Q144" i="1"/>
  <c r="O144" i="1"/>
  <c r="M144" i="1"/>
  <c r="K144" i="1"/>
  <c r="I144" i="1"/>
  <c r="G144" i="1"/>
  <c r="E144" i="1"/>
  <c r="AR143" i="1"/>
  <c r="AS143" i="1" s="1"/>
  <c r="AQ143" i="1"/>
  <c r="AO143" i="1"/>
  <c r="AM143" i="1"/>
  <c r="AK143" i="1"/>
  <c r="AI143" i="1"/>
  <c r="AG143" i="1"/>
  <c r="AE143" i="1"/>
  <c r="AC143" i="1"/>
  <c r="AA143" i="1"/>
  <c r="Y143" i="1"/>
  <c r="W143" i="1"/>
  <c r="U143" i="1"/>
  <c r="S143" i="1"/>
  <c r="Q143" i="1"/>
  <c r="O143" i="1"/>
  <c r="M143" i="1"/>
  <c r="K143" i="1"/>
  <c r="I143" i="1"/>
  <c r="G143" i="1"/>
  <c r="E143" i="1"/>
  <c r="AR142" i="1"/>
  <c r="AS142" i="1" s="1"/>
  <c r="AQ142" i="1"/>
  <c r="AO142" i="1"/>
  <c r="AM142" i="1"/>
  <c r="AK142" i="1"/>
  <c r="AI142" i="1"/>
  <c r="AG142" i="1"/>
  <c r="AE142" i="1"/>
  <c r="AC142" i="1"/>
  <c r="AA142" i="1"/>
  <c r="Y142" i="1"/>
  <c r="W142" i="1"/>
  <c r="U142" i="1"/>
  <c r="S142" i="1"/>
  <c r="Q142" i="1"/>
  <c r="O142" i="1"/>
  <c r="M142" i="1"/>
  <c r="K142" i="1"/>
  <c r="I142" i="1"/>
  <c r="G142" i="1"/>
  <c r="E142" i="1"/>
  <c r="AR141" i="1"/>
  <c r="AS141" i="1" s="1"/>
  <c r="AQ141" i="1"/>
  <c r="AO141" i="1"/>
  <c r="AM141" i="1"/>
  <c r="AK141" i="1"/>
  <c r="AI141" i="1"/>
  <c r="AG141" i="1"/>
  <c r="AE141" i="1"/>
  <c r="AC141" i="1"/>
  <c r="AA141" i="1"/>
  <c r="Y141" i="1"/>
  <c r="W141" i="1"/>
  <c r="U141" i="1"/>
  <c r="S141" i="1"/>
  <c r="Q141" i="1"/>
  <c r="O141" i="1"/>
  <c r="M141" i="1"/>
  <c r="K141" i="1"/>
  <c r="I141" i="1"/>
  <c r="G141" i="1"/>
  <c r="E141" i="1"/>
  <c r="AR140" i="1"/>
  <c r="AS140" i="1" s="1"/>
  <c r="AQ140" i="1"/>
  <c r="AO140" i="1"/>
  <c r="AM140" i="1"/>
  <c r="AK140" i="1"/>
  <c r="AI140" i="1"/>
  <c r="AG140" i="1"/>
  <c r="AE140" i="1"/>
  <c r="AC140" i="1"/>
  <c r="AA140" i="1"/>
  <c r="Y140" i="1"/>
  <c r="W140" i="1"/>
  <c r="U140" i="1"/>
  <c r="S140" i="1"/>
  <c r="Q140" i="1"/>
  <c r="O140" i="1"/>
  <c r="M140" i="1"/>
  <c r="K140" i="1"/>
  <c r="I140" i="1"/>
  <c r="G140" i="1"/>
  <c r="E140" i="1"/>
  <c r="AR139" i="1"/>
  <c r="AS139" i="1" s="1"/>
  <c r="AQ139" i="1"/>
  <c r="AO139" i="1"/>
  <c r="AM139" i="1"/>
  <c r="AK139" i="1"/>
  <c r="AI139" i="1"/>
  <c r="AG139" i="1"/>
  <c r="AE139" i="1"/>
  <c r="AC139" i="1"/>
  <c r="AA139" i="1"/>
  <c r="Y139" i="1"/>
  <c r="W139" i="1"/>
  <c r="U139" i="1"/>
  <c r="S139" i="1"/>
  <c r="Q139" i="1"/>
  <c r="O139" i="1"/>
  <c r="M139" i="1"/>
  <c r="K139" i="1"/>
  <c r="I139" i="1"/>
  <c r="G139" i="1"/>
  <c r="E139" i="1"/>
  <c r="AR138" i="1"/>
  <c r="AS138" i="1" s="1"/>
  <c r="AQ138" i="1"/>
  <c r="AO138" i="1"/>
  <c r="AM138" i="1"/>
  <c r="AK138" i="1"/>
  <c r="AI138" i="1"/>
  <c r="AG138" i="1"/>
  <c r="AE138" i="1"/>
  <c r="AC138" i="1"/>
  <c r="AA138" i="1"/>
  <c r="Y138" i="1"/>
  <c r="W138" i="1"/>
  <c r="U138" i="1"/>
  <c r="S138" i="1"/>
  <c r="Q138" i="1"/>
  <c r="O138" i="1"/>
  <c r="M138" i="1"/>
  <c r="K138" i="1"/>
  <c r="I138" i="1"/>
  <c r="G138" i="1"/>
  <c r="E138" i="1"/>
  <c r="AR137" i="1"/>
  <c r="AS137" i="1" s="1"/>
  <c r="AQ137" i="1"/>
  <c r="AO137" i="1"/>
  <c r="AM137" i="1"/>
  <c r="AK137" i="1"/>
  <c r="AI137" i="1"/>
  <c r="AG137" i="1"/>
  <c r="AE137" i="1"/>
  <c r="AC137" i="1"/>
  <c r="AA137" i="1"/>
  <c r="Y137" i="1"/>
  <c r="W137" i="1"/>
  <c r="U137" i="1"/>
  <c r="S137" i="1"/>
  <c r="Q137" i="1"/>
  <c r="O137" i="1"/>
  <c r="M137" i="1"/>
  <c r="K137" i="1"/>
  <c r="I137" i="1"/>
  <c r="G137" i="1"/>
  <c r="E137" i="1"/>
  <c r="AR136" i="1"/>
  <c r="AS136" i="1" s="1"/>
  <c r="AQ136" i="1"/>
  <c r="AO136" i="1"/>
  <c r="AM136" i="1"/>
  <c r="AK136" i="1"/>
  <c r="AI136" i="1"/>
  <c r="AG136" i="1"/>
  <c r="AE136" i="1"/>
  <c r="AC136" i="1"/>
  <c r="AA136" i="1"/>
  <c r="Y136" i="1"/>
  <c r="W136" i="1"/>
  <c r="U136" i="1"/>
  <c r="S136" i="1"/>
  <c r="Q136" i="1"/>
  <c r="O136" i="1"/>
  <c r="M136" i="1"/>
  <c r="K136" i="1"/>
  <c r="I136" i="1"/>
  <c r="G136" i="1"/>
  <c r="E136" i="1"/>
  <c r="AR135" i="1"/>
  <c r="AS135" i="1" s="1"/>
  <c r="AQ135" i="1"/>
  <c r="AO135" i="1"/>
  <c r="AM135" i="1"/>
  <c r="AK135" i="1"/>
  <c r="AI135" i="1"/>
  <c r="AG135" i="1"/>
  <c r="AE135" i="1"/>
  <c r="AC135" i="1"/>
  <c r="AA135" i="1"/>
  <c r="Y135" i="1"/>
  <c r="W135" i="1"/>
  <c r="U135" i="1"/>
  <c r="S135" i="1"/>
  <c r="Q135" i="1"/>
  <c r="O135" i="1"/>
  <c r="M135" i="1"/>
  <c r="K135" i="1"/>
  <c r="I135" i="1"/>
  <c r="G135" i="1"/>
  <c r="E135" i="1"/>
  <c r="AR134" i="1"/>
  <c r="AS134" i="1" s="1"/>
  <c r="AQ134" i="1"/>
  <c r="AO134" i="1"/>
  <c r="AM134" i="1"/>
  <c r="AK134" i="1"/>
  <c r="AI134" i="1"/>
  <c r="AG134" i="1"/>
  <c r="AE134" i="1"/>
  <c r="AC134" i="1"/>
  <c r="AA134" i="1"/>
  <c r="Y134" i="1"/>
  <c r="W134" i="1"/>
  <c r="U134" i="1"/>
  <c r="S134" i="1"/>
  <c r="Q134" i="1"/>
  <c r="O134" i="1"/>
  <c r="M134" i="1"/>
  <c r="K134" i="1"/>
  <c r="I134" i="1"/>
  <c r="G134" i="1"/>
  <c r="E134" i="1"/>
  <c r="AR133" i="1"/>
  <c r="AS133" i="1" s="1"/>
  <c r="AQ133" i="1"/>
  <c r="AO133" i="1"/>
  <c r="AM133" i="1"/>
  <c r="AK133" i="1"/>
  <c r="AI133" i="1"/>
  <c r="AG133" i="1"/>
  <c r="AE133" i="1"/>
  <c r="AC133" i="1"/>
  <c r="AA133" i="1"/>
  <c r="Y133" i="1"/>
  <c r="W133" i="1"/>
  <c r="U133" i="1"/>
  <c r="S133" i="1"/>
  <c r="Q133" i="1"/>
  <c r="O133" i="1"/>
  <c r="M133" i="1"/>
  <c r="K133" i="1"/>
  <c r="I133" i="1"/>
  <c r="G133" i="1"/>
  <c r="E133" i="1"/>
  <c r="AR132" i="1"/>
  <c r="AS132" i="1" s="1"/>
  <c r="AQ132" i="1"/>
  <c r="AO132" i="1"/>
  <c r="AM132" i="1"/>
  <c r="AK132" i="1"/>
  <c r="AI132" i="1"/>
  <c r="AG132" i="1"/>
  <c r="AE132" i="1"/>
  <c r="AC132" i="1"/>
  <c r="AA132" i="1"/>
  <c r="Y132" i="1"/>
  <c r="W132" i="1"/>
  <c r="U132" i="1"/>
  <c r="S132" i="1"/>
  <c r="Q132" i="1"/>
  <c r="O132" i="1"/>
  <c r="M132" i="1"/>
  <c r="K132" i="1"/>
  <c r="I132" i="1"/>
  <c r="G132" i="1"/>
  <c r="E132" i="1"/>
  <c r="AR131" i="1"/>
  <c r="AS131" i="1" s="1"/>
  <c r="AQ131" i="1"/>
  <c r="AO131" i="1"/>
  <c r="AM131" i="1"/>
  <c r="AK131" i="1"/>
  <c r="AI131" i="1"/>
  <c r="AG131" i="1"/>
  <c r="AE131" i="1"/>
  <c r="AC131" i="1"/>
  <c r="AA131" i="1"/>
  <c r="Y131" i="1"/>
  <c r="W131" i="1"/>
  <c r="U131" i="1"/>
  <c r="S131" i="1"/>
  <c r="Q131" i="1"/>
  <c r="O131" i="1"/>
  <c r="M131" i="1"/>
  <c r="K131" i="1"/>
  <c r="I131" i="1"/>
  <c r="G131" i="1"/>
  <c r="E131" i="1"/>
  <c r="AR130" i="1"/>
  <c r="AS130" i="1" s="1"/>
  <c r="AQ130" i="1"/>
  <c r="AO130" i="1"/>
  <c r="AM130" i="1"/>
  <c r="AK130" i="1"/>
  <c r="AI130" i="1"/>
  <c r="AG130" i="1"/>
  <c r="AE130" i="1"/>
  <c r="AC130" i="1"/>
  <c r="AA130" i="1"/>
  <c r="Y130" i="1"/>
  <c r="W130" i="1"/>
  <c r="U130" i="1"/>
  <c r="S130" i="1"/>
  <c r="Q130" i="1"/>
  <c r="O130" i="1"/>
  <c r="M130" i="1"/>
  <c r="K130" i="1"/>
  <c r="I130" i="1"/>
  <c r="G130" i="1"/>
  <c r="E130" i="1"/>
  <c r="AR129" i="1"/>
  <c r="AS129" i="1" s="1"/>
  <c r="AQ129" i="1"/>
  <c r="AO129" i="1"/>
  <c r="AM129" i="1"/>
  <c r="AK129" i="1"/>
  <c r="AI129" i="1"/>
  <c r="AG129" i="1"/>
  <c r="AE129" i="1"/>
  <c r="AC129" i="1"/>
  <c r="AA129" i="1"/>
  <c r="Y129" i="1"/>
  <c r="W129" i="1"/>
  <c r="U129" i="1"/>
  <c r="S129" i="1"/>
  <c r="Q129" i="1"/>
  <c r="O129" i="1"/>
  <c r="M129" i="1"/>
  <c r="K129" i="1"/>
  <c r="I129" i="1"/>
  <c r="G129" i="1"/>
  <c r="E129" i="1"/>
  <c r="AR128" i="1"/>
  <c r="AS128" i="1" s="1"/>
  <c r="AQ128" i="1"/>
  <c r="AO128" i="1"/>
  <c r="AM128" i="1"/>
  <c r="AK128" i="1"/>
  <c r="AI128" i="1"/>
  <c r="AG128" i="1"/>
  <c r="AE128" i="1"/>
  <c r="AC128" i="1"/>
  <c r="AA128" i="1"/>
  <c r="Y128" i="1"/>
  <c r="W128" i="1"/>
  <c r="U128" i="1"/>
  <c r="S128" i="1"/>
  <c r="Q128" i="1"/>
  <c r="O128" i="1"/>
  <c r="M128" i="1"/>
  <c r="K128" i="1"/>
  <c r="I128" i="1"/>
  <c r="G128" i="1"/>
  <c r="E128" i="1"/>
  <c r="AR127" i="1"/>
  <c r="AS127" i="1" s="1"/>
  <c r="AQ127" i="1"/>
  <c r="AO127" i="1"/>
  <c r="AM127" i="1"/>
  <c r="AK127" i="1"/>
  <c r="AI127" i="1"/>
  <c r="AG127" i="1"/>
  <c r="AE127" i="1"/>
  <c r="AC127" i="1"/>
  <c r="AA127" i="1"/>
  <c r="Y127" i="1"/>
  <c r="W127" i="1"/>
  <c r="U127" i="1"/>
  <c r="S127" i="1"/>
  <c r="Q127" i="1"/>
  <c r="O127" i="1"/>
  <c r="M127" i="1"/>
  <c r="K127" i="1"/>
  <c r="I127" i="1"/>
  <c r="G127" i="1"/>
  <c r="E127" i="1"/>
  <c r="AR126" i="1"/>
  <c r="AS126" i="1" s="1"/>
  <c r="AQ126" i="1"/>
  <c r="AO126" i="1"/>
  <c r="AM126" i="1"/>
  <c r="AK126" i="1"/>
  <c r="AI126" i="1"/>
  <c r="AG126" i="1"/>
  <c r="AE126" i="1"/>
  <c r="AC126" i="1"/>
  <c r="AA126" i="1"/>
  <c r="Y126" i="1"/>
  <c r="W126" i="1"/>
  <c r="U126" i="1"/>
  <c r="S126" i="1"/>
  <c r="Q126" i="1"/>
  <c r="O126" i="1"/>
  <c r="M126" i="1"/>
  <c r="K126" i="1"/>
  <c r="I126" i="1"/>
  <c r="G126" i="1"/>
  <c r="E126" i="1"/>
  <c r="AR125" i="1"/>
  <c r="AS125" i="1" s="1"/>
  <c r="AQ125" i="1"/>
  <c r="AO125" i="1"/>
  <c r="AM125" i="1"/>
  <c r="AK125" i="1"/>
  <c r="AI125" i="1"/>
  <c r="AG125" i="1"/>
  <c r="AE125" i="1"/>
  <c r="AC125" i="1"/>
  <c r="AA125" i="1"/>
  <c r="Y125" i="1"/>
  <c r="W125" i="1"/>
  <c r="U125" i="1"/>
  <c r="S125" i="1"/>
  <c r="Q125" i="1"/>
  <c r="O125" i="1"/>
  <c r="M125" i="1"/>
  <c r="K125" i="1"/>
  <c r="I125" i="1"/>
  <c r="G125" i="1"/>
  <c r="E125" i="1"/>
  <c r="AR124" i="1"/>
  <c r="AS124" i="1" s="1"/>
  <c r="AQ124" i="1"/>
  <c r="AO124" i="1"/>
  <c r="AM124" i="1"/>
  <c r="AK124" i="1"/>
  <c r="AI124" i="1"/>
  <c r="AG124" i="1"/>
  <c r="AE124" i="1"/>
  <c r="AC124" i="1"/>
  <c r="AA124" i="1"/>
  <c r="Y124" i="1"/>
  <c r="W124" i="1"/>
  <c r="U124" i="1"/>
  <c r="S124" i="1"/>
  <c r="Q124" i="1"/>
  <c r="O124" i="1"/>
  <c r="M124" i="1"/>
  <c r="K124" i="1"/>
  <c r="I124" i="1"/>
  <c r="G124" i="1"/>
  <c r="E124" i="1"/>
  <c r="AR123" i="1"/>
  <c r="AS123" i="1" s="1"/>
  <c r="AQ123" i="1"/>
  <c r="AO123" i="1"/>
  <c r="AM123" i="1"/>
  <c r="AK123" i="1"/>
  <c r="AI123" i="1"/>
  <c r="AG123" i="1"/>
  <c r="AE123" i="1"/>
  <c r="AC123" i="1"/>
  <c r="AA123" i="1"/>
  <c r="Y123" i="1"/>
  <c r="W123" i="1"/>
  <c r="U123" i="1"/>
  <c r="S123" i="1"/>
  <c r="Q123" i="1"/>
  <c r="O123" i="1"/>
  <c r="M123" i="1"/>
  <c r="K123" i="1"/>
  <c r="I123" i="1"/>
  <c r="G123" i="1"/>
  <c r="E123" i="1"/>
  <c r="AR122" i="1"/>
  <c r="AS122" i="1" s="1"/>
  <c r="AQ122" i="1"/>
  <c r="AO122" i="1"/>
  <c r="AM122" i="1"/>
  <c r="AK122" i="1"/>
  <c r="AI122" i="1"/>
  <c r="AG122" i="1"/>
  <c r="AE122" i="1"/>
  <c r="AC122" i="1"/>
  <c r="AA122" i="1"/>
  <c r="Y122" i="1"/>
  <c r="W122" i="1"/>
  <c r="U122" i="1"/>
  <c r="S122" i="1"/>
  <c r="Q122" i="1"/>
  <c r="O122" i="1"/>
  <c r="M122" i="1"/>
  <c r="K122" i="1"/>
  <c r="I122" i="1"/>
  <c r="G122" i="1"/>
  <c r="E122" i="1"/>
  <c r="AR121" i="1"/>
  <c r="AS121" i="1" s="1"/>
  <c r="AQ121" i="1"/>
  <c r="AO121" i="1"/>
  <c r="AM121" i="1"/>
  <c r="AK121" i="1"/>
  <c r="AI121" i="1"/>
  <c r="AG121" i="1"/>
  <c r="AE121" i="1"/>
  <c r="AC121" i="1"/>
  <c r="AA121" i="1"/>
  <c r="Y121" i="1"/>
  <c r="W121" i="1"/>
  <c r="U121" i="1"/>
  <c r="S121" i="1"/>
  <c r="Q121" i="1"/>
  <c r="O121" i="1"/>
  <c r="M121" i="1"/>
  <c r="K121" i="1"/>
  <c r="I121" i="1"/>
  <c r="G121" i="1"/>
  <c r="E121" i="1"/>
  <c r="AR120" i="1"/>
  <c r="AS120" i="1" s="1"/>
  <c r="AQ120" i="1"/>
  <c r="AO120" i="1"/>
  <c r="AM120" i="1"/>
  <c r="AK120" i="1"/>
  <c r="AI120" i="1"/>
  <c r="AG120" i="1"/>
  <c r="AE120" i="1"/>
  <c r="AC120" i="1"/>
  <c r="AA120" i="1"/>
  <c r="Y120" i="1"/>
  <c r="W120" i="1"/>
  <c r="U120" i="1"/>
  <c r="S120" i="1"/>
  <c r="Q120" i="1"/>
  <c r="O120" i="1"/>
  <c r="M120" i="1"/>
  <c r="K120" i="1"/>
  <c r="I120" i="1"/>
  <c r="G120" i="1"/>
  <c r="E120" i="1"/>
  <c r="AR119" i="1"/>
  <c r="AS119" i="1" s="1"/>
  <c r="AQ119" i="1"/>
  <c r="AO119" i="1"/>
  <c r="AM119" i="1"/>
  <c r="AK119" i="1"/>
  <c r="AI119" i="1"/>
  <c r="AG119" i="1"/>
  <c r="AE119" i="1"/>
  <c r="AC119" i="1"/>
  <c r="AA119" i="1"/>
  <c r="Y119" i="1"/>
  <c r="W119" i="1"/>
  <c r="U119" i="1"/>
  <c r="S119" i="1"/>
  <c r="Q119" i="1"/>
  <c r="O119" i="1"/>
  <c r="M119" i="1"/>
  <c r="K119" i="1"/>
  <c r="I119" i="1"/>
  <c r="G119" i="1"/>
  <c r="E119" i="1"/>
  <c r="AR118" i="1"/>
  <c r="AS118" i="1" s="1"/>
  <c r="AQ118" i="1"/>
  <c r="AO118" i="1"/>
  <c r="AM118" i="1"/>
  <c r="AK118" i="1"/>
  <c r="AI118" i="1"/>
  <c r="AG118" i="1"/>
  <c r="AE118" i="1"/>
  <c r="AC118" i="1"/>
  <c r="AA118" i="1"/>
  <c r="Y118" i="1"/>
  <c r="W118" i="1"/>
  <c r="U118" i="1"/>
  <c r="S118" i="1"/>
  <c r="Q118" i="1"/>
  <c r="O118" i="1"/>
  <c r="M118" i="1"/>
  <c r="K118" i="1"/>
  <c r="I118" i="1"/>
  <c r="G118" i="1"/>
  <c r="E118" i="1"/>
  <c r="AR117" i="1"/>
  <c r="AS117" i="1" s="1"/>
  <c r="AQ117" i="1"/>
  <c r="AO117" i="1"/>
  <c r="AM117" i="1"/>
  <c r="AK117" i="1"/>
  <c r="AI117" i="1"/>
  <c r="AG117" i="1"/>
  <c r="AE117" i="1"/>
  <c r="AC117" i="1"/>
  <c r="AA117" i="1"/>
  <c r="Y117" i="1"/>
  <c r="W117" i="1"/>
  <c r="U117" i="1"/>
  <c r="S117" i="1"/>
  <c r="Q117" i="1"/>
  <c r="O117" i="1"/>
  <c r="M117" i="1"/>
  <c r="K117" i="1"/>
  <c r="I117" i="1"/>
  <c r="G117" i="1"/>
  <c r="E117" i="1"/>
  <c r="AR116" i="1"/>
  <c r="AS116" i="1" s="1"/>
  <c r="AQ116" i="1"/>
  <c r="AO116" i="1"/>
  <c r="AM116" i="1"/>
  <c r="AK116" i="1"/>
  <c r="AI116" i="1"/>
  <c r="AG116" i="1"/>
  <c r="AE116" i="1"/>
  <c r="AC116" i="1"/>
  <c r="AA116" i="1"/>
  <c r="Y116" i="1"/>
  <c r="W116" i="1"/>
  <c r="U116" i="1"/>
  <c r="S116" i="1"/>
  <c r="Q116" i="1"/>
  <c r="O116" i="1"/>
  <c r="M116" i="1"/>
  <c r="K116" i="1"/>
  <c r="I116" i="1"/>
  <c r="G116" i="1"/>
  <c r="E116" i="1"/>
  <c r="AR115" i="1"/>
  <c r="AS115" i="1" s="1"/>
  <c r="AQ115" i="1"/>
  <c r="AO115" i="1"/>
  <c r="AM115" i="1"/>
  <c r="AK115" i="1"/>
  <c r="AI115" i="1"/>
  <c r="AG115" i="1"/>
  <c r="AE115" i="1"/>
  <c r="AC115" i="1"/>
  <c r="AA115" i="1"/>
  <c r="Y115" i="1"/>
  <c r="W115" i="1"/>
  <c r="U115" i="1"/>
  <c r="S115" i="1"/>
  <c r="Q115" i="1"/>
  <c r="O115" i="1"/>
  <c r="M115" i="1"/>
  <c r="K115" i="1"/>
  <c r="I115" i="1"/>
  <c r="G115" i="1"/>
  <c r="E115" i="1"/>
  <c r="AR114" i="1"/>
  <c r="AS114" i="1" s="1"/>
  <c r="AQ114" i="1"/>
  <c r="AO114" i="1"/>
  <c r="AM114" i="1"/>
  <c r="AK114" i="1"/>
  <c r="AI114" i="1"/>
  <c r="AG114" i="1"/>
  <c r="AE114" i="1"/>
  <c r="AC114" i="1"/>
  <c r="AA114" i="1"/>
  <c r="Y114" i="1"/>
  <c r="W114" i="1"/>
  <c r="U114" i="1"/>
  <c r="S114" i="1"/>
  <c r="Q114" i="1"/>
  <c r="O114" i="1"/>
  <c r="M114" i="1"/>
  <c r="K114" i="1"/>
  <c r="I114" i="1"/>
  <c r="G114" i="1"/>
  <c r="E114" i="1"/>
  <c r="AR113" i="1"/>
  <c r="AS113" i="1" s="1"/>
  <c r="AQ113" i="1"/>
  <c r="AO113" i="1"/>
  <c r="AM113" i="1"/>
  <c r="AK113" i="1"/>
  <c r="AI113" i="1"/>
  <c r="AG113" i="1"/>
  <c r="AE113" i="1"/>
  <c r="AC113" i="1"/>
  <c r="AA113" i="1"/>
  <c r="Y113" i="1"/>
  <c r="W113" i="1"/>
  <c r="U113" i="1"/>
  <c r="S113" i="1"/>
  <c r="Q113" i="1"/>
  <c r="O113" i="1"/>
  <c r="M113" i="1"/>
  <c r="K113" i="1"/>
  <c r="I113" i="1"/>
  <c r="G113" i="1"/>
  <c r="E113" i="1"/>
  <c r="AR112" i="1"/>
  <c r="AS112" i="1" s="1"/>
  <c r="AQ112" i="1"/>
  <c r="AO112" i="1"/>
  <c r="AM112" i="1"/>
  <c r="AK112" i="1"/>
  <c r="AI112" i="1"/>
  <c r="AG112" i="1"/>
  <c r="AE112" i="1"/>
  <c r="AC112" i="1"/>
  <c r="AA112" i="1"/>
  <c r="Y112" i="1"/>
  <c r="W112" i="1"/>
  <c r="U112" i="1"/>
  <c r="S112" i="1"/>
  <c r="Q112" i="1"/>
  <c r="O112" i="1"/>
  <c r="M112" i="1"/>
  <c r="K112" i="1"/>
  <c r="I112" i="1"/>
  <c r="G112" i="1"/>
  <c r="E112" i="1"/>
  <c r="AR111" i="1"/>
  <c r="AS111" i="1" s="1"/>
  <c r="AQ111" i="1"/>
  <c r="AO111" i="1"/>
  <c r="AM111" i="1"/>
  <c r="AK111" i="1"/>
  <c r="AI111" i="1"/>
  <c r="AG111" i="1"/>
  <c r="AE111" i="1"/>
  <c r="AC111" i="1"/>
  <c r="AA111" i="1"/>
  <c r="Y111" i="1"/>
  <c r="W111" i="1"/>
  <c r="U111" i="1"/>
  <c r="S111" i="1"/>
  <c r="Q111" i="1"/>
  <c r="O111" i="1"/>
  <c r="M111" i="1"/>
  <c r="K111" i="1"/>
  <c r="I111" i="1"/>
  <c r="G111" i="1"/>
  <c r="E111" i="1"/>
  <c r="AR110" i="1"/>
  <c r="AS110" i="1" s="1"/>
  <c r="AQ110" i="1"/>
  <c r="AO110" i="1"/>
  <c r="AM110" i="1"/>
  <c r="AK110" i="1"/>
  <c r="AI110" i="1"/>
  <c r="AG110" i="1"/>
  <c r="AE110" i="1"/>
  <c r="AC110" i="1"/>
  <c r="AA110" i="1"/>
  <c r="Y110" i="1"/>
  <c r="W110" i="1"/>
  <c r="U110" i="1"/>
  <c r="S110" i="1"/>
  <c r="Q110" i="1"/>
  <c r="O110" i="1"/>
  <c r="M110" i="1"/>
  <c r="K110" i="1"/>
  <c r="I110" i="1"/>
  <c r="G110" i="1"/>
  <c r="E110" i="1"/>
  <c r="AR109" i="1"/>
  <c r="AS109" i="1" s="1"/>
  <c r="AQ109" i="1"/>
  <c r="AO109" i="1"/>
  <c r="AM109" i="1"/>
  <c r="AK109" i="1"/>
  <c r="AI109" i="1"/>
  <c r="AG109" i="1"/>
  <c r="AE109" i="1"/>
  <c r="AC109" i="1"/>
  <c r="AA109" i="1"/>
  <c r="Y109" i="1"/>
  <c r="W109" i="1"/>
  <c r="U109" i="1"/>
  <c r="S109" i="1"/>
  <c r="Q109" i="1"/>
  <c r="O109" i="1"/>
  <c r="M109" i="1"/>
  <c r="K109" i="1"/>
  <c r="I109" i="1"/>
  <c r="G109" i="1"/>
  <c r="E109" i="1"/>
  <c r="AR108" i="1"/>
  <c r="AS108" i="1" s="1"/>
  <c r="AQ108" i="1"/>
  <c r="AO108" i="1"/>
  <c r="AM108" i="1"/>
  <c r="AK108" i="1"/>
  <c r="AI108" i="1"/>
  <c r="AG108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G108" i="1"/>
  <c r="E108" i="1"/>
  <c r="AR107" i="1"/>
  <c r="AS107" i="1" s="1"/>
  <c r="AQ107" i="1"/>
  <c r="AO107" i="1"/>
  <c r="AM107" i="1"/>
  <c r="AK107" i="1"/>
  <c r="AI107" i="1"/>
  <c r="AG107" i="1"/>
  <c r="AE107" i="1"/>
  <c r="AC107" i="1"/>
  <c r="AA107" i="1"/>
  <c r="Y107" i="1"/>
  <c r="W107" i="1"/>
  <c r="U107" i="1"/>
  <c r="S107" i="1"/>
  <c r="Q107" i="1"/>
  <c r="O107" i="1"/>
  <c r="M107" i="1"/>
  <c r="K107" i="1"/>
  <c r="I107" i="1"/>
  <c r="G107" i="1"/>
  <c r="E107" i="1"/>
  <c r="AR106" i="1"/>
  <c r="AS106" i="1" s="1"/>
  <c r="AQ106" i="1"/>
  <c r="AO106" i="1"/>
  <c r="AM106" i="1"/>
  <c r="AK106" i="1"/>
  <c r="AI106" i="1"/>
  <c r="AG106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AR105" i="1"/>
  <c r="AS105" i="1" s="1"/>
  <c r="AQ105" i="1"/>
  <c r="AO105" i="1"/>
  <c r="AM105" i="1"/>
  <c r="AK105" i="1"/>
  <c r="AI105" i="1"/>
  <c r="AG105" i="1"/>
  <c r="AE105" i="1"/>
  <c r="AC105" i="1"/>
  <c r="AA105" i="1"/>
  <c r="Y105" i="1"/>
  <c r="W105" i="1"/>
  <c r="U105" i="1"/>
  <c r="S105" i="1"/>
  <c r="Q105" i="1"/>
  <c r="O105" i="1"/>
  <c r="M105" i="1"/>
  <c r="K105" i="1"/>
  <c r="I105" i="1"/>
  <c r="G105" i="1"/>
  <c r="E105" i="1"/>
  <c r="AR104" i="1"/>
  <c r="AS104" i="1" s="1"/>
  <c r="AQ104" i="1"/>
  <c r="AO104" i="1"/>
  <c r="AM104" i="1"/>
  <c r="AK104" i="1"/>
  <c r="AI104" i="1"/>
  <c r="AG104" i="1"/>
  <c r="AE104" i="1"/>
  <c r="AC104" i="1"/>
  <c r="AA104" i="1"/>
  <c r="Y104" i="1"/>
  <c r="W104" i="1"/>
  <c r="U104" i="1"/>
  <c r="S104" i="1"/>
  <c r="Q104" i="1"/>
  <c r="O104" i="1"/>
  <c r="M104" i="1"/>
  <c r="K104" i="1"/>
  <c r="I104" i="1"/>
  <c r="G104" i="1"/>
  <c r="E104" i="1"/>
  <c r="AR103" i="1"/>
  <c r="AS103" i="1" s="1"/>
  <c r="AQ103" i="1"/>
  <c r="AO103" i="1"/>
  <c r="AM103" i="1"/>
  <c r="AK103" i="1"/>
  <c r="AI103" i="1"/>
  <c r="AG103" i="1"/>
  <c r="AE103" i="1"/>
  <c r="AC103" i="1"/>
  <c r="AA103" i="1"/>
  <c r="Y103" i="1"/>
  <c r="W103" i="1"/>
  <c r="U103" i="1"/>
  <c r="S103" i="1"/>
  <c r="Q103" i="1"/>
  <c r="O103" i="1"/>
  <c r="M103" i="1"/>
  <c r="K103" i="1"/>
  <c r="I103" i="1"/>
  <c r="G103" i="1"/>
  <c r="E103" i="1"/>
  <c r="AR102" i="1"/>
  <c r="AS102" i="1" s="1"/>
  <c r="AQ102" i="1"/>
  <c r="AO102" i="1"/>
  <c r="AM102" i="1"/>
  <c r="AK102" i="1"/>
  <c r="AI102" i="1"/>
  <c r="AG102" i="1"/>
  <c r="AE102" i="1"/>
  <c r="AC102" i="1"/>
  <c r="AA102" i="1"/>
  <c r="Y102" i="1"/>
  <c r="W102" i="1"/>
  <c r="U102" i="1"/>
  <c r="S102" i="1"/>
  <c r="Q102" i="1"/>
  <c r="O102" i="1"/>
  <c r="M102" i="1"/>
  <c r="K102" i="1"/>
  <c r="I102" i="1"/>
  <c r="G102" i="1"/>
  <c r="E102" i="1"/>
  <c r="AR101" i="1"/>
  <c r="AS101" i="1" s="1"/>
  <c r="AQ101" i="1"/>
  <c r="AO101" i="1"/>
  <c r="AM101" i="1"/>
  <c r="AK101" i="1"/>
  <c r="AI101" i="1"/>
  <c r="AG101" i="1"/>
  <c r="AE101" i="1"/>
  <c r="AC101" i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AR100" i="1"/>
  <c r="AS100" i="1" s="1"/>
  <c r="AQ100" i="1"/>
  <c r="AO100" i="1"/>
  <c r="AM100" i="1"/>
  <c r="AK100" i="1"/>
  <c r="AI100" i="1"/>
  <c r="AG100" i="1"/>
  <c r="AE100" i="1"/>
  <c r="AC100" i="1"/>
  <c r="AA100" i="1"/>
  <c r="Y100" i="1"/>
  <c r="W100" i="1"/>
  <c r="U100" i="1"/>
  <c r="S100" i="1"/>
  <c r="Q100" i="1"/>
  <c r="O100" i="1"/>
  <c r="M100" i="1"/>
  <c r="K100" i="1"/>
  <c r="I100" i="1"/>
  <c r="G100" i="1"/>
  <c r="E100" i="1"/>
  <c r="AR99" i="1"/>
  <c r="AS99" i="1" s="1"/>
  <c r="AQ99" i="1"/>
  <c r="AO99" i="1"/>
  <c r="AM99" i="1"/>
  <c r="AK99" i="1"/>
  <c r="AI99" i="1"/>
  <c r="AG99" i="1"/>
  <c r="AE99" i="1"/>
  <c r="AC99" i="1"/>
  <c r="AA99" i="1"/>
  <c r="Y99" i="1"/>
  <c r="W99" i="1"/>
  <c r="U99" i="1"/>
  <c r="S99" i="1"/>
  <c r="Q99" i="1"/>
  <c r="O99" i="1"/>
  <c r="M99" i="1"/>
  <c r="K99" i="1"/>
  <c r="I99" i="1"/>
  <c r="G99" i="1"/>
  <c r="E99" i="1"/>
  <c r="AR98" i="1"/>
  <c r="AS98" i="1" s="1"/>
  <c r="AQ98" i="1"/>
  <c r="AO98" i="1"/>
  <c r="AM98" i="1"/>
  <c r="AK98" i="1"/>
  <c r="AI98" i="1"/>
  <c r="AG98" i="1"/>
  <c r="AE98" i="1"/>
  <c r="AC98" i="1"/>
  <c r="AA98" i="1"/>
  <c r="Y98" i="1"/>
  <c r="W98" i="1"/>
  <c r="U98" i="1"/>
  <c r="S98" i="1"/>
  <c r="Q98" i="1"/>
  <c r="O98" i="1"/>
  <c r="M98" i="1"/>
  <c r="K98" i="1"/>
  <c r="I98" i="1"/>
  <c r="G98" i="1"/>
  <c r="E98" i="1"/>
  <c r="AR97" i="1"/>
  <c r="AS97" i="1" s="1"/>
  <c r="AQ97" i="1"/>
  <c r="AO97" i="1"/>
  <c r="AM97" i="1"/>
  <c r="AK97" i="1"/>
  <c r="AI97" i="1"/>
  <c r="AG97" i="1"/>
  <c r="AE97" i="1"/>
  <c r="AC97" i="1"/>
  <c r="AA97" i="1"/>
  <c r="Y97" i="1"/>
  <c r="W97" i="1"/>
  <c r="U97" i="1"/>
  <c r="S97" i="1"/>
  <c r="Q97" i="1"/>
  <c r="O97" i="1"/>
  <c r="M97" i="1"/>
  <c r="K97" i="1"/>
  <c r="I97" i="1"/>
  <c r="G97" i="1"/>
  <c r="E97" i="1"/>
  <c r="AR96" i="1"/>
  <c r="AS96" i="1" s="1"/>
  <c r="AQ96" i="1"/>
  <c r="AO96" i="1"/>
  <c r="AM96" i="1"/>
  <c r="AK96" i="1"/>
  <c r="AI96" i="1"/>
  <c r="AG96" i="1"/>
  <c r="AE96" i="1"/>
  <c r="AC96" i="1"/>
  <c r="AA96" i="1"/>
  <c r="Y96" i="1"/>
  <c r="W96" i="1"/>
  <c r="U96" i="1"/>
  <c r="S96" i="1"/>
  <c r="Q96" i="1"/>
  <c r="O96" i="1"/>
  <c r="M96" i="1"/>
  <c r="K96" i="1"/>
  <c r="I96" i="1"/>
  <c r="G96" i="1"/>
  <c r="E96" i="1"/>
  <c r="AR95" i="1"/>
  <c r="AS95" i="1" s="1"/>
  <c r="AQ95" i="1"/>
  <c r="AO95" i="1"/>
  <c r="AM95" i="1"/>
  <c r="AK95" i="1"/>
  <c r="AI95" i="1"/>
  <c r="AG95" i="1"/>
  <c r="AE95" i="1"/>
  <c r="AC95" i="1"/>
  <c r="AA95" i="1"/>
  <c r="Y95" i="1"/>
  <c r="W95" i="1"/>
  <c r="U95" i="1"/>
  <c r="S95" i="1"/>
  <c r="Q95" i="1"/>
  <c r="O95" i="1"/>
  <c r="M95" i="1"/>
  <c r="K95" i="1"/>
  <c r="I95" i="1"/>
  <c r="G95" i="1"/>
  <c r="E95" i="1"/>
  <c r="AR94" i="1"/>
  <c r="AQ94" i="1"/>
  <c r="AO94" i="1"/>
  <c r="AM94" i="1"/>
  <c r="AK94" i="1"/>
  <c r="AI94" i="1"/>
  <c r="AG94" i="1"/>
  <c r="AE94" i="1"/>
  <c r="AC94" i="1"/>
  <c r="AA94" i="1"/>
  <c r="Y94" i="1"/>
  <c r="W94" i="1"/>
  <c r="U94" i="1"/>
  <c r="S94" i="1"/>
  <c r="Q94" i="1"/>
  <c r="O94" i="1"/>
  <c r="M94" i="1"/>
  <c r="K94" i="1"/>
  <c r="I94" i="1"/>
  <c r="G94" i="1"/>
  <c r="E94" i="1"/>
  <c r="AP92" i="1"/>
  <c r="AN92" i="1"/>
  <c r="AL92" i="1"/>
  <c r="AJ92" i="1"/>
  <c r="AH92" i="1"/>
  <c r="AF92" i="1"/>
  <c r="AD92" i="1"/>
  <c r="AB92" i="1"/>
  <c r="Z92" i="1"/>
  <c r="X92" i="1"/>
  <c r="V92" i="1"/>
  <c r="T92" i="1"/>
  <c r="R92" i="1"/>
  <c r="P92" i="1"/>
  <c r="N92" i="1"/>
  <c r="L92" i="1"/>
  <c r="J92" i="1"/>
  <c r="H92" i="1"/>
  <c r="F92" i="1"/>
  <c r="D92" i="1"/>
  <c r="C92" i="1"/>
  <c r="AR91" i="1"/>
  <c r="AS91" i="1" s="1"/>
  <c r="AQ91" i="1"/>
  <c r="AO91" i="1"/>
  <c r="AM91" i="1"/>
  <c r="AK91" i="1"/>
  <c r="AI91" i="1"/>
  <c r="AG91" i="1"/>
  <c r="AE91" i="1"/>
  <c r="AC91" i="1"/>
  <c r="AA91" i="1"/>
  <c r="Y91" i="1"/>
  <c r="W91" i="1"/>
  <c r="U91" i="1"/>
  <c r="S91" i="1"/>
  <c r="Q91" i="1"/>
  <c r="O91" i="1"/>
  <c r="M91" i="1"/>
  <c r="K91" i="1"/>
  <c r="I91" i="1"/>
  <c r="G91" i="1"/>
  <c r="E91" i="1"/>
  <c r="AR90" i="1"/>
  <c r="AS90" i="1" s="1"/>
  <c r="AQ90" i="1"/>
  <c r="AO90" i="1"/>
  <c r="AM90" i="1"/>
  <c r="AK90" i="1"/>
  <c r="AI90" i="1"/>
  <c r="AG90" i="1"/>
  <c r="AE90" i="1"/>
  <c r="AC90" i="1"/>
  <c r="AA90" i="1"/>
  <c r="Y90" i="1"/>
  <c r="W90" i="1"/>
  <c r="U90" i="1"/>
  <c r="S90" i="1"/>
  <c r="Q90" i="1"/>
  <c r="O90" i="1"/>
  <c r="M90" i="1"/>
  <c r="K90" i="1"/>
  <c r="I90" i="1"/>
  <c r="G90" i="1"/>
  <c r="E90" i="1"/>
  <c r="AR89" i="1"/>
  <c r="AS89" i="1" s="1"/>
  <c r="AQ89" i="1"/>
  <c r="AO89" i="1"/>
  <c r="AM89" i="1"/>
  <c r="AK89" i="1"/>
  <c r="AI89" i="1"/>
  <c r="AG89" i="1"/>
  <c r="AE89" i="1"/>
  <c r="AC89" i="1"/>
  <c r="AA89" i="1"/>
  <c r="Y89" i="1"/>
  <c r="W89" i="1"/>
  <c r="U89" i="1"/>
  <c r="S89" i="1"/>
  <c r="Q89" i="1"/>
  <c r="O89" i="1"/>
  <c r="M89" i="1"/>
  <c r="K89" i="1"/>
  <c r="I89" i="1"/>
  <c r="G89" i="1"/>
  <c r="E89" i="1"/>
  <c r="AR88" i="1"/>
  <c r="AS88" i="1" s="1"/>
  <c r="AQ88" i="1"/>
  <c r="AO88" i="1"/>
  <c r="AM88" i="1"/>
  <c r="AK88" i="1"/>
  <c r="AI88" i="1"/>
  <c r="AG88" i="1"/>
  <c r="AE88" i="1"/>
  <c r="AC88" i="1"/>
  <c r="AA88" i="1"/>
  <c r="Y88" i="1"/>
  <c r="W88" i="1"/>
  <c r="U88" i="1"/>
  <c r="S88" i="1"/>
  <c r="Q88" i="1"/>
  <c r="O88" i="1"/>
  <c r="M88" i="1"/>
  <c r="K88" i="1"/>
  <c r="I88" i="1"/>
  <c r="G88" i="1"/>
  <c r="E88" i="1"/>
  <c r="AR87" i="1"/>
  <c r="AS87" i="1" s="1"/>
  <c r="AQ87" i="1"/>
  <c r="AO87" i="1"/>
  <c r="AM87" i="1"/>
  <c r="AK87" i="1"/>
  <c r="AI87" i="1"/>
  <c r="AG87" i="1"/>
  <c r="AE87" i="1"/>
  <c r="AC87" i="1"/>
  <c r="AA87" i="1"/>
  <c r="Y87" i="1"/>
  <c r="W87" i="1"/>
  <c r="U87" i="1"/>
  <c r="S87" i="1"/>
  <c r="Q87" i="1"/>
  <c r="O87" i="1"/>
  <c r="M87" i="1"/>
  <c r="K87" i="1"/>
  <c r="I87" i="1"/>
  <c r="G87" i="1"/>
  <c r="E87" i="1"/>
  <c r="AR86" i="1"/>
  <c r="AS86" i="1" s="1"/>
  <c r="AQ86" i="1"/>
  <c r="AO86" i="1"/>
  <c r="AM86" i="1"/>
  <c r="AK86" i="1"/>
  <c r="AI86" i="1"/>
  <c r="AG86" i="1"/>
  <c r="AE86" i="1"/>
  <c r="AC86" i="1"/>
  <c r="AA86" i="1"/>
  <c r="Y86" i="1"/>
  <c r="W86" i="1"/>
  <c r="U86" i="1"/>
  <c r="S86" i="1"/>
  <c r="Q86" i="1"/>
  <c r="O86" i="1"/>
  <c r="M86" i="1"/>
  <c r="K86" i="1"/>
  <c r="I86" i="1"/>
  <c r="G86" i="1"/>
  <c r="E86" i="1"/>
  <c r="AR85" i="1"/>
  <c r="AS85" i="1" s="1"/>
  <c r="AQ85" i="1"/>
  <c r="AO85" i="1"/>
  <c r="AM85" i="1"/>
  <c r="AK85" i="1"/>
  <c r="AI85" i="1"/>
  <c r="AG85" i="1"/>
  <c r="AE85" i="1"/>
  <c r="AC85" i="1"/>
  <c r="AA85" i="1"/>
  <c r="Y85" i="1"/>
  <c r="W85" i="1"/>
  <c r="U85" i="1"/>
  <c r="S85" i="1"/>
  <c r="Q85" i="1"/>
  <c r="O85" i="1"/>
  <c r="M85" i="1"/>
  <c r="K85" i="1"/>
  <c r="I85" i="1"/>
  <c r="G85" i="1"/>
  <c r="E85" i="1"/>
  <c r="AR84" i="1"/>
  <c r="AS84" i="1" s="1"/>
  <c r="AQ84" i="1"/>
  <c r="AO84" i="1"/>
  <c r="AM84" i="1"/>
  <c r="AK84" i="1"/>
  <c r="AI84" i="1"/>
  <c r="AG84" i="1"/>
  <c r="AE84" i="1"/>
  <c r="AC84" i="1"/>
  <c r="AA84" i="1"/>
  <c r="Y84" i="1"/>
  <c r="W84" i="1"/>
  <c r="U84" i="1"/>
  <c r="S84" i="1"/>
  <c r="Q84" i="1"/>
  <c r="O84" i="1"/>
  <c r="M84" i="1"/>
  <c r="K84" i="1"/>
  <c r="I84" i="1"/>
  <c r="G84" i="1"/>
  <c r="E84" i="1"/>
  <c r="AR83" i="1"/>
  <c r="AS83" i="1" s="1"/>
  <c r="AQ83" i="1"/>
  <c r="AO83" i="1"/>
  <c r="AM83" i="1"/>
  <c r="AK83" i="1"/>
  <c r="AI83" i="1"/>
  <c r="AG83" i="1"/>
  <c r="AE83" i="1"/>
  <c r="AC83" i="1"/>
  <c r="AA83" i="1"/>
  <c r="Y83" i="1"/>
  <c r="W83" i="1"/>
  <c r="U83" i="1"/>
  <c r="S83" i="1"/>
  <c r="Q83" i="1"/>
  <c r="O83" i="1"/>
  <c r="M83" i="1"/>
  <c r="K83" i="1"/>
  <c r="I83" i="1"/>
  <c r="G83" i="1"/>
  <c r="E83" i="1"/>
  <c r="AR82" i="1"/>
  <c r="AS82" i="1" s="1"/>
  <c r="AQ82" i="1"/>
  <c r="AO82" i="1"/>
  <c r="AM82" i="1"/>
  <c r="AK82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I82" i="1"/>
  <c r="G82" i="1"/>
  <c r="E82" i="1"/>
  <c r="AR81" i="1"/>
  <c r="AS81" i="1" s="1"/>
  <c r="AQ81" i="1"/>
  <c r="AO81" i="1"/>
  <c r="AM81" i="1"/>
  <c r="AK81" i="1"/>
  <c r="AI81" i="1"/>
  <c r="AG81" i="1"/>
  <c r="AE81" i="1"/>
  <c r="AC81" i="1"/>
  <c r="AA81" i="1"/>
  <c r="Y81" i="1"/>
  <c r="W81" i="1"/>
  <c r="U81" i="1"/>
  <c r="S81" i="1"/>
  <c r="Q81" i="1"/>
  <c r="O81" i="1"/>
  <c r="M81" i="1"/>
  <c r="K81" i="1"/>
  <c r="I81" i="1"/>
  <c r="G81" i="1"/>
  <c r="E81" i="1"/>
  <c r="AR80" i="1"/>
  <c r="AR92" i="1" s="1"/>
  <c r="AS92" i="1" s="1"/>
  <c r="AQ80" i="1"/>
  <c r="AO80" i="1"/>
  <c r="AM80" i="1"/>
  <c r="AK80" i="1"/>
  <c r="AI80" i="1"/>
  <c r="AG80" i="1"/>
  <c r="AE80" i="1"/>
  <c r="AC80" i="1"/>
  <c r="AA80" i="1"/>
  <c r="Y80" i="1"/>
  <c r="W80" i="1"/>
  <c r="U80" i="1"/>
  <c r="S80" i="1"/>
  <c r="Q80" i="1"/>
  <c r="O80" i="1"/>
  <c r="M80" i="1"/>
  <c r="K80" i="1"/>
  <c r="I80" i="1"/>
  <c r="G80" i="1"/>
  <c r="E80" i="1"/>
  <c r="AP78" i="1"/>
  <c r="AN78" i="1"/>
  <c r="AL78" i="1"/>
  <c r="AJ78" i="1"/>
  <c r="AH78" i="1"/>
  <c r="AF78" i="1"/>
  <c r="AD78" i="1"/>
  <c r="AB78" i="1"/>
  <c r="Z78" i="1"/>
  <c r="X78" i="1"/>
  <c r="V78" i="1"/>
  <c r="T78" i="1"/>
  <c r="R78" i="1"/>
  <c r="P78" i="1"/>
  <c r="N78" i="1"/>
  <c r="L78" i="1"/>
  <c r="J78" i="1"/>
  <c r="H78" i="1"/>
  <c r="F78" i="1"/>
  <c r="D78" i="1"/>
  <c r="C78" i="1"/>
  <c r="AQ78" i="1" s="1"/>
  <c r="AR77" i="1"/>
  <c r="AS77" i="1" s="1"/>
  <c r="AQ77" i="1"/>
  <c r="AO77" i="1"/>
  <c r="AM77" i="1"/>
  <c r="AK77" i="1"/>
  <c r="AI77" i="1"/>
  <c r="AG77" i="1"/>
  <c r="AE77" i="1"/>
  <c r="AC77" i="1"/>
  <c r="AA77" i="1"/>
  <c r="Y77" i="1"/>
  <c r="W77" i="1"/>
  <c r="U77" i="1"/>
  <c r="S77" i="1"/>
  <c r="Q77" i="1"/>
  <c r="O77" i="1"/>
  <c r="M77" i="1"/>
  <c r="K77" i="1"/>
  <c r="I77" i="1"/>
  <c r="G77" i="1"/>
  <c r="E77" i="1"/>
  <c r="AR76" i="1"/>
  <c r="AQ76" i="1"/>
  <c r="AO76" i="1"/>
  <c r="AM76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I76" i="1"/>
  <c r="G76" i="1"/>
  <c r="E76" i="1"/>
  <c r="AP74" i="1"/>
  <c r="AQ74" i="1" s="1"/>
  <c r="AN74" i="1"/>
  <c r="AL74" i="1"/>
  <c r="AJ74" i="1"/>
  <c r="AF74" i="1"/>
  <c r="AG74" i="1" s="1"/>
  <c r="AD74" i="1"/>
  <c r="AB74" i="1"/>
  <c r="Z74" i="1"/>
  <c r="X74" i="1"/>
  <c r="Y74" i="1" s="1"/>
  <c r="R74" i="1"/>
  <c r="N74" i="1"/>
  <c r="C74" i="1"/>
  <c r="AQ73" i="1"/>
  <c r="AO73" i="1"/>
  <c r="AM73" i="1"/>
  <c r="AK73" i="1"/>
  <c r="AI73" i="1"/>
  <c r="AH73" i="1"/>
  <c r="AG73" i="1"/>
  <c r="AE73" i="1"/>
  <c r="AC73" i="1"/>
  <c r="AA73" i="1"/>
  <c r="X73" i="1"/>
  <c r="Y73" i="1" s="1"/>
  <c r="W73" i="1"/>
  <c r="V73" i="1"/>
  <c r="T73" i="1"/>
  <c r="T74" i="1" s="1"/>
  <c r="U74" i="1" s="1"/>
  <c r="S73" i="1"/>
  <c r="P73" i="1"/>
  <c r="P74" i="1" s="1"/>
  <c r="O73" i="1"/>
  <c r="L73" i="1"/>
  <c r="M73" i="1" s="1"/>
  <c r="J73" i="1"/>
  <c r="J74" i="1" s="1"/>
  <c r="K74" i="1" s="1"/>
  <c r="H73" i="1"/>
  <c r="I73" i="1" s="1"/>
  <c r="F73" i="1"/>
  <c r="F74" i="1" s="1"/>
  <c r="D73" i="1"/>
  <c r="AR72" i="1"/>
  <c r="AS72" i="1" s="1"/>
  <c r="AQ72" i="1"/>
  <c r="AO72" i="1"/>
  <c r="AM72" i="1"/>
  <c r="AK72" i="1"/>
  <c r="AI72" i="1"/>
  <c r="AG72" i="1"/>
  <c r="AE72" i="1"/>
  <c r="AC72" i="1"/>
  <c r="AA72" i="1"/>
  <c r="Y72" i="1"/>
  <c r="W72" i="1"/>
  <c r="U72" i="1"/>
  <c r="S72" i="1"/>
  <c r="Q72" i="1"/>
  <c r="O72" i="1"/>
  <c r="M72" i="1"/>
  <c r="K72" i="1"/>
  <c r="I72" i="1"/>
  <c r="G72" i="1"/>
  <c r="E72" i="1"/>
  <c r="AR71" i="1"/>
  <c r="AS71" i="1" s="1"/>
  <c r="AQ71" i="1"/>
  <c r="AO71" i="1"/>
  <c r="AM71" i="1"/>
  <c r="AK71" i="1"/>
  <c r="AI71" i="1"/>
  <c r="AG71" i="1"/>
  <c r="AE71" i="1"/>
  <c r="AC71" i="1"/>
  <c r="AA71" i="1"/>
  <c r="Y71" i="1"/>
  <c r="W71" i="1"/>
  <c r="U71" i="1"/>
  <c r="S71" i="1"/>
  <c r="Q71" i="1"/>
  <c r="O71" i="1"/>
  <c r="M71" i="1"/>
  <c r="K71" i="1"/>
  <c r="I71" i="1"/>
  <c r="G71" i="1"/>
  <c r="E71" i="1"/>
  <c r="AR70" i="1"/>
  <c r="AS70" i="1" s="1"/>
  <c r="AQ70" i="1"/>
  <c r="AO70" i="1"/>
  <c r="AM70" i="1"/>
  <c r="AK70" i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I70" i="1"/>
  <c r="G70" i="1"/>
  <c r="E70" i="1"/>
  <c r="AR69" i="1"/>
  <c r="AS69" i="1" s="1"/>
  <c r="AQ69" i="1"/>
  <c r="AO69" i="1"/>
  <c r="AM69" i="1"/>
  <c r="AK69" i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I69" i="1"/>
  <c r="G69" i="1"/>
  <c r="E69" i="1"/>
  <c r="AR68" i="1"/>
  <c r="AS68" i="1" s="1"/>
  <c r="AQ68" i="1"/>
  <c r="AO68" i="1"/>
  <c r="AM68" i="1"/>
  <c r="AK68" i="1"/>
  <c r="AI68" i="1"/>
  <c r="AG68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E68" i="1"/>
  <c r="AR67" i="1"/>
  <c r="AS67" i="1" s="1"/>
  <c r="AQ67" i="1"/>
  <c r="AO67" i="1"/>
  <c r="AM67" i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E67" i="1"/>
  <c r="AR66" i="1"/>
  <c r="AS66" i="1" s="1"/>
  <c r="AQ66" i="1"/>
  <c r="AO66" i="1"/>
  <c r="AM66" i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I66" i="1"/>
  <c r="G66" i="1"/>
  <c r="E66" i="1"/>
  <c r="AR65" i="1"/>
  <c r="AS65" i="1" s="1"/>
  <c r="AQ65" i="1"/>
  <c r="AO65" i="1"/>
  <c r="AM65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E65" i="1"/>
  <c r="AR64" i="1"/>
  <c r="AS64" i="1" s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I64" i="1"/>
  <c r="G64" i="1"/>
  <c r="E64" i="1"/>
  <c r="AR63" i="1"/>
  <c r="AS63" i="1" s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I63" i="1"/>
  <c r="G63" i="1"/>
  <c r="E63" i="1"/>
  <c r="AR62" i="1"/>
  <c r="AS62" i="1" s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I62" i="1"/>
  <c r="G62" i="1"/>
  <c r="E62" i="1"/>
  <c r="AR61" i="1"/>
  <c r="AS61" i="1" s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I61" i="1"/>
  <c r="G61" i="1"/>
  <c r="E61" i="1"/>
  <c r="AR60" i="1"/>
  <c r="AS60" i="1" s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I60" i="1"/>
  <c r="G60" i="1"/>
  <c r="E60" i="1"/>
  <c r="AR59" i="1"/>
  <c r="AS59" i="1" s="1"/>
  <c r="AQ59" i="1"/>
  <c r="AO59" i="1"/>
  <c r="AM59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I59" i="1"/>
  <c r="G59" i="1"/>
  <c r="E59" i="1"/>
  <c r="AR58" i="1"/>
  <c r="AS58" i="1" s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I58" i="1"/>
  <c r="G58" i="1"/>
  <c r="E58" i="1"/>
  <c r="AR57" i="1"/>
  <c r="AS57" i="1" s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I57" i="1"/>
  <c r="G57" i="1"/>
  <c r="E57" i="1"/>
  <c r="AR56" i="1"/>
  <c r="AS56" i="1" s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I56" i="1"/>
  <c r="G56" i="1"/>
  <c r="E56" i="1"/>
  <c r="AR55" i="1"/>
  <c r="AS55" i="1" s="1"/>
  <c r="AQ55" i="1"/>
  <c r="AO55" i="1"/>
  <c r="AM55" i="1"/>
  <c r="AK55" i="1"/>
  <c r="AI55" i="1"/>
  <c r="AG55" i="1"/>
  <c r="AE55" i="1"/>
  <c r="AC55" i="1"/>
  <c r="AA55" i="1"/>
  <c r="Y55" i="1"/>
  <c r="W55" i="1"/>
  <c r="U55" i="1"/>
  <c r="S55" i="1"/>
  <c r="Q55" i="1"/>
  <c r="O55" i="1"/>
  <c r="M55" i="1"/>
  <c r="K55" i="1"/>
  <c r="I55" i="1"/>
  <c r="G55" i="1"/>
  <c r="E55" i="1"/>
  <c r="AR54" i="1"/>
  <c r="AS54" i="1" s="1"/>
  <c r="AQ54" i="1"/>
  <c r="AO54" i="1"/>
  <c r="AM54" i="1"/>
  <c r="AK54" i="1"/>
  <c r="AI54" i="1"/>
  <c r="AG54" i="1"/>
  <c r="AE54" i="1"/>
  <c r="AC54" i="1"/>
  <c r="AA54" i="1"/>
  <c r="Y54" i="1"/>
  <c r="W54" i="1"/>
  <c r="U54" i="1"/>
  <c r="S54" i="1"/>
  <c r="Q54" i="1"/>
  <c r="O54" i="1"/>
  <c r="M54" i="1"/>
  <c r="K54" i="1"/>
  <c r="I54" i="1"/>
  <c r="G54" i="1"/>
  <c r="E54" i="1"/>
  <c r="AR53" i="1"/>
  <c r="AS53" i="1" s="1"/>
  <c r="AQ53" i="1"/>
  <c r="AO53" i="1"/>
  <c r="AM53" i="1"/>
  <c r="AK53" i="1"/>
  <c r="AI53" i="1"/>
  <c r="AG53" i="1"/>
  <c r="AE53" i="1"/>
  <c r="AC53" i="1"/>
  <c r="AA53" i="1"/>
  <c r="Y53" i="1"/>
  <c r="W53" i="1"/>
  <c r="U53" i="1"/>
  <c r="S53" i="1"/>
  <c r="Q53" i="1"/>
  <c r="O53" i="1"/>
  <c r="M53" i="1"/>
  <c r="K53" i="1"/>
  <c r="I53" i="1"/>
  <c r="G53" i="1"/>
  <c r="E53" i="1"/>
  <c r="AR52" i="1"/>
  <c r="AS52" i="1" s="1"/>
  <c r="AQ52" i="1"/>
  <c r="AO52" i="1"/>
  <c r="AM52" i="1"/>
  <c r="AK52" i="1"/>
  <c r="AI52" i="1"/>
  <c r="AG52" i="1"/>
  <c r="AE52" i="1"/>
  <c r="AC52" i="1"/>
  <c r="AA52" i="1"/>
  <c r="Y52" i="1"/>
  <c r="W52" i="1"/>
  <c r="U52" i="1"/>
  <c r="S52" i="1"/>
  <c r="Q52" i="1"/>
  <c r="O52" i="1"/>
  <c r="M52" i="1"/>
  <c r="K52" i="1"/>
  <c r="I52" i="1"/>
  <c r="G52" i="1"/>
  <c r="E52" i="1"/>
  <c r="AR51" i="1"/>
  <c r="AS51" i="1" s="1"/>
  <c r="AQ51" i="1"/>
  <c r="AO51" i="1"/>
  <c r="AM51" i="1"/>
  <c r="AK51" i="1"/>
  <c r="AI51" i="1"/>
  <c r="AG51" i="1"/>
  <c r="AE51" i="1"/>
  <c r="AC51" i="1"/>
  <c r="AA51" i="1"/>
  <c r="Y51" i="1"/>
  <c r="W51" i="1"/>
  <c r="U51" i="1"/>
  <c r="S51" i="1"/>
  <c r="Q51" i="1"/>
  <c r="O51" i="1"/>
  <c r="M51" i="1"/>
  <c r="K51" i="1"/>
  <c r="I51" i="1"/>
  <c r="G51" i="1"/>
  <c r="E51" i="1"/>
  <c r="AR50" i="1"/>
  <c r="AS50" i="1" s="1"/>
  <c r="AQ50" i="1"/>
  <c r="AO50" i="1"/>
  <c r="AM50" i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E50" i="1"/>
  <c r="AR49" i="1"/>
  <c r="AS49" i="1" s="1"/>
  <c r="AQ49" i="1"/>
  <c r="AO49" i="1"/>
  <c r="AM49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E49" i="1"/>
  <c r="AR48" i="1"/>
  <c r="AS48" i="1" s="1"/>
  <c r="AQ48" i="1"/>
  <c r="AO48" i="1"/>
  <c r="AM48" i="1"/>
  <c r="AK48" i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I48" i="1"/>
  <c r="G48" i="1"/>
  <c r="E48" i="1"/>
  <c r="AQ47" i="1"/>
  <c r="AO47" i="1"/>
  <c r="AM47" i="1"/>
  <c r="AK47" i="1"/>
  <c r="AH47" i="1"/>
  <c r="AH74" i="1" s="1"/>
  <c r="AG47" i="1"/>
  <c r="AE47" i="1"/>
  <c r="AC47" i="1"/>
  <c r="AA47" i="1"/>
  <c r="Y47" i="1"/>
  <c r="W47" i="1"/>
  <c r="U47" i="1"/>
  <c r="S47" i="1"/>
  <c r="Q47" i="1"/>
  <c r="O47" i="1"/>
  <c r="M47" i="1"/>
  <c r="K47" i="1"/>
  <c r="I47" i="1"/>
  <c r="G47" i="1"/>
  <c r="E47" i="1"/>
  <c r="AR46" i="1"/>
  <c r="AS46" i="1" s="1"/>
  <c r="AQ46" i="1"/>
  <c r="AO46" i="1"/>
  <c r="AM46" i="1"/>
  <c r="AK46" i="1"/>
  <c r="AI46" i="1"/>
  <c r="AG46" i="1"/>
  <c r="AE46" i="1"/>
  <c r="AC46" i="1"/>
  <c r="AA46" i="1"/>
  <c r="Y46" i="1"/>
  <c r="W46" i="1"/>
  <c r="U46" i="1"/>
  <c r="S46" i="1"/>
  <c r="Q46" i="1"/>
  <c r="O46" i="1"/>
  <c r="M46" i="1"/>
  <c r="K46" i="1"/>
  <c r="I46" i="1"/>
  <c r="G46" i="1"/>
  <c r="E46" i="1"/>
  <c r="AR45" i="1"/>
  <c r="AS45" i="1" s="1"/>
  <c r="AQ45" i="1"/>
  <c r="AO45" i="1"/>
  <c r="AM45" i="1"/>
  <c r="AK45" i="1"/>
  <c r="AI45" i="1"/>
  <c r="AG45" i="1"/>
  <c r="AE45" i="1"/>
  <c r="AC45" i="1"/>
  <c r="AA45" i="1"/>
  <c r="Y45" i="1"/>
  <c r="W45" i="1"/>
  <c r="U45" i="1"/>
  <c r="S45" i="1"/>
  <c r="Q45" i="1"/>
  <c r="O45" i="1"/>
  <c r="M45" i="1"/>
  <c r="K45" i="1"/>
  <c r="I45" i="1"/>
  <c r="G45" i="1"/>
  <c r="E45" i="1"/>
  <c r="AR44" i="1"/>
  <c r="AS44" i="1" s="1"/>
  <c r="AQ44" i="1"/>
  <c r="AO44" i="1"/>
  <c r="AM44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I44" i="1"/>
  <c r="G44" i="1"/>
  <c r="E44" i="1"/>
  <c r="AR43" i="1"/>
  <c r="AS43" i="1" s="1"/>
  <c r="AQ43" i="1"/>
  <c r="AO43" i="1"/>
  <c r="AM43" i="1"/>
  <c r="AK43" i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I43" i="1"/>
  <c r="G43" i="1"/>
  <c r="E43" i="1"/>
  <c r="AR42" i="1"/>
  <c r="AS42" i="1" s="1"/>
  <c r="AQ42" i="1"/>
  <c r="AO42" i="1"/>
  <c r="AM42" i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E42" i="1"/>
  <c r="AQ41" i="1"/>
  <c r="AO41" i="1"/>
  <c r="AM41" i="1"/>
  <c r="AK41" i="1"/>
  <c r="AI41" i="1"/>
  <c r="AG41" i="1"/>
  <c r="AE41" i="1"/>
  <c r="AC41" i="1"/>
  <c r="AA41" i="1"/>
  <c r="Y41" i="1"/>
  <c r="V41" i="1"/>
  <c r="V74" i="1" s="1"/>
  <c r="W74" i="1" s="1"/>
  <c r="U41" i="1"/>
  <c r="S41" i="1"/>
  <c r="Q41" i="1"/>
  <c r="O41" i="1"/>
  <c r="M41" i="1"/>
  <c r="K41" i="1"/>
  <c r="I41" i="1"/>
  <c r="G41" i="1"/>
  <c r="E41" i="1"/>
  <c r="AR40" i="1"/>
  <c r="AS40" i="1" s="1"/>
  <c r="AQ40" i="1"/>
  <c r="AO40" i="1"/>
  <c r="AM40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E40" i="1"/>
  <c r="AR39" i="1"/>
  <c r="AS39" i="1" s="1"/>
  <c r="AQ39" i="1"/>
  <c r="AO39" i="1"/>
  <c r="AM39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E39" i="1"/>
  <c r="AR38" i="1"/>
  <c r="AS38" i="1" s="1"/>
  <c r="AQ38" i="1"/>
  <c r="AO38" i="1"/>
  <c r="AM38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E38" i="1"/>
  <c r="AR37" i="1"/>
  <c r="AS37" i="1" s="1"/>
  <c r="AQ37" i="1"/>
  <c r="AO37" i="1"/>
  <c r="AM37" i="1"/>
  <c r="AK37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E37" i="1"/>
  <c r="AR36" i="1"/>
  <c r="AS36" i="1" s="1"/>
  <c r="AQ36" i="1"/>
  <c r="AO36" i="1"/>
  <c r="AM36" i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E36" i="1"/>
  <c r="AR35" i="1"/>
  <c r="AS35" i="1" s="1"/>
  <c r="AQ35" i="1"/>
  <c r="AO35" i="1"/>
  <c r="AM35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E35" i="1"/>
  <c r="AR34" i="1"/>
  <c r="AS34" i="1" s="1"/>
  <c r="AQ34" i="1"/>
  <c r="AO34" i="1"/>
  <c r="AM34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AR33" i="1"/>
  <c r="AS33" i="1" s="1"/>
  <c r="AQ33" i="1"/>
  <c r="AO33" i="1"/>
  <c r="AM33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E33" i="1"/>
  <c r="AR32" i="1"/>
  <c r="AS32" i="1" s="1"/>
  <c r="AQ32" i="1"/>
  <c r="AO32" i="1"/>
  <c r="AM32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E32" i="1"/>
  <c r="AR31" i="1"/>
  <c r="AS31" i="1" s="1"/>
  <c r="AQ31" i="1"/>
  <c r="AO31" i="1"/>
  <c r="AM31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E31" i="1"/>
  <c r="AR30" i="1"/>
  <c r="AS30" i="1" s="1"/>
  <c r="AQ30" i="1"/>
  <c r="AO30" i="1"/>
  <c r="AM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E30" i="1"/>
  <c r="AR29" i="1"/>
  <c r="AS29" i="1" s="1"/>
  <c r="AQ29" i="1"/>
  <c r="AO29" i="1"/>
  <c r="AM29" i="1"/>
  <c r="AK29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E29" i="1"/>
  <c r="AR28" i="1"/>
  <c r="AS28" i="1" s="1"/>
  <c r="AQ28" i="1"/>
  <c r="AO28" i="1"/>
  <c r="AM28" i="1"/>
  <c r="AK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E28" i="1"/>
  <c r="AR27" i="1"/>
  <c r="AS27" i="1" s="1"/>
  <c r="AQ27" i="1"/>
  <c r="AO27" i="1"/>
  <c r="AM27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AR26" i="1"/>
  <c r="AS26" i="1" s="1"/>
  <c r="AQ26" i="1"/>
  <c r="AO26" i="1"/>
  <c r="AM26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E26" i="1"/>
  <c r="AR25" i="1"/>
  <c r="AS25" i="1" s="1"/>
  <c r="AQ25" i="1"/>
  <c r="AO25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AR24" i="1"/>
  <c r="AS24" i="1" s="1"/>
  <c r="AQ24" i="1"/>
  <c r="AO24" i="1"/>
  <c r="AM24" i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E24" i="1"/>
  <c r="AR23" i="1"/>
  <c r="AS23" i="1" s="1"/>
  <c r="AQ23" i="1"/>
  <c r="AO23" i="1"/>
  <c r="AM23" i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E23" i="1"/>
  <c r="AR22" i="1"/>
  <c r="AS22" i="1" s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AR21" i="1"/>
  <c r="AS21" i="1" s="1"/>
  <c r="AQ21" i="1"/>
  <c r="AO21" i="1"/>
  <c r="AM21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AR20" i="1"/>
  <c r="AS20" i="1" s="1"/>
  <c r="AQ20" i="1"/>
  <c r="AO20" i="1"/>
  <c r="AM20" i="1"/>
  <c r="AK20" i="1"/>
  <c r="AI20" i="1"/>
  <c r="AG20" i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E20" i="1"/>
  <c r="AR19" i="1"/>
  <c r="AS19" i="1" s="1"/>
  <c r="AQ19" i="1"/>
  <c r="AO19" i="1"/>
  <c r="AM19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AR18" i="1"/>
  <c r="AS18" i="1" s="1"/>
  <c r="AQ18" i="1"/>
  <c r="AO18" i="1"/>
  <c r="AM18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E18" i="1"/>
  <c r="AR17" i="1"/>
  <c r="AS17" i="1" s="1"/>
  <c r="AQ17" i="1"/>
  <c r="AO17" i="1"/>
  <c r="AM17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AR16" i="1"/>
  <c r="AS16" i="1" s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AR15" i="1"/>
  <c r="AS15" i="1" s="1"/>
  <c r="AQ15" i="1"/>
  <c r="AO15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AR14" i="1"/>
  <c r="AS14" i="1" s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AR13" i="1"/>
  <c r="AS13" i="1" s="1"/>
  <c r="AQ13" i="1"/>
  <c r="AO13" i="1"/>
  <c r="AM13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AR12" i="1"/>
  <c r="AS12" i="1" s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AR11" i="1"/>
  <c r="AS11" i="1" s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AR10" i="1"/>
  <c r="AS10" i="1" s="1"/>
  <c r="AQ10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AR9" i="1"/>
  <c r="AS9" i="1" s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AR8" i="1"/>
  <c r="AS8" i="1" s="1"/>
  <c r="AQ8" i="1"/>
  <c r="AO8" i="1"/>
  <c r="AM8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AR7" i="1"/>
  <c r="AS7" i="1" s="1"/>
  <c r="AQ7" i="1"/>
  <c r="AO7" i="1"/>
  <c r="AM7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AR6" i="1"/>
  <c r="AS6" i="1" s="1"/>
  <c r="AQ6" i="1"/>
  <c r="AO6" i="1"/>
  <c r="AM6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  <c r="AR5" i="1"/>
  <c r="AS5" i="1" s="1"/>
  <c r="AQ5" i="1"/>
  <c r="AO5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AR4" i="1"/>
  <c r="AS4" i="1" s="1"/>
  <c r="AQ4" i="1"/>
  <c r="AO4" i="1"/>
  <c r="AM4" i="1"/>
  <c r="AK4" i="1"/>
  <c r="AI4" i="1"/>
  <c r="AG4" i="1"/>
  <c r="AE4" i="1"/>
  <c r="AC4" i="1"/>
  <c r="AA4" i="1"/>
  <c r="Y4" i="1"/>
  <c r="W4" i="1"/>
  <c r="U4" i="1"/>
  <c r="S4" i="1"/>
  <c r="Q4" i="1"/>
  <c r="O4" i="1"/>
  <c r="M4" i="1"/>
  <c r="K4" i="1"/>
  <c r="I4" i="1"/>
  <c r="G4" i="1"/>
  <c r="E4" i="1"/>
  <c r="G74" i="1" l="1"/>
  <c r="U73" i="1"/>
  <c r="AC74" i="1"/>
  <c r="AM74" i="1"/>
  <c r="AR73" i="1"/>
  <c r="AS73" i="1" s="1"/>
  <c r="AI74" i="1"/>
  <c r="Q74" i="1"/>
  <c r="S74" i="1"/>
  <c r="D74" i="1"/>
  <c r="E74" i="1" s="1"/>
  <c r="H74" i="1"/>
  <c r="I74" i="1" s="1"/>
  <c r="L74" i="1"/>
  <c r="M74" i="1" s="1"/>
  <c r="G92" i="1"/>
  <c r="K92" i="1"/>
  <c r="O92" i="1"/>
  <c r="S92" i="1"/>
  <c r="W92" i="1"/>
  <c r="AA92" i="1"/>
  <c r="AE92" i="1"/>
  <c r="AI92" i="1"/>
  <c r="AM92" i="1"/>
  <c r="AQ92" i="1"/>
  <c r="C153" i="1"/>
  <c r="G148" i="1"/>
  <c r="K148" i="1"/>
  <c r="O148" i="1"/>
  <c r="S148" i="1"/>
  <c r="W148" i="1"/>
  <c r="AA148" i="1"/>
  <c r="AE148" i="1"/>
  <c r="AI148" i="1"/>
  <c r="AM148" i="1"/>
  <c r="AQ148" i="1"/>
  <c r="G151" i="1"/>
  <c r="K151" i="1"/>
  <c r="O151" i="1"/>
  <c r="S151" i="1"/>
  <c r="W151" i="1"/>
  <c r="AA151" i="1"/>
  <c r="AE151" i="1"/>
  <c r="AI151" i="1"/>
  <c r="AM151" i="1"/>
  <c r="AI47" i="1"/>
  <c r="E73" i="1"/>
  <c r="G73" i="1"/>
  <c r="K73" i="1"/>
  <c r="O74" i="1"/>
  <c r="AA74" i="1"/>
  <c r="AE74" i="1"/>
  <c r="AK74" i="1"/>
  <c r="AO74" i="1"/>
  <c r="AR78" i="1"/>
  <c r="AS78" i="1" s="1"/>
  <c r="AS80" i="1"/>
  <c r="E92" i="1"/>
  <c r="I92" i="1"/>
  <c r="M92" i="1"/>
  <c r="Q92" i="1"/>
  <c r="U92" i="1"/>
  <c r="Y92" i="1"/>
  <c r="AC92" i="1"/>
  <c r="AG92" i="1"/>
  <c r="AK92" i="1"/>
  <c r="AO92" i="1"/>
  <c r="AR148" i="1"/>
  <c r="AS148" i="1" s="1"/>
  <c r="E148" i="1"/>
  <c r="I148" i="1"/>
  <c r="M148" i="1"/>
  <c r="Q148" i="1"/>
  <c r="U148" i="1"/>
  <c r="Y148" i="1"/>
  <c r="AC148" i="1"/>
  <c r="AG148" i="1"/>
  <c r="AK148" i="1"/>
  <c r="AO148" i="1"/>
  <c r="AS151" i="1"/>
  <c r="E151" i="1"/>
  <c r="I151" i="1"/>
  <c r="M151" i="1"/>
  <c r="Q151" i="1"/>
  <c r="U151" i="1"/>
  <c r="Y151" i="1"/>
  <c r="AC151" i="1"/>
  <c r="AG151" i="1"/>
  <c r="AK151" i="1"/>
  <c r="AO151" i="1"/>
  <c r="W41" i="1"/>
  <c r="AR47" i="1"/>
  <c r="AS47" i="1" s="1"/>
  <c r="Q73" i="1"/>
  <c r="AS76" i="1"/>
  <c r="AS94" i="1"/>
  <c r="F153" i="1"/>
  <c r="H153" i="1"/>
  <c r="J153" i="1"/>
  <c r="L153" i="1"/>
  <c r="N153" i="1"/>
  <c r="P153" i="1"/>
  <c r="R153" i="1"/>
  <c r="T153" i="1"/>
  <c r="V153" i="1"/>
  <c r="X153" i="1"/>
  <c r="Z153" i="1"/>
  <c r="AB153" i="1"/>
  <c r="AD153" i="1"/>
  <c r="AF153" i="1"/>
  <c r="AH153" i="1"/>
  <c r="AJ153" i="1"/>
  <c r="AL153" i="1"/>
  <c r="AN153" i="1"/>
  <c r="AP153" i="1"/>
  <c r="AR41" i="1"/>
  <c r="AS41" i="1" s="1"/>
  <c r="E78" i="1"/>
  <c r="G78" i="1"/>
  <c r="I78" i="1"/>
  <c r="K78" i="1"/>
  <c r="M78" i="1"/>
  <c r="O78" i="1"/>
  <c r="Q78" i="1"/>
  <c r="S78" i="1"/>
  <c r="U78" i="1"/>
  <c r="W78" i="1"/>
  <c r="Y78" i="1"/>
  <c r="AA78" i="1"/>
  <c r="AC78" i="1"/>
  <c r="AE78" i="1"/>
  <c r="AG78" i="1"/>
  <c r="AI78" i="1"/>
  <c r="AK78" i="1"/>
  <c r="AM78" i="1"/>
  <c r="AO78" i="1"/>
  <c r="AS150" i="1"/>
  <c r="D153" i="1" l="1"/>
  <c r="E153" i="1" s="1"/>
  <c r="AO153" i="1"/>
  <c r="AK153" i="1"/>
  <c r="AG153" i="1"/>
  <c r="AC153" i="1"/>
  <c r="Y153" i="1"/>
  <c r="U153" i="1"/>
  <c r="Q153" i="1"/>
  <c r="M153" i="1"/>
  <c r="I153" i="1"/>
  <c r="AQ153" i="1"/>
  <c r="AM153" i="1"/>
  <c r="AI153" i="1"/>
  <c r="AE153" i="1"/>
  <c r="AA153" i="1"/>
  <c r="W153" i="1"/>
  <c r="S153" i="1"/>
  <c r="O153" i="1"/>
  <c r="K153" i="1"/>
  <c r="G153" i="1"/>
  <c r="AR74" i="1"/>
  <c r="AR153" i="1" l="1"/>
  <c r="AS74" i="1"/>
  <c r="AS153" i="1" l="1"/>
</calcChain>
</file>

<file path=xl/sharedStrings.xml><?xml version="1.0" encoding="utf-8"?>
<sst xmlns="http://schemas.openxmlformats.org/spreadsheetml/2006/main" count="234" uniqueCount="194">
  <si>
    <t>2010-2011</t>
  </si>
  <si>
    <t>Other Purchased Services - 
Expenditures by Object</t>
  </si>
  <si>
    <t>Oct.  2010 Elementary Secondary Membership</t>
  </si>
  <si>
    <t>Payments in Lieu of Transportation</t>
  </si>
  <si>
    <t>Student Transportation Purchased from Other Sources</t>
  </si>
  <si>
    <t>Liability Insurance</t>
  </si>
  <si>
    <t>Property Insurance</t>
  </si>
  <si>
    <t>Fleet Insurance</t>
  </si>
  <si>
    <t>Errors &amp; Omissions Insurance</t>
  </si>
  <si>
    <t>Faithful Performance Bonds</t>
  </si>
  <si>
    <t>Other Insurance</t>
  </si>
  <si>
    <t>Telephone &amp; Postage</t>
  </si>
  <si>
    <t>Advertising</t>
  </si>
  <si>
    <t>Printing &amp; Binding</t>
  </si>
  <si>
    <t>Tuition to Other in State LEA's</t>
  </si>
  <si>
    <t>Other Tuition</t>
  </si>
  <si>
    <t>Food Service Management</t>
  </si>
  <si>
    <t>Mileage Allowance</t>
  </si>
  <si>
    <t>Travel Expense Reimbursement</t>
  </si>
  <si>
    <t>Operational Allowance</t>
  </si>
  <si>
    <t>Services Purchased Locally</t>
  </si>
  <si>
    <t>Services Purchased from Another LEA within the State</t>
  </si>
  <si>
    <t>Services Purchased from Another LEA outside the State</t>
  </si>
  <si>
    <t>Total Other Purchased Services Expenditures</t>
  </si>
  <si>
    <t>LEA</t>
  </si>
  <si>
    <t>DISTRICT</t>
  </si>
  <si>
    <t>Object Code 513</t>
  </si>
  <si>
    <t>Per Pupil</t>
  </si>
  <si>
    <t>Object Code 519</t>
  </si>
  <si>
    <t>Object Code 521</t>
  </si>
  <si>
    <t>Object Code 522</t>
  </si>
  <si>
    <t>Object Code 523</t>
  </si>
  <si>
    <t>Object Code 524</t>
  </si>
  <si>
    <t xml:space="preserve"> Object Code 525</t>
  </si>
  <si>
    <t>Object Code 529</t>
  </si>
  <si>
    <t>Object Code 530</t>
  </si>
  <si>
    <t>Object Code 540</t>
  </si>
  <si>
    <t>Object Code 550</t>
  </si>
  <si>
    <t>Object Code 561</t>
  </si>
  <si>
    <t>Object Code 569</t>
  </si>
  <si>
    <t>Object Code 570</t>
  </si>
  <si>
    <t>Object Code 581</t>
  </si>
  <si>
    <t>Object Code 582</t>
  </si>
  <si>
    <t>Object Code 583</t>
  </si>
  <si>
    <t>Object Code 591</t>
  </si>
  <si>
    <t>Object Code 592</t>
  </si>
  <si>
    <t>Object Code 593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</si>
  <si>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</si>
  <si>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</si>
  <si>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</si>
  <si>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</si>
  <si>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</si>
  <si>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</si>
  <si>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</si>
  <si>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</si>
  <si>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</si>
  <si>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</si>
  <si>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</si>
  <si>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</si>
  <si>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</si>
  <si>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</si>
  <si>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</si>
  <si>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</si>
  <si>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</si>
  <si>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</si>
  <si>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</si>
  <si>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</si>
  <si>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</si>
  <si>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</si>
  <si>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</si>
  <si>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</si>
  <si>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</si>
  <si>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</si>
  <si>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</si>
  <si>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</si>
  <si>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</si>
  <si>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</si>
  <si>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</si>
  <si>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</si>
  <si>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</si>
  <si>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</si>
  <si>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</si>
  <si>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</si>
  <si>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</si>
  <si>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</si>
  <si>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</si>
  <si>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</si>
  <si>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</si>
  <si>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</si>
  <si>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</si>
  <si>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</si>
  <si>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</si>
  <si>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</si>
  <si>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</si>
  <si>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</si>
  <si>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</si>
  <si>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</si>
  <si>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</si>
  <si>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</si>
  <si>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</si>
  <si>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</si>
  <si>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</si>
  <si>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</si>
  <si>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</si>
  <si>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</si>
  <si>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</si>
  <si>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</si>
  <si>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</si>
  <si>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</si>
  <si>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</si>
  <si>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</si>
  <si>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</si>
  <si>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</si>
  <si>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</si>
  <si>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</si>
  <si>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</si>
  <si>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 *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</si>
  <si>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</si>
  <si>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</si>
  <si>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</si>
  <si>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</si>
  <si>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</si>
  <si>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</si>
  <si>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</si>
  <si>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</si>
  <si>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</si>
  <si>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</si>
  <si>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</si>
  <si>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</si>
  <si>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</si>
  <si>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</si>
  <si>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</si>
  <si>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 of New Orleans (VIBE)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</si>
  <si>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</si>
  <si>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</si>
  <si>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</si>
  <si>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</si>
  <si>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</si>
  <si>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</si>
  <si>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</si>
  <si>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</si>
  <si>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>Batiste Cultural Arts Academy at Live Oak Elem.</t>
  </si>
  <si>
    <t xml:space="preserve">SciTech Academy at Laurel Elementary 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</si>
  <si>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</si>
  <si>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</si>
  <si>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</si>
  <si>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</si>
  <si>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</si>
  <si>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</si>
  <si>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</si>
  <si>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</si>
  <si>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</si>
  <si>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</si>
  <si>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</si>
  <si>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</si>
  <si>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</si>
  <si>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</si>
  <si>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</si>
  <si>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</si>
  <si>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</si>
  <si>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</si>
  <si>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</si>
  <si>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</si>
  <si>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 xml:space="preserve">Abramson Science &amp; Technology Charter School 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</si>
  <si>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</si>
  <si>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</si>
  <si>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</si>
  <si>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</si>
  <si>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</si>
  <si>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</si>
  <si>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</si>
  <si>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</si>
  <si>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</si>
  <si>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</si>
  <si>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</si>
  <si>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</si>
  <si>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</si>
  <si>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</si>
  <si>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</si>
  <si>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</si>
  <si>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</si>
  <si>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</si>
  <si>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</si>
  <si>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</si>
  <si>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 xml:space="preserve">KIPP New Orleans Leadership Academy </t>
  </si>
  <si>
    <t>Samuel J. Green (FirstLine)</t>
  </si>
  <si>
    <t>New Orleans Charter Middle School at Ashe (FirstLine)</t>
  </si>
  <si>
    <t>John Dibert Community School (FirstLine)</t>
  </si>
  <si>
    <t>Total Type 5 Charter Schools</t>
  </si>
  <si>
    <t>A02</t>
  </si>
  <si>
    <t>Office of Juvenile Justice</t>
  </si>
  <si>
    <t>Total Office of Juvenile Justice Schools</t>
  </si>
  <si>
    <t>Total State</t>
  </si>
  <si>
    <t>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</si>
</sst>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&quot;$&quot;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</borders>
  <cellStyleXfs count="24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" fillId="0" borderId="0"/>
    <xf numFmtId="0" fontId="1" fillId="0" borderId="0"/>
  </cellStyleXfs>
  <cellXfs count="81">
    <xf numFmtId="0" fontId="0" fillId="0" borderId="0" xfId="0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/>
    <xf numFmtId="0" fontId="8" fillId="3" borderId="5" xfId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0" borderId="0" xfId="0" applyFont="1" applyBorder="1"/>
    <xf numFmtId="0" fontId="8" fillId="0" borderId="2" xfId="2" applyFont="1" applyFill="1" applyBorder="1" applyAlignment="1">
      <alignment wrapText="1"/>
    </xf>
    <xf numFmtId="0" fontId="8" fillId="0" borderId="7" xfId="2" applyFont="1" applyFill="1" applyBorder="1" applyAlignment="1">
      <alignment wrapText="1"/>
    </xf>
    <xf numFmtId="3" fontId="8" fillId="4" borderId="8" xfId="2" applyNumberFormat="1" applyFont="1" applyFill="1" applyBorder="1" applyAlignment="1">
      <alignment horizontal="right" wrapText="1"/>
    </xf>
    <xf numFmtId="165" fontId="8" fillId="0" borderId="2" xfId="2" applyNumberFormat="1" applyFont="1" applyFill="1" applyBorder="1" applyAlignment="1">
      <alignment horizontal="right" wrapText="1"/>
    </xf>
    <xf numFmtId="165" fontId="8" fillId="5" borderId="9" xfId="2" applyNumberFormat="1" applyFont="1" applyFill="1" applyBorder="1" applyAlignment="1">
      <alignment horizontal="right" wrapText="1"/>
    </xf>
    <xf numFmtId="0" fontId="8" fillId="0" borderId="8" xfId="2" applyFont="1" applyFill="1" applyBorder="1" applyAlignment="1">
      <alignment horizontal="right" wrapText="1"/>
    </xf>
    <xf numFmtId="0" fontId="8" fillId="0" borderId="10" xfId="2" applyFont="1" applyFill="1" applyBorder="1" applyAlignment="1">
      <alignment wrapText="1"/>
    </xf>
    <xf numFmtId="165" fontId="8" fillId="0" borderId="8" xfId="2" applyNumberFormat="1" applyFont="1" applyFill="1" applyBorder="1" applyAlignment="1">
      <alignment horizontal="right" wrapText="1"/>
    </xf>
    <xf numFmtId="165" fontId="8" fillId="5" borderId="11" xfId="2" applyNumberFormat="1" applyFont="1" applyFill="1" applyBorder="1" applyAlignment="1">
      <alignment horizontal="right" wrapText="1"/>
    </xf>
    <xf numFmtId="0" fontId="8" fillId="0" borderId="3" xfId="2" applyFont="1" applyFill="1" applyBorder="1" applyAlignment="1">
      <alignment horizontal="right" wrapText="1"/>
    </xf>
    <xf numFmtId="0" fontId="8" fillId="0" borderId="4" xfId="2" applyFont="1" applyFill="1" applyBorder="1" applyAlignment="1">
      <alignment horizontal="left" wrapText="1"/>
    </xf>
    <xf numFmtId="3" fontId="8" fillId="4" borderId="3" xfId="2" applyNumberFormat="1" applyFont="1" applyFill="1" applyBorder="1" applyAlignment="1">
      <alignment horizontal="right" wrapText="1"/>
    </xf>
    <xf numFmtId="165" fontId="8" fillId="0" borderId="3" xfId="2" applyNumberFormat="1" applyFont="1" applyFill="1" applyBorder="1" applyAlignment="1">
      <alignment horizontal="right" wrapText="1"/>
    </xf>
    <xf numFmtId="165" fontId="8" fillId="5" borderId="6" xfId="2" applyNumberFormat="1" applyFont="1" applyFill="1" applyBorder="1" applyAlignment="1">
      <alignment horizontal="right" wrapText="1"/>
    </xf>
    <xf numFmtId="0" fontId="5" fillId="0" borderId="12" xfId="0" applyFont="1" applyBorder="1"/>
    <xf numFmtId="0" fontId="4" fillId="0" borderId="13" xfId="0" applyFont="1" applyBorder="1"/>
    <xf numFmtId="3" fontId="4" fillId="2" borderId="14" xfId="0" applyNumberFormat="1" applyFont="1" applyFill="1" applyBorder="1"/>
    <xf numFmtId="165" fontId="4" fillId="0" borderId="5" xfId="0" applyNumberFormat="1" applyFont="1" applyBorder="1"/>
    <xf numFmtId="165" fontId="6" fillId="3" borderId="9" xfId="0" applyNumberFormat="1" applyFont="1" applyFill="1" applyBorder="1"/>
    <xf numFmtId="0" fontId="5" fillId="6" borderId="12" xfId="0" applyFont="1" applyFill="1" applyBorder="1"/>
    <xf numFmtId="0" fontId="5" fillId="6" borderId="13" xfId="0" applyFont="1" applyFill="1" applyBorder="1"/>
    <xf numFmtId="0" fontId="5" fillId="6" borderId="15" xfId="0" applyFont="1" applyFill="1" applyBorder="1"/>
    <xf numFmtId="0" fontId="8" fillId="0" borderId="8" xfId="2" applyFont="1" applyFill="1" applyBorder="1" applyAlignment="1">
      <alignment wrapText="1"/>
    </xf>
    <xf numFmtId="0" fontId="8" fillId="0" borderId="14" xfId="2" applyFont="1" applyFill="1" applyBorder="1" applyAlignment="1">
      <alignment horizontal="right" wrapText="1"/>
    </xf>
    <xf numFmtId="0" fontId="8" fillId="0" borderId="16" xfId="2" applyFont="1" applyFill="1" applyBorder="1" applyAlignment="1">
      <alignment horizontal="left" wrapText="1"/>
    </xf>
    <xf numFmtId="0" fontId="5" fillId="0" borderId="16" xfId="0" applyFont="1" applyBorder="1"/>
    <xf numFmtId="0" fontId="4" fillId="0" borderId="17" xfId="0" applyFont="1" applyBorder="1" applyAlignment="1">
      <alignment horizontal="left"/>
    </xf>
    <xf numFmtId="165" fontId="4" fillId="0" borderId="18" xfId="0" applyNumberFormat="1" applyFont="1" applyBorder="1"/>
    <xf numFmtId="165" fontId="4" fillId="0" borderId="19" xfId="0" applyNumberFormat="1" applyFont="1" applyBorder="1"/>
    <xf numFmtId="165" fontId="6" fillId="3" borderId="15" xfId="0" applyNumberFormat="1" applyFont="1" applyFill="1" applyBorder="1"/>
    <xf numFmtId="0" fontId="5" fillId="6" borderId="20" xfId="0" applyFont="1" applyFill="1" applyBorder="1"/>
    <xf numFmtId="0" fontId="5" fillId="6" borderId="21" xfId="0" applyFont="1" applyFill="1" applyBorder="1"/>
    <xf numFmtId="0" fontId="5" fillId="6" borderId="22" xfId="0" applyFont="1" applyFill="1" applyBorder="1"/>
    <xf numFmtId="0" fontId="8" fillId="0" borderId="3" xfId="2" applyFont="1" applyFill="1" applyBorder="1" applyAlignment="1">
      <alignment horizontal="left" wrapText="1"/>
    </xf>
    <xf numFmtId="3" fontId="8" fillId="4" borderId="2" xfId="2" applyNumberFormat="1" applyFont="1" applyFill="1" applyBorder="1" applyAlignment="1">
      <alignment horizontal="right" wrapText="1"/>
    </xf>
    <xf numFmtId="0" fontId="8" fillId="0" borderId="3" xfId="2" applyFont="1" applyFill="1" applyBorder="1" applyAlignment="1">
      <alignment wrapText="1"/>
    </xf>
    <xf numFmtId="165" fontId="4" fillId="0" borderId="23" xfId="0" applyNumberFormat="1" applyFont="1" applyBorder="1"/>
    <xf numFmtId="165" fontId="6" fillId="3" borderId="6" xfId="0" applyNumberFormat="1" applyFont="1" applyFill="1" applyBorder="1"/>
    <xf numFmtId="0" fontId="8" fillId="7" borderId="8" xfId="2" applyFont="1" applyFill="1" applyBorder="1" applyAlignment="1">
      <alignment horizontal="right" wrapText="1"/>
    </xf>
    <xf numFmtId="0" fontId="8" fillId="7" borderId="8" xfId="2" applyFont="1" applyFill="1" applyBorder="1" applyAlignment="1">
      <alignment wrapText="1"/>
    </xf>
    <xf numFmtId="0" fontId="5" fillId="0" borderId="10" xfId="0" applyFont="1" applyBorder="1"/>
    <xf numFmtId="0" fontId="8" fillId="7" borderId="8" xfId="3" applyFont="1" applyFill="1" applyBorder="1" applyAlignment="1">
      <alignment horizontal="right" wrapText="1"/>
    </xf>
    <xf numFmtId="0" fontId="8" fillId="7" borderId="8" xfId="3" applyFont="1" applyFill="1" applyBorder="1" applyAlignment="1">
      <alignment wrapText="1"/>
    </xf>
    <xf numFmtId="0" fontId="8" fillId="7" borderId="3" xfId="3" applyFont="1" applyFill="1" applyBorder="1" applyAlignment="1">
      <alignment horizontal="right" wrapText="1"/>
    </xf>
    <xf numFmtId="0" fontId="8" fillId="7" borderId="3" xfId="3" applyFont="1" applyFill="1" applyBorder="1" applyAlignment="1">
      <alignment wrapText="1"/>
    </xf>
    <xf numFmtId="0" fontId="5" fillId="0" borderId="1" xfId="0" applyFont="1" applyBorder="1"/>
    <xf numFmtId="0" fontId="8" fillId="7" borderId="8" xfId="3" applyFont="1" applyFill="1" applyBorder="1" applyAlignment="1">
      <alignment horizontal="left" wrapText="1"/>
    </xf>
    <xf numFmtId="0" fontId="8" fillId="7" borderId="3" xfId="2" applyFont="1" applyFill="1" applyBorder="1" applyAlignment="1">
      <alignment horizontal="right" wrapText="1"/>
    </xf>
    <xf numFmtId="0" fontId="8" fillId="7" borderId="3" xfId="2" applyFont="1" applyFill="1" applyBorder="1" applyAlignment="1">
      <alignment wrapText="1"/>
    </xf>
    <xf numFmtId="165" fontId="4" fillId="0" borderId="3" xfId="0" applyNumberFormat="1" applyFont="1" applyBorder="1"/>
    <xf numFmtId="0" fontId="5" fillId="0" borderId="24" xfId="0" applyFont="1" applyBorder="1"/>
    <xf numFmtId="0" fontId="4" fillId="0" borderId="25" xfId="0" applyFont="1" applyBorder="1" applyAlignment="1">
      <alignment horizontal="left"/>
    </xf>
    <xf numFmtId="3" fontId="4" fillId="2" borderId="26" xfId="0" applyNumberFormat="1" applyFont="1" applyFill="1" applyBorder="1"/>
    <xf numFmtId="3" fontId="4" fillId="7" borderId="27" xfId="0" applyNumberFormat="1" applyFont="1" applyFill="1" applyBorder="1"/>
    <xf numFmtId="165" fontId="4" fillId="0" borderId="28" xfId="0" applyNumberFormat="1" applyFont="1" applyBorder="1"/>
    <xf numFmtId="165" fontId="6" fillId="3" borderId="29" xfId="0" applyNumberFormat="1" applyFont="1" applyFill="1" applyBorder="1"/>
    <xf numFmtId="0" fontId="5" fillId="0" borderId="0" xfId="0" applyFont="1" applyAlignment="1">
      <alignment wrapText="1"/>
    </xf>
    <xf numFmtId="165" fontId="5" fillId="0" borderId="0" xfId="0" applyNumberFormat="1" applyFont="1"/>
    <xf numFmtId="0" fontId="5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8" fontId="5" fillId="0" borderId="0" xfId="4" applyNumberFormat="1" applyFont="1" applyFill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8" fontId="5" fillId="0" borderId="0" xfId="4" applyNumberFormat="1" applyFont="1" applyFill="1" applyAlignment="1">
      <alignment horizontal="left" vertical="center" wrapText="1"/>
    </xf>
  </cellXfs>
  <cellStyles count="24">
    <cellStyle name="Comma 2" xfId="5"/>
    <cellStyle name="Comma 3" xfId="6"/>
    <cellStyle name="Normal" xfId="0" builtinId="0"/>
    <cellStyle name="Normal 135" xfId="7"/>
    <cellStyle name="Normal 16 2" xfId="8"/>
    <cellStyle name="Normal 19 2" xfId="9"/>
    <cellStyle name="Normal 2 2" xfId="10"/>
    <cellStyle name="Normal 2 2 2" xfId="11"/>
    <cellStyle name="Normal 2 3" xfId="12"/>
    <cellStyle name="Normal 2 4" xfId="13"/>
    <cellStyle name="Normal 3 2" xfId="14"/>
    <cellStyle name="Normal 38 2" xfId="4"/>
    <cellStyle name="Normal 39 2" xfId="15"/>
    <cellStyle name="Normal 4 2" xfId="16"/>
    <cellStyle name="Normal 4 3" xfId="17"/>
    <cellStyle name="Normal 4 4" xfId="18"/>
    <cellStyle name="Normal 4 5" xfId="19"/>
    <cellStyle name="Normal 4 6" xfId="20"/>
    <cellStyle name="Normal 46 2" xfId="21"/>
    <cellStyle name="Normal 46 3" xfId="22"/>
    <cellStyle name="Normal 47 2" xfId="23"/>
    <cellStyle name="Normal_800" xfId="1"/>
    <cellStyle name="Normal_Sheet1" xfId="2"/>
    <cellStyle name="Normal_Sheet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Object/16-FY10-11%20Total%20Expenditures%20by%20Object_500%20Other%20Purchased%20Servi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Purchased Services - 500"/>
      <sheetName val="Raw Data"/>
      <sheetName val="Hurricane"/>
      <sheetName val="RSD Adjs."/>
    </sheetNames>
    <sheetDataSet>
      <sheetData sheetId="0"/>
      <sheetData sheetId="1"/>
      <sheetData sheetId="2">
        <row r="7">
          <cell r="N7">
            <v>3515</v>
          </cell>
        </row>
        <row r="8">
          <cell r="T8">
            <v>1437</v>
          </cell>
        </row>
        <row r="13">
          <cell r="E13">
            <v>672056</v>
          </cell>
          <cell r="F13">
            <v>3557451</v>
          </cell>
          <cell r="M13">
            <v>22875</v>
          </cell>
          <cell r="N13">
            <v>7931</v>
          </cell>
          <cell r="O13">
            <v>6267</v>
          </cell>
          <cell r="T13">
            <v>170</v>
          </cell>
        </row>
      </sheetData>
      <sheetData sheetId="3">
        <row r="5">
          <cell r="D5">
            <v>178188.44</v>
          </cell>
        </row>
        <row r="7">
          <cell r="D7">
            <v>7893473.3799999999</v>
          </cell>
        </row>
        <row r="12">
          <cell r="D12">
            <v>6002.34</v>
          </cell>
        </row>
        <row r="16">
          <cell r="D16">
            <v>4349.7700000000004</v>
          </cell>
        </row>
        <row r="94">
          <cell r="D94">
            <v>1854.56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8"/>
  <sheetViews>
    <sheetView tabSelected="1" view="pageBreakPreview" zoomScale="70" zoomScaleNormal="6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58" sqref="A158:XFD161"/>
    </sheetView>
  </sheetViews>
  <sheetFormatPr defaultRowHeight="12.75" x14ac:dyDescent="0.2"/>
  <cols>
    <col min="1" max="1" width="9.85546875" style="9" customWidth="1"/>
    <col min="2" max="2" width="47.28515625" style="9" customWidth="1"/>
    <col min="3" max="3" width="15.140625" style="9" bestFit="1" customWidth="1"/>
    <col min="4" max="4" width="19.85546875" style="9" bestFit="1" customWidth="1"/>
    <col min="5" max="5" width="7.7109375" style="9" bestFit="1" customWidth="1"/>
    <col min="6" max="6" width="19" style="9" bestFit="1" customWidth="1"/>
    <col min="7" max="7" width="7.7109375" style="9" bestFit="1" customWidth="1"/>
    <col min="8" max="8" width="16.140625" style="9" bestFit="1" customWidth="1"/>
    <col min="9" max="9" width="7.7109375" style="9" bestFit="1" customWidth="1"/>
    <col min="10" max="10" width="16.5703125" style="9" bestFit="1" customWidth="1"/>
    <col min="11" max="11" width="7.7109375" style="9" bestFit="1" customWidth="1"/>
    <col min="12" max="12" width="18.42578125" style="9" bestFit="1" customWidth="1"/>
    <col min="13" max="13" width="7.7109375" style="9" bestFit="1" customWidth="1"/>
    <col min="14" max="14" width="16.5703125" style="9" bestFit="1" customWidth="1"/>
    <col min="15" max="15" width="7.7109375" style="9" bestFit="1" customWidth="1"/>
    <col min="16" max="16" width="16.85546875" style="9" bestFit="1" customWidth="1"/>
    <col min="17" max="17" width="7.7109375" style="9" bestFit="1" customWidth="1"/>
    <col min="18" max="18" width="19" style="9" bestFit="1" customWidth="1"/>
    <col min="19" max="19" width="7.7109375" style="9" bestFit="1" customWidth="1"/>
    <col min="20" max="20" width="16.5703125" style="9" bestFit="1" customWidth="1"/>
    <col min="21" max="21" width="7.7109375" style="9" bestFit="1" customWidth="1"/>
    <col min="22" max="22" width="16.5703125" style="9" bestFit="1" customWidth="1"/>
    <col min="23" max="23" width="7.7109375" style="9" bestFit="1" customWidth="1"/>
    <col min="24" max="24" width="16.28515625" style="9" bestFit="1" customWidth="1"/>
    <col min="25" max="25" width="7.7109375" style="9" bestFit="1" customWidth="1"/>
    <col min="26" max="26" width="19.7109375" style="9" bestFit="1" customWidth="1"/>
    <col min="27" max="27" width="7.7109375" style="9" bestFit="1" customWidth="1"/>
    <col min="28" max="28" width="16.5703125" style="9" bestFit="1" customWidth="1"/>
    <col min="29" max="29" width="7.7109375" style="9" bestFit="1" customWidth="1"/>
    <col min="30" max="30" width="16.5703125" style="9" bestFit="1" customWidth="1"/>
    <col min="31" max="31" width="7.7109375" style="9" bestFit="1" customWidth="1"/>
    <col min="32" max="32" width="16.140625" style="9" bestFit="1" customWidth="1"/>
    <col min="33" max="33" width="7.7109375" style="9" bestFit="1" customWidth="1"/>
    <col min="34" max="34" width="18.42578125" style="9" bestFit="1" customWidth="1"/>
    <col min="35" max="35" width="7.7109375" style="9" bestFit="1" customWidth="1"/>
    <col min="36" max="36" width="16.5703125" style="9" bestFit="1" customWidth="1"/>
    <col min="37" max="37" width="7.7109375" style="9" bestFit="1" customWidth="1"/>
    <col min="38" max="38" width="16.140625" style="9" bestFit="1" customWidth="1"/>
    <col min="39" max="39" width="7.85546875" style="9" bestFit="1" customWidth="1"/>
    <col min="40" max="40" width="19.140625" style="9" bestFit="1" customWidth="1"/>
    <col min="41" max="41" width="7.85546875" style="9" bestFit="1" customWidth="1"/>
    <col min="42" max="42" width="19" style="9" bestFit="1" customWidth="1"/>
    <col min="43" max="43" width="11.85546875" style="9" bestFit="1" customWidth="1"/>
    <col min="44" max="44" width="24.140625" style="9" customWidth="1"/>
    <col min="45" max="45" width="13.5703125" style="9" customWidth="1"/>
    <col min="46" max="16384" width="9.140625" style="9"/>
  </cols>
  <sheetData>
    <row r="1" spans="1:56" s="3" customFormat="1" ht="96.75" customHeight="1" x14ac:dyDescent="0.2">
      <c r="A1" s="73" t="s">
        <v>0</v>
      </c>
      <c r="B1" s="73"/>
      <c r="C1" s="1"/>
      <c r="D1" s="73" t="s">
        <v>1</v>
      </c>
      <c r="E1" s="73"/>
      <c r="F1" s="73"/>
      <c r="G1" s="73"/>
      <c r="H1" s="73" t="s">
        <v>1</v>
      </c>
      <c r="I1" s="73"/>
      <c r="J1" s="73"/>
      <c r="K1" s="73"/>
      <c r="L1" s="73" t="s">
        <v>1</v>
      </c>
      <c r="M1" s="73"/>
      <c r="N1" s="73"/>
      <c r="O1" s="73"/>
      <c r="P1" s="73" t="s">
        <v>1</v>
      </c>
      <c r="Q1" s="73"/>
      <c r="R1" s="73"/>
      <c r="S1" s="73"/>
      <c r="T1" s="73" t="s">
        <v>1</v>
      </c>
      <c r="U1" s="73"/>
      <c r="V1" s="73"/>
      <c r="W1" s="73"/>
      <c r="X1" s="73" t="s">
        <v>1</v>
      </c>
      <c r="Y1" s="73"/>
      <c r="Z1" s="73"/>
      <c r="AA1" s="73"/>
      <c r="AB1" s="73" t="s">
        <v>1</v>
      </c>
      <c r="AC1" s="73"/>
      <c r="AD1" s="73"/>
      <c r="AE1" s="73"/>
      <c r="AF1" s="73" t="s">
        <v>1</v>
      </c>
      <c r="AG1" s="73"/>
      <c r="AH1" s="73"/>
      <c r="AI1" s="73"/>
      <c r="AJ1" s="73" t="s">
        <v>1</v>
      </c>
      <c r="AK1" s="73"/>
      <c r="AL1" s="73"/>
      <c r="AM1" s="73"/>
      <c r="AN1" s="73" t="s">
        <v>1</v>
      </c>
      <c r="AO1" s="73"/>
      <c r="AP1" s="73"/>
      <c r="AQ1" s="73"/>
      <c r="AR1" s="73" t="s">
        <v>1</v>
      </c>
      <c r="AS1" s="73"/>
      <c r="AT1" s="73"/>
      <c r="AU1" s="2"/>
    </row>
    <row r="2" spans="1:56" ht="38.25" customHeight="1" x14ac:dyDescent="0.2">
      <c r="A2" s="74"/>
      <c r="B2" s="74"/>
      <c r="C2" s="75" t="s">
        <v>2</v>
      </c>
      <c r="D2" s="4" t="s">
        <v>3</v>
      </c>
      <c r="E2" s="5"/>
      <c r="F2" s="4" t="s">
        <v>4</v>
      </c>
      <c r="G2" s="6"/>
      <c r="H2" s="7" t="s">
        <v>5</v>
      </c>
      <c r="I2" s="6"/>
      <c r="J2" s="7" t="s">
        <v>6</v>
      </c>
      <c r="K2" s="5"/>
      <c r="L2" s="7" t="s">
        <v>7</v>
      </c>
      <c r="M2" s="5"/>
      <c r="N2" s="4" t="s">
        <v>8</v>
      </c>
      <c r="O2" s="6"/>
      <c r="P2" s="7" t="s">
        <v>9</v>
      </c>
      <c r="Q2" s="6"/>
      <c r="R2" s="7" t="s">
        <v>10</v>
      </c>
      <c r="S2" s="5"/>
      <c r="T2" s="7" t="s">
        <v>11</v>
      </c>
      <c r="U2" s="5"/>
      <c r="V2" s="7" t="s">
        <v>12</v>
      </c>
      <c r="W2" s="6"/>
      <c r="X2" s="7" t="s">
        <v>13</v>
      </c>
      <c r="Y2" s="8"/>
      <c r="Z2" s="7" t="s">
        <v>14</v>
      </c>
      <c r="AA2" s="5"/>
      <c r="AB2" s="7" t="s">
        <v>15</v>
      </c>
      <c r="AC2" s="5"/>
      <c r="AD2" s="7" t="s">
        <v>16</v>
      </c>
      <c r="AE2" s="6"/>
      <c r="AF2" s="7" t="s">
        <v>17</v>
      </c>
      <c r="AG2" s="6"/>
      <c r="AH2" s="7" t="s">
        <v>18</v>
      </c>
      <c r="AI2" s="5"/>
      <c r="AJ2" s="7" t="s">
        <v>19</v>
      </c>
      <c r="AK2" s="5"/>
      <c r="AL2" s="7" t="s">
        <v>20</v>
      </c>
      <c r="AM2" s="6"/>
      <c r="AN2" s="7" t="s">
        <v>21</v>
      </c>
      <c r="AO2" s="5"/>
      <c r="AP2" s="7" t="s">
        <v>22</v>
      </c>
      <c r="AQ2" s="8"/>
      <c r="AR2" s="78" t="s">
        <v>23</v>
      </c>
      <c r="AS2" s="6"/>
    </row>
    <row r="3" spans="1:56" ht="44.25" customHeight="1" x14ac:dyDescent="0.2">
      <c r="A3" s="10" t="s">
        <v>24</v>
      </c>
      <c r="B3" s="10" t="s">
        <v>25</v>
      </c>
      <c r="C3" s="76"/>
      <c r="D3" s="11" t="s">
        <v>26</v>
      </c>
      <c r="E3" s="12" t="s">
        <v>27</v>
      </c>
      <c r="F3" s="11" t="s">
        <v>28</v>
      </c>
      <c r="G3" s="12" t="s">
        <v>27</v>
      </c>
      <c r="H3" s="11" t="s">
        <v>29</v>
      </c>
      <c r="I3" s="12" t="s">
        <v>27</v>
      </c>
      <c r="J3" s="11" t="s">
        <v>30</v>
      </c>
      <c r="K3" s="12" t="s">
        <v>27</v>
      </c>
      <c r="L3" s="11" t="s">
        <v>31</v>
      </c>
      <c r="M3" s="12" t="s">
        <v>27</v>
      </c>
      <c r="N3" s="11" t="s">
        <v>32</v>
      </c>
      <c r="O3" s="12" t="s">
        <v>27</v>
      </c>
      <c r="P3" s="11" t="s">
        <v>33</v>
      </c>
      <c r="Q3" s="12" t="s">
        <v>27</v>
      </c>
      <c r="R3" s="11" t="s">
        <v>34</v>
      </c>
      <c r="S3" s="12" t="s">
        <v>27</v>
      </c>
      <c r="T3" s="11" t="s">
        <v>35</v>
      </c>
      <c r="U3" s="12" t="s">
        <v>27</v>
      </c>
      <c r="V3" s="11" t="s">
        <v>36</v>
      </c>
      <c r="W3" s="12" t="s">
        <v>27</v>
      </c>
      <c r="X3" s="11" t="s">
        <v>37</v>
      </c>
      <c r="Y3" s="12" t="s">
        <v>27</v>
      </c>
      <c r="Z3" s="11" t="s">
        <v>38</v>
      </c>
      <c r="AA3" s="12" t="s">
        <v>27</v>
      </c>
      <c r="AB3" s="11" t="s">
        <v>39</v>
      </c>
      <c r="AC3" s="12" t="s">
        <v>27</v>
      </c>
      <c r="AD3" s="11" t="s">
        <v>40</v>
      </c>
      <c r="AE3" s="12" t="s">
        <v>27</v>
      </c>
      <c r="AF3" s="11" t="s">
        <v>41</v>
      </c>
      <c r="AG3" s="12" t="s">
        <v>27</v>
      </c>
      <c r="AH3" s="11" t="s">
        <v>42</v>
      </c>
      <c r="AI3" s="12" t="s">
        <v>27</v>
      </c>
      <c r="AJ3" s="11" t="s">
        <v>43</v>
      </c>
      <c r="AK3" s="12" t="s">
        <v>27</v>
      </c>
      <c r="AL3" s="11" t="s">
        <v>44</v>
      </c>
      <c r="AM3" s="12" t="s">
        <v>27</v>
      </c>
      <c r="AN3" s="11" t="s">
        <v>45</v>
      </c>
      <c r="AO3" s="12" t="s">
        <v>27</v>
      </c>
      <c r="AP3" s="11" t="s">
        <v>46</v>
      </c>
      <c r="AQ3" s="12" t="s">
        <v>27</v>
      </c>
      <c r="AR3" s="79"/>
      <c r="AS3" s="12" t="s">
        <v>27</v>
      </c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1:56" x14ac:dyDescent="0.2">
      <c r="A4" s="14">
        <v>1</v>
      </c>
      <c r="B4" s="15" t="s">
        <v>47</v>
      </c>
      <c r="C4" s="16">
        <v>9587</v>
      </c>
      <c r="D4" s="17">
        <v>1013</v>
      </c>
      <c r="E4" s="17">
        <f>D4/$C4</f>
        <v>0.10566391989151977</v>
      </c>
      <c r="F4" s="17">
        <v>0</v>
      </c>
      <c r="G4" s="17">
        <f>F4/$C4</f>
        <v>0</v>
      </c>
      <c r="H4" s="17">
        <v>213480</v>
      </c>
      <c r="I4" s="17">
        <f>H4/$C4</f>
        <v>22.267654114947323</v>
      </c>
      <c r="J4" s="17">
        <v>376760</v>
      </c>
      <c r="K4" s="17">
        <f>J4/$C4</f>
        <v>39.299050797955566</v>
      </c>
      <c r="L4" s="17">
        <v>168855</v>
      </c>
      <c r="M4" s="17">
        <f>L4/$C4</f>
        <v>17.612913320120999</v>
      </c>
      <c r="N4" s="17">
        <v>0</v>
      </c>
      <c r="O4" s="17">
        <f>N4/$C4</f>
        <v>0</v>
      </c>
      <c r="P4" s="17">
        <v>0</v>
      </c>
      <c r="Q4" s="17">
        <f>P4/$C4</f>
        <v>0</v>
      </c>
      <c r="R4" s="17">
        <v>0</v>
      </c>
      <c r="S4" s="17">
        <f>R4/$C4</f>
        <v>0</v>
      </c>
      <c r="T4" s="17">
        <v>173059</v>
      </c>
      <c r="U4" s="17">
        <f>T4/$C4</f>
        <v>18.051423803066651</v>
      </c>
      <c r="V4" s="17">
        <v>21064</v>
      </c>
      <c r="W4" s="17">
        <f t="shared" ref="W4:W67" si="0">V4/$C4</f>
        <v>2.1971419630749973</v>
      </c>
      <c r="X4" s="17">
        <v>1820</v>
      </c>
      <c r="Y4" s="17">
        <f t="shared" ref="Y4:Y67" si="1">X4/$C4</f>
        <v>0.18984040888703452</v>
      </c>
      <c r="Z4" s="17">
        <v>204328</v>
      </c>
      <c r="AA4" s="17">
        <f>Z4/$C4</f>
        <v>21.313028058829666</v>
      </c>
      <c r="AB4" s="17">
        <v>0</v>
      </c>
      <c r="AC4" s="17">
        <f>AB4/$C4</f>
        <v>0</v>
      </c>
      <c r="AD4" s="17">
        <v>173947</v>
      </c>
      <c r="AE4" s="17">
        <f>AD4/$C4</f>
        <v>18.144049233336812</v>
      </c>
      <c r="AF4" s="17">
        <v>14020</v>
      </c>
      <c r="AG4" s="17">
        <f>AF4/$C4</f>
        <v>1.4623969959319911</v>
      </c>
      <c r="AH4" s="17">
        <v>307922</v>
      </c>
      <c r="AI4" s="17">
        <f t="shared" ref="AI4:AI67" si="2">AH4/$C4</f>
        <v>32.118702409512885</v>
      </c>
      <c r="AJ4" s="17">
        <v>634281</v>
      </c>
      <c r="AK4" s="17">
        <f t="shared" ref="AK4:AK67" si="3">AJ4/$C4</f>
        <v>66.160529884218207</v>
      </c>
      <c r="AL4" s="17">
        <v>0</v>
      </c>
      <c r="AM4" s="17">
        <f t="shared" ref="AM4:AM67" si="4">AL4/$C4</f>
        <v>0</v>
      </c>
      <c r="AN4" s="17">
        <v>0</v>
      </c>
      <c r="AO4" s="17">
        <f t="shared" ref="AO4:AO67" si="5">AN4/$C4</f>
        <v>0</v>
      </c>
      <c r="AP4" s="17">
        <v>0</v>
      </c>
      <c r="AQ4" s="17">
        <f>AP4/$C4</f>
        <v>0</v>
      </c>
      <c r="AR4" s="18">
        <f t="shared" ref="AR4:AR67" si="6">D4+F4+H4+J4+L4+N4+P4+R4+T4+V4+X4+Z4+AB4+AD4+AF4+AH4+AJ4+AL4+AN4+AP4</f>
        <v>2290549</v>
      </c>
      <c r="AS4" s="17">
        <f>AR4/$C4</f>
        <v>238.92239490977366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</row>
    <row r="5" spans="1:56" x14ac:dyDescent="0.2">
      <c r="A5" s="19">
        <v>2</v>
      </c>
      <c r="B5" s="20" t="s">
        <v>48</v>
      </c>
      <c r="C5" s="16">
        <v>4277</v>
      </c>
      <c r="D5" s="21">
        <v>5654</v>
      </c>
      <c r="E5" s="21">
        <f t="shared" ref="E5:E70" si="7">D5/$C5</f>
        <v>1.3219546411035772</v>
      </c>
      <c r="F5" s="21">
        <v>0</v>
      </c>
      <c r="G5" s="21">
        <f t="shared" ref="G5:G70" si="8">F5/$C5</f>
        <v>0</v>
      </c>
      <c r="H5" s="21">
        <v>71298</v>
      </c>
      <c r="I5" s="21">
        <f t="shared" ref="I5:I70" si="9">H5/$C5</f>
        <v>16.670095861585224</v>
      </c>
      <c r="J5" s="21">
        <v>131218</v>
      </c>
      <c r="K5" s="21">
        <f t="shared" ref="K5:K70" si="10">J5/$C5</f>
        <v>30.679915828852</v>
      </c>
      <c r="L5" s="21">
        <v>111151</v>
      </c>
      <c r="M5" s="21">
        <f t="shared" ref="M5:M70" si="11">L5/$C5</f>
        <v>25.988075754033201</v>
      </c>
      <c r="N5" s="21">
        <v>21465</v>
      </c>
      <c r="O5" s="21">
        <f t="shared" ref="O5:O70" si="12">N5/$C5</f>
        <v>5.0187046995557631</v>
      </c>
      <c r="P5" s="21">
        <v>2856</v>
      </c>
      <c r="Q5" s="21">
        <f t="shared" ref="Q5:Q70" si="13">P5/$C5</f>
        <v>0.66775777414075288</v>
      </c>
      <c r="R5" s="21">
        <v>0</v>
      </c>
      <c r="S5" s="21">
        <f t="shared" ref="S5:U68" si="14">R5/$C5</f>
        <v>0</v>
      </c>
      <c r="T5" s="21">
        <v>113211</v>
      </c>
      <c r="U5" s="21">
        <f t="shared" si="14"/>
        <v>26.469721767594109</v>
      </c>
      <c r="V5" s="21">
        <v>940</v>
      </c>
      <c r="W5" s="21">
        <f t="shared" si="0"/>
        <v>0.21978021978021978</v>
      </c>
      <c r="X5" s="21">
        <v>0</v>
      </c>
      <c r="Y5" s="21">
        <f t="shared" si="1"/>
        <v>0</v>
      </c>
      <c r="Z5" s="21">
        <v>0</v>
      </c>
      <c r="AA5" s="21">
        <f t="shared" ref="AA5:AA70" si="15">Z5/$C5</f>
        <v>0</v>
      </c>
      <c r="AB5" s="21">
        <v>0</v>
      </c>
      <c r="AC5" s="21">
        <f t="shared" ref="AC5:AC70" si="16">AB5/$C5</f>
        <v>0</v>
      </c>
      <c r="AD5" s="21">
        <v>0</v>
      </c>
      <c r="AE5" s="21">
        <f t="shared" ref="AE5:AG68" si="17">AD5/$C5</f>
        <v>0</v>
      </c>
      <c r="AF5" s="21">
        <v>0</v>
      </c>
      <c r="AG5" s="21">
        <f t="shared" si="17"/>
        <v>0</v>
      </c>
      <c r="AH5" s="21">
        <v>327262</v>
      </c>
      <c r="AI5" s="21">
        <f t="shared" si="2"/>
        <v>76.516717325227958</v>
      </c>
      <c r="AJ5" s="21">
        <v>0</v>
      </c>
      <c r="AK5" s="21">
        <f t="shared" si="3"/>
        <v>0</v>
      </c>
      <c r="AL5" s="21">
        <v>0</v>
      </c>
      <c r="AM5" s="21">
        <f t="shared" si="4"/>
        <v>0</v>
      </c>
      <c r="AN5" s="21">
        <v>0</v>
      </c>
      <c r="AO5" s="21">
        <f t="shared" si="5"/>
        <v>0</v>
      </c>
      <c r="AP5" s="21">
        <v>0</v>
      </c>
      <c r="AQ5" s="21">
        <f t="shared" ref="AQ5:AQ70" si="18">AP5/$C5</f>
        <v>0</v>
      </c>
      <c r="AR5" s="22">
        <f t="shared" si="6"/>
        <v>785055</v>
      </c>
      <c r="AS5" s="21">
        <f t="shared" ref="AS5:AS70" si="19">AR5/$C5</f>
        <v>183.55272387187281</v>
      </c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x14ac:dyDescent="0.2">
      <c r="A6" s="19">
        <v>3</v>
      </c>
      <c r="B6" s="20" t="s">
        <v>49</v>
      </c>
      <c r="C6" s="16">
        <v>19980</v>
      </c>
      <c r="D6" s="21">
        <v>0</v>
      </c>
      <c r="E6" s="21">
        <f t="shared" si="7"/>
        <v>0</v>
      </c>
      <c r="F6" s="21">
        <v>2548</v>
      </c>
      <c r="G6" s="21">
        <f t="shared" si="8"/>
        <v>0.12752752752752752</v>
      </c>
      <c r="H6" s="21">
        <v>270395</v>
      </c>
      <c r="I6" s="21">
        <f t="shared" si="9"/>
        <v>13.533283283283284</v>
      </c>
      <c r="J6" s="21">
        <v>0</v>
      </c>
      <c r="K6" s="21">
        <f t="shared" si="10"/>
        <v>0</v>
      </c>
      <c r="L6" s="21">
        <v>579808</v>
      </c>
      <c r="M6" s="21">
        <f t="shared" si="11"/>
        <v>29.019419419419421</v>
      </c>
      <c r="N6" s="21">
        <v>21171</v>
      </c>
      <c r="O6" s="21">
        <f t="shared" si="12"/>
        <v>1.0596096096096097</v>
      </c>
      <c r="P6" s="21">
        <v>1980</v>
      </c>
      <c r="Q6" s="21">
        <f t="shared" si="13"/>
        <v>9.90990990990991E-2</v>
      </c>
      <c r="R6" s="21">
        <v>0</v>
      </c>
      <c r="S6" s="21">
        <f t="shared" si="14"/>
        <v>0</v>
      </c>
      <c r="T6" s="21">
        <v>788908</v>
      </c>
      <c r="U6" s="21">
        <f t="shared" si="14"/>
        <v>39.484884884884885</v>
      </c>
      <c r="V6" s="21">
        <v>14764</v>
      </c>
      <c r="W6" s="21">
        <f t="shared" si="0"/>
        <v>0.73893893893893892</v>
      </c>
      <c r="X6" s="21">
        <v>9262</v>
      </c>
      <c r="Y6" s="21">
        <f t="shared" si="1"/>
        <v>0.46356356356356354</v>
      </c>
      <c r="Z6" s="21">
        <v>0</v>
      </c>
      <c r="AA6" s="21">
        <f t="shared" si="15"/>
        <v>0</v>
      </c>
      <c r="AB6" s="21">
        <v>236864</v>
      </c>
      <c r="AC6" s="21">
        <f t="shared" si="16"/>
        <v>11.855055055055056</v>
      </c>
      <c r="AD6" s="21">
        <v>0</v>
      </c>
      <c r="AE6" s="21">
        <f t="shared" si="17"/>
        <v>0</v>
      </c>
      <c r="AF6" s="21">
        <v>10935</v>
      </c>
      <c r="AG6" s="21">
        <f t="shared" si="17"/>
        <v>0.54729729729729726</v>
      </c>
      <c r="AH6" s="21">
        <v>953881</v>
      </c>
      <c r="AI6" s="21">
        <f t="shared" si="2"/>
        <v>47.74179179179179</v>
      </c>
      <c r="AJ6" s="21">
        <v>1951</v>
      </c>
      <c r="AK6" s="21">
        <f t="shared" si="3"/>
        <v>9.7647647647647648E-2</v>
      </c>
      <c r="AL6" s="21">
        <v>0</v>
      </c>
      <c r="AM6" s="21">
        <f t="shared" si="4"/>
        <v>0</v>
      </c>
      <c r="AN6" s="21">
        <v>0</v>
      </c>
      <c r="AO6" s="21">
        <f t="shared" si="5"/>
        <v>0</v>
      </c>
      <c r="AP6" s="21">
        <v>0</v>
      </c>
      <c r="AQ6" s="21">
        <f t="shared" si="18"/>
        <v>0</v>
      </c>
      <c r="AR6" s="22">
        <f t="shared" si="6"/>
        <v>2892467</v>
      </c>
      <c r="AS6" s="21">
        <f t="shared" si="19"/>
        <v>144.76811811811811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x14ac:dyDescent="0.2">
      <c r="A7" s="19">
        <v>4</v>
      </c>
      <c r="B7" s="20" t="s">
        <v>50</v>
      </c>
      <c r="C7" s="16">
        <v>3806</v>
      </c>
      <c r="D7" s="21">
        <v>1550</v>
      </c>
      <c r="E7" s="21">
        <f t="shared" si="7"/>
        <v>0.40725170782974252</v>
      </c>
      <c r="F7" s="21">
        <v>0</v>
      </c>
      <c r="G7" s="21">
        <f t="shared" si="8"/>
        <v>0</v>
      </c>
      <c r="H7" s="21">
        <v>400395</v>
      </c>
      <c r="I7" s="21">
        <f t="shared" si="9"/>
        <v>105.20099842354178</v>
      </c>
      <c r="J7" s="21">
        <v>1010662</v>
      </c>
      <c r="K7" s="21">
        <f t="shared" si="10"/>
        <v>265.54440357330532</v>
      </c>
      <c r="L7" s="21">
        <v>15520</v>
      </c>
      <c r="M7" s="21">
        <f t="shared" si="11"/>
        <v>4.0777719390436156</v>
      </c>
      <c r="N7" s="21">
        <v>0</v>
      </c>
      <c r="O7" s="21">
        <f t="shared" si="12"/>
        <v>0</v>
      </c>
      <c r="P7" s="21">
        <v>0</v>
      </c>
      <c r="Q7" s="21">
        <f t="shared" si="13"/>
        <v>0</v>
      </c>
      <c r="R7" s="21">
        <v>0</v>
      </c>
      <c r="S7" s="21">
        <f t="shared" si="14"/>
        <v>0</v>
      </c>
      <c r="T7" s="21">
        <v>187252</v>
      </c>
      <c r="U7" s="21">
        <f t="shared" si="14"/>
        <v>49.199159222280606</v>
      </c>
      <c r="V7" s="21">
        <v>5187</v>
      </c>
      <c r="W7" s="21">
        <f t="shared" si="0"/>
        <v>1.3628481345244352</v>
      </c>
      <c r="X7" s="21">
        <v>1640</v>
      </c>
      <c r="Y7" s="21">
        <f t="shared" si="1"/>
        <v>0.43089858118759855</v>
      </c>
      <c r="Z7" s="21">
        <v>0</v>
      </c>
      <c r="AA7" s="21">
        <f t="shared" si="15"/>
        <v>0</v>
      </c>
      <c r="AB7" s="21">
        <v>1907</v>
      </c>
      <c r="AC7" s="21">
        <f t="shared" si="16"/>
        <v>0.50105097214923799</v>
      </c>
      <c r="AD7" s="21">
        <v>0</v>
      </c>
      <c r="AE7" s="21">
        <f t="shared" si="17"/>
        <v>0</v>
      </c>
      <c r="AF7" s="21">
        <v>0</v>
      </c>
      <c r="AG7" s="21">
        <f t="shared" si="17"/>
        <v>0</v>
      </c>
      <c r="AH7" s="21">
        <v>377555</v>
      </c>
      <c r="AI7" s="21">
        <f t="shared" si="2"/>
        <v>99.199947451392532</v>
      </c>
      <c r="AJ7" s="21">
        <v>401664</v>
      </c>
      <c r="AK7" s="21">
        <f t="shared" si="3"/>
        <v>105.53441933788754</v>
      </c>
      <c r="AL7" s="21">
        <v>0</v>
      </c>
      <c r="AM7" s="21">
        <f t="shared" si="4"/>
        <v>0</v>
      </c>
      <c r="AN7" s="21">
        <v>0</v>
      </c>
      <c r="AO7" s="21">
        <f t="shared" si="5"/>
        <v>0</v>
      </c>
      <c r="AP7" s="21">
        <v>0</v>
      </c>
      <c r="AQ7" s="21">
        <f t="shared" si="18"/>
        <v>0</v>
      </c>
      <c r="AR7" s="22">
        <f t="shared" si="6"/>
        <v>2403332</v>
      </c>
      <c r="AS7" s="21">
        <f t="shared" si="19"/>
        <v>631.45874934314236</v>
      </c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x14ac:dyDescent="0.2">
      <c r="A8" s="23">
        <v>5</v>
      </c>
      <c r="B8" s="24" t="s">
        <v>51</v>
      </c>
      <c r="C8" s="25">
        <v>6037</v>
      </c>
      <c r="D8" s="26">
        <v>0</v>
      </c>
      <c r="E8" s="26">
        <f t="shared" si="7"/>
        <v>0</v>
      </c>
      <c r="F8" s="26">
        <v>0</v>
      </c>
      <c r="G8" s="26">
        <f t="shared" si="8"/>
        <v>0</v>
      </c>
      <c r="H8" s="26">
        <v>248914</v>
      </c>
      <c r="I8" s="26">
        <f t="shared" si="9"/>
        <v>41.231406327646184</v>
      </c>
      <c r="J8" s="26">
        <v>238839</v>
      </c>
      <c r="K8" s="26">
        <f t="shared" si="10"/>
        <v>39.56253105847275</v>
      </c>
      <c r="L8" s="26">
        <v>240659</v>
      </c>
      <c r="M8" s="26">
        <f t="shared" si="11"/>
        <v>39.864005300646014</v>
      </c>
      <c r="N8" s="26">
        <v>78951</v>
      </c>
      <c r="O8" s="26">
        <f t="shared" si="12"/>
        <v>13.077853238363426</v>
      </c>
      <c r="P8" s="26">
        <v>1806</v>
      </c>
      <c r="Q8" s="26">
        <f t="shared" si="13"/>
        <v>0.29915520954116281</v>
      </c>
      <c r="R8" s="26">
        <v>0</v>
      </c>
      <c r="S8" s="26">
        <f t="shared" si="14"/>
        <v>0</v>
      </c>
      <c r="T8" s="26">
        <v>339687</v>
      </c>
      <c r="U8" s="26">
        <f t="shared" si="14"/>
        <v>56.267516978631768</v>
      </c>
      <c r="V8" s="26">
        <v>23927</v>
      </c>
      <c r="W8" s="26">
        <f t="shared" si="0"/>
        <v>3.9633924134503893</v>
      </c>
      <c r="X8" s="26">
        <v>5876</v>
      </c>
      <c r="Y8" s="26">
        <f t="shared" si="1"/>
        <v>0.97333112473082661</v>
      </c>
      <c r="Z8" s="26">
        <v>6810</v>
      </c>
      <c r="AA8" s="26">
        <f t="shared" si="15"/>
        <v>1.128043730329634</v>
      </c>
      <c r="AB8" s="26">
        <v>0</v>
      </c>
      <c r="AC8" s="26">
        <f t="shared" si="16"/>
        <v>0</v>
      </c>
      <c r="AD8" s="26">
        <v>0</v>
      </c>
      <c r="AE8" s="26">
        <f t="shared" si="17"/>
        <v>0</v>
      </c>
      <c r="AF8" s="26">
        <v>0</v>
      </c>
      <c r="AG8" s="26">
        <f t="shared" si="17"/>
        <v>0</v>
      </c>
      <c r="AH8" s="26">
        <v>235949</v>
      </c>
      <c r="AI8" s="26">
        <f t="shared" si="2"/>
        <v>39.08381646513169</v>
      </c>
      <c r="AJ8" s="26">
        <v>20332</v>
      </c>
      <c r="AK8" s="26">
        <f t="shared" si="3"/>
        <v>3.3678979625641876</v>
      </c>
      <c r="AL8" s="26">
        <v>0</v>
      </c>
      <c r="AM8" s="26">
        <f t="shared" si="4"/>
        <v>0</v>
      </c>
      <c r="AN8" s="26">
        <v>0</v>
      </c>
      <c r="AO8" s="26">
        <f t="shared" si="5"/>
        <v>0</v>
      </c>
      <c r="AP8" s="26">
        <v>0</v>
      </c>
      <c r="AQ8" s="26">
        <f t="shared" si="18"/>
        <v>0</v>
      </c>
      <c r="AR8" s="27">
        <f t="shared" si="6"/>
        <v>1441750</v>
      </c>
      <c r="AS8" s="26">
        <f t="shared" si="19"/>
        <v>238.81894980950804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x14ac:dyDescent="0.2">
      <c r="A9" s="14">
        <v>6</v>
      </c>
      <c r="B9" s="15" t="s">
        <v>52</v>
      </c>
      <c r="C9" s="16">
        <v>6077</v>
      </c>
      <c r="D9" s="17">
        <v>4553</v>
      </c>
      <c r="E9" s="17">
        <f t="shared" si="7"/>
        <v>0.74921836432450217</v>
      </c>
      <c r="F9" s="17">
        <v>0</v>
      </c>
      <c r="G9" s="17">
        <f t="shared" si="8"/>
        <v>0</v>
      </c>
      <c r="H9" s="17">
        <v>311372</v>
      </c>
      <c r="I9" s="17">
        <f t="shared" si="9"/>
        <v>51.23778180023038</v>
      </c>
      <c r="J9" s="17">
        <v>192795</v>
      </c>
      <c r="K9" s="17">
        <f t="shared" si="10"/>
        <v>31.725357906861937</v>
      </c>
      <c r="L9" s="17">
        <v>85718</v>
      </c>
      <c r="M9" s="17">
        <f t="shared" si="11"/>
        <v>14.105315122593385</v>
      </c>
      <c r="N9" s="17">
        <v>36368</v>
      </c>
      <c r="O9" s="17">
        <f t="shared" si="12"/>
        <v>5.9845318413690967</v>
      </c>
      <c r="P9" s="17">
        <v>1115</v>
      </c>
      <c r="Q9" s="17">
        <f t="shared" si="13"/>
        <v>0.18347869014316273</v>
      </c>
      <c r="R9" s="17">
        <v>0</v>
      </c>
      <c r="S9" s="17">
        <f t="shared" si="14"/>
        <v>0</v>
      </c>
      <c r="T9" s="17">
        <v>305244</v>
      </c>
      <c r="U9" s="17">
        <f t="shared" si="14"/>
        <v>50.229389501398714</v>
      </c>
      <c r="V9" s="17">
        <v>7551</v>
      </c>
      <c r="W9" s="17">
        <f t="shared" si="0"/>
        <v>1.2425538917228895</v>
      </c>
      <c r="X9" s="17">
        <v>0</v>
      </c>
      <c r="Y9" s="17">
        <f t="shared" si="1"/>
        <v>0</v>
      </c>
      <c r="Z9" s="17">
        <v>0</v>
      </c>
      <c r="AA9" s="17">
        <f t="shared" si="15"/>
        <v>0</v>
      </c>
      <c r="AB9" s="17">
        <v>7400</v>
      </c>
      <c r="AC9" s="17">
        <f t="shared" si="16"/>
        <v>1.2177061049860127</v>
      </c>
      <c r="AD9" s="17">
        <v>3430</v>
      </c>
      <c r="AE9" s="17">
        <f t="shared" si="17"/>
        <v>0.56442323514892212</v>
      </c>
      <c r="AF9" s="17">
        <v>0</v>
      </c>
      <c r="AG9" s="17">
        <f t="shared" si="17"/>
        <v>0</v>
      </c>
      <c r="AH9" s="17">
        <v>150758</v>
      </c>
      <c r="AI9" s="17">
        <f t="shared" si="2"/>
        <v>24.807964456146124</v>
      </c>
      <c r="AJ9" s="17">
        <v>0</v>
      </c>
      <c r="AK9" s="17">
        <f t="shared" si="3"/>
        <v>0</v>
      </c>
      <c r="AL9" s="17">
        <v>0</v>
      </c>
      <c r="AM9" s="17">
        <f t="shared" si="4"/>
        <v>0</v>
      </c>
      <c r="AN9" s="17">
        <v>0</v>
      </c>
      <c r="AO9" s="17">
        <f t="shared" si="5"/>
        <v>0</v>
      </c>
      <c r="AP9" s="17">
        <v>0</v>
      </c>
      <c r="AQ9" s="17">
        <f t="shared" si="18"/>
        <v>0</v>
      </c>
      <c r="AR9" s="18">
        <f t="shared" si="6"/>
        <v>1106304</v>
      </c>
      <c r="AS9" s="17">
        <f t="shared" si="19"/>
        <v>182.04772091492512</v>
      </c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x14ac:dyDescent="0.2">
      <c r="A10" s="19">
        <v>7</v>
      </c>
      <c r="B10" s="20" t="s">
        <v>53</v>
      </c>
      <c r="C10" s="16">
        <v>2307</v>
      </c>
      <c r="D10" s="21">
        <v>0</v>
      </c>
      <c r="E10" s="21">
        <f t="shared" si="7"/>
        <v>0</v>
      </c>
      <c r="F10" s="21">
        <v>0</v>
      </c>
      <c r="G10" s="21">
        <f t="shared" si="8"/>
        <v>0</v>
      </c>
      <c r="H10" s="21">
        <v>25177</v>
      </c>
      <c r="I10" s="21">
        <f t="shared" si="9"/>
        <v>10.913307325530992</v>
      </c>
      <c r="J10" s="21">
        <v>48907</v>
      </c>
      <c r="K10" s="21">
        <f t="shared" si="10"/>
        <v>21.199393151278716</v>
      </c>
      <c r="L10" s="21">
        <v>59213</v>
      </c>
      <c r="M10" s="21">
        <f t="shared" si="11"/>
        <v>25.666666666666668</v>
      </c>
      <c r="N10" s="21">
        <v>7720</v>
      </c>
      <c r="O10" s="21">
        <f t="shared" si="12"/>
        <v>3.3463372345036846</v>
      </c>
      <c r="P10" s="21">
        <v>31018</v>
      </c>
      <c r="Q10" s="21">
        <f t="shared" si="13"/>
        <v>13.445166883398352</v>
      </c>
      <c r="R10" s="21">
        <v>0</v>
      </c>
      <c r="S10" s="21">
        <f t="shared" si="14"/>
        <v>0</v>
      </c>
      <c r="T10" s="21">
        <v>91419</v>
      </c>
      <c r="U10" s="21">
        <f t="shared" si="14"/>
        <v>39.626788036410922</v>
      </c>
      <c r="V10" s="21">
        <v>932</v>
      </c>
      <c r="W10" s="21">
        <f t="shared" si="0"/>
        <v>0.40398786302557432</v>
      </c>
      <c r="X10" s="21">
        <v>1690</v>
      </c>
      <c r="Y10" s="21">
        <f t="shared" si="1"/>
        <v>0.7325530992631123</v>
      </c>
      <c r="Z10" s="21">
        <v>0</v>
      </c>
      <c r="AA10" s="21">
        <f t="shared" si="15"/>
        <v>0</v>
      </c>
      <c r="AB10" s="21">
        <v>0</v>
      </c>
      <c r="AC10" s="21">
        <f t="shared" si="16"/>
        <v>0</v>
      </c>
      <c r="AD10" s="21">
        <v>0</v>
      </c>
      <c r="AE10" s="21">
        <f t="shared" si="17"/>
        <v>0</v>
      </c>
      <c r="AF10" s="21">
        <v>0</v>
      </c>
      <c r="AG10" s="21">
        <f t="shared" si="17"/>
        <v>0</v>
      </c>
      <c r="AH10" s="21">
        <v>142790</v>
      </c>
      <c r="AI10" s="21">
        <f t="shared" si="2"/>
        <v>61.894234937147814</v>
      </c>
      <c r="AJ10" s="21">
        <v>0</v>
      </c>
      <c r="AK10" s="21">
        <f t="shared" si="3"/>
        <v>0</v>
      </c>
      <c r="AL10" s="21">
        <v>0</v>
      </c>
      <c r="AM10" s="21">
        <f t="shared" si="4"/>
        <v>0</v>
      </c>
      <c r="AN10" s="21">
        <v>0</v>
      </c>
      <c r="AO10" s="21">
        <f t="shared" si="5"/>
        <v>0</v>
      </c>
      <c r="AP10" s="21">
        <v>0</v>
      </c>
      <c r="AQ10" s="21">
        <f t="shared" si="18"/>
        <v>0</v>
      </c>
      <c r="AR10" s="22">
        <f t="shared" si="6"/>
        <v>408866</v>
      </c>
      <c r="AS10" s="21">
        <f t="shared" si="19"/>
        <v>177.22843519722582</v>
      </c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x14ac:dyDescent="0.2">
      <c r="A11" s="19">
        <v>8</v>
      </c>
      <c r="B11" s="20" t="s">
        <v>54</v>
      </c>
      <c r="C11" s="16">
        <v>20707</v>
      </c>
      <c r="D11" s="21">
        <v>0</v>
      </c>
      <c r="E11" s="21">
        <f t="shared" si="7"/>
        <v>0</v>
      </c>
      <c r="F11" s="21">
        <v>0</v>
      </c>
      <c r="G11" s="21">
        <f t="shared" si="8"/>
        <v>0</v>
      </c>
      <c r="H11" s="21">
        <v>229818</v>
      </c>
      <c r="I11" s="21">
        <f t="shared" si="9"/>
        <v>11.098565702419471</v>
      </c>
      <c r="J11" s="21">
        <v>188842</v>
      </c>
      <c r="K11" s="21">
        <f t="shared" si="10"/>
        <v>9.1197179697686774</v>
      </c>
      <c r="L11" s="21">
        <v>187014</v>
      </c>
      <c r="M11" s="21">
        <f t="shared" si="11"/>
        <v>9.0314386439368324</v>
      </c>
      <c r="N11" s="21">
        <v>0</v>
      </c>
      <c r="O11" s="21">
        <f t="shared" si="12"/>
        <v>0</v>
      </c>
      <c r="P11" s="21">
        <v>9180</v>
      </c>
      <c r="Q11" s="21">
        <f t="shared" si="13"/>
        <v>0.443328343072391</v>
      </c>
      <c r="R11" s="21">
        <v>0</v>
      </c>
      <c r="S11" s="21">
        <f t="shared" si="14"/>
        <v>0</v>
      </c>
      <c r="T11" s="21">
        <v>252398</v>
      </c>
      <c r="U11" s="21">
        <f t="shared" si="14"/>
        <v>12.189018206403631</v>
      </c>
      <c r="V11" s="21">
        <v>18000</v>
      </c>
      <c r="W11" s="21">
        <f t="shared" si="0"/>
        <v>0.86927126092625684</v>
      </c>
      <c r="X11" s="21">
        <v>8660</v>
      </c>
      <c r="Y11" s="21">
        <f t="shared" si="1"/>
        <v>0.41821606220118801</v>
      </c>
      <c r="Z11" s="21">
        <v>228702</v>
      </c>
      <c r="AA11" s="21">
        <f t="shared" si="15"/>
        <v>11.044670884242043</v>
      </c>
      <c r="AB11" s="21">
        <v>0</v>
      </c>
      <c r="AC11" s="21">
        <f t="shared" si="16"/>
        <v>0</v>
      </c>
      <c r="AD11" s="21">
        <v>0</v>
      </c>
      <c r="AE11" s="21">
        <f t="shared" si="17"/>
        <v>0</v>
      </c>
      <c r="AF11" s="21">
        <v>6853</v>
      </c>
      <c r="AG11" s="21">
        <f t="shared" si="17"/>
        <v>0.33095088617375767</v>
      </c>
      <c r="AH11" s="21">
        <v>599004</v>
      </c>
      <c r="AI11" s="21">
        <f t="shared" si="2"/>
        <v>28.927609021103976</v>
      </c>
      <c r="AJ11" s="21">
        <v>0</v>
      </c>
      <c r="AK11" s="21">
        <f t="shared" si="3"/>
        <v>0</v>
      </c>
      <c r="AL11" s="21">
        <v>0</v>
      </c>
      <c r="AM11" s="21">
        <f t="shared" si="4"/>
        <v>0</v>
      </c>
      <c r="AN11" s="21">
        <v>0</v>
      </c>
      <c r="AO11" s="21">
        <f t="shared" si="5"/>
        <v>0</v>
      </c>
      <c r="AP11" s="21">
        <v>0</v>
      </c>
      <c r="AQ11" s="21">
        <f t="shared" si="18"/>
        <v>0</v>
      </c>
      <c r="AR11" s="22">
        <f t="shared" si="6"/>
        <v>1728471</v>
      </c>
      <c r="AS11" s="21">
        <f t="shared" si="19"/>
        <v>83.47278698024823</v>
      </c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x14ac:dyDescent="0.2">
      <c r="A12" s="19">
        <v>9</v>
      </c>
      <c r="B12" s="20" t="s">
        <v>55</v>
      </c>
      <c r="C12" s="16">
        <v>41894</v>
      </c>
      <c r="D12" s="21">
        <v>13534</v>
      </c>
      <c r="E12" s="21">
        <f t="shared" si="7"/>
        <v>0.32305342053754715</v>
      </c>
      <c r="F12" s="21">
        <v>119913</v>
      </c>
      <c r="G12" s="21">
        <f t="shared" si="8"/>
        <v>2.8622953167518022</v>
      </c>
      <c r="H12" s="21">
        <v>471666</v>
      </c>
      <c r="I12" s="21">
        <f t="shared" si="9"/>
        <v>11.258557311309495</v>
      </c>
      <c r="J12" s="21">
        <v>336069</v>
      </c>
      <c r="K12" s="21">
        <f t="shared" si="10"/>
        <v>8.0218885759297276</v>
      </c>
      <c r="L12" s="21">
        <v>136223</v>
      </c>
      <c r="M12" s="21">
        <f t="shared" si="11"/>
        <v>3.2516112092423737</v>
      </c>
      <c r="N12" s="21">
        <v>0</v>
      </c>
      <c r="O12" s="21">
        <f t="shared" si="12"/>
        <v>0</v>
      </c>
      <c r="P12" s="21">
        <v>0</v>
      </c>
      <c r="Q12" s="21">
        <f t="shared" si="13"/>
        <v>0</v>
      </c>
      <c r="R12" s="21">
        <v>0</v>
      </c>
      <c r="S12" s="21">
        <f t="shared" si="14"/>
        <v>0</v>
      </c>
      <c r="T12" s="21">
        <v>622228</v>
      </c>
      <c r="U12" s="21">
        <f t="shared" si="14"/>
        <v>14.852437103165132</v>
      </c>
      <c r="V12" s="21">
        <v>60852</v>
      </c>
      <c r="W12" s="21">
        <f t="shared" si="0"/>
        <v>1.4525230343247244</v>
      </c>
      <c r="X12" s="21">
        <v>160229</v>
      </c>
      <c r="Y12" s="21">
        <f t="shared" si="1"/>
        <v>3.8246288251300902</v>
      </c>
      <c r="Z12" s="21">
        <v>0</v>
      </c>
      <c r="AA12" s="21">
        <f t="shared" si="15"/>
        <v>0</v>
      </c>
      <c r="AB12" s="21">
        <v>15000</v>
      </c>
      <c r="AC12" s="21">
        <f t="shared" si="16"/>
        <v>0.3580464983052466</v>
      </c>
      <c r="AD12" s="21">
        <v>0</v>
      </c>
      <c r="AE12" s="21">
        <f t="shared" si="17"/>
        <v>0</v>
      </c>
      <c r="AF12" s="21">
        <v>4337</v>
      </c>
      <c r="AG12" s="21">
        <f t="shared" si="17"/>
        <v>0.10352317754332363</v>
      </c>
      <c r="AH12" s="21">
        <v>1343694</v>
      </c>
      <c r="AI12" s="21">
        <f t="shared" si="2"/>
        <v>32.073662099584666</v>
      </c>
      <c r="AJ12" s="21">
        <v>0</v>
      </c>
      <c r="AK12" s="21">
        <f t="shared" si="3"/>
        <v>0</v>
      </c>
      <c r="AL12" s="21">
        <v>0</v>
      </c>
      <c r="AM12" s="21">
        <f t="shared" si="4"/>
        <v>0</v>
      </c>
      <c r="AN12" s="21">
        <v>0</v>
      </c>
      <c r="AO12" s="21">
        <f t="shared" si="5"/>
        <v>0</v>
      </c>
      <c r="AP12" s="21">
        <v>0</v>
      </c>
      <c r="AQ12" s="21">
        <f t="shared" si="18"/>
        <v>0</v>
      </c>
      <c r="AR12" s="22">
        <f t="shared" si="6"/>
        <v>3283745</v>
      </c>
      <c r="AS12" s="21">
        <f t="shared" si="19"/>
        <v>78.382226571824134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x14ac:dyDescent="0.2">
      <c r="A13" s="23">
        <v>10</v>
      </c>
      <c r="B13" s="24" t="s">
        <v>56</v>
      </c>
      <c r="C13" s="25">
        <v>33116</v>
      </c>
      <c r="D13" s="26">
        <v>61942</v>
      </c>
      <c r="E13" s="26">
        <f t="shared" si="7"/>
        <v>1.8704553690059187</v>
      </c>
      <c r="F13" s="26">
        <v>0</v>
      </c>
      <c r="G13" s="26">
        <f t="shared" si="8"/>
        <v>0</v>
      </c>
      <c r="H13" s="26">
        <v>953844</v>
      </c>
      <c r="I13" s="26">
        <f t="shared" si="9"/>
        <v>28.80311631839594</v>
      </c>
      <c r="J13" s="26">
        <v>1618688</v>
      </c>
      <c r="K13" s="26">
        <f t="shared" si="10"/>
        <v>48.879333252808308</v>
      </c>
      <c r="L13" s="26">
        <v>458260</v>
      </c>
      <c r="M13" s="26">
        <f t="shared" si="11"/>
        <v>13.838023915931876</v>
      </c>
      <c r="N13" s="26">
        <v>350</v>
      </c>
      <c r="O13" s="26">
        <f t="shared" si="12"/>
        <v>1.0568909288561421E-2</v>
      </c>
      <c r="P13" s="26">
        <v>300</v>
      </c>
      <c r="Q13" s="26">
        <f t="shared" si="13"/>
        <v>9.0590651044812169E-3</v>
      </c>
      <c r="R13" s="26">
        <v>0</v>
      </c>
      <c r="S13" s="26">
        <f t="shared" si="14"/>
        <v>0</v>
      </c>
      <c r="T13" s="26">
        <v>1172944</v>
      </c>
      <c r="U13" s="26">
        <f t="shared" si="14"/>
        <v>35.419253533035388</v>
      </c>
      <c r="V13" s="26">
        <v>15810</v>
      </c>
      <c r="W13" s="26">
        <f t="shared" si="0"/>
        <v>0.47741273100616016</v>
      </c>
      <c r="X13" s="26">
        <v>139</v>
      </c>
      <c r="Y13" s="26">
        <f t="shared" si="1"/>
        <v>4.1973668317429646E-3</v>
      </c>
      <c r="Z13" s="26"/>
      <c r="AA13" s="26">
        <f t="shared" si="15"/>
        <v>0</v>
      </c>
      <c r="AB13" s="26">
        <v>6311</v>
      </c>
      <c r="AC13" s="26">
        <f t="shared" si="16"/>
        <v>0.19057253291460322</v>
      </c>
      <c r="AD13" s="26">
        <v>137293</v>
      </c>
      <c r="AE13" s="26">
        <f t="shared" si="17"/>
        <v>4.1458207512984657</v>
      </c>
      <c r="AF13" s="26">
        <v>0</v>
      </c>
      <c r="AG13" s="26">
        <f t="shared" si="17"/>
        <v>0</v>
      </c>
      <c r="AH13" s="26">
        <v>1086223</v>
      </c>
      <c r="AI13" s="26">
        <f t="shared" si="2"/>
        <v>32.800549583283008</v>
      </c>
      <c r="AJ13" s="26">
        <v>0</v>
      </c>
      <c r="AK13" s="26">
        <f t="shared" si="3"/>
        <v>0</v>
      </c>
      <c r="AL13" s="26">
        <v>58253</v>
      </c>
      <c r="AM13" s="26">
        <f t="shared" si="4"/>
        <v>1.7590590651044813</v>
      </c>
      <c r="AN13" s="26">
        <v>0</v>
      </c>
      <c r="AO13" s="26">
        <f t="shared" si="5"/>
        <v>0</v>
      </c>
      <c r="AP13" s="26">
        <v>0</v>
      </c>
      <c r="AQ13" s="26">
        <f t="shared" si="18"/>
        <v>0</v>
      </c>
      <c r="AR13" s="27">
        <f t="shared" si="6"/>
        <v>5570357</v>
      </c>
      <c r="AS13" s="26">
        <f t="shared" si="19"/>
        <v>168.20742239400894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x14ac:dyDescent="0.2">
      <c r="A14" s="14">
        <v>11</v>
      </c>
      <c r="B14" s="15" t="s">
        <v>57</v>
      </c>
      <c r="C14" s="16">
        <v>1670</v>
      </c>
      <c r="D14" s="17">
        <v>0</v>
      </c>
      <c r="E14" s="17">
        <f t="shared" si="7"/>
        <v>0</v>
      </c>
      <c r="F14" s="17">
        <v>0</v>
      </c>
      <c r="G14" s="17">
        <f t="shared" si="8"/>
        <v>0</v>
      </c>
      <c r="H14" s="17">
        <v>26364</v>
      </c>
      <c r="I14" s="17">
        <f t="shared" si="9"/>
        <v>15.786826347305389</v>
      </c>
      <c r="J14" s="17">
        <v>89649</v>
      </c>
      <c r="K14" s="17">
        <f t="shared" si="10"/>
        <v>53.682035928143712</v>
      </c>
      <c r="L14" s="17">
        <v>48698</v>
      </c>
      <c r="M14" s="17">
        <f t="shared" si="11"/>
        <v>29.160479041916169</v>
      </c>
      <c r="N14" s="17">
        <v>0</v>
      </c>
      <c r="O14" s="17">
        <f t="shared" si="12"/>
        <v>0</v>
      </c>
      <c r="P14" s="17">
        <v>1224</v>
      </c>
      <c r="Q14" s="17">
        <f t="shared" si="13"/>
        <v>0.73293413173652699</v>
      </c>
      <c r="R14" s="17">
        <v>0</v>
      </c>
      <c r="S14" s="17">
        <f t="shared" si="14"/>
        <v>0</v>
      </c>
      <c r="T14" s="17">
        <v>43845</v>
      </c>
      <c r="U14" s="17">
        <f t="shared" si="14"/>
        <v>26.254491017964071</v>
      </c>
      <c r="V14" s="17">
        <v>8396</v>
      </c>
      <c r="W14" s="17">
        <f t="shared" si="0"/>
        <v>5.0275449101796408</v>
      </c>
      <c r="X14" s="17">
        <v>0</v>
      </c>
      <c r="Y14" s="17">
        <f t="shared" si="1"/>
        <v>0</v>
      </c>
      <c r="Z14" s="17">
        <v>7179</v>
      </c>
      <c r="AA14" s="17">
        <f t="shared" si="15"/>
        <v>4.2988023952095809</v>
      </c>
      <c r="AB14" s="17">
        <v>0</v>
      </c>
      <c r="AC14" s="17">
        <f t="shared" si="16"/>
        <v>0</v>
      </c>
      <c r="AD14" s="17">
        <v>0</v>
      </c>
      <c r="AE14" s="17">
        <f t="shared" si="17"/>
        <v>0</v>
      </c>
      <c r="AF14" s="17">
        <v>0</v>
      </c>
      <c r="AG14" s="17">
        <f t="shared" si="17"/>
        <v>0</v>
      </c>
      <c r="AH14" s="17">
        <v>104113</v>
      </c>
      <c r="AI14" s="17">
        <f t="shared" si="2"/>
        <v>62.343113772455091</v>
      </c>
      <c r="AJ14" s="17">
        <v>0</v>
      </c>
      <c r="AK14" s="17">
        <f t="shared" si="3"/>
        <v>0</v>
      </c>
      <c r="AL14" s="17">
        <v>0</v>
      </c>
      <c r="AM14" s="17">
        <f t="shared" si="4"/>
        <v>0</v>
      </c>
      <c r="AN14" s="17">
        <v>0</v>
      </c>
      <c r="AO14" s="17">
        <f t="shared" si="5"/>
        <v>0</v>
      </c>
      <c r="AP14" s="17">
        <v>0</v>
      </c>
      <c r="AQ14" s="17">
        <f t="shared" si="18"/>
        <v>0</v>
      </c>
      <c r="AR14" s="18">
        <f t="shared" si="6"/>
        <v>329468</v>
      </c>
      <c r="AS14" s="17">
        <f t="shared" si="19"/>
        <v>197.28622754491019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x14ac:dyDescent="0.2">
      <c r="A15" s="19">
        <v>12</v>
      </c>
      <c r="B15" s="20" t="s">
        <v>58</v>
      </c>
      <c r="C15" s="16">
        <v>1287</v>
      </c>
      <c r="D15" s="21">
        <v>0</v>
      </c>
      <c r="E15" s="21">
        <f t="shared" si="7"/>
        <v>0</v>
      </c>
      <c r="F15" s="21">
        <v>0</v>
      </c>
      <c r="G15" s="21">
        <f t="shared" si="8"/>
        <v>0</v>
      </c>
      <c r="H15" s="21">
        <v>18318</v>
      </c>
      <c r="I15" s="21">
        <f t="shared" si="9"/>
        <v>14.233100233100233</v>
      </c>
      <c r="J15" s="21">
        <v>2291078</v>
      </c>
      <c r="K15" s="21">
        <f t="shared" si="10"/>
        <v>1780.1693861693861</v>
      </c>
      <c r="L15" s="21">
        <v>50832</v>
      </c>
      <c r="M15" s="21">
        <f t="shared" si="11"/>
        <v>39.496503496503493</v>
      </c>
      <c r="N15" s="21">
        <v>5899</v>
      </c>
      <c r="O15" s="21">
        <f t="shared" si="12"/>
        <v>4.5835275835275837</v>
      </c>
      <c r="P15" s="21">
        <v>661</v>
      </c>
      <c r="Q15" s="21">
        <f t="shared" si="13"/>
        <v>0.5135975135975136</v>
      </c>
      <c r="R15" s="21">
        <v>0</v>
      </c>
      <c r="S15" s="21">
        <f t="shared" si="14"/>
        <v>0</v>
      </c>
      <c r="T15" s="21">
        <v>99330</v>
      </c>
      <c r="U15" s="21">
        <f t="shared" si="14"/>
        <v>77.179487179487182</v>
      </c>
      <c r="V15" s="21">
        <v>11589</v>
      </c>
      <c r="W15" s="21">
        <f t="shared" si="0"/>
        <v>9.0046620046620038</v>
      </c>
      <c r="X15" s="21">
        <v>0</v>
      </c>
      <c r="Y15" s="21">
        <f t="shared" si="1"/>
        <v>0</v>
      </c>
      <c r="Z15" s="21">
        <v>81691</v>
      </c>
      <c r="AA15" s="21">
        <f t="shared" si="15"/>
        <v>63.473970473970475</v>
      </c>
      <c r="AB15" s="21">
        <v>0</v>
      </c>
      <c r="AC15" s="21">
        <f t="shared" si="16"/>
        <v>0</v>
      </c>
      <c r="AD15" s="21">
        <v>0</v>
      </c>
      <c r="AE15" s="21">
        <f t="shared" si="17"/>
        <v>0</v>
      </c>
      <c r="AF15" s="21">
        <v>0</v>
      </c>
      <c r="AG15" s="21">
        <f t="shared" si="17"/>
        <v>0</v>
      </c>
      <c r="AH15" s="21">
        <v>116261</v>
      </c>
      <c r="AI15" s="21">
        <f t="shared" si="2"/>
        <v>90.334887334887341</v>
      </c>
      <c r="AJ15" s="21">
        <v>0</v>
      </c>
      <c r="AK15" s="21">
        <f t="shared" si="3"/>
        <v>0</v>
      </c>
      <c r="AL15" s="21">
        <v>0</v>
      </c>
      <c r="AM15" s="21">
        <f t="shared" si="4"/>
        <v>0</v>
      </c>
      <c r="AN15" s="21">
        <v>0</v>
      </c>
      <c r="AO15" s="21">
        <f t="shared" si="5"/>
        <v>0</v>
      </c>
      <c r="AP15" s="21">
        <v>0</v>
      </c>
      <c r="AQ15" s="21">
        <f t="shared" si="18"/>
        <v>0</v>
      </c>
      <c r="AR15" s="22">
        <f t="shared" si="6"/>
        <v>2675659</v>
      </c>
      <c r="AS15" s="21">
        <f t="shared" si="19"/>
        <v>2078.9891219891219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x14ac:dyDescent="0.2">
      <c r="A16" s="19">
        <v>13</v>
      </c>
      <c r="B16" s="20" t="s">
        <v>59</v>
      </c>
      <c r="C16" s="16">
        <v>1555</v>
      </c>
      <c r="D16" s="21">
        <v>0</v>
      </c>
      <c r="E16" s="21">
        <f t="shared" si="7"/>
        <v>0</v>
      </c>
      <c r="F16" s="21">
        <v>60</v>
      </c>
      <c r="G16" s="21">
        <f t="shared" si="8"/>
        <v>3.8585209003215437E-2</v>
      </c>
      <c r="H16" s="21">
        <v>25175</v>
      </c>
      <c r="I16" s="21">
        <f t="shared" si="9"/>
        <v>16.189710610932476</v>
      </c>
      <c r="J16" s="21">
        <v>70782</v>
      </c>
      <c r="K16" s="21">
        <f t="shared" si="10"/>
        <v>45.518971061093247</v>
      </c>
      <c r="L16" s="21">
        <v>16338</v>
      </c>
      <c r="M16" s="21">
        <f t="shared" si="11"/>
        <v>10.506752411575563</v>
      </c>
      <c r="N16" s="21">
        <v>6398</v>
      </c>
      <c r="O16" s="21">
        <f t="shared" si="12"/>
        <v>4.1144694533762056</v>
      </c>
      <c r="P16" s="21">
        <v>2364</v>
      </c>
      <c r="Q16" s="21">
        <f t="shared" si="13"/>
        <v>1.5202572347266881</v>
      </c>
      <c r="R16" s="21">
        <v>0</v>
      </c>
      <c r="S16" s="21">
        <f t="shared" si="14"/>
        <v>0</v>
      </c>
      <c r="T16" s="21">
        <v>11781</v>
      </c>
      <c r="U16" s="21">
        <f t="shared" si="14"/>
        <v>7.5762057877813502</v>
      </c>
      <c r="V16" s="21">
        <v>6133</v>
      </c>
      <c r="W16" s="21">
        <f t="shared" si="0"/>
        <v>3.9440514469453376</v>
      </c>
      <c r="X16" s="21">
        <v>0</v>
      </c>
      <c r="Y16" s="21">
        <f t="shared" si="1"/>
        <v>0</v>
      </c>
      <c r="Z16" s="21">
        <v>0</v>
      </c>
      <c r="AA16" s="21">
        <f t="shared" si="15"/>
        <v>0</v>
      </c>
      <c r="AB16" s="21">
        <v>21300</v>
      </c>
      <c r="AC16" s="21">
        <f t="shared" si="16"/>
        <v>13.69774919614148</v>
      </c>
      <c r="AD16" s="21">
        <v>0</v>
      </c>
      <c r="AE16" s="21">
        <f t="shared" si="17"/>
        <v>0</v>
      </c>
      <c r="AF16" s="21">
        <v>0</v>
      </c>
      <c r="AG16" s="21">
        <f t="shared" si="17"/>
        <v>0</v>
      </c>
      <c r="AH16" s="21">
        <v>130410</v>
      </c>
      <c r="AI16" s="21">
        <f t="shared" si="2"/>
        <v>83.864951768488751</v>
      </c>
      <c r="AJ16" s="21">
        <v>329700</v>
      </c>
      <c r="AK16" s="21">
        <f t="shared" si="3"/>
        <v>212.0257234726688</v>
      </c>
      <c r="AL16" s="21">
        <v>0</v>
      </c>
      <c r="AM16" s="21">
        <f t="shared" si="4"/>
        <v>0</v>
      </c>
      <c r="AN16" s="21">
        <v>0</v>
      </c>
      <c r="AO16" s="21">
        <f t="shared" si="5"/>
        <v>0</v>
      </c>
      <c r="AP16" s="21">
        <v>0</v>
      </c>
      <c r="AQ16" s="21">
        <f t="shared" si="18"/>
        <v>0</v>
      </c>
      <c r="AR16" s="22">
        <f t="shared" si="6"/>
        <v>620441</v>
      </c>
      <c r="AS16" s="21">
        <f t="shared" si="19"/>
        <v>398.99742765273311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spans="1:56" x14ac:dyDescent="0.2">
      <c r="A17" s="19">
        <v>14</v>
      </c>
      <c r="B17" s="20" t="s">
        <v>60</v>
      </c>
      <c r="C17" s="16">
        <v>2105</v>
      </c>
      <c r="D17" s="21">
        <v>0</v>
      </c>
      <c r="E17" s="21">
        <f t="shared" si="7"/>
        <v>0</v>
      </c>
      <c r="F17" s="21">
        <v>0</v>
      </c>
      <c r="G17" s="21">
        <f t="shared" si="8"/>
        <v>0</v>
      </c>
      <c r="H17" s="21">
        <v>39348</v>
      </c>
      <c r="I17" s="21">
        <f t="shared" si="9"/>
        <v>18.692636579572447</v>
      </c>
      <c r="J17" s="21">
        <v>70560</v>
      </c>
      <c r="K17" s="21">
        <f t="shared" si="10"/>
        <v>33.520190023752967</v>
      </c>
      <c r="L17" s="21">
        <v>23149</v>
      </c>
      <c r="M17" s="21">
        <f t="shared" si="11"/>
        <v>10.997149643705463</v>
      </c>
      <c r="N17" s="21">
        <v>7862</v>
      </c>
      <c r="O17" s="21">
        <f t="shared" si="12"/>
        <v>3.7349168646080759</v>
      </c>
      <c r="P17" s="21">
        <v>0</v>
      </c>
      <c r="Q17" s="21">
        <f t="shared" si="13"/>
        <v>0</v>
      </c>
      <c r="R17" s="21">
        <v>0</v>
      </c>
      <c r="S17" s="21">
        <f t="shared" si="14"/>
        <v>0</v>
      </c>
      <c r="T17" s="21">
        <v>59486</v>
      </c>
      <c r="U17" s="21">
        <f t="shared" si="14"/>
        <v>28.259382422802851</v>
      </c>
      <c r="V17" s="21">
        <v>5230</v>
      </c>
      <c r="W17" s="21">
        <f t="shared" si="0"/>
        <v>2.4845605700712587</v>
      </c>
      <c r="X17" s="21">
        <v>8802</v>
      </c>
      <c r="Y17" s="21">
        <f t="shared" si="1"/>
        <v>4.1814726840855103</v>
      </c>
      <c r="Z17" s="21">
        <v>0</v>
      </c>
      <c r="AA17" s="21">
        <f t="shared" si="15"/>
        <v>0</v>
      </c>
      <c r="AB17" s="21">
        <v>0</v>
      </c>
      <c r="AC17" s="21">
        <f t="shared" si="16"/>
        <v>0</v>
      </c>
      <c r="AD17" s="21">
        <v>0</v>
      </c>
      <c r="AE17" s="21">
        <f t="shared" si="17"/>
        <v>0</v>
      </c>
      <c r="AF17" s="21">
        <v>0</v>
      </c>
      <c r="AG17" s="21">
        <f t="shared" si="17"/>
        <v>0</v>
      </c>
      <c r="AH17" s="21">
        <v>68525</v>
      </c>
      <c r="AI17" s="21">
        <f t="shared" si="2"/>
        <v>32.553444180522568</v>
      </c>
      <c r="AJ17" s="21">
        <v>0</v>
      </c>
      <c r="AK17" s="21">
        <f t="shared" si="3"/>
        <v>0</v>
      </c>
      <c r="AL17" s="21">
        <v>0</v>
      </c>
      <c r="AM17" s="21">
        <f t="shared" si="4"/>
        <v>0</v>
      </c>
      <c r="AN17" s="21">
        <v>0</v>
      </c>
      <c r="AO17" s="21">
        <f t="shared" si="5"/>
        <v>0</v>
      </c>
      <c r="AP17" s="21">
        <v>0</v>
      </c>
      <c r="AQ17" s="21">
        <f t="shared" si="18"/>
        <v>0</v>
      </c>
      <c r="AR17" s="22">
        <f t="shared" si="6"/>
        <v>282962</v>
      </c>
      <c r="AS17" s="21">
        <f t="shared" si="19"/>
        <v>134.42375296912115</v>
      </c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x14ac:dyDescent="0.2">
      <c r="A18" s="23">
        <v>15</v>
      </c>
      <c r="B18" s="24" t="s">
        <v>61</v>
      </c>
      <c r="C18" s="25">
        <v>3876</v>
      </c>
      <c r="D18" s="26">
        <v>5564</v>
      </c>
      <c r="E18" s="26">
        <f t="shared" si="7"/>
        <v>1.435500515995872</v>
      </c>
      <c r="F18" s="26">
        <v>160</v>
      </c>
      <c r="G18" s="26">
        <f t="shared" si="8"/>
        <v>4.1279669762641899E-2</v>
      </c>
      <c r="H18" s="26">
        <v>85884</v>
      </c>
      <c r="I18" s="26">
        <f t="shared" si="9"/>
        <v>22.157894736842106</v>
      </c>
      <c r="J18" s="26">
        <v>171538</v>
      </c>
      <c r="K18" s="26">
        <f t="shared" si="10"/>
        <v>44.256449948400416</v>
      </c>
      <c r="L18" s="26">
        <v>24537</v>
      </c>
      <c r="M18" s="26">
        <f t="shared" si="11"/>
        <v>6.3304953560371517</v>
      </c>
      <c r="N18" s="26">
        <v>12879</v>
      </c>
      <c r="O18" s="26">
        <f t="shared" si="12"/>
        <v>3.3227554179566563</v>
      </c>
      <c r="P18" s="26">
        <v>0</v>
      </c>
      <c r="Q18" s="26">
        <f t="shared" si="13"/>
        <v>0</v>
      </c>
      <c r="R18" s="26">
        <v>0</v>
      </c>
      <c r="S18" s="26">
        <f t="shared" si="14"/>
        <v>0</v>
      </c>
      <c r="T18" s="26">
        <v>67100</v>
      </c>
      <c r="U18" s="26">
        <f t="shared" si="14"/>
        <v>17.311661506707946</v>
      </c>
      <c r="V18" s="26">
        <v>5033</v>
      </c>
      <c r="W18" s="26">
        <f t="shared" si="0"/>
        <v>1.2985036119711042</v>
      </c>
      <c r="X18" s="26">
        <v>842</v>
      </c>
      <c r="Y18" s="26">
        <f t="shared" si="1"/>
        <v>0.21723426212590299</v>
      </c>
      <c r="Z18" s="26">
        <v>0</v>
      </c>
      <c r="AA18" s="26">
        <f t="shared" si="15"/>
        <v>0</v>
      </c>
      <c r="AB18" s="26">
        <v>2636</v>
      </c>
      <c r="AC18" s="26">
        <f t="shared" si="16"/>
        <v>0.68008255933952533</v>
      </c>
      <c r="AD18" s="26">
        <v>0</v>
      </c>
      <c r="AE18" s="26">
        <f t="shared" si="17"/>
        <v>0</v>
      </c>
      <c r="AF18" s="26">
        <v>6000</v>
      </c>
      <c r="AG18" s="26">
        <f t="shared" si="17"/>
        <v>1.5479876160990713</v>
      </c>
      <c r="AH18" s="26">
        <v>151481</v>
      </c>
      <c r="AI18" s="26">
        <f t="shared" si="2"/>
        <v>39.081785345717236</v>
      </c>
      <c r="AJ18" s="26">
        <v>141657</v>
      </c>
      <c r="AK18" s="26">
        <f t="shared" si="3"/>
        <v>36.547213622291025</v>
      </c>
      <c r="AL18" s="26">
        <v>0</v>
      </c>
      <c r="AM18" s="26">
        <f t="shared" si="4"/>
        <v>0</v>
      </c>
      <c r="AN18" s="26">
        <v>0</v>
      </c>
      <c r="AO18" s="26">
        <f t="shared" si="5"/>
        <v>0</v>
      </c>
      <c r="AP18" s="26">
        <v>0</v>
      </c>
      <c r="AQ18" s="26">
        <f t="shared" si="18"/>
        <v>0</v>
      </c>
      <c r="AR18" s="27">
        <f t="shared" si="6"/>
        <v>675311</v>
      </c>
      <c r="AS18" s="26">
        <f t="shared" si="19"/>
        <v>174.22884416924666</v>
      </c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x14ac:dyDescent="0.2">
      <c r="A19" s="14">
        <v>16</v>
      </c>
      <c r="B19" s="15" t="s">
        <v>62</v>
      </c>
      <c r="C19" s="16">
        <v>4923</v>
      </c>
      <c r="D19" s="17">
        <v>4060</v>
      </c>
      <c r="E19" s="17">
        <f t="shared" si="7"/>
        <v>0.82470038594353035</v>
      </c>
      <c r="F19" s="17">
        <v>0</v>
      </c>
      <c r="G19" s="17">
        <f t="shared" si="8"/>
        <v>0</v>
      </c>
      <c r="H19" s="17">
        <v>75766</v>
      </c>
      <c r="I19" s="17">
        <f t="shared" si="9"/>
        <v>15.390209222019093</v>
      </c>
      <c r="J19" s="17">
        <v>166879</v>
      </c>
      <c r="K19" s="17">
        <f t="shared" si="10"/>
        <v>33.897826528539511</v>
      </c>
      <c r="L19" s="17">
        <v>108490</v>
      </c>
      <c r="M19" s="17">
        <f t="shared" si="11"/>
        <v>22.037375583993501</v>
      </c>
      <c r="N19" s="17">
        <v>19311</v>
      </c>
      <c r="O19" s="17">
        <f t="shared" si="12"/>
        <v>3.9226081657525897</v>
      </c>
      <c r="P19" s="17">
        <v>3178</v>
      </c>
      <c r="Q19" s="17">
        <f t="shared" si="13"/>
        <v>0.64554133658338408</v>
      </c>
      <c r="R19" s="17">
        <v>0</v>
      </c>
      <c r="S19" s="17">
        <f t="shared" si="14"/>
        <v>0</v>
      </c>
      <c r="T19" s="17">
        <v>157022</v>
      </c>
      <c r="U19" s="17">
        <f t="shared" si="14"/>
        <v>31.895592118626855</v>
      </c>
      <c r="V19" s="17">
        <v>8701</v>
      </c>
      <c r="W19" s="17">
        <f t="shared" si="0"/>
        <v>1.7674182409100143</v>
      </c>
      <c r="X19" s="17">
        <v>3911</v>
      </c>
      <c r="Y19" s="17">
        <f t="shared" si="1"/>
        <v>0.79443428803575056</v>
      </c>
      <c r="Z19" s="17">
        <v>40200</v>
      </c>
      <c r="AA19" s="17">
        <f t="shared" si="15"/>
        <v>8.1657525898842174</v>
      </c>
      <c r="AB19" s="17">
        <v>0</v>
      </c>
      <c r="AC19" s="17">
        <f t="shared" si="16"/>
        <v>0</v>
      </c>
      <c r="AD19" s="17">
        <v>0</v>
      </c>
      <c r="AE19" s="17">
        <f t="shared" si="17"/>
        <v>0</v>
      </c>
      <c r="AF19" s="17">
        <v>1635</v>
      </c>
      <c r="AG19" s="17">
        <f t="shared" si="17"/>
        <v>0.33211456429006703</v>
      </c>
      <c r="AH19" s="17">
        <v>612129</v>
      </c>
      <c r="AI19" s="17">
        <f t="shared" si="2"/>
        <v>124.34064594759293</v>
      </c>
      <c r="AJ19" s="17">
        <v>275025</v>
      </c>
      <c r="AK19" s="17">
        <f t="shared" si="3"/>
        <v>55.865326020719074</v>
      </c>
      <c r="AL19" s="17">
        <v>0</v>
      </c>
      <c r="AM19" s="17">
        <f t="shared" si="4"/>
        <v>0</v>
      </c>
      <c r="AN19" s="17">
        <v>0</v>
      </c>
      <c r="AO19" s="17">
        <f t="shared" si="5"/>
        <v>0</v>
      </c>
      <c r="AP19" s="17">
        <v>0</v>
      </c>
      <c r="AQ19" s="17">
        <f t="shared" si="18"/>
        <v>0</v>
      </c>
      <c r="AR19" s="18">
        <f t="shared" si="6"/>
        <v>1476307</v>
      </c>
      <c r="AS19" s="17">
        <f t="shared" si="19"/>
        <v>299.87954499289049</v>
      </c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x14ac:dyDescent="0.2">
      <c r="A20" s="19">
        <v>17</v>
      </c>
      <c r="B20" s="20" t="s">
        <v>63</v>
      </c>
      <c r="C20" s="16">
        <v>42764</v>
      </c>
      <c r="D20" s="21">
        <v>1679</v>
      </c>
      <c r="E20" s="21">
        <f t="shared" si="7"/>
        <v>3.9261996071461976E-2</v>
      </c>
      <c r="F20" s="21">
        <v>230713</v>
      </c>
      <c r="G20" s="21">
        <f t="shared" si="8"/>
        <v>5.3950285286689743</v>
      </c>
      <c r="H20" s="21">
        <v>3838860</v>
      </c>
      <c r="I20" s="21">
        <f t="shared" si="9"/>
        <v>89.76849686652325</v>
      </c>
      <c r="J20" s="21">
        <v>452234</v>
      </c>
      <c r="K20" s="21">
        <f t="shared" si="10"/>
        <v>10.575109905528015</v>
      </c>
      <c r="L20" s="21">
        <v>411540</v>
      </c>
      <c r="M20" s="21">
        <f t="shared" si="11"/>
        <v>9.6235151061640636</v>
      </c>
      <c r="N20" s="21">
        <v>47500</v>
      </c>
      <c r="O20" s="21">
        <f t="shared" si="12"/>
        <v>1.1107473575904967</v>
      </c>
      <c r="P20" s="21">
        <v>26000</v>
      </c>
      <c r="Q20" s="21">
        <f t="shared" si="13"/>
        <v>0.60798802731269297</v>
      </c>
      <c r="R20" s="21">
        <v>0</v>
      </c>
      <c r="S20" s="21">
        <f t="shared" si="14"/>
        <v>0</v>
      </c>
      <c r="T20" s="21">
        <v>2355738</v>
      </c>
      <c r="U20" s="21">
        <f t="shared" si="14"/>
        <v>55.086942287905714</v>
      </c>
      <c r="V20" s="21">
        <v>342240</v>
      </c>
      <c r="W20" s="21">
        <f t="shared" si="0"/>
        <v>8.0029931718267697</v>
      </c>
      <c r="X20" s="21">
        <v>238357</v>
      </c>
      <c r="Y20" s="21">
        <f t="shared" si="1"/>
        <v>5.5737770086989054</v>
      </c>
      <c r="Z20" s="21">
        <v>0</v>
      </c>
      <c r="AA20" s="21">
        <f t="shared" si="15"/>
        <v>0</v>
      </c>
      <c r="AB20" s="21">
        <v>72107</v>
      </c>
      <c r="AC20" s="21">
        <f t="shared" si="16"/>
        <v>1.6861612571321671</v>
      </c>
      <c r="AD20" s="21">
        <v>862</v>
      </c>
      <c r="AE20" s="21">
        <f t="shared" si="17"/>
        <v>2.0157141520905433E-2</v>
      </c>
      <c r="AF20" s="21">
        <v>24000</v>
      </c>
      <c r="AG20" s="21">
        <f t="shared" si="17"/>
        <v>0.5612197175194088</v>
      </c>
      <c r="AH20" s="21">
        <v>2561031</v>
      </c>
      <c r="AI20" s="21">
        <f t="shared" si="2"/>
        <v>59.887545599102047</v>
      </c>
      <c r="AJ20" s="21">
        <v>173741</v>
      </c>
      <c r="AK20" s="21">
        <f t="shared" si="3"/>
        <v>4.0627864558974842</v>
      </c>
      <c r="AL20" s="21">
        <v>14733</v>
      </c>
      <c r="AM20" s="21">
        <f t="shared" si="4"/>
        <v>0.3445187540922271</v>
      </c>
      <c r="AN20" s="21">
        <v>0</v>
      </c>
      <c r="AO20" s="21">
        <f t="shared" si="5"/>
        <v>0</v>
      </c>
      <c r="AP20" s="21">
        <v>0</v>
      </c>
      <c r="AQ20" s="21">
        <f t="shared" si="18"/>
        <v>0</v>
      </c>
      <c r="AR20" s="22">
        <f t="shared" si="6"/>
        <v>10791335</v>
      </c>
      <c r="AS20" s="21">
        <f t="shared" si="19"/>
        <v>252.34624918155458</v>
      </c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x14ac:dyDescent="0.2">
      <c r="A21" s="19">
        <v>18</v>
      </c>
      <c r="B21" s="20" t="s">
        <v>64</v>
      </c>
      <c r="C21" s="16">
        <v>1229</v>
      </c>
      <c r="D21" s="21">
        <v>0</v>
      </c>
      <c r="E21" s="21">
        <f t="shared" si="7"/>
        <v>0</v>
      </c>
      <c r="F21" s="21">
        <v>0</v>
      </c>
      <c r="G21" s="21">
        <f t="shared" si="8"/>
        <v>0</v>
      </c>
      <c r="H21" s="21">
        <v>48756</v>
      </c>
      <c r="I21" s="21">
        <f t="shared" si="9"/>
        <v>39.671277461350691</v>
      </c>
      <c r="J21" s="21">
        <v>56664</v>
      </c>
      <c r="K21" s="21">
        <f t="shared" si="10"/>
        <v>46.105777054515869</v>
      </c>
      <c r="L21" s="21">
        <v>22146</v>
      </c>
      <c r="M21" s="21">
        <f t="shared" si="11"/>
        <v>18.019528071602931</v>
      </c>
      <c r="N21" s="21">
        <v>9700</v>
      </c>
      <c r="O21" s="21">
        <f t="shared" si="12"/>
        <v>7.8925956061838898</v>
      </c>
      <c r="P21" s="21">
        <v>333</v>
      </c>
      <c r="Q21" s="21">
        <f t="shared" si="13"/>
        <v>0.27095199349064281</v>
      </c>
      <c r="R21" s="21">
        <v>0</v>
      </c>
      <c r="S21" s="21">
        <f t="shared" si="14"/>
        <v>0</v>
      </c>
      <c r="T21" s="21">
        <v>271165</v>
      </c>
      <c r="U21" s="21">
        <f t="shared" si="14"/>
        <v>220.63873067534581</v>
      </c>
      <c r="V21" s="21">
        <v>4703</v>
      </c>
      <c r="W21" s="21">
        <f t="shared" si="0"/>
        <v>3.8266883645240033</v>
      </c>
      <c r="X21" s="21">
        <v>0</v>
      </c>
      <c r="Y21" s="21">
        <f t="shared" si="1"/>
        <v>0</v>
      </c>
      <c r="Z21" s="21">
        <v>0</v>
      </c>
      <c r="AA21" s="21">
        <f t="shared" si="15"/>
        <v>0</v>
      </c>
      <c r="AB21" s="21">
        <v>0</v>
      </c>
      <c r="AC21" s="21">
        <f t="shared" si="16"/>
        <v>0</v>
      </c>
      <c r="AD21" s="21">
        <v>0</v>
      </c>
      <c r="AE21" s="21">
        <f t="shared" si="17"/>
        <v>0</v>
      </c>
      <c r="AF21" s="21">
        <v>276</v>
      </c>
      <c r="AG21" s="21">
        <f t="shared" si="17"/>
        <v>0.22457282343368593</v>
      </c>
      <c r="AH21" s="21">
        <v>124110</v>
      </c>
      <c r="AI21" s="21">
        <f t="shared" si="2"/>
        <v>100.98454027664768</v>
      </c>
      <c r="AJ21" s="21">
        <v>29032</v>
      </c>
      <c r="AK21" s="21">
        <f t="shared" si="3"/>
        <v>23.622457282343369</v>
      </c>
      <c r="AL21" s="21">
        <v>0</v>
      </c>
      <c r="AM21" s="21">
        <f t="shared" si="4"/>
        <v>0</v>
      </c>
      <c r="AN21" s="21">
        <v>0</v>
      </c>
      <c r="AO21" s="21">
        <f t="shared" si="5"/>
        <v>0</v>
      </c>
      <c r="AP21" s="21">
        <v>0</v>
      </c>
      <c r="AQ21" s="21">
        <f t="shared" si="18"/>
        <v>0</v>
      </c>
      <c r="AR21" s="22">
        <f t="shared" si="6"/>
        <v>566885</v>
      </c>
      <c r="AS21" s="21">
        <f t="shared" si="19"/>
        <v>461.25711960943858</v>
      </c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56" x14ac:dyDescent="0.2">
      <c r="A22" s="19">
        <v>19</v>
      </c>
      <c r="B22" s="20" t="s">
        <v>65</v>
      </c>
      <c r="C22" s="16">
        <v>2114</v>
      </c>
      <c r="D22" s="21">
        <v>0</v>
      </c>
      <c r="E22" s="21">
        <f t="shared" si="7"/>
        <v>0</v>
      </c>
      <c r="F22" s="21">
        <v>162</v>
      </c>
      <c r="G22" s="21">
        <f t="shared" si="8"/>
        <v>7.6631977294228951E-2</v>
      </c>
      <c r="H22" s="21">
        <v>168622</v>
      </c>
      <c r="I22" s="21">
        <f t="shared" si="9"/>
        <v>79.764427625354784</v>
      </c>
      <c r="J22" s="21"/>
      <c r="K22" s="21">
        <f t="shared" si="10"/>
        <v>0</v>
      </c>
      <c r="L22" s="21"/>
      <c r="M22" s="21">
        <f t="shared" si="11"/>
        <v>0</v>
      </c>
      <c r="N22" s="21">
        <v>0</v>
      </c>
      <c r="O22" s="21">
        <f t="shared" si="12"/>
        <v>0</v>
      </c>
      <c r="P22" s="21">
        <v>0</v>
      </c>
      <c r="Q22" s="21">
        <f t="shared" si="13"/>
        <v>0</v>
      </c>
      <c r="R22" s="21"/>
      <c r="S22" s="21">
        <f t="shared" si="14"/>
        <v>0</v>
      </c>
      <c r="T22" s="21">
        <v>40614</v>
      </c>
      <c r="U22" s="21">
        <f t="shared" si="14"/>
        <v>19.211920529801326</v>
      </c>
      <c r="V22" s="21">
        <v>4286</v>
      </c>
      <c r="W22" s="21">
        <f t="shared" si="0"/>
        <v>2.0274361400189216</v>
      </c>
      <c r="X22" s="21">
        <v>0</v>
      </c>
      <c r="Y22" s="21">
        <f t="shared" si="1"/>
        <v>0</v>
      </c>
      <c r="Z22" s="21">
        <v>16091</v>
      </c>
      <c r="AA22" s="21">
        <f t="shared" si="15"/>
        <v>7.6116367076631981</v>
      </c>
      <c r="AB22" s="21">
        <v>0</v>
      </c>
      <c r="AC22" s="21">
        <f t="shared" si="16"/>
        <v>0</v>
      </c>
      <c r="AD22" s="21">
        <v>0</v>
      </c>
      <c r="AE22" s="21">
        <f t="shared" si="17"/>
        <v>0</v>
      </c>
      <c r="AF22" s="21">
        <v>1632</v>
      </c>
      <c r="AG22" s="21">
        <f t="shared" si="17"/>
        <v>0.77199621570482502</v>
      </c>
      <c r="AH22" s="21">
        <v>148674</v>
      </c>
      <c r="AI22" s="21">
        <f t="shared" si="2"/>
        <v>70.328287606433307</v>
      </c>
      <c r="AJ22" s="21">
        <v>0</v>
      </c>
      <c r="AK22" s="21">
        <f t="shared" si="3"/>
        <v>0</v>
      </c>
      <c r="AL22" s="21">
        <v>0</v>
      </c>
      <c r="AM22" s="21">
        <f t="shared" si="4"/>
        <v>0</v>
      </c>
      <c r="AN22" s="21">
        <v>0</v>
      </c>
      <c r="AO22" s="21">
        <f t="shared" si="5"/>
        <v>0</v>
      </c>
      <c r="AP22" s="21">
        <v>0</v>
      </c>
      <c r="AQ22" s="21">
        <f t="shared" si="18"/>
        <v>0</v>
      </c>
      <c r="AR22" s="22">
        <f t="shared" si="6"/>
        <v>380081</v>
      </c>
      <c r="AS22" s="21">
        <f t="shared" si="19"/>
        <v>179.79233680227057</v>
      </c>
      <c r="AU22" s="13"/>
      <c r="AV22" s="13"/>
      <c r="AW22" s="13"/>
      <c r="AX22" s="13"/>
      <c r="AY22" s="13"/>
      <c r="AZ22" s="13"/>
      <c r="BA22" s="13"/>
      <c r="BB22" s="13"/>
      <c r="BC22" s="13"/>
      <c r="BD22" s="13"/>
    </row>
    <row r="23" spans="1:56" x14ac:dyDescent="0.2">
      <c r="A23" s="23">
        <v>20</v>
      </c>
      <c r="B23" s="24" t="s">
        <v>66</v>
      </c>
      <c r="C23" s="25">
        <v>5995</v>
      </c>
      <c r="D23" s="26">
        <v>211</v>
      </c>
      <c r="E23" s="26">
        <f t="shared" si="7"/>
        <v>3.5195996663886571E-2</v>
      </c>
      <c r="F23" s="26">
        <v>367</v>
      </c>
      <c r="G23" s="26">
        <f t="shared" si="8"/>
        <v>6.1217681401167637E-2</v>
      </c>
      <c r="H23" s="26">
        <v>205561</v>
      </c>
      <c r="I23" s="26">
        <f t="shared" si="9"/>
        <v>34.288740617180984</v>
      </c>
      <c r="J23" s="26">
        <v>136723</v>
      </c>
      <c r="K23" s="26">
        <f t="shared" si="10"/>
        <v>22.806171809841533</v>
      </c>
      <c r="L23" s="26">
        <v>2093</v>
      </c>
      <c r="M23" s="26">
        <f t="shared" si="11"/>
        <v>0.34912427022518766</v>
      </c>
      <c r="N23" s="26">
        <v>8849</v>
      </c>
      <c r="O23" s="26">
        <f t="shared" si="12"/>
        <v>1.4760633861551293</v>
      </c>
      <c r="P23" s="26">
        <v>689</v>
      </c>
      <c r="Q23" s="26">
        <f t="shared" si="13"/>
        <v>0.11492910758965805</v>
      </c>
      <c r="R23" s="26">
        <v>0</v>
      </c>
      <c r="S23" s="26">
        <f t="shared" si="14"/>
        <v>0</v>
      </c>
      <c r="T23" s="26">
        <v>197501</v>
      </c>
      <c r="U23" s="26">
        <f t="shared" si="14"/>
        <v>32.944286905754794</v>
      </c>
      <c r="V23" s="26">
        <v>47087</v>
      </c>
      <c r="W23" s="26">
        <f t="shared" si="0"/>
        <v>7.8543786488740617</v>
      </c>
      <c r="X23" s="26">
        <v>3914</v>
      </c>
      <c r="Y23" s="26">
        <f t="shared" si="1"/>
        <v>0.65287739783152632</v>
      </c>
      <c r="Z23" s="26">
        <v>5214</v>
      </c>
      <c r="AA23" s="26">
        <f t="shared" si="15"/>
        <v>0.86972477064220188</v>
      </c>
      <c r="AB23" s="26">
        <v>15554</v>
      </c>
      <c r="AC23" s="26">
        <f t="shared" si="16"/>
        <v>2.5944954128440365</v>
      </c>
      <c r="AD23" s="26">
        <v>0</v>
      </c>
      <c r="AE23" s="26">
        <f t="shared" si="17"/>
        <v>0</v>
      </c>
      <c r="AF23" s="26">
        <v>0</v>
      </c>
      <c r="AG23" s="26">
        <f t="shared" si="17"/>
        <v>0</v>
      </c>
      <c r="AH23" s="26">
        <v>231178</v>
      </c>
      <c r="AI23" s="26">
        <f t="shared" si="2"/>
        <v>38.56180150125104</v>
      </c>
      <c r="AJ23" s="26">
        <v>243114</v>
      </c>
      <c r="AK23" s="26">
        <f t="shared" si="3"/>
        <v>40.552793994995831</v>
      </c>
      <c r="AL23" s="26">
        <v>0</v>
      </c>
      <c r="AM23" s="26">
        <f t="shared" si="4"/>
        <v>0</v>
      </c>
      <c r="AN23" s="26">
        <v>0</v>
      </c>
      <c r="AO23" s="26">
        <f t="shared" si="5"/>
        <v>0</v>
      </c>
      <c r="AP23" s="26">
        <v>0</v>
      </c>
      <c r="AQ23" s="26">
        <f t="shared" si="18"/>
        <v>0</v>
      </c>
      <c r="AR23" s="27">
        <f t="shared" si="6"/>
        <v>1098055</v>
      </c>
      <c r="AS23" s="26">
        <f t="shared" si="19"/>
        <v>183.16180150125103</v>
      </c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1:56" x14ac:dyDescent="0.2">
      <c r="A24" s="14">
        <v>21</v>
      </c>
      <c r="B24" s="15" t="s">
        <v>67</v>
      </c>
      <c r="C24" s="16">
        <v>3175</v>
      </c>
      <c r="D24" s="17">
        <v>6898</v>
      </c>
      <c r="E24" s="17">
        <f t="shared" si="7"/>
        <v>2.1725984251968504</v>
      </c>
      <c r="F24" s="17">
        <v>0</v>
      </c>
      <c r="G24" s="17">
        <f t="shared" si="8"/>
        <v>0</v>
      </c>
      <c r="H24" s="17">
        <v>116836</v>
      </c>
      <c r="I24" s="17">
        <f t="shared" si="9"/>
        <v>36.798740157480317</v>
      </c>
      <c r="J24" s="17">
        <v>72687</v>
      </c>
      <c r="K24" s="17">
        <f t="shared" si="10"/>
        <v>22.893543307086613</v>
      </c>
      <c r="L24" s="17">
        <v>86869</v>
      </c>
      <c r="M24" s="17">
        <f t="shared" si="11"/>
        <v>27.360314960629921</v>
      </c>
      <c r="N24" s="17">
        <v>575</v>
      </c>
      <c r="O24" s="17">
        <f t="shared" si="12"/>
        <v>0.18110236220472442</v>
      </c>
      <c r="P24" s="17">
        <v>600</v>
      </c>
      <c r="Q24" s="17">
        <f t="shared" si="13"/>
        <v>0.1889763779527559</v>
      </c>
      <c r="R24" s="17">
        <v>0</v>
      </c>
      <c r="S24" s="17">
        <f t="shared" si="14"/>
        <v>0</v>
      </c>
      <c r="T24" s="17">
        <v>123899</v>
      </c>
      <c r="U24" s="17">
        <f t="shared" si="14"/>
        <v>39.023307086614174</v>
      </c>
      <c r="V24" s="17">
        <v>4582</v>
      </c>
      <c r="W24" s="17">
        <f t="shared" si="0"/>
        <v>1.4431496062992126</v>
      </c>
      <c r="X24" s="17">
        <v>303</v>
      </c>
      <c r="Y24" s="17">
        <f t="shared" si="1"/>
        <v>9.5433070866141737E-2</v>
      </c>
      <c r="Z24" s="17">
        <v>0</v>
      </c>
      <c r="AA24" s="17">
        <f t="shared" si="15"/>
        <v>0</v>
      </c>
      <c r="AB24" s="17">
        <v>28402</v>
      </c>
      <c r="AC24" s="17">
        <f t="shared" si="16"/>
        <v>8.9455118110236214</v>
      </c>
      <c r="AD24" s="17">
        <v>0</v>
      </c>
      <c r="AE24" s="17">
        <f t="shared" si="17"/>
        <v>0</v>
      </c>
      <c r="AF24" s="17">
        <v>0</v>
      </c>
      <c r="AG24" s="17">
        <f t="shared" si="17"/>
        <v>0</v>
      </c>
      <c r="AH24" s="17">
        <v>128910</v>
      </c>
      <c r="AI24" s="17">
        <f t="shared" si="2"/>
        <v>40.601574803149603</v>
      </c>
      <c r="AJ24" s="17">
        <v>198017</v>
      </c>
      <c r="AK24" s="17">
        <f t="shared" si="3"/>
        <v>62.367559055118107</v>
      </c>
      <c r="AL24" s="17">
        <v>50387</v>
      </c>
      <c r="AM24" s="17">
        <f t="shared" si="4"/>
        <v>15.869921259842521</v>
      </c>
      <c r="AN24" s="17">
        <v>0</v>
      </c>
      <c r="AO24" s="17">
        <f t="shared" si="5"/>
        <v>0</v>
      </c>
      <c r="AP24" s="17">
        <v>0</v>
      </c>
      <c r="AQ24" s="17">
        <f t="shared" si="18"/>
        <v>0</v>
      </c>
      <c r="AR24" s="18">
        <f t="shared" si="6"/>
        <v>818965</v>
      </c>
      <c r="AS24" s="17">
        <f t="shared" si="19"/>
        <v>257.94173228346455</v>
      </c>
      <c r="AU24" s="13"/>
      <c r="AV24" s="13"/>
      <c r="AW24" s="13"/>
      <c r="AX24" s="13"/>
      <c r="AY24" s="13"/>
      <c r="AZ24" s="13"/>
      <c r="BA24" s="13"/>
      <c r="BB24" s="13"/>
      <c r="BC24" s="13"/>
      <c r="BD24" s="13"/>
    </row>
    <row r="25" spans="1:56" x14ac:dyDescent="0.2">
      <c r="A25" s="19">
        <v>22</v>
      </c>
      <c r="B25" s="20" t="s">
        <v>68</v>
      </c>
      <c r="C25" s="16">
        <v>3332</v>
      </c>
      <c r="D25" s="21">
        <v>0</v>
      </c>
      <c r="E25" s="21">
        <f t="shared" si="7"/>
        <v>0</v>
      </c>
      <c r="F25" s="21">
        <v>0</v>
      </c>
      <c r="G25" s="21">
        <f t="shared" si="8"/>
        <v>0</v>
      </c>
      <c r="H25" s="21">
        <v>34112</v>
      </c>
      <c r="I25" s="21">
        <f t="shared" si="9"/>
        <v>10.237695078031212</v>
      </c>
      <c r="J25" s="21">
        <v>69713</v>
      </c>
      <c r="K25" s="21">
        <f t="shared" si="10"/>
        <v>20.922268907563026</v>
      </c>
      <c r="L25" s="21">
        <v>102130</v>
      </c>
      <c r="M25" s="21">
        <f t="shared" si="11"/>
        <v>30.65126050420168</v>
      </c>
      <c r="N25" s="21">
        <v>10136</v>
      </c>
      <c r="O25" s="21">
        <f t="shared" si="12"/>
        <v>3.0420168067226889</v>
      </c>
      <c r="P25" s="21">
        <v>2002</v>
      </c>
      <c r="Q25" s="21">
        <f t="shared" si="13"/>
        <v>0.60084033613445376</v>
      </c>
      <c r="R25" s="21">
        <v>0</v>
      </c>
      <c r="S25" s="21">
        <f t="shared" si="14"/>
        <v>0</v>
      </c>
      <c r="T25" s="21">
        <v>184307</v>
      </c>
      <c r="U25" s="21">
        <f t="shared" si="14"/>
        <v>55.31422569027611</v>
      </c>
      <c r="V25" s="21">
        <v>4810</v>
      </c>
      <c r="W25" s="21">
        <f t="shared" si="0"/>
        <v>1.443577430972389</v>
      </c>
      <c r="X25" s="21">
        <v>475</v>
      </c>
      <c r="Y25" s="21">
        <f t="shared" si="1"/>
        <v>0.14255702280912366</v>
      </c>
      <c r="Z25" s="21">
        <v>-60</v>
      </c>
      <c r="AA25" s="21">
        <f t="shared" si="15"/>
        <v>-1.800720288115246E-2</v>
      </c>
      <c r="AB25" s="21">
        <v>1631</v>
      </c>
      <c r="AC25" s="21">
        <f t="shared" si="16"/>
        <v>0.48949579831932771</v>
      </c>
      <c r="AD25" s="21">
        <v>0</v>
      </c>
      <c r="AE25" s="21">
        <f t="shared" si="17"/>
        <v>0</v>
      </c>
      <c r="AF25" s="21">
        <v>4800</v>
      </c>
      <c r="AG25" s="21">
        <f t="shared" si="17"/>
        <v>1.440576230492197</v>
      </c>
      <c r="AH25" s="21">
        <v>131403</v>
      </c>
      <c r="AI25" s="21">
        <f t="shared" si="2"/>
        <v>39.436674669867948</v>
      </c>
      <c r="AJ25" s="21">
        <v>0</v>
      </c>
      <c r="AK25" s="21">
        <f t="shared" si="3"/>
        <v>0</v>
      </c>
      <c r="AL25" s="21">
        <v>0</v>
      </c>
      <c r="AM25" s="21">
        <f t="shared" si="4"/>
        <v>0</v>
      </c>
      <c r="AN25" s="21">
        <v>0</v>
      </c>
      <c r="AO25" s="21">
        <f t="shared" si="5"/>
        <v>0</v>
      </c>
      <c r="AP25" s="21">
        <v>0</v>
      </c>
      <c r="AQ25" s="21">
        <f t="shared" si="18"/>
        <v>0</v>
      </c>
      <c r="AR25" s="22">
        <f t="shared" si="6"/>
        <v>545459</v>
      </c>
      <c r="AS25" s="21">
        <f t="shared" si="19"/>
        <v>163.703181272509</v>
      </c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1:56" x14ac:dyDescent="0.2">
      <c r="A26" s="19">
        <v>23</v>
      </c>
      <c r="B26" s="20" t="s">
        <v>69</v>
      </c>
      <c r="C26" s="16">
        <v>13652</v>
      </c>
      <c r="D26" s="21">
        <v>0</v>
      </c>
      <c r="E26" s="21">
        <f t="shared" si="7"/>
        <v>0</v>
      </c>
      <c r="F26" s="21">
        <v>0</v>
      </c>
      <c r="G26" s="21">
        <f t="shared" si="8"/>
        <v>0</v>
      </c>
      <c r="H26" s="21">
        <v>346612</v>
      </c>
      <c r="I26" s="21">
        <f t="shared" si="9"/>
        <v>25.389100498095516</v>
      </c>
      <c r="J26" s="21">
        <v>730573</v>
      </c>
      <c r="K26" s="21">
        <f t="shared" si="10"/>
        <v>53.513990624084386</v>
      </c>
      <c r="L26" s="21">
        <v>181663</v>
      </c>
      <c r="M26" s="21">
        <f t="shared" si="11"/>
        <v>13.306694989745091</v>
      </c>
      <c r="N26" s="21">
        <v>32924</v>
      </c>
      <c r="O26" s="21">
        <f t="shared" si="12"/>
        <v>2.4116612950483445</v>
      </c>
      <c r="P26" s="21">
        <v>2993</v>
      </c>
      <c r="Q26" s="21">
        <f t="shared" si="13"/>
        <v>0.21923527688250805</v>
      </c>
      <c r="R26" s="21">
        <v>0</v>
      </c>
      <c r="S26" s="21">
        <f t="shared" si="14"/>
        <v>0</v>
      </c>
      <c r="T26" s="21">
        <v>92877</v>
      </c>
      <c r="U26" s="21">
        <f t="shared" si="14"/>
        <v>6.8031790213888073</v>
      </c>
      <c r="V26" s="21">
        <v>12513</v>
      </c>
      <c r="W26" s="21">
        <f t="shared" si="0"/>
        <v>0.91656900087899207</v>
      </c>
      <c r="X26" s="21">
        <v>3205</v>
      </c>
      <c r="Y26" s="21">
        <f t="shared" si="1"/>
        <v>0.23476413712276589</v>
      </c>
      <c r="Z26" s="21">
        <v>88120</v>
      </c>
      <c r="AA26" s="21">
        <f t="shared" si="15"/>
        <v>6.4547319074128335</v>
      </c>
      <c r="AB26" s="21">
        <v>103155</v>
      </c>
      <c r="AC26" s="21">
        <f t="shared" si="16"/>
        <v>7.5560357456782885</v>
      </c>
      <c r="AD26" s="21">
        <v>0</v>
      </c>
      <c r="AE26" s="21">
        <f t="shared" si="17"/>
        <v>0</v>
      </c>
      <c r="AF26" s="21">
        <v>3338</v>
      </c>
      <c r="AG26" s="21">
        <f t="shared" si="17"/>
        <v>0.24450629944330501</v>
      </c>
      <c r="AH26" s="21">
        <v>716644</v>
      </c>
      <c r="AI26" s="21">
        <f t="shared" si="2"/>
        <v>52.493700556694989</v>
      </c>
      <c r="AJ26" s="21">
        <v>1561718</v>
      </c>
      <c r="AK26" s="21">
        <f t="shared" si="3"/>
        <v>114.39481394667447</v>
      </c>
      <c r="AL26" s="21">
        <v>47416</v>
      </c>
      <c r="AM26" s="21">
        <f t="shared" si="4"/>
        <v>3.4731907412833283</v>
      </c>
      <c r="AN26" s="21">
        <v>0</v>
      </c>
      <c r="AO26" s="21">
        <f t="shared" si="5"/>
        <v>0</v>
      </c>
      <c r="AP26" s="21">
        <v>0</v>
      </c>
      <c r="AQ26" s="21">
        <f t="shared" si="18"/>
        <v>0</v>
      </c>
      <c r="AR26" s="22">
        <f t="shared" si="6"/>
        <v>3923751</v>
      </c>
      <c r="AS26" s="21">
        <f t="shared" si="19"/>
        <v>287.41217404043363</v>
      </c>
      <c r="AU26" s="13"/>
      <c r="AV26" s="13"/>
      <c r="AW26" s="13"/>
      <c r="AX26" s="13"/>
      <c r="AY26" s="13"/>
      <c r="AZ26" s="13"/>
      <c r="BA26" s="13"/>
      <c r="BB26" s="13"/>
      <c r="BC26" s="13"/>
      <c r="BD26" s="13"/>
    </row>
    <row r="27" spans="1:56" x14ac:dyDescent="0.2">
      <c r="A27" s="19">
        <v>24</v>
      </c>
      <c r="B27" s="20" t="s">
        <v>70</v>
      </c>
      <c r="C27" s="16">
        <v>4535</v>
      </c>
      <c r="D27" s="21">
        <v>0</v>
      </c>
      <c r="E27" s="21">
        <f t="shared" si="7"/>
        <v>0</v>
      </c>
      <c r="F27" s="21">
        <v>0</v>
      </c>
      <c r="G27" s="21">
        <f t="shared" si="8"/>
        <v>0</v>
      </c>
      <c r="H27" s="21">
        <v>138329</v>
      </c>
      <c r="I27" s="21">
        <f t="shared" si="9"/>
        <v>30.502535832414555</v>
      </c>
      <c r="J27" s="21">
        <v>537100</v>
      </c>
      <c r="K27" s="21">
        <f t="shared" si="10"/>
        <v>118.43439911797134</v>
      </c>
      <c r="L27" s="21">
        <v>56264</v>
      </c>
      <c r="M27" s="21">
        <f t="shared" si="11"/>
        <v>12.406615214994487</v>
      </c>
      <c r="N27" s="21">
        <v>17190</v>
      </c>
      <c r="O27" s="21">
        <f t="shared" si="12"/>
        <v>3.790518191841235</v>
      </c>
      <c r="P27" s="21">
        <v>1298</v>
      </c>
      <c r="Q27" s="21">
        <f t="shared" si="13"/>
        <v>0.28621830209481808</v>
      </c>
      <c r="R27" s="21"/>
      <c r="S27" s="21">
        <f t="shared" si="14"/>
        <v>0</v>
      </c>
      <c r="T27" s="21">
        <v>17899</v>
      </c>
      <c r="U27" s="21">
        <f t="shared" si="14"/>
        <v>3.9468577728776184</v>
      </c>
      <c r="V27" s="21">
        <v>14229</v>
      </c>
      <c r="W27" s="21">
        <f t="shared" si="0"/>
        <v>3.1375964718853364</v>
      </c>
      <c r="X27" s="21">
        <v>1433</v>
      </c>
      <c r="Y27" s="21">
        <f t="shared" si="1"/>
        <v>0.31598676957001104</v>
      </c>
      <c r="Z27" s="21">
        <v>13455</v>
      </c>
      <c r="AA27" s="21">
        <f t="shared" si="15"/>
        <v>2.9669239250275634</v>
      </c>
      <c r="AB27" s="21">
        <v>7719</v>
      </c>
      <c r="AC27" s="21">
        <f t="shared" si="16"/>
        <v>1.7020948180815876</v>
      </c>
      <c r="AD27" s="21">
        <v>0</v>
      </c>
      <c r="AE27" s="21">
        <f t="shared" si="17"/>
        <v>0</v>
      </c>
      <c r="AF27" s="21">
        <v>22680</v>
      </c>
      <c r="AG27" s="21">
        <f t="shared" si="17"/>
        <v>5.0011025358324144</v>
      </c>
      <c r="AH27" s="21">
        <v>425889</v>
      </c>
      <c r="AI27" s="21">
        <f t="shared" si="2"/>
        <v>93.911576626240347</v>
      </c>
      <c r="AJ27" s="21">
        <v>597444</v>
      </c>
      <c r="AK27" s="21">
        <f t="shared" si="3"/>
        <v>131.74068357221608</v>
      </c>
      <c r="AL27" s="21">
        <v>0</v>
      </c>
      <c r="AM27" s="21">
        <f t="shared" si="4"/>
        <v>0</v>
      </c>
      <c r="AN27" s="21">
        <v>0</v>
      </c>
      <c r="AO27" s="21">
        <f t="shared" si="5"/>
        <v>0</v>
      </c>
      <c r="AP27" s="21">
        <v>0</v>
      </c>
      <c r="AQ27" s="21">
        <f t="shared" si="18"/>
        <v>0</v>
      </c>
      <c r="AR27" s="22">
        <f t="shared" si="6"/>
        <v>1850929</v>
      </c>
      <c r="AS27" s="21">
        <f t="shared" si="19"/>
        <v>408.14310915104738</v>
      </c>
      <c r="AU27" s="13"/>
      <c r="AV27" s="13"/>
      <c r="AW27" s="13"/>
      <c r="AX27" s="13"/>
      <c r="AY27" s="13"/>
      <c r="AZ27" s="13"/>
      <c r="BA27" s="13"/>
      <c r="BB27" s="13"/>
      <c r="BC27" s="13"/>
      <c r="BD27" s="13"/>
    </row>
    <row r="28" spans="1:56" x14ac:dyDescent="0.2">
      <c r="A28" s="23">
        <v>25</v>
      </c>
      <c r="B28" s="24" t="s">
        <v>71</v>
      </c>
      <c r="C28" s="25">
        <v>2246</v>
      </c>
      <c r="D28" s="26">
        <v>0</v>
      </c>
      <c r="E28" s="26">
        <f t="shared" si="7"/>
        <v>0</v>
      </c>
      <c r="F28" s="26">
        <v>0</v>
      </c>
      <c r="G28" s="26">
        <f t="shared" si="8"/>
        <v>0</v>
      </c>
      <c r="H28" s="26">
        <v>127556</v>
      </c>
      <c r="I28" s="26">
        <f t="shared" si="9"/>
        <v>56.792520035618878</v>
      </c>
      <c r="J28" s="26">
        <v>0</v>
      </c>
      <c r="K28" s="26">
        <f t="shared" si="10"/>
        <v>0</v>
      </c>
      <c r="L28" s="26">
        <v>200155</v>
      </c>
      <c r="M28" s="26">
        <f t="shared" si="11"/>
        <v>89.116206589492435</v>
      </c>
      <c r="N28" s="26">
        <v>0</v>
      </c>
      <c r="O28" s="26">
        <f t="shared" si="12"/>
        <v>0</v>
      </c>
      <c r="P28" s="26">
        <v>4790</v>
      </c>
      <c r="Q28" s="26">
        <f t="shared" si="13"/>
        <v>2.1326803205699019</v>
      </c>
      <c r="R28" s="26">
        <v>0</v>
      </c>
      <c r="S28" s="26">
        <f t="shared" si="14"/>
        <v>0</v>
      </c>
      <c r="T28" s="26">
        <v>40914</v>
      </c>
      <c r="U28" s="26">
        <f t="shared" si="14"/>
        <v>18.216384683882456</v>
      </c>
      <c r="V28" s="26">
        <v>433</v>
      </c>
      <c r="W28" s="26">
        <f t="shared" si="0"/>
        <v>0.19278717720391808</v>
      </c>
      <c r="X28" s="26">
        <v>656</v>
      </c>
      <c r="Y28" s="26">
        <f t="shared" si="1"/>
        <v>0.29207479964381122</v>
      </c>
      <c r="Z28" s="26">
        <v>0</v>
      </c>
      <c r="AA28" s="26">
        <f t="shared" si="15"/>
        <v>0</v>
      </c>
      <c r="AB28" s="26">
        <v>0</v>
      </c>
      <c r="AC28" s="26">
        <f t="shared" si="16"/>
        <v>0</v>
      </c>
      <c r="AD28" s="26">
        <v>0</v>
      </c>
      <c r="AE28" s="26">
        <f t="shared" si="17"/>
        <v>0</v>
      </c>
      <c r="AF28" s="26">
        <v>0</v>
      </c>
      <c r="AG28" s="26">
        <f t="shared" si="17"/>
        <v>0</v>
      </c>
      <c r="AH28" s="26">
        <v>133236</v>
      </c>
      <c r="AI28" s="26">
        <f t="shared" si="2"/>
        <v>59.321460373998221</v>
      </c>
      <c r="AJ28" s="26">
        <v>0</v>
      </c>
      <c r="AK28" s="26">
        <f t="shared" si="3"/>
        <v>0</v>
      </c>
      <c r="AL28" s="26">
        <v>0</v>
      </c>
      <c r="AM28" s="26">
        <f t="shared" si="4"/>
        <v>0</v>
      </c>
      <c r="AN28" s="26">
        <v>0</v>
      </c>
      <c r="AO28" s="26">
        <f t="shared" si="5"/>
        <v>0</v>
      </c>
      <c r="AP28" s="26">
        <v>0</v>
      </c>
      <c r="AQ28" s="26">
        <f t="shared" si="18"/>
        <v>0</v>
      </c>
      <c r="AR28" s="27">
        <f t="shared" si="6"/>
        <v>507740</v>
      </c>
      <c r="AS28" s="26">
        <f t="shared" si="19"/>
        <v>226.06411398040962</v>
      </c>
      <c r="AU28" s="13"/>
      <c r="AV28" s="13"/>
      <c r="AW28" s="13"/>
      <c r="AX28" s="13"/>
      <c r="AY28" s="13"/>
      <c r="AZ28" s="13"/>
      <c r="BA28" s="13"/>
      <c r="BB28" s="13"/>
      <c r="BC28" s="13"/>
      <c r="BD28" s="13"/>
    </row>
    <row r="29" spans="1:56" x14ac:dyDescent="0.2">
      <c r="A29" s="14">
        <v>26</v>
      </c>
      <c r="B29" s="15" t="s">
        <v>72</v>
      </c>
      <c r="C29" s="16">
        <v>45253</v>
      </c>
      <c r="D29" s="17">
        <v>13029</v>
      </c>
      <c r="E29" s="17">
        <f t="shared" si="7"/>
        <v>0.28791461339579694</v>
      </c>
      <c r="F29" s="17">
        <v>53299</v>
      </c>
      <c r="G29" s="17">
        <f t="shared" si="8"/>
        <v>1.1778003668265087</v>
      </c>
      <c r="H29" s="17">
        <v>2468775</v>
      </c>
      <c r="I29" s="17">
        <f t="shared" si="9"/>
        <v>54.554946633372374</v>
      </c>
      <c r="J29" s="17">
        <v>5369634</v>
      </c>
      <c r="K29" s="17">
        <f t="shared" si="10"/>
        <v>118.65807791748614</v>
      </c>
      <c r="L29" s="17">
        <v>71677</v>
      </c>
      <c r="M29" s="17">
        <f t="shared" si="11"/>
        <v>1.5839170883698319</v>
      </c>
      <c r="N29" s="17"/>
      <c r="O29" s="17">
        <f t="shared" si="12"/>
        <v>0</v>
      </c>
      <c r="P29" s="17"/>
      <c r="Q29" s="17">
        <f t="shared" si="13"/>
        <v>0</v>
      </c>
      <c r="R29" s="17">
        <v>30000</v>
      </c>
      <c r="S29" s="17">
        <f t="shared" si="14"/>
        <v>0.66293947362605798</v>
      </c>
      <c r="T29" s="17">
        <v>3445130</v>
      </c>
      <c r="U29" s="17">
        <f t="shared" si="14"/>
        <v>76.130422292444706</v>
      </c>
      <c r="V29" s="17">
        <v>37781</v>
      </c>
      <c r="W29" s="17">
        <f t="shared" si="0"/>
        <v>0.83488387510220319</v>
      </c>
      <c r="X29" s="17">
        <v>270905</v>
      </c>
      <c r="Y29" s="17">
        <f t="shared" si="1"/>
        <v>5.9864539367555745</v>
      </c>
      <c r="Z29" s="17">
        <v>9520</v>
      </c>
      <c r="AA29" s="17">
        <f t="shared" si="15"/>
        <v>0.21037279296400238</v>
      </c>
      <c r="AB29" s="17">
        <v>19049</v>
      </c>
      <c r="AC29" s="17">
        <f t="shared" si="16"/>
        <v>0.42094446777009259</v>
      </c>
      <c r="AD29" s="17">
        <v>0</v>
      </c>
      <c r="AE29" s="17">
        <f t="shared" si="17"/>
        <v>0</v>
      </c>
      <c r="AF29" s="17">
        <v>30463</v>
      </c>
      <c r="AG29" s="17">
        <f t="shared" si="17"/>
        <v>0.67317083950235346</v>
      </c>
      <c r="AH29" s="17">
        <v>1100645</v>
      </c>
      <c r="AI29" s="17">
        <f t="shared" si="2"/>
        <v>24.322033898305083</v>
      </c>
      <c r="AJ29" s="17">
        <v>0</v>
      </c>
      <c r="AK29" s="17">
        <f t="shared" si="3"/>
        <v>0</v>
      </c>
      <c r="AL29" s="17">
        <v>0</v>
      </c>
      <c r="AM29" s="17">
        <f t="shared" si="4"/>
        <v>0</v>
      </c>
      <c r="AN29" s="17">
        <v>0</v>
      </c>
      <c r="AO29" s="17">
        <f t="shared" si="5"/>
        <v>0</v>
      </c>
      <c r="AP29" s="17">
        <v>0</v>
      </c>
      <c r="AQ29" s="17">
        <f t="shared" si="18"/>
        <v>0</v>
      </c>
      <c r="AR29" s="18">
        <f t="shared" si="6"/>
        <v>12919907</v>
      </c>
      <c r="AS29" s="17">
        <f t="shared" si="19"/>
        <v>285.50387819592072</v>
      </c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  <row r="30" spans="1:56" x14ac:dyDescent="0.2">
      <c r="A30" s="19">
        <v>27</v>
      </c>
      <c r="B30" s="20" t="s">
        <v>73</v>
      </c>
      <c r="C30" s="16">
        <v>5846</v>
      </c>
      <c r="D30" s="21">
        <v>1667</v>
      </c>
      <c r="E30" s="21">
        <f t="shared" si="7"/>
        <v>0.28515224084844337</v>
      </c>
      <c r="F30" s="21">
        <v>0</v>
      </c>
      <c r="G30" s="21">
        <f t="shared" si="8"/>
        <v>0</v>
      </c>
      <c r="H30" s="21">
        <v>71382</v>
      </c>
      <c r="I30" s="21">
        <f t="shared" si="9"/>
        <v>12.210400273691413</v>
      </c>
      <c r="J30" s="21">
        <v>502758</v>
      </c>
      <c r="K30" s="21">
        <f t="shared" si="10"/>
        <v>86.000342114266161</v>
      </c>
      <c r="L30" s="21">
        <v>57964</v>
      </c>
      <c r="M30" s="21">
        <f t="shared" si="11"/>
        <v>9.9151556619911059</v>
      </c>
      <c r="N30" s="21">
        <v>2675</v>
      </c>
      <c r="O30" s="21">
        <f t="shared" si="12"/>
        <v>0.45757783099555249</v>
      </c>
      <c r="P30" s="21">
        <v>1339</v>
      </c>
      <c r="Q30" s="21">
        <f t="shared" si="13"/>
        <v>0.22904550119739994</v>
      </c>
      <c r="R30" s="21">
        <v>0</v>
      </c>
      <c r="S30" s="21">
        <f t="shared" si="14"/>
        <v>0</v>
      </c>
      <c r="T30" s="21">
        <v>91616</v>
      </c>
      <c r="U30" s="21">
        <f t="shared" si="14"/>
        <v>15.671570304481698</v>
      </c>
      <c r="V30" s="21">
        <v>17085</v>
      </c>
      <c r="W30" s="21">
        <f t="shared" si="0"/>
        <v>2.9225111187136505</v>
      </c>
      <c r="X30" s="21">
        <v>0</v>
      </c>
      <c r="Y30" s="21">
        <f t="shared" si="1"/>
        <v>0</v>
      </c>
      <c r="Z30" s="21">
        <v>295135</v>
      </c>
      <c r="AA30" s="21">
        <f t="shared" si="15"/>
        <v>50.484946972288746</v>
      </c>
      <c r="AB30" s="21">
        <v>1660</v>
      </c>
      <c r="AC30" s="21">
        <f t="shared" si="16"/>
        <v>0.28395484091686624</v>
      </c>
      <c r="AD30" s="21">
        <v>0</v>
      </c>
      <c r="AE30" s="21">
        <f t="shared" si="17"/>
        <v>0</v>
      </c>
      <c r="AF30" s="21">
        <v>0</v>
      </c>
      <c r="AG30" s="21">
        <f t="shared" si="17"/>
        <v>0</v>
      </c>
      <c r="AH30" s="21">
        <v>291931</v>
      </c>
      <c r="AI30" s="21">
        <f t="shared" si="2"/>
        <v>49.936879917892576</v>
      </c>
      <c r="AJ30" s="21">
        <v>14872</v>
      </c>
      <c r="AK30" s="21">
        <f t="shared" si="3"/>
        <v>2.5439616832021894</v>
      </c>
      <c r="AL30" s="21">
        <v>4905</v>
      </c>
      <c r="AM30" s="21">
        <f t="shared" si="4"/>
        <v>0.83903523776941502</v>
      </c>
      <c r="AN30" s="21">
        <v>0</v>
      </c>
      <c r="AO30" s="21">
        <f t="shared" si="5"/>
        <v>0</v>
      </c>
      <c r="AP30" s="21">
        <v>0</v>
      </c>
      <c r="AQ30" s="21">
        <f t="shared" si="18"/>
        <v>0</v>
      </c>
      <c r="AR30" s="22">
        <f t="shared" si="6"/>
        <v>1354989</v>
      </c>
      <c r="AS30" s="21">
        <f t="shared" si="19"/>
        <v>231.78053369825523</v>
      </c>
      <c r="AU30" s="13"/>
      <c r="AV30" s="13"/>
      <c r="AW30" s="13"/>
      <c r="AX30" s="13"/>
      <c r="AY30" s="13"/>
      <c r="AZ30" s="13"/>
      <c r="BA30" s="13"/>
      <c r="BB30" s="13"/>
      <c r="BC30" s="13"/>
      <c r="BD30" s="13"/>
    </row>
    <row r="31" spans="1:56" x14ac:dyDescent="0.2">
      <c r="A31" s="19">
        <v>28</v>
      </c>
      <c r="B31" s="20" t="s">
        <v>74</v>
      </c>
      <c r="C31" s="16">
        <v>30218</v>
      </c>
      <c r="D31" s="21">
        <v>0</v>
      </c>
      <c r="E31" s="21">
        <f t="shared" si="7"/>
        <v>0</v>
      </c>
      <c r="F31" s="21">
        <v>2833</v>
      </c>
      <c r="G31" s="21">
        <f t="shared" si="8"/>
        <v>9.3752068303660063E-2</v>
      </c>
      <c r="H31" s="21">
        <v>455102</v>
      </c>
      <c r="I31" s="21">
        <f t="shared" si="9"/>
        <v>15.060626116883977</v>
      </c>
      <c r="J31" s="21">
        <v>965037</v>
      </c>
      <c r="K31" s="21">
        <f t="shared" si="10"/>
        <v>31.935832947249985</v>
      </c>
      <c r="L31" s="21">
        <v>355865</v>
      </c>
      <c r="M31" s="21">
        <f t="shared" si="11"/>
        <v>11.776590111853862</v>
      </c>
      <c r="N31" s="21">
        <v>0</v>
      </c>
      <c r="O31" s="21">
        <f t="shared" si="12"/>
        <v>0</v>
      </c>
      <c r="P31" s="21">
        <v>0</v>
      </c>
      <c r="Q31" s="21">
        <f t="shared" si="13"/>
        <v>0</v>
      </c>
      <c r="R31" s="21">
        <v>0</v>
      </c>
      <c r="S31" s="21">
        <f t="shared" si="14"/>
        <v>0</v>
      </c>
      <c r="T31" s="21">
        <v>853573</v>
      </c>
      <c r="U31" s="21">
        <f t="shared" si="14"/>
        <v>28.247170560593023</v>
      </c>
      <c r="V31" s="21">
        <v>41756</v>
      </c>
      <c r="W31" s="21">
        <f t="shared" si="0"/>
        <v>1.3818254020782315</v>
      </c>
      <c r="X31" s="21">
        <v>31865</v>
      </c>
      <c r="Y31" s="21">
        <f t="shared" si="1"/>
        <v>1.0545039380501688</v>
      </c>
      <c r="Z31" s="21">
        <v>4935</v>
      </c>
      <c r="AA31" s="21">
        <f t="shared" si="15"/>
        <v>0.16331325699913959</v>
      </c>
      <c r="AB31" s="21">
        <v>1351</v>
      </c>
      <c r="AC31" s="21">
        <f t="shared" si="16"/>
        <v>4.470845191607651E-2</v>
      </c>
      <c r="AD31" s="21">
        <v>0</v>
      </c>
      <c r="AE31" s="21">
        <f t="shared" si="17"/>
        <v>0</v>
      </c>
      <c r="AF31" s="21">
        <v>8400</v>
      </c>
      <c r="AG31" s="21">
        <f t="shared" si="17"/>
        <v>0.27798001191342908</v>
      </c>
      <c r="AH31" s="21">
        <v>1685431</v>
      </c>
      <c r="AI31" s="21">
        <f t="shared" si="2"/>
        <v>55.775729697531276</v>
      </c>
      <c r="AJ31" s="21">
        <v>4181685</v>
      </c>
      <c r="AK31" s="21">
        <f t="shared" si="3"/>
        <v>138.3839102521676</v>
      </c>
      <c r="AL31" s="21">
        <v>51027</v>
      </c>
      <c r="AM31" s="21">
        <f t="shared" si="4"/>
        <v>1.6886292937983982</v>
      </c>
      <c r="AN31" s="21">
        <v>0</v>
      </c>
      <c r="AO31" s="21">
        <f t="shared" si="5"/>
        <v>0</v>
      </c>
      <c r="AP31" s="21">
        <v>0</v>
      </c>
      <c r="AQ31" s="21">
        <f t="shared" si="18"/>
        <v>0</v>
      </c>
      <c r="AR31" s="22">
        <f t="shared" si="6"/>
        <v>8638860</v>
      </c>
      <c r="AS31" s="21">
        <f t="shared" si="19"/>
        <v>285.88457210933882</v>
      </c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x14ac:dyDescent="0.2">
      <c r="A32" s="19">
        <v>29</v>
      </c>
      <c r="B32" s="20" t="s">
        <v>75</v>
      </c>
      <c r="C32" s="16">
        <v>14426</v>
      </c>
      <c r="D32" s="21">
        <v>0</v>
      </c>
      <c r="E32" s="21">
        <f t="shared" si="7"/>
        <v>0</v>
      </c>
      <c r="F32" s="21">
        <v>0</v>
      </c>
      <c r="G32" s="21">
        <f t="shared" si="8"/>
        <v>0</v>
      </c>
      <c r="H32" s="21">
        <v>314633</v>
      </c>
      <c r="I32" s="21">
        <f t="shared" si="9"/>
        <v>21.810134479412174</v>
      </c>
      <c r="J32" s="21">
        <v>1681450</v>
      </c>
      <c r="K32" s="21">
        <f t="shared" si="10"/>
        <v>116.55691113267712</v>
      </c>
      <c r="L32" s="21">
        <v>240334</v>
      </c>
      <c r="M32" s="21">
        <f t="shared" si="11"/>
        <v>16.659780951060586</v>
      </c>
      <c r="N32" s="21">
        <v>122166</v>
      </c>
      <c r="O32" s="21">
        <f t="shared" si="12"/>
        <v>8.4684597254956326</v>
      </c>
      <c r="P32" s="21">
        <v>3984</v>
      </c>
      <c r="Q32" s="21">
        <f t="shared" si="13"/>
        <v>0.27616802994593098</v>
      </c>
      <c r="R32" s="21">
        <v>0</v>
      </c>
      <c r="S32" s="21">
        <f t="shared" si="14"/>
        <v>0</v>
      </c>
      <c r="T32" s="21">
        <v>280890</v>
      </c>
      <c r="U32" s="21">
        <f t="shared" si="14"/>
        <v>19.471093858311381</v>
      </c>
      <c r="V32" s="21">
        <v>49049</v>
      </c>
      <c r="W32" s="21">
        <f t="shared" si="0"/>
        <v>3.4000415915707749</v>
      </c>
      <c r="X32" s="21">
        <v>9502</v>
      </c>
      <c r="Y32" s="21">
        <f t="shared" si="1"/>
        <v>0.65867184250658528</v>
      </c>
      <c r="Z32" s="21">
        <v>579374</v>
      </c>
      <c r="AA32" s="21">
        <f t="shared" si="15"/>
        <v>40.161791210314711</v>
      </c>
      <c r="AB32" s="21">
        <v>11460</v>
      </c>
      <c r="AC32" s="21">
        <f t="shared" si="16"/>
        <v>0.79439900180230139</v>
      </c>
      <c r="AD32" s="21">
        <v>0</v>
      </c>
      <c r="AE32" s="21">
        <f t="shared" si="17"/>
        <v>0</v>
      </c>
      <c r="AF32" s="21">
        <v>0</v>
      </c>
      <c r="AG32" s="21">
        <f t="shared" si="17"/>
        <v>0</v>
      </c>
      <c r="AH32" s="21">
        <v>467982</v>
      </c>
      <c r="AI32" s="21">
        <f t="shared" si="2"/>
        <v>32.440177457368641</v>
      </c>
      <c r="AJ32" s="21">
        <v>9793</v>
      </c>
      <c r="AK32" s="21">
        <f t="shared" si="3"/>
        <v>0.67884375433245525</v>
      </c>
      <c r="AL32" s="21">
        <v>0</v>
      </c>
      <c r="AM32" s="21">
        <f t="shared" si="4"/>
        <v>0</v>
      </c>
      <c r="AN32" s="21">
        <v>0</v>
      </c>
      <c r="AO32" s="21">
        <f t="shared" si="5"/>
        <v>0</v>
      </c>
      <c r="AP32" s="21">
        <v>0</v>
      </c>
      <c r="AQ32" s="21">
        <f t="shared" si="18"/>
        <v>0</v>
      </c>
      <c r="AR32" s="22">
        <f t="shared" si="6"/>
        <v>3770617</v>
      </c>
      <c r="AS32" s="21">
        <f t="shared" si="19"/>
        <v>261.37647303479827</v>
      </c>
      <c r="AU32" s="13"/>
      <c r="AV32" s="13"/>
      <c r="AW32" s="13"/>
      <c r="AX32" s="13"/>
      <c r="AY32" s="13"/>
      <c r="AZ32" s="13"/>
      <c r="BA32" s="13"/>
      <c r="BB32" s="13"/>
      <c r="BC32" s="13"/>
      <c r="BD32" s="13"/>
    </row>
    <row r="33" spans="1:56" x14ac:dyDescent="0.2">
      <c r="A33" s="23">
        <v>30</v>
      </c>
      <c r="B33" s="24" t="s">
        <v>76</v>
      </c>
      <c r="C33" s="25">
        <v>2649</v>
      </c>
      <c r="D33" s="26">
        <v>0</v>
      </c>
      <c r="E33" s="26">
        <f t="shared" si="7"/>
        <v>0</v>
      </c>
      <c r="F33" s="26">
        <v>1750</v>
      </c>
      <c r="G33" s="26">
        <f t="shared" si="8"/>
        <v>0.66062665156662892</v>
      </c>
      <c r="H33" s="26">
        <v>55411</v>
      </c>
      <c r="I33" s="26">
        <f t="shared" si="9"/>
        <v>20.917704794261986</v>
      </c>
      <c r="J33" s="26">
        <v>132494</v>
      </c>
      <c r="K33" s="26">
        <f t="shared" si="10"/>
        <v>50.016610041525105</v>
      </c>
      <c r="L33" s="26">
        <v>50588</v>
      </c>
      <c r="M33" s="26">
        <f t="shared" si="11"/>
        <v>19.097017742544356</v>
      </c>
      <c r="N33" s="26">
        <v>12054</v>
      </c>
      <c r="O33" s="26">
        <f t="shared" si="12"/>
        <v>4.5503963759909398</v>
      </c>
      <c r="P33" s="26">
        <v>0</v>
      </c>
      <c r="Q33" s="26">
        <f t="shared" si="13"/>
        <v>0</v>
      </c>
      <c r="R33" s="26">
        <v>0</v>
      </c>
      <c r="S33" s="26">
        <f t="shared" si="14"/>
        <v>0</v>
      </c>
      <c r="T33" s="26">
        <v>86923</v>
      </c>
      <c r="U33" s="26">
        <f t="shared" si="14"/>
        <v>32.813514533786332</v>
      </c>
      <c r="V33" s="26">
        <v>30029</v>
      </c>
      <c r="W33" s="26">
        <f t="shared" si="0"/>
        <v>11.3359758399396</v>
      </c>
      <c r="X33" s="26">
        <v>475</v>
      </c>
      <c r="Y33" s="26">
        <f t="shared" si="1"/>
        <v>0.17931294828237071</v>
      </c>
      <c r="Z33" s="26">
        <v>14967</v>
      </c>
      <c r="AA33" s="26">
        <f t="shared" si="15"/>
        <v>5.6500566251415627</v>
      </c>
      <c r="AB33" s="26">
        <v>311</v>
      </c>
      <c r="AC33" s="26">
        <f t="shared" si="16"/>
        <v>0.11740279350698377</v>
      </c>
      <c r="AD33" s="26">
        <v>0</v>
      </c>
      <c r="AE33" s="26">
        <f t="shared" si="17"/>
        <v>0</v>
      </c>
      <c r="AF33" s="26">
        <v>0</v>
      </c>
      <c r="AG33" s="26">
        <f t="shared" si="17"/>
        <v>0</v>
      </c>
      <c r="AH33" s="26">
        <v>122184</v>
      </c>
      <c r="AI33" s="26">
        <f t="shared" si="2"/>
        <v>46.124575311438278</v>
      </c>
      <c r="AJ33" s="26">
        <v>175651</v>
      </c>
      <c r="AK33" s="26">
        <f t="shared" si="3"/>
        <v>66.308418271045682</v>
      </c>
      <c r="AL33" s="26">
        <v>0</v>
      </c>
      <c r="AM33" s="26">
        <f t="shared" si="4"/>
        <v>0</v>
      </c>
      <c r="AN33" s="26">
        <v>0</v>
      </c>
      <c r="AO33" s="26">
        <f t="shared" si="5"/>
        <v>0</v>
      </c>
      <c r="AP33" s="26">
        <v>0</v>
      </c>
      <c r="AQ33" s="26">
        <f t="shared" si="18"/>
        <v>0</v>
      </c>
      <c r="AR33" s="27">
        <f t="shared" si="6"/>
        <v>682837</v>
      </c>
      <c r="AS33" s="26">
        <f t="shared" si="19"/>
        <v>257.7716119290298</v>
      </c>
      <c r="AU33" s="13"/>
      <c r="AV33" s="13"/>
      <c r="AW33" s="13"/>
      <c r="AX33" s="13"/>
      <c r="AY33" s="13"/>
      <c r="AZ33" s="13"/>
      <c r="BA33" s="13"/>
      <c r="BB33" s="13"/>
      <c r="BC33" s="13"/>
      <c r="BD33" s="13"/>
    </row>
    <row r="34" spans="1:56" x14ac:dyDescent="0.2">
      <c r="A34" s="14">
        <v>31</v>
      </c>
      <c r="B34" s="15" t="s">
        <v>77</v>
      </c>
      <c r="C34" s="16">
        <v>6663</v>
      </c>
      <c r="D34" s="17">
        <v>52515</v>
      </c>
      <c r="E34" s="17">
        <f t="shared" si="7"/>
        <v>7.8815848716794239</v>
      </c>
      <c r="F34" s="17">
        <v>0</v>
      </c>
      <c r="G34" s="17">
        <f t="shared" si="8"/>
        <v>0</v>
      </c>
      <c r="H34" s="17">
        <v>136677</v>
      </c>
      <c r="I34" s="17">
        <f t="shared" si="9"/>
        <v>20.512832057631698</v>
      </c>
      <c r="J34" s="17">
        <v>94129</v>
      </c>
      <c r="K34" s="17">
        <f t="shared" si="10"/>
        <v>14.127119915953774</v>
      </c>
      <c r="L34" s="17">
        <v>100918</v>
      </c>
      <c r="M34" s="17">
        <f t="shared" si="11"/>
        <v>15.146030316674171</v>
      </c>
      <c r="N34" s="17">
        <v>360</v>
      </c>
      <c r="O34" s="17">
        <f t="shared" si="12"/>
        <v>5.4029716343989197E-2</v>
      </c>
      <c r="P34" s="17">
        <v>0</v>
      </c>
      <c r="Q34" s="17">
        <f t="shared" si="13"/>
        <v>0</v>
      </c>
      <c r="R34" s="17">
        <v>0</v>
      </c>
      <c r="S34" s="17">
        <f t="shared" si="14"/>
        <v>0</v>
      </c>
      <c r="T34" s="17">
        <v>152632</v>
      </c>
      <c r="U34" s="17">
        <f t="shared" si="14"/>
        <v>22.907399069488218</v>
      </c>
      <c r="V34" s="17">
        <v>3752</v>
      </c>
      <c r="W34" s="17">
        <f t="shared" si="0"/>
        <v>0.56310971034068735</v>
      </c>
      <c r="X34" s="17">
        <v>584</v>
      </c>
      <c r="Y34" s="17">
        <f t="shared" si="1"/>
        <v>8.7648206513582474E-2</v>
      </c>
      <c r="Z34" s="17">
        <v>11524</v>
      </c>
      <c r="AA34" s="17">
        <f t="shared" si="15"/>
        <v>1.7295512531892541</v>
      </c>
      <c r="AB34" s="17">
        <v>2184</v>
      </c>
      <c r="AC34" s="17">
        <f t="shared" si="16"/>
        <v>0.32778027915353447</v>
      </c>
      <c r="AD34" s="17">
        <v>0</v>
      </c>
      <c r="AE34" s="17">
        <f t="shared" si="17"/>
        <v>0</v>
      </c>
      <c r="AF34" s="17">
        <v>0</v>
      </c>
      <c r="AG34" s="17">
        <f t="shared" si="17"/>
        <v>0</v>
      </c>
      <c r="AH34" s="17">
        <v>280746</v>
      </c>
      <c r="AI34" s="17">
        <f t="shared" si="2"/>
        <v>42.135074290859976</v>
      </c>
      <c r="AJ34" s="17">
        <v>503</v>
      </c>
      <c r="AK34" s="17">
        <f t="shared" si="3"/>
        <v>7.5491520336184906E-2</v>
      </c>
      <c r="AL34" s="17">
        <v>0</v>
      </c>
      <c r="AM34" s="17">
        <f t="shared" si="4"/>
        <v>0</v>
      </c>
      <c r="AN34" s="17">
        <v>0</v>
      </c>
      <c r="AO34" s="17">
        <f t="shared" si="5"/>
        <v>0</v>
      </c>
      <c r="AP34" s="17">
        <v>0</v>
      </c>
      <c r="AQ34" s="17">
        <f t="shared" si="18"/>
        <v>0</v>
      </c>
      <c r="AR34" s="18">
        <f t="shared" si="6"/>
        <v>836524</v>
      </c>
      <c r="AS34" s="17">
        <f t="shared" si="19"/>
        <v>125.5476512081645</v>
      </c>
      <c r="AU34" s="13"/>
      <c r="AV34" s="13"/>
      <c r="AW34" s="13"/>
      <c r="AX34" s="13"/>
      <c r="AY34" s="13"/>
      <c r="AZ34" s="13"/>
      <c r="BA34" s="13"/>
      <c r="BB34" s="13"/>
      <c r="BC34" s="13"/>
      <c r="BD34" s="13"/>
    </row>
    <row r="35" spans="1:56" x14ac:dyDescent="0.2">
      <c r="A35" s="19">
        <v>32</v>
      </c>
      <c r="B35" s="20" t="s">
        <v>78</v>
      </c>
      <c r="C35" s="16">
        <v>24468</v>
      </c>
      <c r="D35" s="21">
        <v>5077</v>
      </c>
      <c r="E35" s="21">
        <f t="shared" si="7"/>
        <v>0.20749550433218897</v>
      </c>
      <c r="F35" s="21">
        <v>0</v>
      </c>
      <c r="G35" s="21">
        <f t="shared" si="8"/>
        <v>0</v>
      </c>
      <c r="H35" s="21">
        <v>217237</v>
      </c>
      <c r="I35" s="21">
        <f t="shared" si="9"/>
        <v>8.8784126205656371</v>
      </c>
      <c r="J35" s="21">
        <v>495694</v>
      </c>
      <c r="K35" s="21">
        <f t="shared" si="10"/>
        <v>20.258868726499919</v>
      </c>
      <c r="L35" s="21">
        <v>221400</v>
      </c>
      <c r="M35" s="21">
        <f t="shared" si="11"/>
        <v>9.0485532123589998</v>
      </c>
      <c r="N35" s="21">
        <v>31024</v>
      </c>
      <c r="O35" s="21">
        <f t="shared" si="12"/>
        <v>1.267941801536701</v>
      </c>
      <c r="P35" s="21">
        <v>8522</v>
      </c>
      <c r="Q35" s="21">
        <f t="shared" si="13"/>
        <v>0.34829164623181297</v>
      </c>
      <c r="R35" s="21">
        <v>0</v>
      </c>
      <c r="S35" s="21">
        <f t="shared" si="14"/>
        <v>0</v>
      </c>
      <c r="T35" s="21">
        <v>77041</v>
      </c>
      <c r="U35" s="21">
        <f t="shared" si="14"/>
        <v>3.1486431257152199</v>
      </c>
      <c r="V35" s="21">
        <v>13687</v>
      </c>
      <c r="W35" s="21">
        <f t="shared" si="0"/>
        <v>0.55938368481281675</v>
      </c>
      <c r="X35" s="21">
        <v>23796</v>
      </c>
      <c r="Y35" s="21">
        <f t="shared" si="1"/>
        <v>0.97253555664541447</v>
      </c>
      <c r="Z35" s="21">
        <v>0</v>
      </c>
      <c r="AA35" s="21">
        <f t="shared" si="15"/>
        <v>0</v>
      </c>
      <c r="AB35" s="21">
        <v>0</v>
      </c>
      <c r="AC35" s="21">
        <f t="shared" si="16"/>
        <v>0</v>
      </c>
      <c r="AD35" s="21">
        <v>0</v>
      </c>
      <c r="AE35" s="21">
        <f t="shared" si="17"/>
        <v>0</v>
      </c>
      <c r="AF35" s="21">
        <v>0</v>
      </c>
      <c r="AG35" s="21">
        <f t="shared" si="17"/>
        <v>0</v>
      </c>
      <c r="AH35" s="21">
        <v>597112</v>
      </c>
      <c r="AI35" s="21">
        <f t="shared" si="2"/>
        <v>24.403792708844204</v>
      </c>
      <c r="AJ35" s="21">
        <v>564744</v>
      </c>
      <c r="AK35" s="21">
        <f t="shared" si="3"/>
        <v>23.080922020598333</v>
      </c>
      <c r="AL35" s="21">
        <v>0</v>
      </c>
      <c r="AM35" s="21">
        <f t="shared" si="4"/>
        <v>0</v>
      </c>
      <c r="AN35" s="21">
        <v>0</v>
      </c>
      <c r="AO35" s="21">
        <f t="shared" si="5"/>
        <v>0</v>
      </c>
      <c r="AP35" s="21">
        <v>0</v>
      </c>
      <c r="AQ35" s="21">
        <f t="shared" si="18"/>
        <v>0</v>
      </c>
      <c r="AR35" s="22">
        <f t="shared" si="6"/>
        <v>2255334</v>
      </c>
      <c r="AS35" s="21">
        <f t="shared" si="19"/>
        <v>92.174840608141253</v>
      </c>
      <c r="AU35" s="13"/>
      <c r="AV35" s="13"/>
      <c r="AW35" s="13"/>
      <c r="AX35" s="13"/>
      <c r="AY35" s="13"/>
      <c r="AZ35" s="13"/>
      <c r="BA35" s="13"/>
      <c r="BB35" s="13"/>
      <c r="BC35" s="13"/>
      <c r="BD35" s="13"/>
    </row>
    <row r="36" spans="1:56" x14ac:dyDescent="0.2">
      <c r="A36" s="19">
        <v>33</v>
      </c>
      <c r="B36" s="20" t="s">
        <v>79</v>
      </c>
      <c r="C36" s="16">
        <v>1957</v>
      </c>
      <c r="D36" s="21">
        <v>350</v>
      </c>
      <c r="E36" s="21">
        <f t="shared" si="7"/>
        <v>0.17884517118037813</v>
      </c>
      <c r="F36" s="21">
        <v>0</v>
      </c>
      <c r="G36" s="21">
        <f t="shared" si="8"/>
        <v>0</v>
      </c>
      <c r="H36" s="21">
        <v>0</v>
      </c>
      <c r="I36" s="21">
        <f t="shared" si="9"/>
        <v>0</v>
      </c>
      <c r="J36" s="21">
        <v>191831</v>
      </c>
      <c r="K36" s="21">
        <f t="shared" si="10"/>
        <v>98.022994379151768</v>
      </c>
      <c r="L36" s="21">
        <v>150390</v>
      </c>
      <c r="M36" s="21">
        <f t="shared" si="11"/>
        <v>76.847215125191624</v>
      </c>
      <c r="N36" s="21">
        <v>0</v>
      </c>
      <c r="O36" s="21">
        <f t="shared" si="12"/>
        <v>0</v>
      </c>
      <c r="P36" s="21">
        <v>0</v>
      </c>
      <c r="Q36" s="21">
        <f t="shared" si="13"/>
        <v>0</v>
      </c>
      <c r="R36" s="21">
        <v>0</v>
      </c>
      <c r="S36" s="21">
        <f t="shared" si="14"/>
        <v>0</v>
      </c>
      <c r="T36" s="21">
        <v>37457</v>
      </c>
      <c r="U36" s="21">
        <f t="shared" si="14"/>
        <v>19.140010219724068</v>
      </c>
      <c r="V36" s="21">
        <v>18968</v>
      </c>
      <c r="W36" s="21">
        <f t="shared" si="0"/>
        <v>9.6923863055697499</v>
      </c>
      <c r="X36" s="21">
        <v>400</v>
      </c>
      <c r="Y36" s="21">
        <f t="shared" si="1"/>
        <v>0.20439448134900357</v>
      </c>
      <c r="Z36" s="21">
        <v>0</v>
      </c>
      <c r="AA36" s="21">
        <f t="shared" si="15"/>
        <v>0</v>
      </c>
      <c r="AB36" s="21">
        <v>0</v>
      </c>
      <c r="AC36" s="21">
        <f t="shared" si="16"/>
        <v>0</v>
      </c>
      <c r="AD36" s="21">
        <v>0</v>
      </c>
      <c r="AE36" s="21">
        <f t="shared" si="17"/>
        <v>0</v>
      </c>
      <c r="AF36" s="21">
        <v>0</v>
      </c>
      <c r="AG36" s="21">
        <f t="shared" si="17"/>
        <v>0</v>
      </c>
      <c r="AH36" s="21">
        <v>110611</v>
      </c>
      <c r="AI36" s="21">
        <f t="shared" si="2"/>
        <v>56.520694941236584</v>
      </c>
      <c r="AJ36" s="21">
        <v>0</v>
      </c>
      <c r="AK36" s="21">
        <f t="shared" si="3"/>
        <v>0</v>
      </c>
      <c r="AL36" s="21">
        <v>0</v>
      </c>
      <c r="AM36" s="21">
        <f t="shared" si="4"/>
        <v>0</v>
      </c>
      <c r="AN36" s="21">
        <v>0</v>
      </c>
      <c r="AO36" s="21">
        <f t="shared" si="5"/>
        <v>0</v>
      </c>
      <c r="AP36" s="21">
        <v>0</v>
      </c>
      <c r="AQ36" s="21">
        <f t="shared" si="18"/>
        <v>0</v>
      </c>
      <c r="AR36" s="22">
        <f t="shared" si="6"/>
        <v>510007</v>
      </c>
      <c r="AS36" s="21">
        <f t="shared" si="19"/>
        <v>260.60654062340319</v>
      </c>
      <c r="AU36" s="13"/>
      <c r="AV36" s="13"/>
      <c r="AW36" s="13"/>
      <c r="AX36" s="13"/>
      <c r="AY36" s="13"/>
      <c r="AZ36" s="13"/>
      <c r="BA36" s="13"/>
      <c r="BB36" s="13"/>
      <c r="BC36" s="13"/>
      <c r="BD36" s="13"/>
    </row>
    <row r="37" spans="1:56" x14ac:dyDescent="0.2">
      <c r="A37" s="19">
        <v>34</v>
      </c>
      <c r="B37" s="20" t="s">
        <v>80</v>
      </c>
      <c r="C37" s="16">
        <v>4512</v>
      </c>
      <c r="D37" s="21">
        <v>0</v>
      </c>
      <c r="E37" s="21">
        <f t="shared" si="7"/>
        <v>0</v>
      </c>
      <c r="F37" s="21">
        <v>0</v>
      </c>
      <c r="G37" s="21">
        <f t="shared" si="8"/>
        <v>0</v>
      </c>
      <c r="H37" s="21">
        <v>101703</v>
      </c>
      <c r="I37" s="21">
        <f t="shared" si="9"/>
        <v>22.540558510638299</v>
      </c>
      <c r="J37" s="21">
        <v>131469</v>
      </c>
      <c r="K37" s="21">
        <f t="shared" si="10"/>
        <v>29.137632978723403</v>
      </c>
      <c r="L37" s="21">
        <v>114014</v>
      </c>
      <c r="M37" s="21">
        <f t="shared" si="11"/>
        <v>25.269060283687942</v>
      </c>
      <c r="N37" s="21">
        <v>17626</v>
      </c>
      <c r="O37" s="21">
        <f t="shared" si="12"/>
        <v>3.9064716312056738</v>
      </c>
      <c r="P37" s="21">
        <v>4607</v>
      </c>
      <c r="Q37" s="21">
        <f t="shared" si="13"/>
        <v>1.021054964539007</v>
      </c>
      <c r="R37" s="21">
        <v>0</v>
      </c>
      <c r="S37" s="21">
        <f t="shared" si="14"/>
        <v>0</v>
      </c>
      <c r="T37" s="21">
        <v>108113</v>
      </c>
      <c r="U37" s="21">
        <f t="shared" si="14"/>
        <v>23.961214539007091</v>
      </c>
      <c r="V37" s="21">
        <v>20865</v>
      </c>
      <c r="W37" s="21">
        <f t="shared" si="0"/>
        <v>4.6243351063829783</v>
      </c>
      <c r="X37" s="21">
        <v>517</v>
      </c>
      <c r="Y37" s="21">
        <f t="shared" si="1"/>
        <v>0.11458333333333333</v>
      </c>
      <c r="Z37" s="21">
        <v>95158</v>
      </c>
      <c r="AA37" s="21">
        <f t="shared" si="15"/>
        <v>21.089982269503547</v>
      </c>
      <c r="AB37" s="21">
        <v>34392</v>
      </c>
      <c r="AC37" s="21">
        <f t="shared" si="16"/>
        <v>7.6223404255319149</v>
      </c>
      <c r="AD37" s="21">
        <v>0</v>
      </c>
      <c r="AE37" s="21">
        <f t="shared" si="17"/>
        <v>0</v>
      </c>
      <c r="AF37" s="21">
        <v>0</v>
      </c>
      <c r="AG37" s="21">
        <f t="shared" si="17"/>
        <v>0</v>
      </c>
      <c r="AH37" s="21">
        <v>284045</v>
      </c>
      <c r="AI37" s="21">
        <f t="shared" si="2"/>
        <v>62.953235815602838</v>
      </c>
      <c r="AJ37" s="21">
        <v>912</v>
      </c>
      <c r="AK37" s="21">
        <f t="shared" si="3"/>
        <v>0.20212765957446807</v>
      </c>
      <c r="AL37" s="21">
        <v>22803</v>
      </c>
      <c r="AM37" s="21">
        <f t="shared" si="4"/>
        <v>5.0538563829787231</v>
      </c>
      <c r="AN37" s="21">
        <v>0</v>
      </c>
      <c r="AO37" s="21">
        <f t="shared" si="5"/>
        <v>0</v>
      </c>
      <c r="AP37" s="21">
        <v>0</v>
      </c>
      <c r="AQ37" s="21">
        <f t="shared" si="18"/>
        <v>0</v>
      </c>
      <c r="AR37" s="22">
        <f t="shared" si="6"/>
        <v>936224</v>
      </c>
      <c r="AS37" s="21">
        <f t="shared" si="19"/>
        <v>207.49645390070921</v>
      </c>
      <c r="AU37" s="13"/>
      <c r="AV37" s="13"/>
      <c r="AW37" s="13"/>
      <c r="AX37" s="13"/>
      <c r="AY37" s="13"/>
      <c r="AZ37" s="13"/>
      <c r="BA37" s="13"/>
      <c r="BB37" s="13"/>
      <c r="BC37" s="13"/>
      <c r="BD37" s="13"/>
    </row>
    <row r="38" spans="1:56" x14ac:dyDescent="0.2">
      <c r="A38" s="23">
        <v>35</v>
      </c>
      <c r="B38" s="24" t="s">
        <v>81</v>
      </c>
      <c r="C38" s="25">
        <v>6805</v>
      </c>
      <c r="D38" s="26">
        <v>0</v>
      </c>
      <c r="E38" s="26">
        <f t="shared" si="7"/>
        <v>0</v>
      </c>
      <c r="F38" s="26">
        <v>0</v>
      </c>
      <c r="G38" s="26">
        <f t="shared" si="8"/>
        <v>0</v>
      </c>
      <c r="H38" s="26">
        <v>157159</v>
      </c>
      <c r="I38" s="26">
        <f t="shared" si="9"/>
        <v>23.094636296840559</v>
      </c>
      <c r="J38" s="26">
        <v>222373</v>
      </c>
      <c r="K38" s="26">
        <f t="shared" si="10"/>
        <v>32.677883908890522</v>
      </c>
      <c r="L38" s="26">
        <v>277754</v>
      </c>
      <c r="M38" s="26">
        <f t="shared" si="11"/>
        <v>40.816164584864069</v>
      </c>
      <c r="N38" s="26">
        <v>58869</v>
      </c>
      <c r="O38" s="26">
        <f t="shared" si="12"/>
        <v>8.6508449669360772</v>
      </c>
      <c r="P38" s="26">
        <v>1500</v>
      </c>
      <c r="Q38" s="26">
        <f t="shared" si="13"/>
        <v>0.2204261572373255</v>
      </c>
      <c r="R38" s="26">
        <v>0</v>
      </c>
      <c r="S38" s="26">
        <f t="shared" si="14"/>
        <v>0</v>
      </c>
      <c r="T38" s="26">
        <v>62552</v>
      </c>
      <c r="U38" s="26">
        <f t="shared" si="14"/>
        <v>9.1920646583394561</v>
      </c>
      <c r="V38" s="26">
        <v>2471</v>
      </c>
      <c r="W38" s="26">
        <f t="shared" si="0"/>
        <v>0.36311535635562087</v>
      </c>
      <c r="X38" s="26">
        <v>3431</v>
      </c>
      <c r="Y38" s="26">
        <f t="shared" si="1"/>
        <v>0.50418809698750922</v>
      </c>
      <c r="Z38" s="26">
        <v>80</v>
      </c>
      <c r="AA38" s="26">
        <f t="shared" si="15"/>
        <v>1.1756061719324026E-2</v>
      </c>
      <c r="AB38" s="26">
        <v>0</v>
      </c>
      <c r="AC38" s="26">
        <f t="shared" si="16"/>
        <v>0</v>
      </c>
      <c r="AD38" s="26">
        <v>0</v>
      </c>
      <c r="AE38" s="26">
        <f t="shared" si="17"/>
        <v>0</v>
      </c>
      <c r="AF38" s="26">
        <v>0</v>
      </c>
      <c r="AG38" s="26">
        <f t="shared" si="17"/>
        <v>0</v>
      </c>
      <c r="AH38" s="26">
        <v>258214</v>
      </c>
      <c r="AI38" s="26">
        <f t="shared" si="2"/>
        <v>37.944746509919177</v>
      </c>
      <c r="AJ38" s="26">
        <v>249228</v>
      </c>
      <c r="AK38" s="26">
        <f t="shared" si="3"/>
        <v>36.624246877296109</v>
      </c>
      <c r="AL38" s="26">
        <v>0</v>
      </c>
      <c r="AM38" s="26">
        <f t="shared" si="4"/>
        <v>0</v>
      </c>
      <c r="AN38" s="26">
        <v>0</v>
      </c>
      <c r="AO38" s="26">
        <f t="shared" si="5"/>
        <v>0</v>
      </c>
      <c r="AP38" s="26">
        <v>0</v>
      </c>
      <c r="AQ38" s="26">
        <f t="shared" si="18"/>
        <v>0</v>
      </c>
      <c r="AR38" s="27">
        <f t="shared" si="6"/>
        <v>1293631</v>
      </c>
      <c r="AS38" s="26">
        <f t="shared" si="19"/>
        <v>190.10007347538576</v>
      </c>
      <c r="AU38" s="13"/>
      <c r="AV38" s="13"/>
      <c r="AW38" s="13"/>
      <c r="AX38" s="13"/>
      <c r="AY38" s="13"/>
      <c r="AZ38" s="13"/>
      <c r="BA38" s="13"/>
      <c r="BB38" s="13"/>
      <c r="BC38" s="13"/>
      <c r="BD38" s="13"/>
    </row>
    <row r="39" spans="1:56" x14ac:dyDescent="0.2">
      <c r="A39" s="14">
        <v>36</v>
      </c>
      <c r="B39" s="15" t="s">
        <v>82</v>
      </c>
      <c r="C39" s="16">
        <v>10493</v>
      </c>
      <c r="D39" s="17">
        <v>152853</v>
      </c>
      <c r="E39" s="17">
        <f t="shared" si="7"/>
        <v>14.567139998093968</v>
      </c>
      <c r="F39" s="17">
        <v>4751438</v>
      </c>
      <c r="G39" s="17">
        <f t="shared" si="8"/>
        <v>452.81978461831699</v>
      </c>
      <c r="H39" s="17">
        <v>657257</v>
      </c>
      <c r="I39" s="17">
        <f t="shared" si="9"/>
        <v>62.637663204040791</v>
      </c>
      <c r="J39" s="17">
        <v>2437325</v>
      </c>
      <c r="K39" s="17">
        <f t="shared" si="10"/>
        <v>232.28104450586105</v>
      </c>
      <c r="L39" s="17">
        <v>0</v>
      </c>
      <c r="M39" s="17">
        <f t="shared" si="11"/>
        <v>0</v>
      </c>
      <c r="N39" s="17">
        <v>225724</v>
      </c>
      <c r="O39" s="17">
        <f t="shared" si="12"/>
        <v>21.511865052892404</v>
      </c>
      <c r="P39" s="17">
        <v>4526</v>
      </c>
      <c r="Q39" s="17">
        <f t="shared" si="13"/>
        <v>0.43133517583150671</v>
      </c>
      <c r="R39" s="17">
        <v>0</v>
      </c>
      <c r="S39" s="17">
        <f t="shared" si="14"/>
        <v>0</v>
      </c>
      <c r="T39" s="17">
        <v>965138</v>
      </c>
      <c r="U39" s="17">
        <f t="shared" si="14"/>
        <v>91.979224244734581</v>
      </c>
      <c r="V39" s="17">
        <v>20172</v>
      </c>
      <c r="W39" s="17">
        <f t="shared" si="0"/>
        <v>1.9224244734584961</v>
      </c>
      <c r="X39" s="17">
        <v>74336</v>
      </c>
      <c r="Y39" s="17">
        <f t="shared" si="1"/>
        <v>7.084341942247212</v>
      </c>
      <c r="Z39" s="17">
        <v>20297</v>
      </c>
      <c r="AA39" s="17">
        <f t="shared" si="15"/>
        <v>1.9343371771657296</v>
      </c>
      <c r="AB39" s="17">
        <v>0</v>
      </c>
      <c r="AC39" s="17">
        <f t="shared" si="16"/>
        <v>0</v>
      </c>
      <c r="AD39" s="17">
        <v>67840</v>
      </c>
      <c r="AE39" s="17">
        <f t="shared" si="17"/>
        <v>6.4652625559897077</v>
      </c>
      <c r="AF39" s="17">
        <v>9355</v>
      </c>
      <c r="AG39" s="17">
        <f t="shared" si="17"/>
        <v>0.8915467454493472</v>
      </c>
      <c r="AH39" s="17">
        <v>586237</v>
      </c>
      <c r="AI39" s="17">
        <f t="shared" si="2"/>
        <v>55.869341465739062</v>
      </c>
      <c r="AJ39" s="17">
        <v>0</v>
      </c>
      <c r="AK39" s="17">
        <f t="shared" si="3"/>
        <v>0</v>
      </c>
      <c r="AL39" s="17">
        <v>12450</v>
      </c>
      <c r="AM39" s="17">
        <f t="shared" si="4"/>
        <v>1.186505289240446</v>
      </c>
      <c r="AN39" s="17">
        <v>0</v>
      </c>
      <c r="AO39" s="17">
        <f t="shared" si="5"/>
        <v>0</v>
      </c>
      <c r="AP39" s="17">
        <v>0</v>
      </c>
      <c r="AQ39" s="17">
        <f t="shared" si="18"/>
        <v>0</v>
      </c>
      <c r="AR39" s="18">
        <f t="shared" si="6"/>
        <v>9984948</v>
      </c>
      <c r="AS39" s="17">
        <f t="shared" si="19"/>
        <v>951.58181644906131</v>
      </c>
      <c r="AU39" s="13"/>
      <c r="AV39" s="13"/>
      <c r="AW39" s="13"/>
      <c r="AX39" s="13"/>
      <c r="AY39" s="13"/>
      <c r="AZ39" s="13"/>
      <c r="BA39" s="13"/>
      <c r="BB39" s="13"/>
      <c r="BC39" s="13"/>
      <c r="BD39" s="13"/>
    </row>
    <row r="40" spans="1:56" x14ac:dyDescent="0.2">
      <c r="A40" s="19">
        <v>37</v>
      </c>
      <c r="B40" s="20" t="s">
        <v>83</v>
      </c>
      <c r="C40" s="16">
        <v>19680</v>
      </c>
      <c r="D40" s="21">
        <v>7197</v>
      </c>
      <c r="E40" s="21">
        <f t="shared" si="7"/>
        <v>0.36570121951219514</v>
      </c>
      <c r="F40" s="21">
        <v>13080</v>
      </c>
      <c r="G40" s="21">
        <f t="shared" si="8"/>
        <v>0.66463414634146345</v>
      </c>
      <c r="H40" s="21">
        <v>48726</v>
      </c>
      <c r="I40" s="21">
        <f t="shared" si="9"/>
        <v>2.4759146341463416</v>
      </c>
      <c r="J40" s="21">
        <v>203250</v>
      </c>
      <c r="K40" s="21">
        <f t="shared" si="10"/>
        <v>10.327743902439025</v>
      </c>
      <c r="L40" s="21">
        <v>129858</v>
      </c>
      <c r="M40" s="21">
        <f t="shared" si="11"/>
        <v>6.5984756097560977</v>
      </c>
      <c r="N40" s="21">
        <v>95707</v>
      </c>
      <c r="O40" s="21">
        <f t="shared" si="12"/>
        <v>4.8631605691056912</v>
      </c>
      <c r="P40" s="21">
        <v>704</v>
      </c>
      <c r="Q40" s="21">
        <f t="shared" si="13"/>
        <v>3.5772357723577237E-2</v>
      </c>
      <c r="R40" s="21">
        <v>0</v>
      </c>
      <c r="S40" s="21">
        <f t="shared" si="14"/>
        <v>0</v>
      </c>
      <c r="T40" s="21">
        <v>1002414</v>
      </c>
      <c r="U40" s="21">
        <f t="shared" si="14"/>
        <v>50.935670731707319</v>
      </c>
      <c r="V40" s="21">
        <v>36633</v>
      </c>
      <c r="W40" s="21">
        <f t="shared" si="0"/>
        <v>1.8614329268292682</v>
      </c>
      <c r="X40" s="21">
        <v>3768</v>
      </c>
      <c r="Y40" s="21">
        <f t="shared" si="1"/>
        <v>0.19146341463414634</v>
      </c>
      <c r="Z40" s="21">
        <v>31976</v>
      </c>
      <c r="AA40" s="21">
        <f t="shared" si="15"/>
        <v>1.6247967479674796</v>
      </c>
      <c r="AB40" s="21">
        <v>69474</v>
      </c>
      <c r="AC40" s="21">
        <f t="shared" si="16"/>
        <v>3.5301829268292684</v>
      </c>
      <c r="AD40" s="21">
        <v>0</v>
      </c>
      <c r="AE40" s="21">
        <f t="shared" si="17"/>
        <v>0</v>
      </c>
      <c r="AF40" s="21">
        <v>0</v>
      </c>
      <c r="AG40" s="21">
        <f t="shared" si="17"/>
        <v>0</v>
      </c>
      <c r="AH40" s="21">
        <v>343653</v>
      </c>
      <c r="AI40" s="21">
        <f t="shared" si="2"/>
        <v>17.462042682926828</v>
      </c>
      <c r="AJ40" s="21">
        <v>0</v>
      </c>
      <c r="AK40" s="21">
        <f t="shared" si="3"/>
        <v>0</v>
      </c>
      <c r="AL40" s="21">
        <v>0</v>
      </c>
      <c r="AM40" s="21">
        <f t="shared" si="4"/>
        <v>0</v>
      </c>
      <c r="AN40" s="21">
        <v>0</v>
      </c>
      <c r="AO40" s="21">
        <f t="shared" si="5"/>
        <v>0</v>
      </c>
      <c r="AP40" s="21">
        <v>0</v>
      </c>
      <c r="AQ40" s="21">
        <f t="shared" si="18"/>
        <v>0</v>
      </c>
      <c r="AR40" s="22">
        <f t="shared" si="6"/>
        <v>1986440</v>
      </c>
      <c r="AS40" s="21">
        <f t="shared" si="19"/>
        <v>100.9369918699187</v>
      </c>
      <c r="AU40" s="13"/>
      <c r="AV40" s="13"/>
      <c r="AW40" s="13"/>
      <c r="AX40" s="13"/>
      <c r="AY40" s="13"/>
      <c r="AZ40" s="13"/>
      <c r="BA40" s="13"/>
      <c r="BB40" s="13"/>
      <c r="BC40" s="13"/>
      <c r="BD40" s="13"/>
    </row>
    <row r="41" spans="1:56" x14ac:dyDescent="0.2">
      <c r="A41" s="19">
        <v>38</v>
      </c>
      <c r="B41" s="20" t="s">
        <v>84</v>
      </c>
      <c r="C41" s="16">
        <v>3822</v>
      </c>
      <c r="D41" s="21">
        <v>2084</v>
      </c>
      <c r="E41" s="21">
        <f t="shared" si="7"/>
        <v>0.54526425954997382</v>
      </c>
      <c r="F41" s="21">
        <v>0</v>
      </c>
      <c r="G41" s="21">
        <f t="shared" si="8"/>
        <v>0</v>
      </c>
      <c r="H41" s="21">
        <v>172559</v>
      </c>
      <c r="I41" s="21">
        <f t="shared" si="9"/>
        <v>45.148874934589223</v>
      </c>
      <c r="J41" s="21">
        <v>1706010</v>
      </c>
      <c r="K41" s="21">
        <f t="shared" si="10"/>
        <v>446.3657770800628</v>
      </c>
      <c r="L41" s="21">
        <v>54444</v>
      </c>
      <c r="M41" s="21">
        <f t="shared" si="11"/>
        <v>14.244897959183673</v>
      </c>
      <c r="N41" s="21">
        <v>0</v>
      </c>
      <c r="O41" s="21">
        <f t="shared" si="12"/>
        <v>0</v>
      </c>
      <c r="P41" s="21">
        <v>3408</v>
      </c>
      <c r="Q41" s="21">
        <f t="shared" si="13"/>
        <v>0.89167974882260592</v>
      </c>
      <c r="R41" s="21"/>
      <c r="S41" s="21">
        <f t="shared" si="14"/>
        <v>0</v>
      </c>
      <c r="T41" s="21">
        <v>192546</v>
      </c>
      <c r="U41" s="21">
        <f t="shared" si="14"/>
        <v>50.378335949764519</v>
      </c>
      <c r="V41" s="21">
        <f>23290-[1]Hurricane!N7</f>
        <v>19775</v>
      </c>
      <c r="W41" s="21">
        <f t="shared" si="0"/>
        <v>5.1739926739926743</v>
      </c>
      <c r="X41" s="21">
        <v>853</v>
      </c>
      <c r="Y41" s="21">
        <f t="shared" si="1"/>
        <v>0.22318158032443747</v>
      </c>
      <c r="Z41" s="21">
        <v>903</v>
      </c>
      <c r="AA41" s="21">
        <f t="shared" si="15"/>
        <v>0.23626373626373626</v>
      </c>
      <c r="AB41" s="21"/>
      <c r="AC41" s="21">
        <f t="shared" si="16"/>
        <v>0</v>
      </c>
      <c r="AD41" s="21">
        <v>0</v>
      </c>
      <c r="AE41" s="21">
        <f t="shared" si="17"/>
        <v>0</v>
      </c>
      <c r="AF41" s="21">
        <v>0</v>
      </c>
      <c r="AG41" s="21">
        <f t="shared" si="17"/>
        <v>0</v>
      </c>
      <c r="AH41" s="21">
        <v>346093</v>
      </c>
      <c r="AI41" s="21">
        <f t="shared" si="2"/>
        <v>90.552851909994772</v>
      </c>
      <c r="AJ41" s="21">
        <v>0</v>
      </c>
      <c r="AK41" s="21">
        <f t="shared" si="3"/>
        <v>0</v>
      </c>
      <c r="AL41" s="21">
        <v>0</v>
      </c>
      <c r="AM41" s="21">
        <f t="shared" si="4"/>
        <v>0</v>
      </c>
      <c r="AN41" s="21">
        <v>0</v>
      </c>
      <c r="AO41" s="21">
        <f t="shared" si="5"/>
        <v>0</v>
      </c>
      <c r="AP41" s="21">
        <v>0</v>
      </c>
      <c r="AQ41" s="21">
        <f t="shared" si="18"/>
        <v>0</v>
      </c>
      <c r="AR41" s="22">
        <f t="shared" si="6"/>
        <v>2498675</v>
      </c>
      <c r="AS41" s="21">
        <f t="shared" si="19"/>
        <v>653.76111983254839</v>
      </c>
      <c r="AU41" s="13"/>
      <c r="AV41" s="13"/>
      <c r="AW41" s="13"/>
      <c r="AX41" s="13"/>
      <c r="AY41" s="13"/>
      <c r="AZ41" s="13"/>
      <c r="BA41" s="13"/>
      <c r="BB41" s="13"/>
      <c r="BC41" s="13"/>
      <c r="BD41" s="13"/>
    </row>
    <row r="42" spans="1:56" x14ac:dyDescent="0.2">
      <c r="A42" s="19">
        <v>39</v>
      </c>
      <c r="B42" s="20" t="s">
        <v>85</v>
      </c>
      <c r="C42" s="16">
        <v>2817</v>
      </c>
      <c r="D42" s="21">
        <v>248090</v>
      </c>
      <c r="E42" s="21">
        <f t="shared" si="7"/>
        <v>88.068867589634365</v>
      </c>
      <c r="F42" s="21">
        <v>1241398</v>
      </c>
      <c r="G42" s="21">
        <f t="shared" si="8"/>
        <v>440.68086616968407</v>
      </c>
      <c r="H42" s="21">
        <v>99157</v>
      </c>
      <c r="I42" s="21">
        <f t="shared" si="9"/>
        <v>35.199503017394392</v>
      </c>
      <c r="J42" s="21">
        <v>167012</v>
      </c>
      <c r="K42" s="21">
        <f t="shared" si="10"/>
        <v>59.2871849485268</v>
      </c>
      <c r="L42" s="21">
        <v>27698</v>
      </c>
      <c r="M42" s="21">
        <f t="shared" si="11"/>
        <v>9.8324458643947459</v>
      </c>
      <c r="N42" s="21">
        <v>9704</v>
      </c>
      <c r="O42" s="21">
        <f t="shared" si="12"/>
        <v>3.4447994320198791</v>
      </c>
      <c r="P42" s="21">
        <v>1921</v>
      </c>
      <c r="Q42" s="21">
        <f t="shared" si="13"/>
        <v>0.68193113241036563</v>
      </c>
      <c r="R42" s="21"/>
      <c r="S42" s="21">
        <f t="shared" si="14"/>
        <v>0</v>
      </c>
      <c r="T42" s="21">
        <v>62354</v>
      </c>
      <c r="U42" s="21">
        <f t="shared" si="14"/>
        <v>22.134895278665248</v>
      </c>
      <c r="V42" s="21">
        <v>21214</v>
      </c>
      <c r="W42" s="21">
        <f t="shared" si="0"/>
        <v>7.530706425275115</v>
      </c>
      <c r="X42" s="21">
        <v>10095</v>
      </c>
      <c r="Y42" s="21">
        <f t="shared" si="1"/>
        <v>3.5835995740149094</v>
      </c>
      <c r="Z42" s="21">
        <v>39155</v>
      </c>
      <c r="AA42" s="21">
        <f t="shared" si="15"/>
        <v>13.899538516151935</v>
      </c>
      <c r="AB42" s="21">
        <v>14400</v>
      </c>
      <c r="AC42" s="21">
        <f t="shared" si="16"/>
        <v>5.1118210862619806</v>
      </c>
      <c r="AD42" s="21">
        <v>0</v>
      </c>
      <c r="AE42" s="21">
        <f t="shared" si="17"/>
        <v>0</v>
      </c>
      <c r="AF42" s="21">
        <v>0</v>
      </c>
      <c r="AG42" s="21">
        <f t="shared" si="17"/>
        <v>0</v>
      </c>
      <c r="AH42" s="21">
        <v>156293</v>
      </c>
      <c r="AI42" s="21">
        <f t="shared" si="2"/>
        <v>55.482073127440536</v>
      </c>
      <c r="AJ42" s="21">
        <v>565567</v>
      </c>
      <c r="AK42" s="21">
        <f t="shared" si="3"/>
        <v>200.76925807596734</v>
      </c>
      <c r="AL42" s="21">
        <v>0</v>
      </c>
      <c r="AM42" s="21">
        <f t="shared" si="4"/>
        <v>0</v>
      </c>
      <c r="AN42" s="21">
        <v>0</v>
      </c>
      <c r="AO42" s="21">
        <f t="shared" si="5"/>
        <v>0</v>
      </c>
      <c r="AP42" s="21">
        <v>0</v>
      </c>
      <c r="AQ42" s="21">
        <f t="shared" si="18"/>
        <v>0</v>
      </c>
      <c r="AR42" s="22">
        <f t="shared" si="6"/>
        <v>2664058</v>
      </c>
      <c r="AS42" s="21">
        <f t="shared" si="19"/>
        <v>945.70749023784163</v>
      </c>
      <c r="AU42" s="13"/>
      <c r="AV42" s="13"/>
      <c r="AW42" s="13"/>
      <c r="AX42" s="13"/>
      <c r="AY42" s="13"/>
      <c r="AZ42" s="13"/>
      <c r="BA42" s="13"/>
      <c r="BB42" s="13"/>
      <c r="BC42" s="13"/>
      <c r="BD42" s="13"/>
    </row>
    <row r="43" spans="1:56" x14ac:dyDescent="0.2">
      <c r="A43" s="23">
        <v>40</v>
      </c>
      <c r="B43" s="24" t="s">
        <v>86</v>
      </c>
      <c r="C43" s="25">
        <v>24046</v>
      </c>
      <c r="D43" s="26">
        <v>4711</v>
      </c>
      <c r="E43" s="26">
        <f t="shared" si="7"/>
        <v>0.19591616069200699</v>
      </c>
      <c r="F43" s="26">
        <v>0</v>
      </c>
      <c r="G43" s="26">
        <f t="shared" si="8"/>
        <v>0</v>
      </c>
      <c r="H43" s="26">
        <v>710989</v>
      </c>
      <c r="I43" s="26">
        <f t="shared" si="9"/>
        <v>29.567869915994343</v>
      </c>
      <c r="J43" s="26">
        <v>46830</v>
      </c>
      <c r="K43" s="26">
        <f t="shared" si="10"/>
        <v>1.947517258587707</v>
      </c>
      <c r="L43" s="26">
        <v>0</v>
      </c>
      <c r="M43" s="26">
        <f t="shared" si="11"/>
        <v>0</v>
      </c>
      <c r="N43" s="26"/>
      <c r="O43" s="26">
        <f t="shared" si="12"/>
        <v>0</v>
      </c>
      <c r="P43" s="26">
        <v>0</v>
      </c>
      <c r="Q43" s="26">
        <f t="shared" si="13"/>
        <v>0</v>
      </c>
      <c r="R43" s="26"/>
      <c r="S43" s="26">
        <f t="shared" si="14"/>
        <v>0</v>
      </c>
      <c r="T43" s="26">
        <v>950691</v>
      </c>
      <c r="U43" s="26">
        <f t="shared" si="14"/>
        <v>39.536347001580303</v>
      </c>
      <c r="V43" s="26">
        <v>33119</v>
      </c>
      <c r="W43" s="26">
        <f t="shared" si="0"/>
        <v>1.3773184729268901</v>
      </c>
      <c r="X43" s="26">
        <v>0</v>
      </c>
      <c r="Y43" s="26">
        <f t="shared" si="1"/>
        <v>0</v>
      </c>
      <c r="Z43" s="26">
        <v>0</v>
      </c>
      <c r="AA43" s="26">
        <f t="shared" si="15"/>
        <v>0</v>
      </c>
      <c r="AB43" s="26">
        <v>215002</v>
      </c>
      <c r="AC43" s="26">
        <f t="shared" si="16"/>
        <v>8.941279214838227</v>
      </c>
      <c r="AD43" s="26">
        <v>0</v>
      </c>
      <c r="AE43" s="26">
        <f t="shared" si="17"/>
        <v>0</v>
      </c>
      <c r="AF43" s="26">
        <v>0</v>
      </c>
      <c r="AG43" s="26">
        <f t="shared" si="17"/>
        <v>0</v>
      </c>
      <c r="AH43" s="26">
        <v>860161</v>
      </c>
      <c r="AI43" s="26">
        <f t="shared" si="2"/>
        <v>35.771479663977374</v>
      </c>
      <c r="AJ43" s="26">
        <v>1975552</v>
      </c>
      <c r="AK43" s="26">
        <f t="shared" si="3"/>
        <v>82.157198702486895</v>
      </c>
      <c r="AL43" s="26">
        <v>0</v>
      </c>
      <c r="AM43" s="26">
        <f t="shared" si="4"/>
        <v>0</v>
      </c>
      <c r="AN43" s="26">
        <v>0</v>
      </c>
      <c r="AO43" s="26">
        <f t="shared" si="5"/>
        <v>0</v>
      </c>
      <c r="AP43" s="26">
        <v>0</v>
      </c>
      <c r="AQ43" s="26">
        <f t="shared" si="18"/>
        <v>0</v>
      </c>
      <c r="AR43" s="27">
        <f t="shared" si="6"/>
        <v>4797055</v>
      </c>
      <c r="AS43" s="26">
        <f t="shared" si="19"/>
        <v>199.49492639108377</v>
      </c>
      <c r="AU43" s="13"/>
      <c r="AV43" s="13"/>
      <c r="AW43" s="13"/>
      <c r="AX43" s="13"/>
      <c r="AY43" s="13"/>
      <c r="AZ43" s="13"/>
      <c r="BA43" s="13"/>
      <c r="BB43" s="13"/>
      <c r="BC43" s="13"/>
      <c r="BD43" s="13"/>
    </row>
    <row r="44" spans="1:56" x14ac:dyDescent="0.2">
      <c r="A44" s="14">
        <v>41</v>
      </c>
      <c r="B44" s="15" t="s">
        <v>87</v>
      </c>
      <c r="C44" s="16">
        <v>1523</v>
      </c>
      <c r="D44" s="17">
        <v>0</v>
      </c>
      <c r="E44" s="17">
        <f t="shared" si="7"/>
        <v>0</v>
      </c>
      <c r="F44" s="17">
        <v>6069</v>
      </c>
      <c r="G44" s="17">
        <f t="shared" si="8"/>
        <v>3.9848982271831912</v>
      </c>
      <c r="H44" s="17">
        <v>102073</v>
      </c>
      <c r="I44" s="17">
        <f t="shared" si="9"/>
        <v>67.021011162179903</v>
      </c>
      <c r="J44" s="17">
        <v>0</v>
      </c>
      <c r="K44" s="17">
        <f t="shared" si="10"/>
        <v>0</v>
      </c>
      <c r="L44" s="17">
        <v>83348</v>
      </c>
      <c r="M44" s="17">
        <f t="shared" si="11"/>
        <v>54.726198292843073</v>
      </c>
      <c r="N44" s="17">
        <v>0</v>
      </c>
      <c r="O44" s="17">
        <f t="shared" si="12"/>
        <v>0</v>
      </c>
      <c r="P44" s="17">
        <v>411</v>
      </c>
      <c r="Q44" s="17">
        <f t="shared" si="13"/>
        <v>0.26986211424819434</v>
      </c>
      <c r="R44" s="17">
        <v>0</v>
      </c>
      <c r="S44" s="17">
        <f t="shared" si="14"/>
        <v>0</v>
      </c>
      <c r="T44" s="17">
        <v>66192</v>
      </c>
      <c r="U44" s="17">
        <f t="shared" si="14"/>
        <v>43.461588969139854</v>
      </c>
      <c r="V44" s="17">
        <v>1403</v>
      </c>
      <c r="W44" s="17">
        <f t="shared" si="0"/>
        <v>0.92120814182534472</v>
      </c>
      <c r="X44" s="17">
        <v>4047</v>
      </c>
      <c r="Y44" s="17">
        <f t="shared" si="1"/>
        <v>2.6572554169402496</v>
      </c>
      <c r="Z44" s="17">
        <v>0</v>
      </c>
      <c r="AA44" s="17">
        <f t="shared" si="15"/>
        <v>0</v>
      </c>
      <c r="AB44" s="17">
        <v>0</v>
      </c>
      <c r="AC44" s="17">
        <f t="shared" si="16"/>
        <v>0</v>
      </c>
      <c r="AD44" s="17">
        <v>0</v>
      </c>
      <c r="AE44" s="17">
        <f t="shared" si="17"/>
        <v>0</v>
      </c>
      <c r="AF44" s="17">
        <v>0</v>
      </c>
      <c r="AG44" s="17">
        <f t="shared" si="17"/>
        <v>0</v>
      </c>
      <c r="AH44" s="17">
        <v>142223</v>
      </c>
      <c r="AI44" s="17">
        <f t="shared" si="2"/>
        <v>93.383453709783325</v>
      </c>
      <c r="AJ44" s="17">
        <v>0</v>
      </c>
      <c r="AK44" s="17">
        <f t="shared" si="3"/>
        <v>0</v>
      </c>
      <c r="AL44" s="17">
        <v>0</v>
      </c>
      <c r="AM44" s="17">
        <f t="shared" si="4"/>
        <v>0</v>
      </c>
      <c r="AN44" s="17">
        <v>0</v>
      </c>
      <c r="AO44" s="17">
        <f t="shared" si="5"/>
        <v>0</v>
      </c>
      <c r="AP44" s="17">
        <v>0</v>
      </c>
      <c r="AQ44" s="17">
        <f t="shared" si="18"/>
        <v>0</v>
      </c>
      <c r="AR44" s="18">
        <f t="shared" si="6"/>
        <v>405766</v>
      </c>
      <c r="AS44" s="17">
        <f t="shared" si="19"/>
        <v>266.42547603414312</v>
      </c>
      <c r="AU44" s="13"/>
      <c r="AV44" s="13"/>
      <c r="AW44" s="13"/>
      <c r="AX44" s="13"/>
      <c r="AY44" s="13"/>
      <c r="AZ44" s="13"/>
      <c r="BA44" s="13"/>
      <c r="BB44" s="13"/>
      <c r="BC44" s="13"/>
      <c r="BD44" s="13"/>
    </row>
    <row r="45" spans="1:56" x14ac:dyDescent="0.2">
      <c r="A45" s="19">
        <v>42</v>
      </c>
      <c r="B45" s="20" t="s">
        <v>88</v>
      </c>
      <c r="C45" s="16">
        <v>3349</v>
      </c>
      <c r="D45" s="21">
        <v>5115</v>
      </c>
      <c r="E45" s="21">
        <f t="shared" si="7"/>
        <v>1.5273215885338907</v>
      </c>
      <c r="F45" s="21">
        <v>0</v>
      </c>
      <c r="G45" s="21">
        <f t="shared" si="8"/>
        <v>0</v>
      </c>
      <c r="H45" s="21">
        <v>100841</v>
      </c>
      <c r="I45" s="21">
        <f t="shared" si="9"/>
        <v>30.110779337115556</v>
      </c>
      <c r="J45" s="21">
        <v>148725</v>
      </c>
      <c r="K45" s="21">
        <f t="shared" si="10"/>
        <v>44.408778739922361</v>
      </c>
      <c r="L45" s="21">
        <v>53195</v>
      </c>
      <c r="M45" s="21">
        <f t="shared" si="11"/>
        <v>15.883845924156464</v>
      </c>
      <c r="N45" s="21">
        <v>22749</v>
      </c>
      <c r="O45" s="21">
        <f t="shared" si="12"/>
        <v>6.7927739623768293</v>
      </c>
      <c r="P45" s="21">
        <v>0</v>
      </c>
      <c r="Q45" s="21">
        <f t="shared" si="13"/>
        <v>0</v>
      </c>
      <c r="R45" s="21">
        <v>0</v>
      </c>
      <c r="S45" s="21">
        <f t="shared" si="14"/>
        <v>0</v>
      </c>
      <c r="T45" s="21">
        <v>104781</v>
      </c>
      <c r="U45" s="21">
        <f t="shared" si="14"/>
        <v>31.287249925350849</v>
      </c>
      <c r="V45" s="21">
        <v>14032</v>
      </c>
      <c r="W45" s="21">
        <f t="shared" si="0"/>
        <v>4.1899074350552405</v>
      </c>
      <c r="X45" s="21">
        <v>32990</v>
      </c>
      <c r="Y45" s="21">
        <f t="shared" si="1"/>
        <v>9.8507017020005971</v>
      </c>
      <c r="Z45" s="21">
        <v>2073</v>
      </c>
      <c r="AA45" s="21">
        <f t="shared" si="15"/>
        <v>0.61899074350552408</v>
      </c>
      <c r="AB45" s="21">
        <v>552</v>
      </c>
      <c r="AC45" s="21">
        <f t="shared" si="16"/>
        <v>0.1648253209913407</v>
      </c>
      <c r="AD45" s="21">
        <v>0</v>
      </c>
      <c r="AE45" s="21">
        <f t="shared" si="17"/>
        <v>0</v>
      </c>
      <c r="AF45" s="21">
        <v>0</v>
      </c>
      <c r="AG45" s="21">
        <f t="shared" si="17"/>
        <v>0</v>
      </c>
      <c r="AH45" s="21">
        <v>188589</v>
      </c>
      <c r="AI45" s="21">
        <f t="shared" si="2"/>
        <v>56.312033442818752</v>
      </c>
      <c r="AJ45" s="21">
        <v>23216</v>
      </c>
      <c r="AK45" s="21">
        <f t="shared" si="3"/>
        <v>6.9322185727082708</v>
      </c>
      <c r="AL45" s="21">
        <v>22862</v>
      </c>
      <c r="AM45" s="21">
        <f t="shared" si="4"/>
        <v>6.8265153777246939</v>
      </c>
      <c r="AN45" s="21">
        <v>0</v>
      </c>
      <c r="AO45" s="21">
        <f t="shared" si="5"/>
        <v>0</v>
      </c>
      <c r="AP45" s="21">
        <v>0</v>
      </c>
      <c r="AQ45" s="21">
        <f t="shared" si="18"/>
        <v>0</v>
      </c>
      <c r="AR45" s="22">
        <f t="shared" si="6"/>
        <v>719720</v>
      </c>
      <c r="AS45" s="21">
        <f t="shared" si="19"/>
        <v>214.90594207226039</v>
      </c>
      <c r="AU45" s="13"/>
      <c r="AV45" s="13"/>
      <c r="AW45" s="13"/>
      <c r="AX45" s="13"/>
      <c r="AY45" s="13"/>
      <c r="AZ45" s="13"/>
      <c r="BA45" s="13"/>
      <c r="BB45" s="13"/>
      <c r="BC45" s="13"/>
      <c r="BD45" s="13"/>
    </row>
    <row r="46" spans="1:56" x14ac:dyDescent="0.2">
      <c r="A46" s="19">
        <v>43</v>
      </c>
      <c r="B46" s="20" t="s">
        <v>89</v>
      </c>
      <c r="C46" s="16">
        <v>4296</v>
      </c>
      <c r="D46" s="21">
        <v>1850</v>
      </c>
      <c r="E46" s="21">
        <f t="shared" si="7"/>
        <v>0.43063314711359402</v>
      </c>
      <c r="F46" s="21">
        <v>11682</v>
      </c>
      <c r="G46" s="21">
        <f t="shared" si="8"/>
        <v>2.7192737430167599</v>
      </c>
      <c r="H46" s="21">
        <v>30767</v>
      </c>
      <c r="I46" s="21">
        <f t="shared" si="9"/>
        <v>7.1617783985102417</v>
      </c>
      <c r="J46" s="21">
        <v>128184</v>
      </c>
      <c r="K46" s="21">
        <f t="shared" si="10"/>
        <v>29.837988826815643</v>
      </c>
      <c r="L46" s="21">
        <v>53539</v>
      </c>
      <c r="M46" s="21">
        <f t="shared" si="11"/>
        <v>12.462523277467412</v>
      </c>
      <c r="N46" s="21">
        <v>12121</v>
      </c>
      <c r="O46" s="21">
        <f t="shared" si="12"/>
        <v>2.8214618249534449</v>
      </c>
      <c r="P46" s="21">
        <v>3399</v>
      </c>
      <c r="Q46" s="21">
        <f t="shared" si="13"/>
        <v>0.79120111731843579</v>
      </c>
      <c r="R46" s="21">
        <v>0</v>
      </c>
      <c r="S46" s="21">
        <f t="shared" si="14"/>
        <v>0</v>
      </c>
      <c r="T46" s="21">
        <v>325069</v>
      </c>
      <c r="U46" s="21">
        <f t="shared" si="14"/>
        <v>75.667830540037244</v>
      </c>
      <c r="V46" s="21">
        <v>5963</v>
      </c>
      <c r="W46" s="21">
        <f t="shared" si="0"/>
        <v>1.3880353817504656</v>
      </c>
      <c r="X46" s="21">
        <v>0</v>
      </c>
      <c r="Y46" s="21">
        <f t="shared" si="1"/>
        <v>0</v>
      </c>
      <c r="Z46" s="21">
        <v>14396</v>
      </c>
      <c r="AA46" s="21">
        <f t="shared" si="15"/>
        <v>3.3510242085661082</v>
      </c>
      <c r="AB46" s="21">
        <v>54585</v>
      </c>
      <c r="AC46" s="21">
        <f t="shared" si="16"/>
        <v>12.706005586592179</v>
      </c>
      <c r="AD46" s="21">
        <v>0</v>
      </c>
      <c r="AE46" s="21">
        <f t="shared" si="17"/>
        <v>0</v>
      </c>
      <c r="AF46" s="21">
        <v>0</v>
      </c>
      <c r="AG46" s="21">
        <f t="shared" si="17"/>
        <v>0</v>
      </c>
      <c r="AH46" s="21">
        <v>302077</v>
      </c>
      <c r="AI46" s="21">
        <f t="shared" si="2"/>
        <v>70.315875232774673</v>
      </c>
      <c r="AJ46" s="21">
        <v>622470</v>
      </c>
      <c r="AK46" s="21">
        <f t="shared" si="3"/>
        <v>144.89525139664804</v>
      </c>
      <c r="AL46" s="21">
        <v>0</v>
      </c>
      <c r="AM46" s="21">
        <f t="shared" si="4"/>
        <v>0</v>
      </c>
      <c r="AN46" s="21">
        <v>0</v>
      </c>
      <c r="AO46" s="21">
        <f t="shared" si="5"/>
        <v>0</v>
      </c>
      <c r="AP46" s="21">
        <v>0</v>
      </c>
      <c r="AQ46" s="21">
        <f t="shared" si="18"/>
        <v>0</v>
      </c>
      <c r="AR46" s="22">
        <f t="shared" si="6"/>
        <v>1566102</v>
      </c>
      <c r="AS46" s="21">
        <f t="shared" si="19"/>
        <v>364.54888268156424</v>
      </c>
      <c r="AU46" s="13"/>
      <c r="AV46" s="13"/>
      <c r="AW46" s="13"/>
      <c r="AX46" s="13"/>
      <c r="AY46" s="13"/>
      <c r="AZ46" s="13"/>
      <c r="BA46" s="13"/>
      <c r="BB46" s="13"/>
      <c r="BC46" s="13"/>
      <c r="BD46" s="13"/>
    </row>
    <row r="47" spans="1:56" x14ac:dyDescent="0.2">
      <c r="A47" s="19">
        <v>44</v>
      </c>
      <c r="B47" s="20" t="s">
        <v>90</v>
      </c>
      <c r="C47" s="16">
        <v>5916</v>
      </c>
      <c r="D47" s="21">
        <v>3835</v>
      </c>
      <c r="E47" s="21">
        <f t="shared" si="7"/>
        <v>0.64824205544286684</v>
      </c>
      <c r="F47" s="21">
        <v>61373</v>
      </c>
      <c r="G47" s="21">
        <f t="shared" si="8"/>
        <v>10.374070317782285</v>
      </c>
      <c r="H47" s="21">
        <v>103931</v>
      </c>
      <c r="I47" s="21">
        <f t="shared" si="9"/>
        <v>17.567782285327926</v>
      </c>
      <c r="J47" s="21">
        <v>2108306</v>
      </c>
      <c r="K47" s="21">
        <f t="shared" si="10"/>
        <v>356.37356321839081</v>
      </c>
      <c r="L47" s="21">
        <v>104958</v>
      </c>
      <c r="M47" s="21">
        <f t="shared" si="11"/>
        <v>17.741379310344829</v>
      </c>
      <c r="N47" s="21">
        <v>12268</v>
      </c>
      <c r="O47" s="21">
        <f t="shared" si="12"/>
        <v>2.0736984448951996</v>
      </c>
      <c r="P47" s="21">
        <v>1952</v>
      </c>
      <c r="Q47" s="21">
        <f t="shared" si="13"/>
        <v>0.32995267072346179</v>
      </c>
      <c r="R47" s="21">
        <v>0</v>
      </c>
      <c r="S47" s="21">
        <f t="shared" si="14"/>
        <v>0</v>
      </c>
      <c r="T47" s="21">
        <v>92492</v>
      </c>
      <c r="U47" s="21">
        <f t="shared" si="14"/>
        <v>15.6342123056119</v>
      </c>
      <c r="V47" s="21">
        <v>29791</v>
      </c>
      <c r="W47" s="21">
        <f t="shared" si="0"/>
        <v>5.0356659905341443</v>
      </c>
      <c r="X47" s="21">
        <v>1617</v>
      </c>
      <c r="Y47" s="21">
        <f t="shared" si="1"/>
        <v>0.27332657200811361</v>
      </c>
      <c r="Z47" s="21">
        <v>10294</v>
      </c>
      <c r="AA47" s="21">
        <f t="shared" si="15"/>
        <v>1.740027045300879</v>
      </c>
      <c r="AB47" s="21">
        <v>14125</v>
      </c>
      <c r="AC47" s="21">
        <f t="shared" si="16"/>
        <v>2.3875929682217714</v>
      </c>
      <c r="AD47" s="21">
        <v>0</v>
      </c>
      <c r="AE47" s="21">
        <f t="shared" si="17"/>
        <v>0</v>
      </c>
      <c r="AF47" s="21">
        <v>0</v>
      </c>
      <c r="AG47" s="21">
        <f t="shared" si="17"/>
        <v>0</v>
      </c>
      <c r="AH47" s="21">
        <f>77373-[1]Hurricane!T8</f>
        <v>75936</v>
      </c>
      <c r="AI47" s="21">
        <f t="shared" si="2"/>
        <v>12.835699797160244</v>
      </c>
      <c r="AJ47" s="21">
        <v>0</v>
      </c>
      <c r="AK47" s="21">
        <f t="shared" si="3"/>
        <v>0</v>
      </c>
      <c r="AL47" s="21">
        <v>0</v>
      </c>
      <c r="AM47" s="21">
        <f t="shared" si="4"/>
        <v>0</v>
      </c>
      <c r="AN47" s="21">
        <v>0</v>
      </c>
      <c r="AO47" s="21">
        <f t="shared" si="5"/>
        <v>0</v>
      </c>
      <c r="AP47" s="21">
        <v>0</v>
      </c>
      <c r="AQ47" s="21">
        <f t="shared" si="18"/>
        <v>0</v>
      </c>
      <c r="AR47" s="22">
        <f t="shared" si="6"/>
        <v>2620878</v>
      </c>
      <c r="AS47" s="21">
        <f t="shared" si="19"/>
        <v>443.01521298174441</v>
      </c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1:56" x14ac:dyDescent="0.2">
      <c r="A48" s="23">
        <v>45</v>
      </c>
      <c r="B48" s="24" t="s">
        <v>91</v>
      </c>
      <c r="C48" s="25">
        <v>9780</v>
      </c>
      <c r="D48" s="26">
        <v>0</v>
      </c>
      <c r="E48" s="26">
        <f t="shared" si="7"/>
        <v>0</v>
      </c>
      <c r="F48" s="26">
        <v>0</v>
      </c>
      <c r="G48" s="26">
        <f t="shared" si="8"/>
        <v>0</v>
      </c>
      <c r="H48" s="26">
        <v>306290</v>
      </c>
      <c r="I48" s="26">
        <f t="shared" si="9"/>
        <v>31.31799591002045</v>
      </c>
      <c r="J48" s="26">
        <v>1152791</v>
      </c>
      <c r="K48" s="26">
        <f t="shared" si="10"/>
        <v>117.87229038854805</v>
      </c>
      <c r="L48" s="26">
        <v>181918</v>
      </c>
      <c r="M48" s="26">
        <f t="shared" si="11"/>
        <v>18.601022494887527</v>
      </c>
      <c r="N48" s="26"/>
      <c r="O48" s="26">
        <f t="shared" si="12"/>
        <v>0</v>
      </c>
      <c r="P48" s="26">
        <v>19178</v>
      </c>
      <c r="Q48" s="26">
        <f t="shared" si="13"/>
        <v>1.9609406952965236</v>
      </c>
      <c r="R48" s="26"/>
      <c r="S48" s="26">
        <f t="shared" si="14"/>
        <v>0</v>
      </c>
      <c r="T48" s="26">
        <v>431111</v>
      </c>
      <c r="U48" s="26">
        <f t="shared" si="14"/>
        <v>44.080879345603272</v>
      </c>
      <c r="V48" s="26">
        <v>280480</v>
      </c>
      <c r="W48" s="26">
        <f t="shared" si="0"/>
        <v>28.678936605316974</v>
      </c>
      <c r="X48" s="26">
        <v>0</v>
      </c>
      <c r="Y48" s="26">
        <f t="shared" si="1"/>
        <v>0</v>
      </c>
      <c r="Z48" s="26">
        <v>3150</v>
      </c>
      <c r="AA48" s="26">
        <f t="shared" si="15"/>
        <v>0.32208588957055212</v>
      </c>
      <c r="AB48" s="26">
        <v>1020</v>
      </c>
      <c r="AC48" s="26">
        <f t="shared" si="16"/>
        <v>0.10429447852760736</v>
      </c>
      <c r="AD48" s="26">
        <v>0</v>
      </c>
      <c r="AE48" s="26">
        <f t="shared" si="17"/>
        <v>0</v>
      </c>
      <c r="AF48" s="26">
        <v>10000</v>
      </c>
      <c r="AG48" s="26">
        <f t="shared" si="17"/>
        <v>1.0224948875255624</v>
      </c>
      <c r="AH48" s="26">
        <v>660075</v>
      </c>
      <c r="AI48" s="26">
        <f t="shared" si="2"/>
        <v>67.492331288343564</v>
      </c>
      <c r="AJ48" s="26">
        <v>7752</v>
      </c>
      <c r="AK48" s="26">
        <f t="shared" si="3"/>
        <v>0.79263803680981593</v>
      </c>
      <c r="AL48" s="26">
        <v>0</v>
      </c>
      <c r="AM48" s="26">
        <f t="shared" si="4"/>
        <v>0</v>
      </c>
      <c r="AN48" s="26">
        <v>0</v>
      </c>
      <c r="AO48" s="26">
        <f t="shared" si="5"/>
        <v>0</v>
      </c>
      <c r="AP48" s="26">
        <v>0</v>
      </c>
      <c r="AQ48" s="26">
        <f t="shared" si="18"/>
        <v>0</v>
      </c>
      <c r="AR48" s="27">
        <f t="shared" si="6"/>
        <v>3053765</v>
      </c>
      <c r="AS48" s="26">
        <f t="shared" si="19"/>
        <v>312.24591002044991</v>
      </c>
      <c r="AU48" s="13"/>
      <c r="AV48" s="13"/>
      <c r="AW48" s="13"/>
      <c r="AX48" s="13"/>
      <c r="AY48" s="13"/>
      <c r="AZ48" s="13"/>
      <c r="BA48" s="13"/>
      <c r="BB48" s="13"/>
      <c r="BC48" s="13"/>
      <c r="BD48" s="13"/>
    </row>
    <row r="49" spans="1:56" x14ac:dyDescent="0.2">
      <c r="A49" s="14">
        <v>46</v>
      </c>
      <c r="B49" s="15" t="s">
        <v>92</v>
      </c>
      <c r="C49" s="16">
        <v>809</v>
      </c>
      <c r="D49" s="17">
        <v>542</v>
      </c>
      <c r="E49" s="17">
        <f t="shared" si="7"/>
        <v>0.66996291718170586</v>
      </c>
      <c r="F49" s="17">
        <v>0</v>
      </c>
      <c r="G49" s="17">
        <f t="shared" si="8"/>
        <v>0</v>
      </c>
      <c r="H49" s="17">
        <v>0</v>
      </c>
      <c r="I49" s="17">
        <f t="shared" si="9"/>
        <v>0</v>
      </c>
      <c r="J49" s="17">
        <v>100461</v>
      </c>
      <c r="K49" s="17">
        <f t="shared" si="10"/>
        <v>124.17923362175526</v>
      </c>
      <c r="L49" s="17">
        <v>29477</v>
      </c>
      <c r="M49" s="17">
        <f t="shared" si="11"/>
        <v>36.436341161928304</v>
      </c>
      <c r="N49" s="17">
        <v>0</v>
      </c>
      <c r="O49" s="17">
        <f t="shared" si="12"/>
        <v>0</v>
      </c>
      <c r="P49" s="17">
        <v>310</v>
      </c>
      <c r="Q49" s="17">
        <f t="shared" si="13"/>
        <v>0.38318912237330038</v>
      </c>
      <c r="R49" s="17">
        <v>0</v>
      </c>
      <c r="S49" s="17">
        <f t="shared" si="14"/>
        <v>0</v>
      </c>
      <c r="T49" s="17">
        <v>94234</v>
      </c>
      <c r="U49" s="17">
        <f t="shared" si="14"/>
        <v>116.48207663782448</v>
      </c>
      <c r="V49" s="17">
        <v>8038</v>
      </c>
      <c r="W49" s="17">
        <f t="shared" si="0"/>
        <v>9.9357231149567369</v>
      </c>
      <c r="X49" s="17">
        <v>6450</v>
      </c>
      <c r="Y49" s="17">
        <f t="shared" si="1"/>
        <v>7.9728059332509273</v>
      </c>
      <c r="Z49" s="17">
        <v>0</v>
      </c>
      <c r="AA49" s="17">
        <f t="shared" si="15"/>
        <v>0</v>
      </c>
      <c r="AB49" s="17">
        <v>6395</v>
      </c>
      <c r="AC49" s="17">
        <f t="shared" si="16"/>
        <v>7.9048207663782444</v>
      </c>
      <c r="AD49" s="17">
        <v>0</v>
      </c>
      <c r="AE49" s="17">
        <f t="shared" si="17"/>
        <v>0</v>
      </c>
      <c r="AF49" s="17">
        <v>0</v>
      </c>
      <c r="AG49" s="17">
        <f t="shared" si="17"/>
        <v>0</v>
      </c>
      <c r="AH49" s="17">
        <v>48385</v>
      </c>
      <c r="AI49" s="17">
        <f t="shared" si="2"/>
        <v>59.808405438813352</v>
      </c>
      <c r="AJ49" s="17">
        <v>124414</v>
      </c>
      <c r="AK49" s="17">
        <f t="shared" si="3"/>
        <v>153.78739184177996</v>
      </c>
      <c r="AL49" s="17">
        <v>0</v>
      </c>
      <c r="AM49" s="17">
        <f t="shared" si="4"/>
        <v>0</v>
      </c>
      <c r="AN49" s="17">
        <v>0</v>
      </c>
      <c r="AO49" s="17">
        <f t="shared" si="5"/>
        <v>0</v>
      </c>
      <c r="AP49" s="17">
        <v>0</v>
      </c>
      <c r="AQ49" s="17">
        <f t="shared" si="18"/>
        <v>0</v>
      </c>
      <c r="AR49" s="18">
        <f t="shared" si="6"/>
        <v>418706</v>
      </c>
      <c r="AS49" s="17">
        <f t="shared" si="19"/>
        <v>517.55995055624226</v>
      </c>
      <c r="AU49" s="13"/>
      <c r="AV49" s="13"/>
      <c r="AW49" s="13"/>
      <c r="AX49" s="13"/>
      <c r="AY49" s="13"/>
      <c r="AZ49" s="13"/>
      <c r="BA49" s="13"/>
      <c r="BB49" s="13"/>
      <c r="BC49" s="13"/>
      <c r="BD49" s="13"/>
    </row>
    <row r="50" spans="1:56" x14ac:dyDescent="0.2">
      <c r="A50" s="19">
        <v>47</v>
      </c>
      <c r="B50" s="20" t="s">
        <v>93</v>
      </c>
      <c r="C50" s="16">
        <v>3825</v>
      </c>
      <c r="D50" s="21">
        <v>0</v>
      </c>
      <c r="E50" s="21">
        <f t="shared" si="7"/>
        <v>0</v>
      </c>
      <c r="F50" s="21">
        <v>0</v>
      </c>
      <c r="G50" s="21">
        <f t="shared" si="8"/>
        <v>0</v>
      </c>
      <c r="H50" s="21">
        <v>146285</v>
      </c>
      <c r="I50" s="21">
        <f t="shared" si="9"/>
        <v>38.244444444444447</v>
      </c>
      <c r="J50" s="21">
        <v>410351</v>
      </c>
      <c r="K50" s="21">
        <f t="shared" si="10"/>
        <v>107.28130718954249</v>
      </c>
      <c r="L50" s="21">
        <v>88566</v>
      </c>
      <c r="M50" s="21">
        <f t="shared" si="11"/>
        <v>23.15450980392157</v>
      </c>
      <c r="N50" s="21"/>
      <c r="O50" s="21">
        <f t="shared" si="12"/>
        <v>0</v>
      </c>
      <c r="P50" s="21"/>
      <c r="Q50" s="21">
        <f t="shared" si="13"/>
        <v>0</v>
      </c>
      <c r="R50" s="21"/>
      <c r="S50" s="21">
        <f t="shared" si="14"/>
        <v>0</v>
      </c>
      <c r="T50" s="21">
        <v>19169</v>
      </c>
      <c r="U50" s="21">
        <f t="shared" si="14"/>
        <v>5.0115032679738558</v>
      </c>
      <c r="V50" s="21">
        <v>10877</v>
      </c>
      <c r="W50" s="21">
        <f t="shared" si="0"/>
        <v>2.8436601307189542</v>
      </c>
      <c r="X50" s="21">
        <v>0</v>
      </c>
      <c r="Y50" s="21">
        <f t="shared" si="1"/>
        <v>0</v>
      </c>
      <c r="Z50" s="21"/>
      <c r="AA50" s="21">
        <f t="shared" si="15"/>
        <v>0</v>
      </c>
      <c r="AB50" s="21">
        <v>11000</v>
      </c>
      <c r="AC50" s="21">
        <f t="shared" si="16"/>
        <v>2.8758169934640523</v>
      </c>
      <c r="AD50" s="21">
        <v>0</v>
      </c>
      <c r="AE50" s="21">
        <f t="shared" si="17"/>
        <v>0</v>
      </c>
      <c r="AF50" s="21">
        <v>0</v>
      </c>
      <c r="AG50" s="21">
        <f t="shared" si="17"/>
        <v>0</v>
      </c>
      <c r="AH50" s="21">
        <v>165989</v>
      </c>
      <c r="AI50" s="21">
        <f t="shared" si="2"/>
        <v>43.395816993464052</v>
      </c>
      <c r="AJ50" s="21">
        <v>0</v>
      </c>
      <c r="AK50" s="21">
        <f t="shared" si="3"/>
        <v>0</v>
      </c>
      <c r="AL50" s="21">
        <v>0</v>
      </c>
      <c r="AM50" s="21">
        <f t="shared" si="4"/>
        <v>0</v>
      </c>
      <c r="AN50" s="21">
        <v>0</v>
      </c>
      <c r="AO50" s="21">
        <f t="shared" si="5"/>
        <v>0</v>
      </c>
      <c r="AP50" s="21">
        <v>0</v>
      </c>
      <c r="AQ50" s="21">
        <f t="shared" si="18"/>
        <v>0</v>
      </c>
      <c r="AR50" s="22">
        <f>D50+F50+H50+J50+L50+N50+P50+R50+T50+V50+X50+Z50+AB50+AD50+AF50+AH50+AJ50+AL50+AN50+AP50</f>
        <v>852237</v>
      </c>
      <c r="AS50" s="21">
        <f t="shared" si="19"/>
        <v>222.80705882352942</v>
      </c>
      <c r="AU50" s="13"/>
      <c r="AV50" s="13"/>
      <c r="AW50" s="13"/>
      <c r="AX50" s="13"/>
      <c r="AY50" s="13"/>
      <c r="AZ50" s="13"/>
      <c r="BA50" s="13"/>
      <c r="BB50" s="13"/>
      <c r="BC50" s="13"/>
      <c r="BD50" s="13"/>
    </row>
    <row r="51" spans="1:56" x14ac:dyDescent="0.2">
      <c r="A51" s="19">
        <v>48</v>
      </c>
      <c r="B51" s="20" t="s">
        <v>94</v>
      </c>
      <c r="C51" s="16">
        <v>6222</v>
      </c>
      <c r="D51" s="21">
        <v>0</v>
      </c>
      <c r="E51" s="21">
        <f t="shared" si="7"/>
        <v>0</v>
      </c>
      <c r="F51" s="21">
        <v>42403</v>
      </c>
      <c r="G51" s="21">
        <f t="shared" si="8"/>
        <v>6.8150112504017999</v>
      </c>
      <c r="H51" s="21">
        <v>37794</v>
      </c>
      <c r="I51" s="21">
        <f t="shared" si="9"/>
        <v>6.0742526518804247</v>
      </c>
      <c r="J51" s="21">
        <v>1005562</v>
      </c>
      <c r="K51" s="21">
        <f t="shared" si="10"/>
        <v>161.61395049823207</v>
      </c>
      <c r="L51" s="21">
        <v>165699</v>
      </c>
      <c r="M51" s="21">
        <f t="shared" si="11"/>
        <v>26.631147540983605</v>
      </c>
      <c r="N51" s="21">
        <v>20909</v>
      </c>
      <c r="O51" s="21">
        <f t="shared" si="12"/>
        <v>3.3604950176792028</v>
      </c>
      <c r="P51" s="21">
        <v>3782</v>
      </c>
      <c r="Q51" s="21">
        <f t="shared" si="13"/>
        <v>0.60784313725490191</v>
      </c>
      <c r="R51" s="21">
        <v>0</v>
      </c>
      <c r="S51" s="21">
        <f t="shared" si="14"/>
        <v>0</v>
      </c>
      <c r="T51" s="21">
        <v>443004</v>
      </c>
      <c r="U51" s="21">
        <f t="shared" si="14"/>
        <v>71.199614271938287</v>
      </c>
      <c r="V51" s="21">
        <v>7352</v>
      </c>
      <c r="W51" s="21">
        <f t="shared" si="0"/>
        <v>1.1816136290581807</v>
      </c>
      <c r="X51" s="21">
        <v>0</v>
      </c>
      <c r="Y51" s="21">
        <f t="shared" si="1"/>
        <v>0</v>
      </c>
      <c r="Z51" s="21">
        <v>0</v>
      </c>
      <c r="AA51" s="21">
        <f t="shared" si="15"/>
        <v>0</v>
      </c>
      <c r="AB51" s="21">
        <v>0</v>
      </c>
      <c r="AC51" s="21">
        <f t="shared" si="16"/>
        <v>0</v>
      </c>
      <c r="AD51" s="21">
        <v>0</v>
      </c>
      <c r="AE51" s="21">
        <f t="shared" si="17"/>
        <v>0</v>
      </c>
      <c r="AF51" s="21">
        <v>5580</v>
      </c>
      <c r="AG51" s="21">
        <f t="shared" si="17"/>
        <v>0.89681774349083898</v>
      </c>
      <c r="AH51" s="21">
        <v>328016</v>
      </c>
      <c r="AI51" s="21">
        <f t="shared" si="2"/>
        <v>52.718739954998391</v>
      </c>
      <c r="AJ51" s="21">
        <v>0</v>
      </c>
      <c r="AK51" s="21">
        <f t="shared" si="3"/>
        <v>0</v>
      </c>
      <c r="AL51" s="21">
        <v>0</v>
      </c>
      <c r="AM51" s="21">
        <f t="shared" si="4"/>
        <v>0</v>
      </c>
      <c r="AN51" s="21">
        <v>0</v>
      </c>
      <c r="AO51" s="21">
        <f t="shared" si="5"/>
        <v>0</v>
      </c>
      <c r="AP51" s="21">
        <v>0</v>
      </c>
      <c r="AQ51" s="21">
        <f t="shared" si="18"/>
        <v>0</v>
      </c>
      <c r="AR51" s="22">
        <f t="shared" si="6"/>
        <v>2060101</v>
      </c>
      <c r="AS51" s="21">
        <f t="shared" si="19"/>
        <v>331.09948569591774</v>
      </c>
      <c r="AU51" s="13"/>
      <c r="AV51" s="13"/>
      <c r="AW51" s="13"/>
      <c r="AX51" s="13"/>
      <c r="AY51" s="13"/>
      <c r="AZ51" s="13"/>
      <c r="BA51" s="13"/>
      <c r="BB51" s="13"/>
      <c r="BC51" s="13"/>
      <c r="BD51" s="13"/>
    </row>
    <row r="52" spans="1:56" x14ac:dyDescent="0.2">
      <c r="A52" s="19">
        <v>49</v>
      </c>
      <c r="B52" s="20" t="s">
        <v>95</v>
      </c>
      <c r="C52" s="16">
        <v>14926</v>
      </c>
      <c r="D52" s="21">
        <v>0</v>
      </c>
      <c r="E52" s="21">
        <f t="shared" si="7"/>
        <v>0</v>
      </c>
      <c r="F52" s="21">
        <v>16006</v>
      </c>
      <c r="G52" s="21">
        <f t="shared" si="8"/>
        <v>1.0723569610076378</v>
      </c>
      <c r="H52" s="21">
        <v>999710</v>
      </c>
      <c r="I52" s="21">
        <f t="shared" si="9"/>
        <v>66.97775693420877</v>
      </c>
      <c r="J52" s="21">
        <v>0</v>
      </c>
      <c r="K52" s="21">
        <f t="shared" si="10"/>
        <v>0</v>
      </c>
      <c r="L52" s="21">
        <v>234214</v>
      </c>
      <c r="M52" s="21">
        <f t="shared" si="11"/>
        <v>15.691678949484121</v>
      </c>
      <c r="N52" s="21">
        <v>134283</v>
      </c>
      <c r="O52" s="21">
        <f t="shared" si="12"/>
        <v>8.9965831435079728</v>
      </c>
      <c r="P52" s="21">
        <v>0</v>
      </c>
      <c r="Q52" s="21">
        <f t="shared" si="13"/>
        <v>0</v>
      </c>
      <c r="R52" s="21">
        <v>0</v>
      </c>
      <c r="S52" s="21">
        <f t="shared" si="14"/>
        <v>0</v>
      </c>
      <c r="T52" s="21">
        <v>948326</v>
      </c>
      <c r="U52" s="21">
        <f t="shared" si="14"/>
        <v>63.535173522712043</v>
      </c>
      <c r="V52" s="21">
        <v>39251</v>
      </c>
      <c r="W52" s="21">
        <f t="shared" si="0"/>
        <v>2.6297065523248024</v>
      </c>
      <c r="X52" s="21">
        <v>2432</v>
      </c>
      <c r="Y52" s="21">
        <f t="shared" si="1"/>
        <v>0.16293715663942115</v>
      </c>
      <c r="Z52" s="21">
        <v>0</v>
      </c>
      <c r="AA52" s="21">
        <f t="shared" si="15"/>
        <v>0</v>
      </c>
      <c r="AB52" s="21">
        <v>105818</v>
      </c>
      <c r="AC52" s="21">
        <f t="shared" si="16"/>
        <v>7.0895082406538927</v>
      </c>
      <c r="AD52" s="21">
        <v>0</v>
      </c>
      <c r="AE52" s="21">
        <f t="shared" si="17"/>
        <v>0</v>
      </c>
      <c r="AF52" s="21">
        <v>10712</v>
      </c>
      <c r="AG52" s="21">
        <f t="shared" si="17"/>
        <v>0.71767385769797665</v>
      </c>
      <c r="AH52" s="21">
        <v>749202</v>
      </c>
      <c r="AI52" s="21">
        <f t="shared" si="2"/>
        <v>50.194425834114966</v>
      </c>
      <c r="AJ52" s="21">
        <v>721338</v>
      </c>
      <c r="AK52" s="21">
        <f t="shared" si="3"/>
        <v>48.327616240117912</v>
      </c>
      <c r="AL52" s="21">
        <v>9180</v>
      </c>
      <c r="AM52" s="21">
        <f t="shared" si="4"/>
        <v>0.61503416856492032</v>
      </c>
      <c r="AN52" s="21">
        <v>0</v>
      </c>
      <c r="AO52" s="21">
        <f t="shared" si="5"/>
        <v>0</v>
      </c>
      <c r="AP52" s="21">
        <v>0</v>
      </c>
      <c r="AQ52" s="21">
        <f t="shared" si="18"/>
        <v>0</v>
      </c>
      <c r="AR52" s="22">
        <f t="shared" si="6"/>
        <v>3970472</v>
      </c>
      <c r="AS52" s="21">
        <f t="shared" si="19"/>
        <v>266.01045156103442</v>
      </c>
      <c r="AU52" s="13"/>
      <c r="AV52" s="13"/>
      <c r="AW52" s="13"/>
      <c r="AX52" s="13"/>
      <c r="AY52" s="13"/>
      <c r="AZ52" s="13"/>
      <c r="BA52" s="13"/>
      <c r="BB52" s="13"/>
      <c r="BC52" s="13"/>
      <c r="BD52" s="13"/>
    </row>
    <row r="53" spans="1:56" x14ac:dyDescent="0.2">
      <c r="A53" s="23">
        <v>50</v>
      </c>
      <c r="B53" s="24" t="s">
        <v>96</v>
      </c>
      <c r="C53" s="25">
        <v>8503</v>
      </c>
      <c r="D53" s="26">
        <v>0</v>
      </c>
      <c r="E53" s="26">
        <f t="shared" si="7"/>
        <v>0</v>
      </c>
      <c r="F53" s="26">
        <v>0</v>
      </c>
      <c r="G53" s="26">
        <f t="shared" si="8"/>
        <v>0</v>
      </c>
      <c r="H53" s="26">
        <v>38084</v>
      </c>
      <c r="I53" s="26">
        <f t="shared" si="9"/>
        <v>4.4788898035987295</v>
      </c>
      <c r="J53" s="26">
        <v>337783</v>
      </c>
      <c r="K53" s="26">
        <f t="shared" si="10"/>
        <v>39.725155827355053</v>
      </c>
      <c r="L53" s="26">
        <v>113200</v>
      </c>
      <c r="M53" s="26">
        <f t="shared" si="11"/>
        <v>13.312948371163118</v>
      </c>
      <c r="N53" s="26">
        <v>2788</v>
      </c>
      <c r="O53" s="26">
        <f t="shared" si="12"/>
        <v>0.32788427613783372</v>
      </c>
      <c r="P53" s="26">
        <v>475</v>
      </c>
      <c r="Q53" s="26">
        <f t="shared" si="13"/>
        <v>5.5862636716453015E-2</v>
      </c>
      <c r="R53" s="26">
        <v>0</v>
      </c>
      <c r="S53" s="26">
        <f t="shared" si="14"/>
        <v>0</v>
      </c>
      <c r="T53" s="26">
        <v>487946</v>
      </c>
      <c r="U53" s="26">
        <f t="shared" si="14"/>
        <v>57.385158179466067</v>
      </c>
      <c r="V53" s="26">
        <v>6322</v>
      </c>
      <c r="W53" s="26">
        <f t="shared" si="0"/>
        <v>0.74350229330824413</v>
      </c>
      <c r="X53" s="26">
        <v>3521</v>
      </c>
      <c r="Y53" s="26">
        <f t="shared" si="1"/>
        <v>0.41408914500764438</v>
      </c>
      <c r="Z53" s="26">
        <v>206537</v>
      </c>
      <c r="AA53" s="26">
        <f t="shared" si="15"/>
        <v>24.289897683170647</v>
      </c>
      <c r="AB53" s="26">
        <v>0</v>
      </c>
      <c r="AC53" s="26">
        <f t="shared" si="16"/>
        <v>0</v>
      </c>
      <c r="AD53" s="26">
        <v>0</v>
      </c>
      <c r="AE53" s="26">
        <f t="shared" si="17"/>
        <v>0</v>
      </c>
      <c r="AF53" s="26">
        <v>2400</v>
      </c>
      <c r="AG53" s="26">
        <f t="shared" si="17"/>
        <v>0.28225332235681522</v>
      </c>
      <c r="AH53" s="26">
        <v>464638</v>
      </c>
      <c r="AI53" s="26">
        <f t="shared" si="2"/>
        <v>54.644007997177468</v>
      </c>
      <c r="AJ53" s="26">
        <v>14248</v>
      </c>
      <c r="AK53" s="26">
        <f t="shared" si="3"/>
        <v>1.6756438903916264</v>
      </c>
      <c r="AL53" s="26">
        <v>10514</v>
      </c>
      <c r="AM53" s="26">
        <f t="shared" si="4"/>
        <v>1.2365047630248147</v>
      </c>
      <c r="AN53" s="26">
        <v>0</v>
      </c>
      <c r="AO53" s="26">
        <f t="shared" si="5"/>
        <v>0</v>
      </c>
      <c r="AP53" s="26">
        <v>0</v>
      </c>
      <c r="AQ53" s="26">
        <f t="shared" si="18"/>
        <v>0</v>
      </c>
      <c r="AR53" s="27">
        <f t="shared" si="6"/>
        <v>1688456</v>
      </c>
      <c r="AS53" s="26">
        <f t="shared" si="19"/>
        <v>198.57179818887451</v>
      </c>
      <c r="AU53" s="13"/>
      <c r="AV53" s="13"/>
      <c r="AW53" s="13"/>
      <c r="AX53" s="13"/>
      <c r="AY53" s="13"/>
      <c r="AZ53" s="13"/>
      <c r="BA53" s="13"/>
      <c r="BB53" s="13"/>
      <c r="BC53" s="13"/>
      <c r="BD53" s="13"/>
    </row>
    <row r="54" spans="1:56" x14ac:dyDescent="0.2">
      <c r="A54" s="14">
        <v>51</v>
      </c>
      <c r="B54" s="15" t="s">
        <v>97</v>
      </c>
      <c r="C54" s="16">
        <v>9465</v>
      </c>
      <c r="D54" s="17">
        <v>3587</v>
      </c>
      <c r="E54" s="17">
        <f t="shared" si="7"/>
        <v>0.37897517168515582</v>
      </c>
      <c r="F54" s="17">
        <v>0</v>
      </c>
      <c r="G54" s="17">
        <f t="shared" si="8"/>
        <v>0</v>
      </c>
      <c r="H54" s="17">
        <v>296015</v>
      </c>
      <c r="I54" s="17">
        <f t="shared" si="9"/>
        <v>31.274696249339673</v>
      </c>
      <c r="J54" s="17">
        <v>1334392</v>
      </c>
      <c r="K54" s="17">
        <f t="shared" si="10"/>
        <v>140.98172213417854</v>
      </c>
      <c r="L54" s="17">
        <v>207886</v>
      </c>
      <c r="M54" s="17">
        <f t="shared" si="11"/>
        <v>21.963655573164289</v>
      </c>
      <c r="N54" s="17">
        <v>20795</v>
      </c>
      <c r="O54" s="17">
        <f t="shared" si="12"/>
        <v>2.1970417326994189</v>
      </c>
      <c r="P54" s="17">
        <v>3941</v>
      </c>
      <c r="Q54" s="17">
        <f t="shared" si="13"/>
        <v>0.41637612255678819</v>
      </c>
      <c r="R54" s="17">
        <v>0</v>
      </c>
      <c r="S54" s="17">
        <f t="shared" si="14"/>
        <v>0</v>
      </c>
      <c r="T54" s="17">
        <v>578123</v>
      </c>
      <c r="U54" s="17">
        <f t="shared" si="14"/>
        <v>61.080084521922871</v>
      </c>
      <c r="V54" s="17">
        <v>42321</v>
      </c>
      <c r="W54" s="17">
        <f t="shared" si="0"/>
        <v>4.4713153724247228</v>
      </c>
      <c r="X54" s="17">
        <v>11453</v>
      </c>
      <c r="Y54" s="17">
        <f t="shared" si="1"/>
        <v>1.2100369783412572</v>
      </c>
      <c r="Z54" s="17">
        <v>0</v>
      </c>
      <c r="AA54" s="17">
        <f t="shared" si="15"/>
        <v>0</v>
      </c>
      <c r="AB54" s="17">
        <v>0</v>
      </c>
      <c r="AC54" s="17">
        <f t="shared" si="16"/>
        <v>0</v>
      </c>
      <c r="AD54" s="17">
        <v>0</v>
      </c>
      <c r="AE54" s="17">
        <f t="shared" si="17"/>
        <v>0</v>
      </c>
      <c r="AF54" s="17">
        <v>12599</v>
      </c>
      <c r="AG54" s="17">
        <f t="shared" si="17"/>
        <v>1.3311146328578976</v>
      </c>
      <c r="AH54" s="17">
        <v>470236</v>
      </c>
      <c r="AI54" s="17">
        <f t="shared" si="2"/>
        <v>49.681563655573164</v>
      </c>
      <c r="AJ54" s="17">
        <v>778751</v>
      </c>
      <c r="AK54" s="17">
        <f t="shared" si="3"/>
        <v>82.276914949815108</v>
      </c>
      <c r="AL54" s="17">
        <v>0</v>
      </c>
      <c r="AM54" s="17">
        <f t="shared" si="4"/>
        <v>0</v>
      </c>
      <c r="AN54" s="17">
        <v>0</v>
      </c>
      <c r="AO54" s="17">
        <f t="shared" si="5"/>
        <v>0</v>
      </c>
      <c r="AP54" s="17">
        <v>0</v>
      </c>
      <c r="AQ54" s="17">
        <f t="shared" si="18"/>
        <v>0</v>
      </c>
      <c r="AR54" s="18">
        <f t="shared" si="6"/>
        <v>3760099</v>
      </c>
      <c r="AS54" s="17">
        <f t="shared" si="19"/>
        <v>397.26349709455889</v>
      </c>
      <c r="AU54" s="13"/>
      <c r="AV54" s="13"/>
      <c r="AW54" s="13"/>
      <c r="AX54" s="13"/>
      <c r="AY54" s="13"/>
      <c r="AZ54" s="13"/>
      <c r="BA54" s="13"/>
      <c r="BB54" s="13"/>
      <c r="BC54" s="13"/>
      <c r="BD54" s="13"/>
    </row>
    <row r="55" spans="1:56" x14ac:dyDescent="0.2">
      <c r="A55" s="19">
        <v>52</v>
      </c>
      <c r="B55" s="20" t="s">
        <v>98</v>
      </c>
      <c r="C55" s="16">
        <v>36651</v>
      </c>
      <c r="D55" s="21">
        <v>4047</v>
      </c>
      <c r="E55" s="21">
        <f t="shared" si="7"/>
        <v>0.1104199066874028</v>
      </c>
      <c r="F55" s="21">
        <v>0</v>
      </c>
      <c r="G55" s="21">
        <f t="shared" si="8"/>
        <v>0</v>
      </c>
      <c r="H55" s="21">
        <v>0</v>
      </c>
      <c r="I55" s="21">
        <f t="shared" si="9"/>
        <v>0</v>
      </c>
      <c r="J55" s="21">
        <v>2177175</v>
      </c>
      <c r="K55" s="21">
        <f t="shared" si="10"/>
        <v>59.402881231071461</v>
      </c>
      <c r="L55" s="21">
        <v>260000</v>
      </c>
      <c r="M55" s="21">
        <f t="shared" si="11"/>
        <v>7.093940138058989</v>
      </c>
      <c r="N55" s="21">
        <v>0</v>
      </c>
      <c r="O55" s="21">
        <f t="shared" si="12"/>
        <v>0</v>
      </c>
      <c r="P55" s="21">
        <v>4000</v>
      </c>
      <c r="Q55" s="21">
        <f t="shared" si="13"/>
        <v>0.1091375405855229</v>
      </c>
      <c r="R55" s="21">
        <v>0</v>
      </c>
      <c r="S55" s="21">
        <f t="shared" si="14"/>
        <v>0</v>
      </c>
      <c r="T55" s="21">
        <v>1120471</v>
      </c>
      <c r="U55" s="21">
        <f t="shared" si="14"/>
        <v>30.571362309350359</v>
      </c>
      <c r="V55" s="21">
        <v>37391</v>
      </c>
      <c r="W55" s="21">
        <f t="shared" si="0"/>
        <v>1.0201904450083217</v>
      </c>
      <c r="X55" s="21">
        <v>0</v>
      </c>
      <c r="Y55" s="21">
        <f t="shared" si="1"/>
        <v>0</v>
      </c>
      <c r="Z55" s="21">
        <v>38567</v>
      </c>
      <c r="AA55" s="21">
        <f t="shared" si="15"/>
        <v>1.0522768819404655</v>
      </c>
      <c r="AB55" s="21">
        <v>70378</v>
      </c>
      <c r="AC55" s="21">
        <f t="shared" si="16"/>
        <v>1.9202204578319828</v>
      </c>
      <c r="AD55" s="21">
        <v>0</v>
      </c>
      <c r="AE55" s="21">
        <f t="shared" si="17"/>
        <v>0</v>
      </c>
      <c r="AF55" s="21">
        <v>0</v>
      </c>
      <c r="AG55" s="21">
        <f t="shared" si="17"/>
        <v>0</v>
      </c>
      <c r="AH55" s="21">
        <v>1398922</v>
      </c>
      <c r="AI55" s="21">
        <f t="shared" si="2"/>
        <v>38.168726637745216</v>
      </c>
      <c r="AJ55" s="21">
        <v>8495701</v>
      </c>
      <c r="AK55" s="21">
        <f t="shared" si="3"/>
        <v>231.79997817249188</v>
      </c>
      <c r="AL55" s="21">
        <v>0</v>
      </c>
      <c r="AM55" s="21">
        <f t="shared" si="4"/>
        <v>0</v>
      </c>
      <c r="AN55" s="21">
        <v>0</v>
      </c>
      <c r="AO55" s="21">
        <f t="shared" si="5"/>
        <v>0</v>
      </c>
      <c r="AP55" s="21">
        <v>0</v>
      </c>
      <c r="AQ55" s="21">
        <f t="shared" si="18"/>
        <v>0</v>
      </c>
      <c r="AR55" s="22">
        <f t="shared" si="6"/>
        <v>13606652</v>
      </c>
      <c r="AS55" s="21">
        <f t="shared" si="19"/>
        <v>371.24913372077162</v>
      </c>
      <c r="AU55" s="13"/>
      <c r="AV55" s="13"/>
      <c r="AW55" s="13"/>
      <c r="AX55" s="13"/>
      <c r="AY55" s="13"/>
      <c r="AZ55" s="13"/>
      <c r="BA55" s="13"/>
      <c r="BB55" s="13"/>
      <c r="BC55" s="13"/>
      <c r="BD55" s="13"/>
    </row>
    <row r="56" spans="1:56" x14ac:dyDescent="0.2">
      <c r="A56" s="19">
        <v>53</v>
      </c>
      <c r="B56" s="20" t="s">
        <v>99</v>
      </c>
      <c r="C56" s="16">
        <v>19400</v>
      </c>
      <c r="D56" s="21">
        <v>2902</v>
      </c>
      <c r="E56" s="21">
        <f t="shared" si="7"/>
        <v>0.14958762886597937</v>
      </c>
      <c r="F56" s="21">
        <v>24000</v>
      </c>
      <c r="G56" s="21">
        <f t="shared" si="8"/>
        <v>1.2371134020618557</v>
      </c>
      <c r="H56" s="21">
        <v>0</v>
      </c>
      <c r="I56" s="21">
        <f t="shared" si="9"/>
        <v>0</v>
      </c>
      <c r="J56" s="21">
        <v>1094733</v>
      </c>
      <c r="K56" s="21">
        <f t="shared" si="10"/>
        <v>56.429536082474229</v>
      </c>
      <c r="L56" s="21">
        <v>56798</v>
      </c>
      <c r="M56" s="21">
        <f t="shared" si="11"/>
        <v>2.9277319587628865</v>
      </c>
      <c r="N56" s="21">
        <v>0</v>
      </c>
      <c r="O56" s="21">
        <f t="shared" si="12"/>
        <v>0</v>
      </c>
      <c r="P56" s="21">
        <v>0</v>
      </c>
      <c r="Q56" s="21">
        <f t="shared" si="13"/>
        <v>0</v>
      </c>
      <c r="R56" s="21">
        <v>16566</v>
      </c>
      <c r="S56" s="21">
        <f t="shared" si="14"/>
        <v>0.85391752577319591</v>
      </c>
      <c r="T56" s="21">
        <v>1218431</v>
      </c>
      <c r="U56" s="21">
        <f t="shared" si="14"/>
        <v>62.805721649484539</v>
      </c>
      <c r="V56" s="21">
        <v>36995</v>
      </c>
      <c r="W56" s="21">
        <f t="shared" si="0"/>
        <v>1.906958762886598</v>
      </c>
      <c r="X56" s="21">
        <v>60160</v>
      </c>
      <c r="Y56" s="21">
        <f t="shared" si="1"/>
        <v>3.1010309278350516</v>
      </c>
      <c r="Z56" s="21">
        <v>18480</v>
      </c>
      <c r="AA56" s="21">
        <f t="shared" si="15"/>
        <v>0.95257731958762881</v>
      </c>
      <c r="AB56" s="21">
        <v>3221</v>
      </c>
      <c r="AC56" s="21">
        <f t="shared" si="16"/>
        <v>0.16603092783505155</v>
      </c>
      <c r="AD56" s="21">
        <v>0</v>
      </c>
      <c r="AE56" s="21">
        <f t="shared" si="17"/>
        <v>0</v>
      </c>
      <c r="AF56" s="21">
        <v>0</v>
      </c>
      <c r="AG56" s="21">
        <f t="shared" si="17"/>
        <v>0</v>
      </c>
      <c r="AH56" s="21">
        <v>628421</v>
      </c>
      <c r="AI56" s="21">
        <f t="shared" si="2"/>
        <v>32.392835051546392</v>
      </c>
      <c r="AJ56" s="21">
        <v>0</v>
      </c>
      <c r="AK56" s="21">
        <f t="shared" si="3"/>
        <v>0</v>
      </c>
      <c r="AL56" s="21">
        <v>0</v>
      </c>
      <c r="AM56" s="21">
        <f t="shared" si="4"/>
        <v>0</v>
      </c>
      <c r="AN56" s="21">
        <v>0</v>
      </c>
      <c r="AO56" s="21">
        <f t="shared" si="5"/>
        <v>0</v>
      </c>
      <c r="AP56" s="21">
        <v>0</v>
      </c>
      <c r="AQ56" s="21">
        <f t="shared" si="18"/>
        <v>0</v>
      </c>
      <c r="AR56" s="22">
        <f t="shared" si="6"/>
        <v>3160707</v>
      </c>
      <c r="AS56" s="21">
        <f t="shared" si="19"/>
        <v>162.92304123711341</v>
      </c>
      <c r="AU56" s="13"/>
      <c r="AV56" s="13"/>
      <c r="AW56" s="13"/>
      <c r="AX56" s="13"/>
      <c r="AY56" s="13"/>
      <c r="AZ56" s="13"/>
      <c r="BA56" s="13"/>
      <c r="BB56" s="13"/>
      <c r="BC56" s="13"/>
      <c r="BD56" s="13"/>
    </row>
    <row r="57" spans="1:56" x14ac:dyDescent="0.2">
      <c r="A57" s="19">
        <v>54</v>
      </c>
      <c r="B57" s="20" t="s">
        <v>100</v>
      </c>
      <c r="C57" s="16">
        <v>676</v>
      </c>
      <c r="D57" s="21">
        <v>0</v>
      </c>
      <c r="E57" s="21">
        <f t="shared" si="7"/>
        <v>0</v>
      </c>
      <c r="F57" s="21">
        <v>0</v>
      </c>
      <c r="G57" s="21">
        <f t="shared" si="8"/>
        <v>0</v>
      </c>
      <c r="H57" s="21">
        <v>11775</v>
      </c>
      <c r="I57" s="21">
        <f t="shared" si="9"/>
        <v>17.418639053254438</v>
      </c>
      <c r="J57" s="21">
        <v>30134</v>
      </c>
      <c r="K57" s="21">
        <f t="shared" si="10"/>
        <v>44.57692307692308</v>
      </c>
      <c r="L57" s="21">
        <v>39887</v>
      </c>
      <c r="M57" s="21">
        <f t="shared" si="11"/>
        <v>59.004437869822482</v>
      </c>
      <c r="N57" s="21">
        <v>6763</v>
      </c>
      <c r="O57" s="21">
        <f t="shared" si="12"/>
        <v>10.004437869822485</v>
      </c>
      <c r="P57" s="21">
        <v>0</v>
      </c>
      <c r="Q57" s="21">
        <f t="shared" si="13"/>
        <v>0</v>
      </c>
      <c r="R57" s="21">
        <v>0</v>
      </c>
      <c r="S57" s="21">
        <f t="shared" si="14"/>
        <v>0</v>
      </c>
      <c r="T57" s="21">
        <v>46594</v>
      </c>
      <c r="U57" s="21">
        <f t="shared" si="14"/>
        <v>68.926035502958584</v>
      </c>
      <c r="V57" s="21">
        <v>2397</v>
      </c>
      <c r="W57" s="21">
        <f t="shared" si="0"/>
        <v>3.5458579881656807</v>
      </c>
      <c r="X57" s="21">
        <v>0</v>
      </c>
      <c r="Y57" s="21">
        <f t="shared" si="1"/>
        <v>0</v>
      </c>
      <c r="Z57" s="21">
        <v>0</v>
      </c>
      <c r="AA57" s="21">
        <f t="shared" si="15"/>
        <v>0</v>
      </c>
      <c r="AB57" s="21">
        <v>9262</v>
      </c>
      <c r="AC57" s="21">
        <f t="shared" si="16"/>
        <v>13.701183431952662</v>
      </c>
      <c r="AD57" s="21">
        <v>0</v>
      </c>
      <c r="AE57" s="21">
        <f t="shared" si="17"/>
        <v>0</v>
      </c>
      <c r="AF57" s="21">
        <v>0</v>
      </c>
      <c r="AG57" s="21">
        <f t="shared" si="17"/>
        <v>0</v>
      </c>
      <c r="AH57" s="21">
        <v>67995</v>
      </c>
      <c r="AI57" s="21">
        <f t="shared" si="2"/>
        <v>100.58431952662721</v>
      </c>
      <c r="AJ57" s="21">
        <v>40007</v>
      </c>
      <c r="AK57" s="21">
        <f t="shared" si="3"/>
        <v>59.181952662721891</v>
      </c>
      <c r="AL57" s="21">
        <v>0</v>
      </c>
      <c r="AM57" s="21">
        <f t="shared" si="4"/>
        <v>0</v>
      </c>
      <c r="AN57" s="21">
        <v>0</v>
      </c>
      <c r="AO57" s="21">
        <f t="shared" si="5"/>
        <v>0</v>
      </c>
      <c r="AP57" s="21">
        <v>0</v>
      </c>
      <c r="AQ57" s="21">
        <f t="shared" si="18"/>
        <v>0</v>
      </c>
      <c r="AR57" s="22">
        <f t="shared" si="6"/>
        <v>254814</v>
      </c>
      <c r="AS57" s="21">
        <f t="shared" si="19"/>
        <v>376.94378698224853</v>
      </c>
      <c r="AU57" s="13"/>
      <c r="AV57" s="13"/>
      <c r="AW57" s="13"/>
      <c r="AX57" s="13"/>
      <c r="AY57" s="13"/>
      <c r="AZ57" s="13"/>
      <c r="BA57" s="13"/>
      <c r="BB57" s="13"/>
      <c r="BC57" s="13"/>
      <c r="BD57" s="13"/>
    </row>
    <row r="58" spans="1:56" x14ac:dyDescent="0.2">
      <c r="A58" s="23">
        <v>55</v>
      </c>
      <c r="B58" s="24" t="s">
        <v>101</v>
      </c>
      <c r="C58" s="25">
        <v>18722</v>
      </c>
      <c r="D58" s="26">
        <v>3620</v>
      </c>
      <c r="E58" s="26">
        <f t="shared" si="7"/>
        <v>0.19335541074671508</v>
      </c>
      <c r="F58" s="26">
        <v>0</v>
      </c>
      <c r="G58" s="26">
        <f t="shared" si="8"/>
        <v>0</v>
      </c>
      <c r="H58" s="26">
        <v>9956</v>
      </c>
      <c r="I58" s="26">
        <f t="shared" si="9"/>
        <v>0.53178079265035783</v>
      </c>
      <c r="J58" s="26">
        <v>298282</v>
      </c>
      <c r="K58" s="26">
        <f t="shared" si="10"/>
        <v>15.932165366947975</v>
      </c>
      <c r="L58" s="26">
        <v>6046</v>
      </c>
      <c r="M58" s="26">
        <f t="shared" si="11"/>
        <v>0.32293558380514903</v>
      </c>
      <c r="N58" s="26">
        <v>0</v>
      </c>
      <c r="O58" s="26">
        <f t="shared" si="12"/>
        <v>0</v>
      </c>
      <c r="P58" s="26">
        <v>1986</v>
      </c>
      <c r="Q58" s="26">
        <f t="shared" si="13"/>
        <v>0.10607841042623652</v>
      </c>
      <c r="R58" s="26">
        <v>0</v>
      </c>
      <c r="S58" s="26">
        <f t="shared" si="14"/>
        <v>0</v>
      </c>
      <c r="T58" s="26">
        <v>61241</v>
      </c>
      <c r="U58" s="26">
        <f t="shared" si="14"/>
        <v>3.2710714667236407</v>
      </c>
      <c r="V58" s="26">
        <v>15571</v>
      </c>
      <c r="W58" s="26">
        <f t="shared" si="0"/>
        <v>0.83169533169533172</v>
      </c>
      <c r="X58" s="26">
        <v>3731</v>
      </c>
      <c r="Y58" s="26">
        <f t="shared" si="1"/>
        <v>0.19928426450165582</v>
      </c>
      <c r="Z58" s="26">
        <v>14254</v>
      </c>
      <c r="AA58" s="26">
        <f t="shared" si="15"/>
        <v>0.76135028308941355</v>
      </c>
      <c r="AB58" s="26">
        <v>5550</v>
      </c>
      <c r="AC58" s="26">
        <f t="shared" si="16"/>
        <v>0.29644268774703558</v>
      </c>
      <c r="AD58" s="26">
        <v>0</v>
      </c>
      <c r="AE58" s="26">
        <f t="shared" si="17"/>
        <v>0</v>
      </c>
      <c r="AF58" s="26">
        <v>0</v>
      </c>
      <c r="AG58" s="26">
        <f t="shared" si="17"/>
        <v>0</v>
      </c>
      <c r="AH58" s="26">
        <v>492939</v>
      </c>
      <c r="AI58" s="26">
        <f t="shared" si="2"/>
        <v>26.329398568529005</v>
      </c>
      <c r="AJ58" s="26">
        <v>0</v>
      </c>
      <c r="AK58" s="26">
        <f t="shared" si="3"/>
        <v>0</v>
      </c>
      <c r="AL58" s="26">
        <v>0</v>
      </c>
      <c r="AM58" s="26">
        <f t="shared" si="4"/>
        <v>0</v>
      </c>
      <c r="AN58" s="26">
        <v>0</v>
      </c>
      <c r="AO58" s="26">
        <f t="shared" si="5"/>
        <v>0</v>
      </c>
      <c r="AP58" s="26">
        <v>0</v>
      </c>
      <c r="AQ58" s="26">
        <f t="shared" si="18"/>
        <v>0</v>
      </c>
      <c r="AR58" s="27">
        <f t="shared" si="6"/>
        <v>913176</v>
      </c>
      <c r="AS58" s="26">
        <f t="shared" si="19"/>
        <v>48.775558166862517</v>
      </c>
      <c r="AU58" s="13"/>
      <c r="AV58" s="13"/>
      <c r="AW58" s="13"/>
      <c r="AX58" s="13"/>
      <c r="AY58" s="13"/>
      <c r="AZ58" s="13"/>
      <c r="BA58" s="13"/>
      <c r="BB58" s="13"/>
      <c r="BC58" s="13"/>
      <c r="BD58" s="13"/>
    </row>
    <row r="59" spans="1:56" x14ac:dyDescent="0.2">
      <c r="A59" s="14">
        <v>56</v>
      </c>
      <c r="B59" s="15" t="s">
        <v>102</v>
      </c>
      <c r="C59" s="16">
        <v>2590</v>
      </c>
      <c r="D59" s="17">
        <v>10242</v>
      </c>
      <c r="E59" s="17">
        <f t="shared" si="7"/>
        <v>3.9544401544401544</v>
      </c>
      <c r="F59" s="17">
        <v>554</v>
      </c>
      <c r="G59" s="17">
        <f t="shared" si="8"/>
        <v>0.2138996138996139</v>
      </c>
      <c r="H59" s="17">
        <v>9497</v>
      </c>
      <c r="I59" s="17">
        <f t="shared" si="9"/>
        <v>3.666795366795367</v>
      </c>
      <c r="J59" s="17">
        <v>54856</v>
      </c>
      <c r="K59" s="17">
        <f t="shared" si="10"/>
        <v>21.17992277992278</v>
      </c>
      <c r="L59" s="17">
        <v>109139</v>
      </c>
      <c r="M59" s="17">
        <f t="shared" si="11"/>
        <v>42.13861003861004</v>
      </c>
      <c r="N59" s="17">
        <v>0</v>
      </c>
      <c r="O59" s="17">
        <f t="shared" si="12"/>
        <v>0</v>
      </c>
      <c r="P59" s="17">
        <v>7468</v>
      </c>
      <c r="Q59" s="17">
        <f t="shared" si="13"/>
        <v>2.8833976833976833</v>
      </c>
      <c r="R59" s="17">
        <v>0</v>
      </c>
      <c r="S59" s="17">
        <f t="shared" si="14"/>
        <v>0</v>
      </c>
      <c r="T59" s="17">
        <v>74683</v>
      </c>
      <c r="U59" s="17">
        <f t="shared" si="14"/>
        <v>28.835135135135136</v>
      </c>
      <c r="V59" s="17">
        <v>2915</v>
      </c>
      <c r="W59" s="17">
        <f t="shared" si="0"/>
        <v>1.1254826254826256</v>
      </c>
      <c r="X59" s="17">
        <v>0</v>
      </c>
      <c r="Y59" s="17">
        <f t="shared" si="1"/>
        <v>0</v>
      </c>
      <c r="Z59" s="17">
        <v>2306</v>
      </c>
      <c r="AA59" s="17">
        <f t="shared" si="15"/>
        <v>0.89034749034749039</v>
      </c>
      <c r="AB59" s="17">
        <v>0</v>
      </c>
      <c r="AC59" s="17">
        <f t="shared" si="16"/>
        <v>0</v>
      </c>
      <c r="AD59" s="17">
        <v>0</v>
      </c>
      <c r="AE59" s="17">
        <f t="shared" si="17"/>
        <v>0</v>
      </c>
      <c r="AF59" s="17">
        <v>0</v>
      </c>
      <c r="AG59" s="17">
        <f t="shared" si="17"/>
        <v>0</v>
      </c>
      <c r="AH59" s="17">
        <v>207571</v>
      </c>
      <c r="AI59" s="17">
        <f t="shared" si="2"/>
        <v>80.143243243243248</v>
      </c>
      <c r="AJ59" s="17">
        <v>0</v>
      </c>
      <c r="AK59" s="17">
        <f t="shared" si="3"/>
        <v>0</v>
      </c>
      <c r="AL59" s="17">
        <v>0</v>
      </c>
      <c r="AM59" s="17">
        <f t="shared" si="4"/>
        <v>0</v>
      </c>
      <c r="AN59" s="17">
        <v>0</v>
      </c>
      <c r="AO59" s="17">
        <f t="shared" si="5"/>
        <v>0</v>
      </c>
      <c r="AP59" s="17">
        <v>0</v>
      </c>
      <c r="AQ59" s="17">
        <f t="shared" si="18"/>
        <v>0</v>
      </c>
      <c r="AR59" s="18">
        <f t="shared" si="6"/>
        <v>479231</v>
      </c>
      <c r="AS59" s="17">
        <f t="shared" si="19"/>
        <v>185.03127413127413</v>
      </c>
      <c r="AU59" s="13"/>
      <c r="AV59" s="13"/>
      <c r="AW59" s="13"/>
      <c r="AX59" s="13"/>
      <c r="AY59" s="13"/>
      <c r="AZ59" s="13"/>
      <c r="BA59" s="13"/>
      <c r="BB59" s="13"/>
      <c r="BC59" s="13"/>
      <c r="BD59" s="13"/>
    </row>
    <row r="60" spans="1:56" x14ac:dyDescent="0.2">
      <c r="A60" s="19">
        <v>57</v>
      </c>
      <c r="B60" s="20" t="s">
        <v>103</v>
      </c>
      <c r="C60" s="16">
        <v>9186</v>
      </c>
      <c r="D60" s="21">
        <v>0</v>
      </c>
      <c r="E60" s="21">
        <f t="shared" si="7"/>
        <v>0</v>
      </c>
      <c r="F60" s="21">
        <v>0</v>
      </c>
      <c r="G60" s="21">
        <f t="shared" si="8"/>
        <v>0</v>
      </c>
      <c r="H60" s="21">
        <v>48519</v>
      </c>
      <c r="I60" s="21">
        <f t="shared" si="9"/>
        <v>5.281841933376878</v>
      </c>
      <c r="J60" s="21">
        <v>946557</v>
      </c>
      <c r="K60" s="21">
        <f t="shared" si="10"/>
        <v>103.04343566296538</v>
      </c>
      <c r="L60" s="21">
        <v>187598</v>
      </c>
      <c r="M60" s="21">
        <f t="shared" si="11"/>
        <v>20.422164162856522</v>
      </c>
      <c r="N60" s="21">
        <v>30656</v>
      </c>
      <c r="O60" s="21">
        <f t="shared" si="12"/>
        <v>3.3372523405181798</v>
      </c>
      <c r="P60" s="21">
        <v>1305</v>
      </c>
      <c r="Q60" s="21">
        <f t="shared" si="13"/>
        <v>0.14206401045068581</v>
      </c>
      <c r="R60" s="21">
        <v>0</v>
      </c>
      <c r="S60" s="21">
        <f t="shared" si="14"/>
        <v>0</v>
      </c>
      <c r="T60" s="21">
        <v>360676</v>
      </c>
      <c r="U60" s="21">
        <f t="shared" si="14"/>
        <v>39.263662094491615</v>
      </c>
      <c r="V60" s="21">
        <v>8764</v>
      </c>
      <c r="W60" s="21">
        <f t="shared" si="0"/>
        <v>0.95406052688874377</v>
      </c>
      <c r="X60" s="21">
        <v>1499</v>
      </c>
      <c r="Y60" s="21">
        <f t="shared" si="1"/>
        <v>0.16318310472458089</v>
      </c>
      <c r="Z60" s="21">
        <v>318645</v>
      </c>
      <c r="AA60" s="21">
        <f t="shared" si="15"/>
        <v>34.688112344872636</v>
      </c>
      <c r="AB60" s="21">
        <v>58965</v>
      </c>
      <c r="AC60" s="21">
        <f t="shared" si="16"/>
        <v>6.4190071848465058</v>
      </c>
      <c r="AD60" s="21">
        <v>0</v>
      </c>
      <c r="AE60" s="21">
        <f t="shared" si="17"/>
        <v>0</v>
      </c>
      <c r="AF60" s="21">
        <v>0</v>
      </c>
      <c r="AG60" s="21">
        <f t="shared" si="17"/>
        <v>0</v>
      </c>
      <c r="AH60" s="21">
        <v>171515</v>
      </c>
      <c r="AI60" s="21">
        <f t="shared" si="2"/>
        <v>18.671347703026345</v>
      </c>
      <c r="AJ60" s="21">
        <v>0</v>
      </c>
      <c r="AK60" s="21">
        <f t="shared" si="3"/>
        <v>0</v>
      </c>
      <c r="AL60" s="21">
        <v>0</v>
      </c>
      <c r="AM60" s="21">
        <f t="shared" si="4"/>
        <v>0</v>
      </c>
      <c r="AN60" s="21">
        <v>0</v>
      </c>
      <c r="AO60" s="21">
        <f t="shared" si="5"/>
        <v>0</v>
      </c>
      <c r="AP60" s="21">
        <v>0</v>
      </c>
      <c r="AQ60" s="21">
        <f t="shared" si="18"/>
        <v>0</v>
      </c>
      <c r="AR60" s="22">
        <f t="shared" si="6"/>
        <v>2134699</v>
      </c>
      <c r="AS60" s="21">
        <f t="shared" si="19"/>
        <v>232.38613106901806</v>
      </c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1:56" x14ac:dyDescent="0.2">
      <c r="A61" s="19">
        <v>58</v>
      </c>
      <c r="B61" s="20" t="s">
        <v>104</v>
      </c>
      <c r="C61" s="16">
        <v>9993</v>
      </c>
      <c r="D61" s="21">
        <v>12648</v>
      </c>
      <c r="E61" s="21">
        <f t="shared" si="7"/>
        <v>1.2656859801861302</v>
      </c>
      <c r="F61" s="21">
        <v>0</v>
      </c>
      <c r="G61" s="21">
        <f t="shared" si="8"/>
        <v>0</v>
      </c>
      <c r="H61" s="21">
        <v>369671</v>
      </c>
      <c r="I61" s="21">
        <f t="shared" si="9"/>
        <v>36.992995096567597</v>
      </c>
      <c r="J61" s="21">
        <v>0</v>
      </c>
      <c r="K61" s="21">
        <f t="shared" si="10"/>
        <v>0</v>
      </c>
      <c r="L61" s="21">
        <v>117226</v>
      </c>
      <c r="M61" s="21">
        <f t="shared" si="11"/>
        <v>11.730811568097668</v>
      </c>
      <c r="N61" s="21">
        <v>0</v>
      </c>
      <c r="O61" s="21">
        <f t="shared" si="12"/>
        <v>0</v>
      </c>
      <c r="P61" s="21">
        <v>12456</v>
      </c>
      <c r="Q61" s="21">
        <f t="shared" si="13"/>
        <v>1.2464725307715401</v>
      </c>
      <c r="R61" s="21">
        <v>0</v>
      </c>
      <c r="S61" s="21">
        <f t="shared" si="14"/>
        <v>0</v>
      </c>
      <c r="T61" s="21">
        <v>201363</v>
      </c>
      <c r="U61" s="21">
        <f t="shared" si="14"/>
        <v>20.150405283698589</v>
      </c>
      <c r="V61" s="21">
        <v>8581</v>
      </c>
      <c r="W61" s="21">
        <f t="shared" si="0"/>
        <v>0.85870109076353451</v>
      </c>
      <c r="X61" s="21">
        <v>10528</v>
      </c>
      <c r="Y61" s="21">
        <f t="shared" si="1"/>
        <v>1.0535374762333634</v>
      </c>
      <c r="Z61" s="21">
        <v>0</v>
      </c>
      <c r="AA61" s="21">
        <f t="shared" si="15"/>
        <v>0</v>
      </c>
      <c r="AB61" s="21">
        <v>48262</v>
      </c>
      <c r="AC61" s="21">
        <f t="shared" si="16"/>
        <v>4.8295807064945464</v>
      </c>
      <c r="AD61" s="21">
        <v>0</v>
      </c>
      <c r="AE61" s="21">
        <f t="shared" si="17"/>
        <v>0</v>
      </c>
      <c r="AF61" s="21">
        <v>0</v>
      </c>
      <c r="AG61" s="21">
        <f t="shared" si="17"/>
        <v>0</v>
      </c>
      <c r="AH61" s="21">
        <v>432403</v>
      </c>
      <c r="AI61" s="21">
        <f t="shared" si="2"/>
        <v>43.270589412588812</v>
      </c>
      <c r="AJ61" s="21">
        <v>807337</v>
      </c>
      <c r="AK61" s="21">
        <f t="shared" si="3"/>
        <v>80.790253177224059</v>
      </c>
      <c r="AL61" s="21">
        <v>0</v>
      </c>
      <c r="AM61" s="21">
        <f t="shared" si="4"/>
        <v>0</v>
      </c>
      <c r="AN61" s="21">
        <v>0</v>
      </c>
      <c r="AO61" s="21">
        <f t="shared" si="5"/>
        <v>0</v>
      </c>
      <c r="AP61" s="21">
        <v>0</v>
      </c>
      <c r="AQ61" s="21">
        <f t="shared" si="18"/>
        <v>0</v>
      </c>
      <c r="AR61" s="22">
        <f t="shared" si="6"/>
        <v>2020475</v>
      </c>
      <c r="AS61" s="21">
        <f t="shared" si="19"/>
        <v>202.18903232262585</v>
      </c>
      <c r="AU61" s="13"/>
      <c r="AV61" s="13"/>
      <c r="AW61" s="13"/>
      <c r="AX61" s="13"/>
      <c r="AY61" s="13"/>
      <c r="AZ61" s="13"/>
      <c r="BA61" s="13"/>
      <c r="BB61" s="13"/>
      <c r="BC61" s="13"/>
      <c r="BD61" s="13"/>
    </row>
    <row r="62" spans="1:56" x14ac:dyDescent="0.2">
      <c r="A62" s="19">
        <v>59</v>
      </c>
      <c r="B62" s="20" t="s">
        <v>105</v>
      </c>
      <c r="C62" s="16">
        <v>5328</v>
      </c>
      <c r="D62" s="21">
        <v>4094</v>
      </c>
      <c r="E62" s="21">
        <f t="shared" si="7"/>
        <v>0.76839339339339341</v>
      </c>
      <c r="F62" s="21">
        <v>0</v>
      </c>
      <c r="G62" s="21">
        <f t="shared" si="8"/>
        <v>0</v>
      </c>
      <c r="H62" s="21">
        <v>145526</v>
      </c>
      <c r="I62" s="21">
        <f t="shared" si="9"/>
        <v>27.313438438438439</v>
      </c>
      <c r="J62" s="21">
        <v>746840</v>
      </c>
      <c r="K62" s="21">
        <f t="shared" si="10"/>
        <v>140.17267267267266</v>
      </c>
      <c r="L62" s="21">
        <v>56440</v>
      </c>
      <c r="M62" s="21">
        <f t="shared" si="11"/>
        <v>10.593093093093094</v>
      </c>
      <c r="N62" s="21">
        <v>15323</v>
      </c>
      <c r="O62" s="21">
        <f t="shared" si="12"/>
        <v>2.8759384384384385</v>
      </c>
      <c r="P62" s="21">
        <v>0</v>
      </c>
      <c r="Q62" s="21">
        <f t="shared" si="13"/>
        <v>0</v>
      </c>
      <c r="R62" s="21"/>
      <c r="S62" s="21">
        <f t="shared" si="14"/>
        <v>0</v>
      </c>
      <c r="T62" s="21">
        <v>524602</v>
      </c>
      <c r="U62" s="21">
        <f t="shared" si="14"/>
        <v>98.461336336336331</v>
      </c>
      <c r="V62" s="21">
        <v>16649</v>
      </c>
      <c r="W62" s="21">
        <f t="shared" si="0"/>
        <v>3.1248123123123124</v>
      </c>
      <c r="X62" s="21">
        <v>3133</v>
      </c>
      <c r="Y62" s="21">
        <f t="shared" si="1"/>
        <v>0.58802552552552556</v>
      </c>
      <c r="Z62" s="21">
        <v>3740</v>
      </c>
      <c r="AA62" s="21">
        <f t="shared" si="15"/>
        <v>0.70195195195195192</v>
      </c>
      <c r="AB62" s="21">
        <v>0</v>
      </c>
      <c r="AC62" s="21">
        <f t="shared" si="16"/>
        <v>0</v>
      </c>
      <c r="AD62" s="21">
        <v>0</v>
      </c>
      <c r="AE62" s="21">
        <f t="shared" si="17"/>
        <v>0</v>
      </c>
      <c r="AF62" s="21">
        <v>0</v>
      </c>
      <c r="AG62" s="21">
        <f t="shared" si="17"/>
        <v>0</v>
      </c>
      <c r="AH62" s="21">
        <v>362572</v>
      </c>
      <c r="AI62" s="21">
        <f t="shared" si="2"/>
        <v>68.050300300300307</v>
      </c>
      <c r="AJ62" s="21">
        <v>1349014</v>
      </c>
      <c r="AK62" s="21">
        <f t="shared" si="3"/>
        <v>253.19331831831832</v>
      </c>
      <c r="AL62" s="21">
        <v>5051</v>
      </c>
      <c r="AM62" s="21">
        <f t="shared" si="4"/>
        <v>0.94801051051051055</v>
      </c>
      <c r="AN62" s="21">
        <v>0</v>
      </c>
      <c r="AO62" s="21">
        <f t="shared" si="5"/>
        <v>0</v>
      </c>
      <c r="AP62" s="21">
        <v>0</v>
      </c>
      <c r="AQ62" s="21">
        <f t="shared" si="18"/>
        <v>0</v>
      </c>
      <c r="AR62" s="22">
        <f t="shared" si="6"/>
        <v>3232984</v>
      </c>
      <c r="AS62" s="21">
        <f t="shared" si="19"/>
        <v>606.79129129129126</v>
      </c>
      <c r="AU62" s="13"/>
      <c r="AV62" s="13"/>
      <c r="AW62" s="13"/>
      <c r="AX62" s="13"/>
      <c r="AY62" s="13"/>
      <c r="AZ62" s="13"/>
      <c r="BA62" s="13"/>
      <c r="BB62" s="13"/>
      <c r="BC62" s="13"/>
      <c r="BD62" s="13"/>
    </row>
    <row r="63" spans="1:56" x14ac:dyDescent="0.2">
      <c r="A63" s="23">
        <v>60</v>
      </c>
      <c r="B63" s="24" t="s">
        <v>106</v>
      </c>
      <c r="C63" s="25">
        <v>7054</v>
      </c>
      <c r="D63" s="26">
        <v>1056</v>
      </c>
      <c r="E63" s="26">
        <f t="shared" si="7"/>
        <v>0.14970229656932238</v>
      </c>
      <c r="F63" s="26">
        <v>0</v>
      </c>
      <c r="G63" s="26">
        <f t="shared" si="8"/>
        <v>0</v>
      </c>
      <c r="H63" s="26">
        <v>27356</v>
      </c>
      <c r="I63" s="26">
        <f t="shared" si="9"/>
        <v>3.8780833569605897</v>
      </c>
      <c r="J63" s="26">
        <v>180495</v>
      </c>
      <c r="K63" s="26">
        <f t="shared" si="10"/>
        <v>25.587609866742273</v>
      </c>
      <c r="L63" s="26">
        <v>172970</v>
      </c>
      <c r="M63" s="26">
        <f t="shared" si="11"/>
        <v>24.520839240147435</v>
      </c>
      <c r="N63" s="26">
        <v>81287</v>
      </c>
      <c r="O63" s="26">
        <f t="shared" si="12"/>
        <v>11.523532747377374</v>
      </c>
      <c r="P63" s="26">
        <v>1801</v>
      </c>
      <c r="Q63" s="26">
        <f t="shared" si="13"/>
        <v>0.25531613269067194</v>
      </c>
      <c r="R63" s="26">
        <v>0</v>
      </c>
      <c r="S63" s="26">
        <f t="shared" si="14"/>
        <v>0</v>
      </c>
      <c r="T63" s="26">
        <v>434517</v>
      </c>
      <c r="U63" s="26">
        <f t="shared" si="14"/>
        <v>61.59866742273887</v>
      </c>
      <c r="V63" s="26">
        <v>8789</v>
      </c>
      <c r="W63" s="26">
        <f t="shared" si="0"/>
        <v>1.2459597391550894</v>
      </c>
      <c r="X63" s="26">
        <v>1943</v>
      </c>
      <c r="Y63" s="26">
        <f t="shared" si="1"/>
        <v>0.27544655514601646</v>
      </c>
      <c r="Z63" s="26">
        <v>630</v>
      </c>
      <c r="AA63" s="26">
        <f t="shared" si="15"/>
        <v>8.9311029203288914E-2</v>
      </c>
      <c r="AB63" s="26">
        <v>0</v>
      </c>
      <c r="AC63" s="26">
        <f t="shared" si="16"/>
        <v>0</v>
      </c>
      <c r="AD63" s="26">
        <v>0</v>
      </c>
      <c r="AE63" s="26">
        <f t="shared" si="17"/>
        <v>0</v>
      </c>
      <c r="AF63" s="26">
        <v>1350</v>
      </c>
      <c r="AG63" s="26">
        <f t="shared" si="17"/>
        <v>0.19138077686419053</v>
      </c>
      <c r="AH63" s="26">
        <v>338482</v>
      </c>
      <c r="AI63" s="26">
        <f t="shared" si="2"/>
        <v>47.98440601077403</v>
      </c>
      <c r="AJ63" s="26">
        <v>0</v>
      </c>
      <c r="AK63" s="26">
        <f t="shared" si="3"/>
        <v>0</v>
      </c>
      <c r="AL63" s="26">
        <v>0</v>
      </c>
      <c r="AM63" s="26">
        <f t="shared" si="4"/>
        <v>0</v>
      </c>
      <c r="AN63" s="26">
        <v>0</v>
      </c>
      <c r="AO63" s="26">
        <f t="shared" si="5"/>
        <v>0</v>
      </c>
      <c r="AP63" s="26">
        <v>0</v>
      </c>
      <c r="AQ63" s="26">
        <f t="shared" si="18"/>
        <v>0</v>
      </c>
      <c r="AR63" s="27">
        <f t="shared" si="6"/>
        <v>1250676</v>
      </c>
      <c r="AS63" s="26">
        <f t="shared" si="19"/>
        <v>177.30025517436914</v>
      </c>
      <c r="AU63" s="13"/>
      <c r="AV63" s="13"/>
      <c r="AW63" s="13"/>
      <c r="AX63" s="13"/>
      <c r="AY63" s="13"/>
      <c r="AZ63" s="13"/>
      <c r="BA63" s="13"/>
      <c r="BB63" s="13"/>
      <c r="BC63" s="13"/>
      <c r="BD63" s="13"/>
    </row>
    <row r="64" spans="1:56" ht="13.5" customHeight="1" x14ac:dyDescent="0.2">
      <c r="A64" s="14">
        <v>61</v>
      </c>
      <c r="B64" s="15" t="s">
        <v>107</v>
      </c>
      <c r="C64" s="16">
        <v>3810</v>
      </c>
      <c r="D64" s="17">
        <v>253078</v>
      </c>
      <c r="E64" s="17">
        <f t="shared" si="7"/>
        <v>66.424671916010496</v>
      </c>
      <c r="F64" s="17">
        <v>1576413</v>
      </c>
      <c r="G64" s="17">
        <f t="shared" si="8"/>
        <v>413.75669291338585</v>
      </c>
      <c r="H64" s="17">
        <v>52524</v>
      </c>
      <c r="I64" s="17">
        <f t="shared" si="9"/>
        <v>13.785826771653543</v>
      </c>
      <c r="J64" s="17">
        <v>269939</v>
      </c>
      <c r="K64" s="17">
        <f t="shared" si="10"/>
        <v>70.850131233595803</v>
      </c>
      <c r="L64" s="17">
        <v>0</v>
      </c>
      <c r="M64" s="17">
        <f t="shared" si="11"/>
        <v>0</v>
      </c>
      <c r="N64" s="17">
        <v>9137</v>
      </c>
      <c r="O64" s="17">
        <f t="shared" si="12"/>
        <v>2.3981627296587926</v>
      </c>
      <c r="P64" s="17">
        <v>150</v>
      </c>
      <c r="Q64" s="17">
        <f t="shared" si="13"/>
        <v>3.937007874015748E-2</v>
      </c>
      <c r="R64" s="17"/>
      <c r="S64" s="17">
        <f t="shared" si="14"/>
        <v>0</v>
      </c>
      <c r="T64" s="17">
        <v>232703</v>
      </c>
      <c r="U64" s="17">
        <f t="shared" si="14"/>
        <v>61.076902887139106</v>
      </c>
      <c r="V64" s="17">
        <v>22052</v>
      </c>
      <c r="W64" s="17">
        <f t="shared" si="0"/>
        <v>5.7879265091863514</v>
      </c>
      <c r="X64" s="17">
        <v>1123</v>
      </c>
      <c r="Y64" s="17">
        <f t="shared" si="1"/>
        <v>0.29475065616797902</v>
      </c>
      <c r="Z64" s="17">
        <v>1050</v>
      </c>
      <c r="AA64" s="17">
        <f t="shared" si="15"/>
        <v>0.27559055118110237</v>
      </c>
      <c r="AB64" s="17">
        <v>9881</v>
      </c>
      <c r="AC64" s="17">
        <f t="shared" si="16"/>
        <v>2.5934383202099736</v>
      </c>
      <c r="AD64" s="17">
        <v>0</v>
      </c>
      <c r="AE64" s="17">
        <f t="shared" si="17"/>
        <v>0</v>
      </c>
      <c r="AF64" s="17">
        <v>0</v>
      </c>
      <c r="AG64" s="17">
        <f t="shared" si="17"/>
        <v>0</v>
      </c>
      <c r="AH64" s="17">
        <v>234760</v>
      </c>
      <c r="AI64" s="17">
        <f t="shared" si="2"/>
        <v>61.616797900262469</v>
      </c>
      <c r="AJ64" s="17">
        <v>140</v>
      </c>
      <c r="AK64" s="17">
        <f t="shared" si="3"/>
        <v>3.6745406824146981E-2</v>
      </c>
      <c r="AL64" s="17">
        <v>0</v>
      </c>
      <c r="AM64" s="17">
        <f t="shared" si="4"/>
        <v>0</v>
      </c>
      <c r="AN64" s="17">
        <v>0</v>
      </c>
      <c r="AO64" s="17">
        <f t="shared" si="5"/>
        <v>0</v>
      </c>
      <c r="AP64" s="17">
        <v>0</v>
      </c>
      <c r="AQ64" s="17">
        <f t="shared" si="18"/>
        <v>0</v>
      </c>
      <c r="AR64" s="18">
        <f t="shared" si="6"/>
        <v>2662950</v>
      </c>
      <c r="AS64" s="17">
        <f t="shared" si="19"/>
        <v>698.93700787401576</v>
      </c>
      <c r="AU64" s="13"/>
      <c r="AV64" s="13"/>
      <c r="AW64" s="13"/>
      <c r="AX64" s="13"/>
      <c r="AY64" s="13"/>
      <c r="AZ64" s="13"/>
      <c r="BA64" s="13"/>
      <c r="BB64" s="13"/>
      <c r="BC64" s="13"/>
      <c r="BD64" s="13"/>
    </row>
    <row r="65" spans="1:56" x14ac:dyDescent="0.2">
      <c r="A65" s="19">
        <v>62</v>
      </c>
      <c r="B65" s="20" t="s">
        <v>108</v>
      </c>
      <c r="C65" s="16">
        <v>2219</v>
      </c>
      <c r="D65" s="21">
        <v>0</v>
      </c>
      <c r="E65" s="21">
        <f t="shared" si="7"/>
        <v>0</v>
      </c>
      <c r="F65" s="21">
        <v>0</v>
      </c>
      <c r="G65" s="21">
        <f t="shared" si="8"/>
        <v>0</v>
      </c>
      <c r="H65" s="21">
        <v>32484</v>
      </c>
      <c r="I65" s="21">
        <f t="shared" si="9"/>
        <v>14.639026588553403</v>
      </c>
      <c r="J65" s="21">
        <v>71324</v>
      </c>
      <c r="K65" s="21">
        <f t="shared" si="10"/>
        <v>32.142406489409645</v>
      </c>
      <c r="L65" s="21">
        <v>56243</v>
      </c>
      <c r="M65" s="21">
        <f t="shared" si="11"/>
        <v>25.346101847679133</v>
      </c>
      <c r="N65" s="21">
        <v>11937</v>
      </c>
      <c r="O65" s="21">
        <f t="shared" si="12"/>
        <v>5.3794502027940512</v>
      </c>
      <c r="P65" s="21">
        <v>1106</v>
      </c>
      <c r="Q65" s="21">
        <f t="shared" si="13"/>
        <v>0.49842271293375395</v>
      </c>
      <c r="R65" s="21">
        <v>0</v>
      </c>
      <c r="S65" s="21">
        <f t="shared" si="14"/>
        <v>0</v>
      </c>
      <c r="T65" s="21">
        <v>59878</v>
      </c>
      <c r="U65" s="21">
        <f t="shared" si="14"/>
        <v>26.98422712933754</v>
      </c>
      <c r="V65" s="21">
        <v>7143</v>
      </c>
      <c r="W65" s="21">
        <f t="shared" si="0"/>
        <v>3.2190175754844526</v>
      </c>
      <c r="X65" s="21">
        <v>357</v>
      </c>
      <c r="Y65" s="21">
        <f t="shared" si="1"/>
        <v>0.16088328075709779</v>
      </c>
      <c r="Z65" s="21">
        <v>0</v>
      </c>
      <c r="AA65" s="21">
        <f t="shared" si="15"/>
        <v>0</v>
      </c>
      <c r="AB65" s="21">
        <v>0</v>
      </c>
      <c r="AC65" s="21">
        <f t="shared" si="16"/>
        <v>0</v>
      </c>
      <c r="AD65" s="21">
        <v>0</v>
      </c>
      <c r="AE65" s="21">
        <f t="shared" si="17"/>
        <v>0</v>
      </c>
      <c r="AF65" s="21">
        <v>0</v>
      </c>
      <c r="AG65" s="21">
        <f t="shared" si="17"/>
        <v>0</v>
      </c>
      <c r="AH65" s="21">
        <v>72420</v>
      </c>
      <c r="AI65" s="21">
        <f t="shared" si="2"/>
        <v>32.636322667868406</v>
      </c>
      <c r="AJ65" s="21">
        <v>0</v>
      </c>
      <c r="AK65" s="21">
        <f t="shared" si="3"/>
        <v>0</v>
      </c>
      <c r="AL65" s="21">
        <v>450</v>
      </c>
      <c r="AM65" s="21">
        <f t="shared" si="4"/>
        <v>0.20279405137449302</v>
      </c>
      <c r="AN65" s="21">
        <v>0</v>
      </c>
      <c r="AO65" s="21">
        <f t="shared" si="5"/>
        <v>0</v>
      </c>
      <c r="AP65" s="21">
        <v>0</v>
      </c>
      <c r="AQ65" s="21">
        <f t="shared" si="18"/>
        <v>0</v>
      </c>
      <c r="AR65" s="22">
        <f t="shared" si="6"/>
        <v>313342</v>
      </c>
      <c r="AS65" s="21">
        <f t="shared" si="19"/>
        <v>141.20865254619198</v>
      </c>
      <c r="AU65" s="13"/>
      <c r="AV65" s="13"/>
      <c r="AW65" s="13"/>
      <c r="AX65" s="13"/>
      <c r="AY65" s="13"/>
      <c r="AZ65" s="13"/>
      <c r="BA65" s="13"/>
      <c r="BB65" s="13"/>
      <c r="BC65" s="13"/>
      <c r="BD65" s="13"/>
    </row>
    <row r="66" spans="1:56" x14ac:dyDescent="0.2">
      <c r="A66" s="19">
        <v>63</v>
      </c>
      <c r="B66" s="20" t="s">
        <v>109</v>
      </c>
      <c r="C66" s="16">
        <v>2243</v>
      </c>
      <c r="D66" s="21">
        <v>0</v>
      </c>
      <c r="E66" s="21">
        <f t="shared" si="7"/>
        <v>0</v>
      </c>
      <c r="F66" s="21">
        <v>0</v>
      </c>
      <c r="G66" s="21">
        <f t="shared" si="8"/>
        <v>0</v>
      </c>
      <c r="H66" s="21">
        <v>56758</v>
      </c>
      <c r="I66" s="21">
        <f t="shared" si="9"/>
        <v>25.304502897904591</v>
      </c>
      <c r="J66" s="21">
        <v>75465</v>
      </c>
      <c r="K66" s="21">
        <f t="shared" si="10"/>
        <v>33.644672313865357</v>
      </c>
      <c r="L66" s="21">
        <v>42987</v>
      </c>
      <c r="M66" s="21">
        <f t="shared" si="11"/>
        <v>19.164957646009807</v>
      </c>
      <c r="N66" s="21">
        <v>5344</v>
      </c>
      <c r="O66" s="21">
        <f t="shared" si="12"/>
        <v>2.3825234061524743</v>
      </c>
      <c r="P66" s="21">
        <v>0</v>
      </c>
      <c r="Q66" s="21">
        <f t="shared" si="13"/>
        <v>0</v>
      </c>
      <c r="R66" s="21">
        <v>0</v>
      </c>
      <c r="S66" s="21">
        <f t="shared" si="14"/>
        <v>0</v>
      </c>
      <c r="T66" s="21">
        <v>88042</v>
      </c>
      <c r="U66" s="21">
        <f t="shared" si="14"/>
        <v>39.251894783771732</v>
      </c>
      <c r="V66" s="21">
        <v>846</v>
      </c>
      <c r="W66" s="21">
        <f t="shared" si="0"/>
        <v>0.37717342844404816</v>
      </c>
      <c r="X66" s="21">
        <v>4532</v>
      </c>
      <c r="Y66" s="21">
        <f t="shared" si="1"/>
        <v>2.0205082478823004</v>
      </c>
      <c r="Z66" s="21">
        <v>2731</v>
      </c>
      <c r="AA66" s="21">
        <f t="shared" si="15"/>
        <v>1.2175657601426662</v>
      </c>
      <c r="AB66" s="21">
        <v>1542</v>
      </c>
      <c r="AC66" s="21">
        <f t="shared" si="16"/>
        <v>0.68747213553276865</v>
      </c>
      <c r="AD66" s="21">
        <v>0</v>
      </c>
      <c r="AE66" s="21">
        <f t="shared" si="17"/>
        <v>0</v>
      </c>
      <c r="AF66" s="21">
        <v>5479</v>
      </c>
      <c r="AG66" s="21">
        <f t="shared" si="17"/>
        <v>2.4427106553722693</v>
      </c>
      <c r="AH66" s="21">
        <v>135621</v>
      </c>
      <c r="AI66" s="21">
        <f t="shared" si="2"/>
        <v>60.464110566205974</v>
      </c>
      <c r="AJ66" s="21">
        <v>510651</v>
      </c>
      <c r="AK66" s="21">
        <f t="shared" si="3"/>
        <v>227.66428889879626</v>
      </c>
      <c r="AL66" s="21">
        <v>0</v>
      </c>
      <c r="AM66" s="21">
        <f t="shared" si="4"/>
        <v>0</v>
      </c>
      <c r="AN66" s="21">
        <v>0</v>
      </c>
      <c r="AO66" s="21">
        <f t="shared" si="5"/>
        <v>0</v>
      </c>
      <c r="AP66" s="21">
        <v>0</v>
      </c>
      <c r="AQ66" s="21">
        <f t="shared" si="18"/>
        <v>0</v>
      </c>
      <c r="AR66" s="22">
        <f t="shared" si="6"/>
        <v>929998</v>
      </c>
      <c r="AS66" s="21">
        <f t="shared" si="19"/>
        <v>414.62238074008025</v>
      </c>
      <c r="AU66" s="13"/>
      <c r="AV66" s="13"/>
      <c r="AW66" s="13"/>
      <c r="AX66" s="13"/>
      <c r="AY66" s="13"/>
      <c r="AZ66" s="13"/>
      <c r="BA66" s="13"/>
      <c r="BB66" s="13"/>
      <c r="BC66" s="13"/>
      <c r="BD66" s="13"/>
    </row>
    <row r="67" spans="1:56" x14ac:dyDescent="0.2">
      <c r="A67" s="19">
        <v>64</v>
      </c>
      <c r="B67" s="20" t="s">
        <v>110</v>
      </c>
      <c r="C67" s="16">
        <v>2566</v>
      </c>
      <c r="D67" s="21">
        <v>153</v>
      </c>
      <c r="E67" s="21">
        <f t="shared" si="7"/>
        <v>5.9625876851130161E-2</v>
      </c>
      <c r="F67" s="21">
        <v>0</v>
      </c>
      <c r="G67" s="21">
        <f t="shared" si="8"/>
        <v>0</v>
      </c>
      <c r="H67" s="21">
        <v>44281</v>
      </c>
      <c r="I67" s="21">
        <f t="shared" si="9"/>
        <v>17.256819953234608</v>
      </c>
      <c r="J67" s="21">
        <v>74423</v>
      </c>
      <c r="K67" s="21">
        <f t="shared" si="10"/>
        <v>29.003507404520654</v>
      </c>
      <c r="L67" s="21">
        <v>22815</v>
      </c>
      <c r="M67" s="21">
        <f t="shared" si="11"/>
        <v>8.8912704598597045</v>
      </c>
      <c r="N67" s="21">
        <v>0</v>
      </c>
      <c r="O67" s="21">
        <f t="shared" si="12"/>
        <v>0</v>
      </c>
      <c r="P67" s="21">
        <v>3025</v>
      </c>
      <c r="Q67" s="21">
        <f t="shared" si="13"/>
        <v>1.1788776305533906</v>
      </c>
      <c r="R67" s="21">
        <v>0</v>
      </c>
      <c r="S67" s="21">
        <f t="shared" si="14"/>
        <v>0</v>
      </c>
      <c r="T67" s="21">
        <v>54324</v>
      </c>
      <c r="U67" s="21">
        <f t="shared" si="14"/>
        <v>21.170693686671864</v>
      </c>
      <c r="V67" s="21">
        <v>3996</v>
      </c>
      <c r="W67" s="21">
        <f t="shared" si="0"/>
        <v>1.5572876071706936</v>
      </c>
      <c r="X67" s="21">
        <v>1357</v>
      </c>
      <c r="Y67" s="21">
        <f t="shared" si="1"/>
        <v>0.52883865939204988</v>
      </c>
      <c r="Z67" s="21">
        <v>9159</v>
      </c>
      <c r="AA67" s="21">
        <f t="shared" si="15"/>
        <v>3.5693686671862821</v>
      </c>
      <c r="AB67" s="21">
        <v>0</v>
      </c>
      <c r="AC67" s="21">
        <f t="shared" si="16"/>
        <v>0</v>
      </c>
      <c r="AD67" s="21">
        <v>0</v>
      </c>
      <c r="AE67" s="21">
        <f t="shared" si="17"/>
        <v>0</v>
      </c>
      <c r="AF67" s="21">
        <v>2220</v>
      </c>
      <c r="AG67" s="21">
        <f t="shared" si="17"/>
        <v>0.86515978176149644</v>
      </c>
      <c r="AH67" s="21">
        <v>186379</v>
      </c>
      <c r="AI67" s="21">
        <f t="shared" si="2"/>
        <v>72.634060795011692</v>
      </c>
      <c r="AJ67" s="21">
        <v>379131</v>
      </c>
      <c r="AK67" s="21">
        <f t="shared" si="3"/>
        <v>147.75175370226032</v>
      </c>
      <c r="AL67" s="21">
        <v>0</v>
      </c>
      <c r="AM67" s="21">
        <f t="shared" si="4"/>
        <v>0</v>
      </c>
      <c r="AN67" s="21">
        <v>0</v>
      </c>
      <c r="AO67" s="21">
        <f t="shared" si="5"/>
        <v>0</v>
      </c>
      <c r="AP67" s="21">
        <v>0</v>
      </c>
      <c r="AQ67" s="21">
        <f t="shared" si="18"/>
        <v>0</v>
      </c>
      <c r="AR67" s="22">
        <f t="shared" si="6"/>
        <v>781263</v>
      </c>
      <c r="AS67" s="21">
        <f t="shared" si="19"/>
        <v>304.46726422447387</v>
      </c>
      <c r="AU67" s="13"/>
      <c r="AV67" s="13"/>
      <c r="AW67" s="13"/>
      <c r="AX67" s="13"/>
      <c r="AY67" s="13"/>
      <c r="AZ67" s="13"/>
      <c r="BA67" s="13"/>
      <c r="BB67" s="13"/>
      <c r="BC67" s="13"/>
      <c r="BD67" s="13"/>
    </row>
    <row r="68" spans="1:56" x14ac:dyDescent="0.2">
      <c r="A68" s="23">
        <v>65</v>
      </c>
      <c r="B68" s="24" t="s">
        <v>111</v>
      </c>
      <c r="C68" s="25">
        <v>8818</v>
      </c>
      <c r="D68" s="26">
        <v>3640</v>
      </c>
      <c r="E68" s="26">
        <f t="shared" si="7"/>
        <v>0.4127920163302336</v>
      </c>
      <c r="F68" s="26">
        <v>62284</v>
      </c>
      <c r="G68" s="26">
        <f t="shared" si="8"/>
        <v>7.0632796552506241</v>
      </c>
      <c r="H68" s="26">
        <v>690402</v>
      </c>
      <c r="I68" s="26">
        <f t="shared" si="9"/>
        <v>78.294624631435696</v>
      </c>
      <c r="J68" s="26">
        <v>0</v>
      </c>
      <c r="K68" s="26">
        <f t="shared" si="10"/>
        <v>0</v>
      </c>
      <c r="L68" s="26">
        <v>78369</v>
      </c>
      <c r="M68" s="26">
        <f t="shared" si="11"/>
        <v>8.8873894307099111</v>
      </c>
      <c r="N68" s="26">
        <v>58462</v>
      </c>
      <c r="O68" s="26">
        <f t="shared" si="12"/>
        <v>6.6298480381038782</v>
      </c>
      <c r="P68" s="26">
        <v>0</v>
      </c>
      <c r="Q68" s="26">
        <f t="shared" si="13"/>
        <v>0</v>
      </c>
      <c r="R68" s="26">
        <v>0</v>
      </c>
      <c r="S68" s="26">
        <f t="shared" si="14"/>
        <v>0</v>
      </c>
      <c r="T68" s="26">
        <v>48838</v>
      </c>
      <c r="U68" s="26">
        <f t="shared" si="14"/>
        <v>5.5384440916307556</v>
      </c>
      <c r="V68" s="26">
        <v>24419</v>
      </c>
      <c r="W68" s="26">
        <f t="shared" ref="W68:W74" si="20">V68/$C68</f>
        <v>2.7692220458153778</v>
      </c>
      <c r="X68" s="26">
        <v>24745</v>
      </c>
      <c r="Y68" s="26">
        <f t="shared" ref="Y68:Y74" si="21">X68/$C68</f>
        <v>2.8061918802449535</v>
      </c>
      <c r="Z68" s="26">
        <v>11012</v>
      </c>
      <c r="AA68" s="26">
        <f t="shared" si="15"/>
        <v>1.2488092537990474</v>
      </c>
      <c r="AB68" s="26">
        <v>0</v>
      </c>
      <c r="AC68" s="26">
        <f t="shared" si="16"/>
        <v>0</v>
      </c>
      <c r="AD68" s="26">
        <v>0</v>
      </c>
      <c r="AE68" s="26">
        <f t="shared" si="17"/>
        <v>0</v>
      </c>
      <c r="AF68" s="26">
        <v>189</v>
      </c>
      <c r="AG68" s="26">
        <f t="shared" si="17"/>
        <v>2.1433431617146746E-2</v>
      </c>
      <c r="AH68" s="26">
        <v>644638</v>
      </c>
      <c r="AI68" s="26">
        <f t="shared" ref="AI68:AI74" si="22">AH68/$C68</f>
        <v>73.104785665683835</v>
      </c>
      <c r="AJ68" s="26">
        <v>0</v>
      </c>
      <c r="AK68" s="26">
        <f t="shared" ref="AK68:AK74" si="23">AJ68/$C68</f>
        <v>0</v>
      </c>
      <c r="AL68" s="26">
        <v>0</v>
      </c>
      <c r="AM68" s="26">
        <f t="shared" ref="AM68:AM74" si="24">AL68/$C68</f>
        <v>0</v>
      </c>
      <c r="AN68" s="26">
        <v>900</v>
      </c>
      <c r="AO68" s="26">
        <f t="shared" ref="AO68:AO74" si="25">AN68/$C68</f>
        <v>0.10206396008165117</v>
      </c>
      <c r="AP68" s="26">
        <v>0</v>
      </c>
      <c r="AQ68" s="26">
        <f t="shared" si="18"/>
        <v>0</v>
      </c>
      <c r="AR68" s="27">
        <f t="shared" ref="AR68:AR69" si="26">D68+F68+H68+J68+L68+N68+P68+R68+T68+V68+X68+Z68+AB68+AD68+AF68+AH68+AJ68+AL68+AN68+AP68</f>
        <v>1647898</v>
      </c>
      <c r="AS68" s="26">
        <f t="shared" si="19"/>
        <v>186.87888410070312</v>
      </c>
      <c r="AU68" s="13"/>
      <c r="AV68" s="13"/>
      <c r="AW68" s="13"/>
      <c r="AX68" s="13"/>
      <c r="AY68" s="13"/>
      <c r="AZ68" s="13"/>
      <c r="BA68" s="13"/>
      <c r="BB68" s="13"/>
      <c r="BC68" s="13"/>
      <c r="BD68" s="13"/>
    </row>
    <row r="69" spans="1:56" x14ac:dyDescent="0.2">
      <c r="A69" s="14">
        <v>66</v>
      </c>
      <c r="B69" s="15" t="s">
        <v>112</v>
      </c>
      <c r="C69" s="16">
        <v>2234</v>
      </c>
      <c r="D69" s="17">
        <v>0</v>
      </c>
      <c r="E69" s="17">
        <f>D69/$C69</f>
        <v>0</v>
      </c>
      <c r="F69" s="17">
        <v>125</v>
      </c>
      <c r="G69" s="17">
        <f>F69/$C69</f>
        <v>5.595344673231871E-2</v>
      </c>
      <c r="H69" s="17">
        <v>436662</v>
      </c>
      <c r="I69" s="17">
        <f>H69/$C69</f>
        <v>195.46195165622203</v>
      </c>
      <c r="J69" s="17">
        <v>0</v>
      </c>
      <c r="K69" s="17">
        <f>J69/$C69</f>
        <v>0</v>
      </c>
      <c r="L69" s="17">
        <v>56638</v>
      </c>
      <c r="M69" s="17">
        <f>L69/$C69</f>
        <v>25.352730528200539</v>
      </c>
      <c r="N69" s="17">
        <v>13957</v>
      </c>
      <c r="O69" s="17">
        <f>N69/$C69</f>
        <v>6.2475380483437783</v>
      </c>
      <c r="P69" s="17">
        <v>1084</v>
      </c>
      <c r="Q69" s="17">
        <f>P69/$C69</f>
        <v>0.48522829006266788</v>
      </c>
      <c r="R69" s="17">
        <v>0</v>
      </c>
      <c r="S69" s="17">
        <f t="shared" ref="S69:S74" si="27">R69/$C69</f>
        <v>0</v>
      </c>
      <c r="T69" s="17">
        <v>169482</v>
      </c>
      <c r="U69" s="17">
        <f t="shared" ref="U69:U74" si="28">T69/$C69</f>
        <v>75.864816472694713</v>
      </c>
      <c r="V69" s="17">
        <v>14594</v>
      </c>
      <c r="W69" s="17">
        <f t="shared" si="20"/>
        <v>6.5326768128916743</v>
      </c>
      <c r="X69" s="17">
        <v>198</v>
      </c>
      <c r="Y69" s="17">
        <f t="shared" si="21"/>
        <v>8.8630259623992833E-2</v>
      </c>
      <c r="Z69" s="17">
        <v>2462</v>
      </c>
      <c r="AA69" s="17">
        <f>Z69/$C69</f>
        <v>1.1020590868397493</v>
      </c>
      <c r="AB69" s="17">
        <v>0</v>
      </c>
      <c r="AC69" s="17">
        <f>AB69/$C69</f>
        <v>0</v>
      </c>
      <c r="AD69" s="17">
        <v>0</v>
      </c>
      <c r="AE69" s="17">
        <f t="shared" ref="AE69:AE74" si="29">AD69/$C69</f>
        <v>0</v>
      </c>
      <c r="AF69" s="17">
        <v>837</v>
      </c>
      <c r="AG69" s="17">
        <f t="shared" ref="AG69:AG74" si="30">AF69/$C69</f>
        <v>0.37466427931960611</v>
      </c>
      <c r="AH69" s="17">
        <v>116431</v>
      </c>
      <c r="AI69" s="17">
        <f t="shared" si="22"/>
        <v>52.117726051924798</v>
      </c>
      <c r="AJ69" s="17">
        <v>284655</v>
      </c>
      <c r="AK69" s="17">
        <f t="shared" si="23"/>
        <v>127.41942703670546</v>
      </c>
      <c r="AL69" s="17">
        <v>8210</v>
      </c>
      <c r="AM69" s="17">
        <f t="shared" si="24"/>
        <v>3.6750223813786929</v>
      </c>
      <c r="AN69" s="17">
        <v>0</v>
      </c>
      <c r="AO69" s="17">
        <f t="shared" si="25"/>
        <v>0</v>
      </c>
      <c r="AP69" s="17">
        <v>0</v>
      </c>
      <c r="AQ69" s="17">
        <f>AP69/$C69</f>
        <v>0</v>
      </c>
      <c r="AR69" s="18">
        <f t="shared" si="26"/>
        <v>1105335</v>
      </c>
      <c r="AS69" s="17">
        <f>AR69/$C69</f>
        <v>494.77842435094004</v>
      </c>
      <c r="AU69" s="13"/>
      <c r="AV69" s="13"/>
      <c r="AW69" s="13"/>
      <c r="AX69" s="13"/>
      <c r="AY69" s="13"/>
      <c r="AZ69" s="13"/>
      <c r="BA69" s="13"/>
      <c r="BB69" s="13"/>
      <c r="BC69" s="13"/>
      <c r="BD69" s="13"/>
    </row>
    <row r="70" spans="1:56" ht="12.75" customHeight="1" x14ac:dyDescent="0.2">
      <c r="A70" s="19">
        <v>67</v>
      </c>
      <c r="B70" s="20" t="s">
        <v>113</v>
      </c>
      <c r="C70" s="16">
        <v>5069</v>
      </c>
      <c r="D70" s="21">
        <v>0</v>
      </c>
      <c r="E70" s="21">
        <f t="shared" si="7"/>
        <v>0</v>
      </c>
      <c r="F70" s="21">
        <v>0</v>
      </c>
      <c r="G70" s="21">
        <f t="shared" si="8"/>
        <v>0</v>
      </c>
      <c r="H70" s="21">
        <v>47010</v>
      </c>
      <c r="I70" s="21">
        <f t="shared" si="9"/>
        <v>9.2740185440915361</v>
      </c>
      <c r="J70" s="21">
        <v>182874</v>
      </c>
      <c r="K70" s="21">
        <f t="shared" si="10"/>
        <v>36.076938252120733</v>
      </c>
      <c r="L70" s="21">
        <v>70104</v>
      </c>
      <c r="M70" s="21">
        <f t="shared" si="11"/>
        <v>13.829946735056224</v>
      </c>
      <c r="N70" s="21">
        <v>13984</v>
      </c>
      <c r="O70" s="21">
        <f t="shared" si="12"/>
        <v>2.7587295324521603</v>
      </c>
      <c r="P70" s="21">
        <v>100</v>
      </c>
      <c r="Q70" s="21">
        <f t="shared" si="13"/>
        <v>1.9727756954034326E-2</v>
      </c>
      <c r="R70" s="21">
        <v>0</v>
      </c>
      <c r="S70" s="21">
        <f t="shared" si="27"/>
        <v>0</v>
      </c>
      <c r="T70" s="21">
        <v>84166</v>
      </c>
      <c r="U70" s="21">
        <f t="shared" si="28"/>
        <v>16.604063917932532</v>
      </c>
      <c r="V70" s="21">
        <v>12754</v>
      </c>
      <c r="W70" s="21">
        <f t="shared" si="20"/>
        <v>2.5160781219175381</v>
      </c>
      <c r="X70" s="21">
        <v>267613</v>
      </c>
      <c r="Y70" s="21">
        <f t="shared" si="21"/>
        <v>52.794042217399884</v>
      </c>
      <c r="Z70" s="21">
        <v>0</v>
      </c>
      <c r="AA70" s="21">
        <f t="shared" si="15"/>
        <v>0</v>
      </c>
      <c r="AB70" s="21">
        <v>15315</v>
      </c>
      <c r="AC70" s="21">
        <f t="shared" si="16"/>
        <v>3.021305977510357</v>
      </c>
      <c r="AD70" s="21">
        <v>0</v>
      </c>
      <c r="AE70" s="21">
        <f t="shared" si="29"/>
        <v>0</v>
      </c>
      <c r="AF70" s="21">
        <v>12000</v>
      </c>
      <c r="AG70" s="21">
        <f t="shared" si="30"/>
        <v>2.3673308344841191</v>
      </c>
      <c r="AH70" s="21">
        <v>168257</v>
      </c>
      <c r="AI70" s="21">
        <f t="shared" si="22"/>
        <v>33.193332018149533</v>
      </c>
      <c r="AJ70" s="21">
        <v>13906</v>
      </c>
      <c r="AK70" s="21">
        <f t="shared" si="23"/>
        <v>2.7433418820280133</v>
      </c>
      <c r="AL70" s="21">
        <v>0</v>
      </c>
      <c r="AM70" s="21">
        <f t="shared" si="24"/>
        <v>0</v>
      </c>
      <c r="AN70" s="21">
        <v>0</v>
      </c>
      <c r="AO70" s="21">
        <f t="shared" si="25"/>
        <v>0</v>
      </c>
      <c r="AP70" s="21">
        <v>0</v>
      </c>
      <c r="AQ70" s="21">
        <f t="shared" si="18"/>
        <v>0</v>
      </c>
      <c r="AR70" s="22">
        <f>D70+F70+H70+J70+L70+N70+P70+R70+T70+V70+X70+Z70+AB70+AD70+AF70+AH70+AJ70+AL70+AN70+AP70</f>
        <v>888083</v>
      </c>
      <c r="AS70" s="21">
        <f t="shared" si="19"/>
        <v>175.19885579009667</v>
      </c>
      <c r="AU70" s="13"/>
      <c r="AV70" s="13"/>
      <c r="AW70" s="13"/>
      <c r="AX70" s="13"/>
      <c r="AY70" s="13"/>
      <c r="AZ70" s="13"/>
      <c r="BA70" s="13"/>
      <c r="BB70" s="13"/>
      <c r="BC70" s="13"/>
      <c r="BD70" s="13"/>
    </row>
    <row r="71" spans="1:56" s="13" customFormat="1" x14ac:dyDescent="0.2">
      <c r="A71" s="19">
        <v>68</v>
      </c>
      <c r="B71" s="20" t="s">
        <v>114</v>
      </c>
      <c r="C71" s="16">
        <v>1893</v>
      </c>
      <c r="D71" s="21">
        <v>0</v>
      </c>
      <c r="E71" s="21">
        <f>D71/$C71</f>
        <v>0</v>
      </c>
      <c r="F71" s="21">
        <v>0</v>
      </c>
      <c r="G71" s="21">
        <f>F71/$C71</f>
        <v>0</v>
      </c>
      <c r="H71" s="21">
        <v>167666</v>
      </c>
      <c r="I71" s="21">
        <f>H71/$C71</f>
        <v>88.571579503433696</v>
      </c>
      <c r="J71" s="21">
        <v>0</v>
      </c>
      <c r="K71" s="21">
        <f>J71/$C71</f>
        <v>0</v>
      </c>
      <c r="L71" s="21">
        <v>0</v>
      </c>
      <c r="M71" s="21">
        <f>L71/$C71</f>
        <v>0</v>
      </c>
      <c r="N71" s="21">
        <v>0</v>
      </c>
      <c r="O71" s="21">
        <f>N71/$C71</f>
        <v>0</v>
      </c>
      <c r="P71" s="21">
        <v>0</v>
      </c>
      <c r="Q71" s="21">
        <f>P71/$C71</f>
        <v>0</v>
      </c>
      <c r="R71" s="21">
        <v>0</v>
      </c>
      <c r="S71" s="21">
        <f t="shared" si="27"/>
        <v>0</v>
      </c>
      <c r="T71" s="21">
        <v>107978</v>
      </c>
      <c r="U71" s="21">
        <f t="shared" si="28"/>
        <v>57.040676175382991</v>
      </c>
      <c r="V71" s="21">
        <v>8381</v>
      </c>
      <c r="W71" s="21">
        <f t="shared" si="20"/>
        <v>4.4273639725303751</v>
      </c>
      <c r="X71" s="21">
        <v>0</v>
      </c>
      <c r="Y71" s="21">
        <f t="shared" si="21"/>
        <v>0</v>
      </c>
      <c r="Z71" s="21">
        <v>0</v>
      </c>
      <c r="AA71" s="21">
        <f>Z71/$C71</f>
        <v>0</v>
      </c>
      <c r="AB71" s="21">
        <v>0</v>
      </c>
      <c r="AC71" s="21">
        <f>AB71/$C71</f>
        <v>0</v>
      </c>
      <c r="AD71" s="21">
        <v>0</v>
      </c>
      <c r="AE71" s="21">
        <f t="shared" si="29"/>
        <v>0</v>
      </c>
      <c r="AF71" s="21">
        <v>0</v>
      </c>
      <c r="AG71" s="21">
        <f t="shared" si="30"/>
        <v>0</v>
      </c>
      <c r="AH71" s="21">
        <v>98591</v>
      </c>
      <c r="AI71" s="21">
        <f t="shared" si="22"/>
        <v>52.081880612783941</v>
      </c>
      <c r="AJ71" s="21">
        <v>0</v>
      </c>
      <c r="AK71" s="21">
        <f t="shared" si="23"/>
        <v>0</v>
      </c>
      <c r="AL71" s="21">
        <v>0</v>
      </c>
      <c r="AM71" s="21">
        <f t="shared" si="24"/>
        <v>0</v>
      </c>
      <c r="AN71" s="21">
        <v>0</v>
      </c>
      <c r="AO71" s="21">
        <f t="shared" si="25"/>
        <v>0</v>
      </c>
      <c r="AP71" s="21">
        <v>0</v>
      </c>
      <c r="AQ71" s="21">
        <f>AP71/$C71</f>
        <v>0</v>
      </c>
      <c r="AR71" s="22">
        <f>D71+F71+H71+J71+L71+N71+P71+R71+T71+V71+X71+Z71+AB71+AD71+AF71+AH71+AJ71+AL71+AN71+AP71</f>
        <v>382616</v>
      </c>
      <c r="AS71" s="21">
        <f>AR71/$C71</f>
        <v>202.12150026413102</v>
      </c>
    </row>
    <row r="72" spans="1:56" x14ac:dyDescent="0.2">
      <c r="A72" s="19">
        <v>69</v>
      </c>
      <c r="B72" s="20" t="s">
        <v>115</v>
      </c>
      <c r="C72" s="16">
        <v>4012</v>
      </c>
      <c r="D72" s="21">
        <v>0</v>
      </c>
      <c r="E72" s="21">
        <f>D72/$C72</f>
        <v>0</v>
      </c>
      <c r="F72" s="21">
        <v>0</v>
      </c>
      <c r="G72" s="21">
        <f>F72/$C72</f>
        <v>0</v>
      </c>
      <c r="H72" s="21">
        <v>134096</v>
      </c>
      <c r="I72" s="21">
        <f>H72/$C72</f>
        <v>33.423728813559322</v>
      </c>
      <c r="J72" s="21">
        <v>106326</v>
      </c>
      <c r="K72" s="21">
        <f>J72/$C72</f>
        <v>26.50199401794616</v>
      </c>
      <c r="L72" s="21">
        <v>0</v>
      </c>
      <c r="M72" s="21">
        <f>L72/$C72</f>
        <v>0</v>
      </c>
      <c r="N72" s="21">
        <v>0</v>
      </c>
      <c r="O72" s="21">
        <f>N72/$C72</f>
        <v>0</v>
      </c>
      <c r="P72" s="21">
        <v>0</v>
      </c>
      <c r="Q72" s="21">
        <f>P72/$C72</f>
        <v>0</v>
      </c>
      <c r="R72" s="21">
        <v>0</v>
      </c>
      <c r="S72" s="21">
        <f t="shared" si="27"/>
        <v>0</v>
      </c>
      <c r="T72" s="21">
        <v>218335</v>
      </c>
      <c r="U72" s="21">
        <f t="shared" si="28"/>
        <v>54.42048853439681</v>
      </c>
      <c r="V72" s="21">
        <v>17184</v>
      </c>
      <c r="W72" s="21">
        <f t="shared" si="20"/>
        <v>4.2831505483549348</v>
      </c>
      <c r="X72" s="21">
        <v>3767</v>
      </c>
      <c r="Y72" s="21">
        <f t="shared" si="21"/>
        <v>0.93893320039880357</v>
      </c>
      <c r="Z72" s="21">
        <v>725</v>
      </c>
      <c r="AA72" s="21">
        <f>Z72/$C72</f>
        <v>0.18070787637088734</v>
      </c>
      <c r="AB72" s="21">
        <v>48997</v>
      </c>
      <c r="AC72" s="21">
        <f>AB72/$C72</f>
        <v>12.212612163509471</v>
      </c>
      <c r="AD72" s="21">
        <v>0</v>
      </c>
      <c r="AE72" s="21">
        <f t="shared" si="29"/>
        <v>0</v>
      </c>
      <c r="AF72" s="21">
        <v>0</v>
      </c>
      <c r="AG72" s="21">
        <f t="shared" si="30"/>
        <v>0</v>
      </c>
      <c r="AH72" s="21">
        <v>418380</v>
      </c>
      <c r="AI72" s="21">
        <f t="shared" si="22"/>
        <v>104.28215353938185</v>
      </c>
      <c r="AJ72" s="21">
        <v>0</v>
      </c>
      <c r="AK72" s="21">
        <f t="shared" si="23"/>
        <v>0</v>
      </c>
      <c r="AL72" s="21">
        <v>0</v>
      </c>
      <c r="AM72" s="21">
        <f t="shared" si="24"/>
        <v>0</v>
      </c>
      <c r="AN72" s="21">
        <v>0</v>
      </c>
      <c r="AO72" s="21">
        <f t="shared" si="25"/>
        <v>0</v>
      </c>
      <c r="AP72" s="21">
        <v>0</v>
      </c>
      <c r="AQ72" s="21">
        <f>AP72/$C72</f>
        <v>0</v>
      </c>
      <c r="AR72" s="22">
        <f>D72+F72+H72+J72+L72+N72+P72+R72+T72+V72+X72+Z72+AB72+AD72+AF72+AH72+AJ72+AL72+AN72+AP72</f>
        <v>947810</v>
      </c>
      <c r="AS72" s="21">
        <f>AR72/$C72</f>
        <v>236.24376869391824</v>
      </c>
      <c r="AU72" s="13"/>
      <c r="AV72" s="13"/>
      <c r="AW72" s="13"/>
      <c r="AX72" s="13"/>
      <c r="AY72" s="13"/>
      <c r="AZ72" s="13"/>
      <c r="BA72" s="13"/>
      <c r="BB72" s="13"/>
      <c r="BC72" s="13"/>
      <c r="BD72" s="13"/>
    </row>
    <row r="73" spans="1:56" ht="12.75" customHeight="1" x14ac:dyDescent="0.2">
      <c r="A73" s="19">
        <v>396</v>
      </c>
      <c r="B73" s="20" t="s">
        <v>116</v>
      </c>
      <c r="C73" s="25">
        <v>9234</v>
      </c>
      <c r="D73" s="21">
        <f>2278525-[1]Hurricane!E13</f>
        <v>1606469</v>
      </c>
      <c r="E73" s="21">
        <f>D73/$C73</f>
        <v>173.97325102880657</v>
      </c>
      <c r="F73" s="21">
        <f>11400286-[1]Hurricane!F13</f>
        <v>7842835</v>
      </c>
      <c r="G73" s="21">
        <f>F73/$C73</f>
        <v>849.34318821745717</v>
      </c>
      <c r="H73" s="21">
        <f>320412-'[1]RSD Adjs.'!D5</f>
        <v>142223.56</v>
      </c>
      <c r="I73" s="21">
        <f>H73/$C73</f>
        <v>15.402161576781459</v>
      </c>
      <c r="J73" s="21">
        <f>11791670-'[1]RSD Adjs.'!D7</f>
        <v>3898196.62</v>
      </c>
      <c r="K73" s="21">
        <f>J73/$C73</f>
        <v>422.15687892570935</v>
      </c>
      <c r="L73" s="21">
        <f>8590-'[1]RSD Adjs.'!D12</f>
        <v>2587.66</v>
      </c>
      <c r="M73" s="21">
        <f>L73/$C73</f>
        <v>0.28023175222005631</v>
      </c>
      <c r="N73" s="21">
        <v>0</v>
      </c>
      <c r="O73" s="21">
        <f>N73/$C73</f>
        <v>0</v>
      </c>
      <c r="P73" s="21">
        <f>6225-'[1]RSD Adjs.'!D16</f>
        <v>1875.2299999999996</v>
      </c>
      <c r="Q73" s="21">
        <f>P73/$C73</f>
        <v>0.20307883907299107</v>
      </c>
      <c r="R73" s="21">
        <v>0</v>
      </c>
      <c r="S73" s="21">
        <f t="shared" si="27"/>
        <v>0</v>
      </c>
      <c r="T73" s="21">
        <f>857845-[1]Hurricane!M13</f>
        <v>834970</v>
      </c>
      <c r="U73" s="21">
        <f t="shared" si="28"/>
        <v>90.423435131037465</v>
      </c>
      <c r="V73" s="21">
        <f>21967-[1]Hurricane!N13</f>
        <v>14036</v>
      </c>
      <c r="W73" s="21">
        <f>V73/$C73</f>
        <v>1.5200346545375785</v>
      </c>
      <c r="X73" s="21">
        <f>56567-[1]Hurricane!O13</f>
        <v>50300</v>
      </c>
      <c r="Y73" s="21">
        <f>X73/$C73</f>
        <v>5.4472601256226989</v>
      </c>
      <c r="Z73" s="21">
        <v>0</v>
      </c>
      <c r="AA73" s="21">
        <f>Z73/$C73</f>
        <v>0</v>
      </c>
      <c r="AB73" s="21">
        <v>0</v>
      </c>
      <c r="AC73" s="21">
        <f>AB73/$C73</f>
        <v>0</v>
      </c>
      <c r="AD73" s="21">
        <v>6895786</v>
      </c>
      <c r="AE73" s="21">
        <f t="shared" si="29"/>
        <v>746.78210959497505</v>
      </c>
      <c r="AF73" s="21">
        <v>0</v>
      </c>
      <c r="AG73" s="21">
        <f t="shared" si="30"/>
        <v>0</v>
      </c>
      <c r="AH73" s="21">
        <f>304382-[1]Hurricane!T13-'[1]RSD Adjs.'!D94</f>
        <v>302357.44</v>
      </c>
      <c r="AI73" s="21">
        <f>AH73/$C73</f>
        <v>32.743928958197962</v>
      </c>
      <c r="AJ73" s="21">
        <v>0</v>
      </c>
      <c r="AK73" s="21">
        <f>AJ73/$C73</f>
        <v>0</v>
      </c>
      <c r="AL73" s="21">
        <v>0</v>
      </c>
      <c r="AM73" s="21">
        <f>AL73/$C73</f>
        <v>0</v>
      </c>
      <c r="AN73" s="21">
        <v>0</v>
      </c>
      <c r="AO73" s="21">
        <f>AN73/$C73</f>
        <v>0</v>
      </c>
      <c r="AP73" s="21">
        <v>0</v>
      </c>
      <c r="AQ73" s="21">
        <f>AP73/$C73</f>
        <v>0</v>
      </c>
      <c r="AR73" s="22">
        <f>D73+F73+H73+J73+L73+N73+P73+R73+T73+V73+X73+Z73+AB73+AD73+AF73+AH73+AJ73+AL73+AN73+AP73</f>
        <v>21591636.510000002</v>
      </c>
      <c r="AS73" s="21">
        <f>AR73/$C73</f>
        <v>2338.2755588044188</v>
      </c>
      <c r="AU73" s="13"/>
      <c r="AV73" s="13"/>
      <c r="AW73" s="13"/>
      <c r="AX73" s="13"/>
      <c r="AY73" s="13"/>
      <c r="AZ73" s="13"/>
      <c r="BA73" s="13"/>
      <c r="BB73" s="13"/>
      <c r="BC73" s="13"/>
      <c r="BD73" s="13"/>
    </row>
    <row r="74" spans="1:56" x14ac:dyDescent="0.2">
      <c r="A74" s="28"/>
      <c r="B74" s="29" t="s">
        <v>117</v>
      </c>
      <c r="C74" s="30">
        <f>SUM(C4:C73)</f>
        <v>666213</v>
      </c>
      <c r="D74" s="31">
        <f>SUM(D4:D73)</f>
        <v>2511109</v>
      </c>
      <c r="E74" s="31">
        <f>D74/$C74</f>
        <v>3.7692284599670076</v>
      </c>
      <c r="F74" s="31">
        <f>SUM(F4:F73)</f>
        <v>16061465</v>
      </c>
      <c r="G74" s="31">
        <f>F74/$C74</f>
        <v>24.10860340461684</v>
      </c>
      <c r="H74" s="31">
        <f>SUM(H4:H73)</f>
        <v>18747421.559999999</v>
      </c>
      <c r="I74" s="31">
        <f>H74/$C74</f>
        <v>28.140281801766101</v>
      </c>
      <c r="J74" s="31">
        <f>SUM(J4:J73)</f>
        <v>40340430.619999997</v>
      </c>
      <c r="K74" s="31">
        <f>J74/$C74</f>
        <v>60.551851464921874</v>
      </c>
      <c r="L74" s="31">
        <f>SUM(L4:L73)</f>
        <v>7882076.6600000001</v>
      </c>
      <c r="M74" s="31">
        <f>L74/$C74</f>
        <v>11.83116609853005</v>
      </c>
      <c r="N74" s="31">
        <f>SUM(N4:N73)</f>
        <v>1393920</v>
      </c>
      <c r="O74" s="31">
        <f>N74/$C74</f>
        <v>2.0923038127445728</v>
      </c>
      <c r="P74" s="31">
        <f>SUM(P4:P73)</f>
        <v>194702.23</v>
      </c>
      <c r="Q74" s="31">
        <f>P74/$C74</f>
        <v>0.29225222263750483</v>
      </c>
      <c r="R74" s="31">
        <f>SUM(R4:R73)</f>
        <v>46566</v>
      </c>
      <c r="S74" s="31">
        <f t="shared" si="27"/>
        <v>6.9896564612218617E-2</v>
      </c>
      <c r="T74" s="31">
        <f>SUM(T4:T73)</f>
        <v>25710639</v>
      </c>
      <c r="U74" s="31">
        <f t="shared" si="28"/>
        <v>38.592220506054367</v>
      </c>
      <c r="V74" s="31">
        <f>SUM(V4:V73)</f>
        <v>1724635</v>
      </c>
      <c r="W74" s="31">
        <f t="shared" si="20"/>
        <v>2.5887141199586319</v>
      </c>
      <c r="X74" s="31">
        <f>SUM(X4:X73)</f>
        <v>1379237</v>
      </c>
      <c r="Y74" s="31">
        <f t="shared" si="21"/>
        <v>2.0702643148662663</v>
      </c>
      <c r="Z74" s="31">
        <f>SUM(Z4:Z73)</f>
        <v>2454965</v>
      </c>
      <c r="AA74" s="31">
        <f>Z74/$C74</f>
        <v>3.6849551119536845</v>
      </c>
      <c r="AB74" s="31">
        <f>SUM(AB4:AB73)</f>
        <v>1354137</v>
      </c>
      <c r="AC74" s="31">
        <f>AB74/$C74</f>
        <v>2.0325886765944223</v>
      </c>
      <c r="AD74" s="31">
        <f>SUM(AD4:AD73)</f>
        <v>7279158</v>
      </c>
      <c r="AE74" s="31">
        <f t="shared" si="29"/>
        <v>10.926172260223082</v>
      </c>
      <c r="AF74" s="31">
        <f>SUM(AF4:AF73)</f>
        <v>212090</v>
      </c>
      <c r="AG74" s="31">
        <f t="shared" si="30"/>
        <v>0.31835163828985624</v>
      </c>
      <c r="AH74" s="31">
        <f>SUM(AH4:AH73)</f>
        <v>28874390.440000001</v>
      </c>
      <c r="AI74" s="31">
        <f t="shared" si="22"/>
        <v>43.34107926443945</v>
      </c>
      <c r="AJ74" s="31">
        <f>SUM(AJ4:AJ73)</f>
        <v>26518914</v>
      </c>
      <c r="AK74" s="31">
        <f t="shared" si="23"/>
        <v>39.805458614587224</v>
      </c>
      <c r="AL74" s="31">
        <f>SUM(AL4:AL73)</f>
        <v>318241</v>
      </c>
      <c r="AM74" s="31">
        <f t="shared" si="24"/>
        <v>0.47768656570796425</v>
      </c>
      <c r="AN74" s="31">
        <f>SUM(AN4:AN73)</f>
        <v>900</v>
      </c>
      <c r="AO74" s="31">
        <f t="shared" si="25"/>
        <v>1.3509193005840474E-3</v>
      </c>
      <c r="AP74" s="31">
        <f>SUM(AP4:AP73)</f>
        <v>0</v>
      </c>
      <c r="AQ74" s="31">
        <f>AP74/$C74</f>
        <v>0</v>
      </c>
      <c r="AR74" s="32">
        <f>SUM(AR4:AR73)</f>
        <v>183004997.50999999</v>
      </c>
      <c r="AS74" s="31">
        <f>AR74/$C74</f>
        <v>274.69442582177169</v>
      </c>
      <c r="AU74" s="13"/>
      <c r="AV74" s="13"/>
      <c r="AW74" s="13"/>
      <c r="AX74" s="13"/>
      <c r="AY74" s="13"/>
      <c r="AZ74" s="13"/>
      <c r="BA74" s="13"/>
      <c r="BB74" s="13"/>
      <c r="BC74" s="13"/>
      <c r="BD74" s="13"/>
    </row>
    <row r="75" spans="1:56" x14ac:dyDescent="0.2">
      <c r="A75" s="33"/>
      <c r="B75" s="34"/>
      <c r="C75" s="34"/>
      <c r="D75" s="34"/>
      <c r="E75" s="34"/>
      <c r="F75" s="34"/>
      <c r="G75" s="35"/>
      <c r="H75" s="34"/>
      <c r="I75" s="34"/>
      <c r="J75" s="34"/>
      <c r="K75" s="35"/>
      <c r="L75" s="34"/>
      <c r="M75" s="34"/>
      <c r="N75" s="34"/>
      <c r="O75" s="35"/>
      <c r="P75" s="34"/>
      <c r="Q75" s="34"/>
      <c r="R75" s="34"/>
      <c r="S75" s="35"/>
      <c r="T75" s="34"/>
      <c r="U75" s="34"/>
      <c r="V75" s="34"/>
      <c r="W75" s="35"/>
      <c r="X75" s="34"/>
      <c r="Y75" s="34"/>
      <c r="Z75" s="34"/>
      <c r="AA75" s="35"/>
      <c r="AB75" s="34"/>
      <c r="AC75" s="34"/>
      <c r="AD75" s="34"/>
      <c r="AE75" s="35"/>
      <c r="AF75" s="34"/>
      <c r="AG75" s="34"/>
      <c r="AH75" s="34"/>
      <c r="AI75" s="35"/>
      <c r="AJ75" s="34"/>
      <c r="AK75" s="34"/>
      <c r="AL75" s="34"/>
      <c r="AM75" s="35"/>
      <c r="AN75" s="34"/>
      <c r="AO75" s="34"/>
      <c r="AP75" s="34"/>
      <c r="AQ75" s="35"/>
      <c r="AR75" s="34"/>
      <c r="AS75" s="35"/>
      <c r="AU75" s="13"/>
      <c r="AV75" s="13"/>
      <c r="AW75" s="13"/>
      <c r="AX75" s="13"/>
      <c r="AY75" s="13"/>
      <c r="AZ75" s="13"/>
      <c r="BA75" s="13"/>
      <c r="BB75" s="13"/>
      <c r="BC75" s="13"/>
      <c r="BD75" s="13"/>
    </row>
    <row r="76" spans="1:56" s="13" customFormat="1" x14ac:dyDescent="0.2">
      <c r="A76" s="19">
        <v>318</v>
      </c>
      <c r="B76" s="36" t="s">
        <v>118</v>
      </c>
      <c r="C76" s="16">
        <v>1359</v>
      </c>
      <c r="D76" s="21">
        <v>0</v>
      </c>
      <c r="E76" s="21">
        <f>D76/$C76</f>
        <v>0</v>
      </c>
      <c r="F76" s="21">
        <v>0</v>
      </c>
      <c r="G76" s="21">
        <f>F76/$C76</f>
        <v>0</v>
      </c>
      <c r="H76" s="21">
        <v>0</v>
      </c>
      <c r="I76" s="21">
        <f>H76/$C76</f>
        <v>0</v>
      </c>
      <c r="J76" s="21">
        <v>11962</v>
      </c>
      <c r="K76" s="21">
        <f>J76/$C76</f>
        <v>8.8020603384841802</v>
      </c>
      <c r="L76" s="21">
        <v>0</v>
      </c>
      <c r="M76" s="21">
        <f>L76/$C76</f>
        <v>0</v>
      </c>
      <c r="N76" s="21">
        <v>0</v>
      </c>
      <c r="O76" s="21">
        <f>N76/$C76</f>
        <v>0</v>
      </c>
      <c r="P76" s="21">
        <v>0</v>
      </c>
      <c r="Q76" s="21">
        <f>P76/$C76</f>
        <v>0</v>
      </c>
      <c r="R76" s="21">
        <v>0</v>
      </c>
      <c r="S76" s="21">
        <f>R76/$C76</f>
        <v>0</v>
      </c>
      <c r="T76" s="21">
        <v>43655</v>
      </c>
      <c r="U76" s="21">
        <f>T76/$C76</f>
        <v>32.122884473877853</v>
      </c>
      <c r="V76" s="21">
        <v>2802</v>
      </c>
      <c r="W76" s="21">
        <f>V76/$C76</f>
        <v>2.0618101545253862</v>
      </c>
      <c r="X76" s="21">
        <v>0</v>
      </c>
      <c r="Y76" s="21">
        <f t="shared" ref="Y76:AA78" si="31">X76/$C76</f>
        <v>0</v>
      </c>
      <c r="Z76" s="21">
        <v>0</v>
      </c>
      <c r="AA76" s="21">
        <f t="shared" si="31"/>
        <v>0</v>
      </c>
      <c r="AB76" s="21">
        <v>5007</v>
      </c>
      <c r="AC76" s="21">
        <f>AB76/$C76</f>
        <v>3.684326710816777</v>
      </c>
      <c r="AD76" s="21">
        <v>0</v>
      </c>
      <c r="AE76" s="21">
        <f>AD76/$C76</f>
        <v>0</v>
      </c>
      <c r="AF76" s="21">
        <v>0</v>
      </c>
      <c r="AG76" s="21">
        <f>AF76/$C76</f>
        <v>0</v>
      </c>
      <c r="AH76" s="21">
        <v>39270</v>
      </c>
      <c r="AI76" s="21">
        <f>AH76/$C76</f>
        <v>28.896247240618102</v>
      </c>
      <c r="AJ76" s="21">
        <v>0</v>
      </c>
      <c r="AK76" s="21">
        <f>AJ76/$C76</f>
        <v>0</v>
      </c>
      <c r="AL76" s="21">
        <v>1041</v>
      </c>
      <c r="AM76" s="21">
        <f>AL76/$C76</f>
        <v>0.76600441501103755</v>
      </c>
      <c r="AN76" s="21">
        <v>0</v>
      </c>
      <c r="AO76" s="21">
        <f>AN76/$C76</f>
        <v>0</v>
      </c>
      <c r="AP76" s="21">
        <v>0</v>
      </c>
      <c r="AQ76" s="21">
        <f>AP76/$C76</f>
        <v>0</v>
      </c>
      <c r="AR76" s="22">
        <f>D76+F76+H76+J76+L76+N76+P76+R76+T76+V76+X76+Z76+AB76+AD76+AF76+AH76+AJ76+AL76+AN76+AP76</f>
        <v>103737</v>
      </c>
      <c r="AS76" s="21">
        <f>AR76/$C76</f>
        <v>76.333333333333329</v>
      </c>
    </row>
    <row r="77" spans="1:56" x14ac:dyDescent="0.2">
      <c r="A77" s="37">
        <v>319</v>
      </c>
      <c r="B77" s="38" t="s">
        <v>119</v>
      </c>
      <c r="C77" s="25">
        <v>320</v>
      </c>
      <c r="D77" s="26">
        <v>0</v>
      </c>
      <c r="E77" s="26">
        <f>D77/$C77</f>
        <v>0</v>
      </c>
      <c r="F77" s="26">
        <v>0</v>
      </c>
      <c r="G77" s="26">
        <f>F77/$C77</f>
        <v>0</v>
      </c>
      <c r="H77" s="26">
        <v>7000</v>
      </c>
      <c r="I77" s="26">
        <f>H77/$C77</f>
        <v>21.875</v>
      </c>
      <c r="J77" s="26">
        <v>0</v>
      </c>
      <c r="K77" s="26">
        <f>J77/$C77</f>
        <v>0</v>
      </c>
      <c r="L77" s="26">
        <v>0</v>
      </c>
      <c r="M77" s="26">
        <f>L77/$C77</f>
        <v>0</v>
      </c>
      <c r="N77" s="26">
        <v>0</v>
      </c>
      <c r="O77" s="26">
        <f>N77/$C77</f>
        <v>0</v>
      </c>
      <c r="P77" s="26">
        <v>0</v>
      </c>
      <c r="Q77" s="26">
        <f>P77/$C77</f>
        <v>0</v>
      </c>
      <c r="R77" s="26">
        <v>0</v>
      </c>
      <c r="S77" s="26">
        <f>R77/$C77</f>
        <v>0</v>
      </c>
      <c r="T77" s="26">
        <v>8635</v>
      </c>
      <c r="U77" s="26">
        <f>T77/$C77</f>
        <v>26.984375</v>
      </c>
      <c r="V77" s="26">
        <v>0</v>
      </c>
      <c r="W77" s="26">
        <f>V77/$C77</f>
        <v>0</v>
      </c>
      <c r="X77" s="26">
        <v>0</v>
      </c>
      <c r="Y77" s="26">
        <f t="shared" si="31"/>
        <v>0</v>
      </c>
      <c r="Z77" s="26">
        <v>0</v>
      </c>
      <c r="AA77" s="26">
        <f t="shared" si="31"/>
        <v>0</v>
      </c>
      <c r="AB77" s="26">
        <v>0</v>
      </c>
      <c r="AC77" s="26">
        <f t="shared" ref="AC77:AE78" si="32">AB77/$C77</f>
        <v>0</v>
      </c>
      <c r="AD77" s="26">
        <v>0</v>
      </c>
      <c r="AE77" s="26">
        <f t="shared" si="32"/>
        <v>0</v>
      </c>
      <c r="AF77" s="26">
        <v>0</v>
      </c>
      <c r="AG77" s="26">
        <f>AF77/$C77</f>
        <v>0</v>
      </c>
      <c r="AH77" s="26">
        <v>27329</v>
      </c>
      <c r="AI77" s="26">
        <f>AH77/$C77</f>
        <v>85.403125000000003</v>
      </c>
      <c r="AJ77" s="26">
        <v>0</v>
      </c>
      <c r="AK77" s="26">
        <f>AJ77/$C77</f>
        <v>0</v>
      </c>
      <c r="AL77" s="26">
        <v>0</v>
      </c>
      <c r="AM77" s="26">
        <f>AL77/$C77</f>
        <v>0</v>
      </c>
      <c r="AN77" s="26">
        <v>0</v>
      </c>
      <c r="AO77" s="26">
        <f>AN77/$C77</f>
        <v>0</v>
      </c>
      <c r="AP77" s="26">
        <v>0</v>
      </c>
      <c r="AQ77" s="26">
        <f>AP77/$C77</f>
        <v>0</v>
      </c>
      <c r="AR77" s="27">
        <f>D77+F77+H77+J77+L77+N77+P77+R77+T77+V77+X77+Z77+AB77+AD77+AF77+AH77+AJ77+AL77+AN77+AP77</f>
        <v>42964</v>
      </c>
      <c r="AS77" s="26">
        <f>AR77/$C77</f>
        <v>134.26249999999999</v>
      </c>
      <c r="AU77" s="13"/>
      <c r="AV77" s="13"/>
      <c r="AW77" s="13"/>
      <c r="AX77" s="13"/>
      <c r="AY77" s="13"/>
      <c r="AZ77" s="13"/>
      <c r="BA77" s="13"/>
      <c r="BB77" s="13"/>
      <c r="BC77" s="13"/>
      <c r="BD77" s="13"/>
    </row>
    <row r="78" spans="1:56" x14ac:dyDescent="0.2">
      <c r="A78" s="39"/>
      <c r="B78" s="40" t="s">
        <v>120</v>
      </c>
      <c r="C78" s="30">
        <f>SUM(C76:C77)</f>
        <v>1679</v>
      </c>
      <c r="D78" s="41">
        <f>SUM(D76:D77)</f>
        <v>0</v>
      </c>
      <c r="E78" s="41">
        <f>D78/$C78</f>
        <v>0</v>
      </c>
      <c r="F78" s="41">
        <f>SUM(F76:F77)</f>
        <v>0</v>
      </c>
      <c r="G78" s="42">
        <f>F78/$C78</f>
        <v>0</v>
      </c>
      <c r="H78" s="41">
        <f>SUM(H76:H77)</f>
        <v>7000</v>
      </c>
      <c r="I78" s="41">
        <f>H78/$C78</f>
        <v>4.1691483025610481</v>
      </c>
      <c r="J78" s="41">
        <f>SUM(J76:J77)</f>
        <v>11962</v>
      </c>
      <c r="K78" s="42">
        <f>J78/$C78</f>
        <v>7.1244788564621802</v>
      </c>
      <c r="L78" s="41">
        <f>SUM(L76:L77)</f>
        <v>0</v>
      </c>
      <c r="M78" s="41">
        <f>L78/$C78</f>
        <v>0</v>
      </c>
      <c r="N78" s="41">
        <f>SUM(N76:N77)</f>
        <v>0</v>
      </c>
      <c r="O78" s="42">
        <f>N78/$C78</f>
        <v>0</v>
      </c>
      <c r="P78" s="41">
        <f>SUM(P76:P77)</f>
        <v>0</v>
      </c>
      <c r="Q78" s="41">
        <f>P78/$C78</f>
        <v>0</v>
      </c>
      <c r="R78" s="41">
        <f>SUM(R76:R77)</f>
        <v>0</v>
      </c>
      <c r="S78" s="42">
        <f>R78/$C78</f>
        <v>0</v>
      </c>
      <c r="T78" s="41">
        <f>SUM(T76:T77)</f>
        <v>52290</v>
      </c>
      <c r="U78" s="41">
        <f>T78/$C78</f>
        <v>31.14353782013103</v>
      </c>
      <c r="V78" s="41">
        <f>SUM(V76:V77)</f>
        <v>2802</v>
      </c>
      <c r="W78" s="42">
        <f>V78/$C78</f>
        <v>1.6688505062537224</v>
      </c>
      <c r="X78" s="41">
        <f>SUM(X76:X77)</f>
        <v>0</v>
      </c>
      <c r="Y78" s="41">
        <f>X78/$C78</f>
        <v>0</v>
      </c>
      <c r="Z78" s="41">
        <f>SUM(Z76:Z77)</f>
        <v>0</v>
      </c>
      <c r="AA78" s="42">
        <f t="shared" si="31"/>
        <v>0</v>
      </c>
      <c r="AB78" s="41">
        <f>SUM(AB76:AB77)</f>
        <v>5007</v>
      </c>
      <c r="AC78" s="41">
        <f t="shared" si="32"/>
        <v>2.9821322215604527</v>
      </c>
      <c r="AD78" s="41">
        <f>SUM(AD76:AD77)</f>
        <v>0</v>
      </c>
      <c r="AE78" s="42">
        <f t="shared" si="32"/>
        <v>0</v>
      </c>
      <c r="AF78" s="41">
        <f>SUM(AF76:AF77)</f>
        <v>0</v>
      </c>
      <c r="AG78" s="41">
        <f>AF78/$C78</f>
        <v>0</v>
      </c>
      <c r="AH78" s="41">
        <f>SUM(AH76:AH77)</f>
        <v>66599</v>
      </c>
      <c r="AI78" s="42">
        <f>AH78/$C78</f>
        <v>39.665872543180463</v>
      </c>
      <c r="AJ78" s="41">
        <f>SUM(AJ76:AJ77)</f>
        <v>0</v>
      </c>
      <c r="AK78" s="41">
        <f>AJ78/$C78</f>
        <v>0</v>
      </c>
      <c r="AL78" s="41">
        <f>SUM(AL76:AL77)</f>
        <v>1041</v>
      </c>
      <c r="AM78" s="42">
        <f>AL78/$C78</f>
        <v>0.62001191185229299</v>
      </c>
      <c r="AN78" s="41">
        <f>SUM(AN76:AN77)</f>
        <v>0</v>
      </c>
      <c r="AO78" s="41">
        <f>AN78/$C78</f>
        <v>0</v>
      </c>
      <c r="AP78" s="41">
        <f>SUM(AP76:AP77)</f>
        <v>0</v>
      </c>
      <c r="AQ78" s="42">
        <f>AP78/$C78</f>
        <v>0</v>
      </c>
      <c r="AR78" s="43">
        <f>SUM(AR76:AR77)</f>
        <v>146701</v>
      </c>
      <c r="AS78" s="31">
        <f>AR78/$C78</f>
        <v>87.374032162001185</v>
      </c>
      <c r="AU78" s="13"/>
      <c r="AV78" s="13"/>
      <c r="AW78" s="13"/>
      <c r="AX78" s="13"/>
      <c r="AY78" s="13"/>
      <c r="AZ78" s="13"/>
      <c r="BA78" s="13"/>
      <c r="BB78" s="13"/>
      <c r="BC78" s="13"/>
      <c r="BD78" s="13"/>
    </row>
    <row r="79" spans="1:56" x14ac:dyDescent="0.2">
      <c r="A79" s="44"/>
      <c r="B79" s="45"/>
      <c r="C79" s="34"/>
      <c r="D79" s="45"/>
      <c r="E79" s="45"/>
      <c r="F79" s="45"/>
      <c r="G79" s="46"/>
      <c r="H79" s="45"/>
      <c r="I79" s="45"/>
      <c r="J79" s="45"/>
      <c r="K79" s="46"/>
      <c r="L79" s="45"/>
      <c r="M79" s="45"/>
      <c r="N79" s="45"/>
      <c r="O79" s="46"/>
      <c r="P79" s="45"/>
      <c r="Q79" s="45"/>
      <c r="R79" s="45"/>
      <c r="S79" s="46"/>
      <c r="T79" s="45"/>
      <c r="U79" s="45"/>
      <c r="V79" s="45"/>
      <c r="W79" s="46"/>
      <c r="X79" s="45"/>
      <c r="Y79" s="45"/>
      <c r="Z79" s="45"/>
      <c r="AA79" s="46"/>
      <c r="AB79" s="45"/>
      <c r="AC79" s="45"/>
      <c r="AD79" s="45"/>
      <c r="AE79" s="46"/>
      <c r="AF79" s="45"/>
      <c r="AG79" s="45"/>
      <c r="AH79" s="45"/>
      <c r="AI79" s="46"/>
      <c r="AJ79" s="45"/>
      <c r="AK79" s="45"/>
      <c r="AL79" s="45"/>
      <c r="AM79" s="46"/>
      <c r="AN79" s="45"/>
      <c r="AO79" s="45"/>
      <c r="AP79" s="45"/>
      <c r="AQ79" s="46"/>
      <c r="AR79" s="45"/>
      <c r="AS79" s="46"/>
      <c r="AU79" s="13"/>
      <c r="AV79" s="13"/>
      <c r="AW79" s="13"/>
      <c r="AX79" s="13"/>
      <c r="AY79" s="13"/>
      <c r="AZ79" s="13"/>
      <c r="BA79" s="13"/>
      <c r="BB79" s="13"/>
      <c r="BC79" s="13"/>
      <c r="BD79" s="13"/>
    </row>
    <row r="80" spans="1:56" x14ac:dyDescent="0.2">
      <c r="A80" s="14">
        <v>321001</v>
      </c>
      <c r="B80" s="14" t="s">
        <v>121</v>
      </c>
      <c r="C80" s="16">
        <v>364</v>
      </c>
      <c r="D80" s="17">
        <v>0</v>
      </c>
      <c r="E80" s="17">
        <f t="shared" ref="E80:E92" si="33">D80/$C80</f>
        <v>0</v>
      </c>
      <c r="F80" s="17">
        <v>0</v>
      </c>
      <c r="G80" s="17">
        <f t="shared" ref="G80:G92" si="34">F80/$C80</f>
        <v>0</v>
      </c>
      <c r="H80" s="17">
        <v>0</v>
      </c>
      <c r="I80" s="17">
        <f t="shared" ref="I80:I92" si="35">H80/$C80</f>
        <v>0</v>
      </c>
      <c r="J80" s="17">
        <v>42095</v>
      </c>
      <c r="K80" s="17">
        <f t="shared" ref="K80:K92" si="36">J80/$C80</f>
        <v>115.64560439560439</v>
      </c>
      <c r="L80" s="17">
        <v>0</v>
      </c>
      <c r="M80" s="17">
        <f t="shared" ref="M80:M92" si="37">L80/$C80</f>
        <v>0</v>
      </c>
      <c r="N80" s="17">
        <v>0</v>
      </c>
      <c r="O80" s="17">
        <f t="shared" ref="O80:O92" si="38">N80/$C80</f>
        <v>0</v>
      </c>
      <c r="P80" s="17">
        <v>0</v>
      </c>
      <c r="Q80" s="17">
        <f t="shared" ref="Q80:Q92" si="39">P80/$C80</f>
        <v>0</v>
      </c>
      <c r="R80" s="17">
        <v>0</v>
      </c>
      <c r="S80" s="17">
        <f t="shared" ref="S80:S92" si="40">R80/$C80</f>
        <v>0</v>
      </c>
      <c r="T80" s="17">
        <v>16192</v>
      </c>
      <c r="U80" s="17">
        <f t="shared" ref="U80:U92" si="41">T80/$C80</f>
        <v>44.483516483516482</v>
      </c>
      <c r="V80" s="17">
        <v>962</v>
      </c>
      <c r="W80" s="17">
        <f t="shared" ref="W80:W92" si="42">V80/$C80</f>
        <v>2.6428571428571428</v>
      </c>
      <c r="X80" s="17">
        <v>0</v>
      </c>
      <c r="Y80" s="17">
        <f t="shared" ref="Y80:AA92" si="43">X80/$C80</f>
        <v>0</v>
      </c>
      <c r="Z80" s="17">
        <v>0</v>
      </c>
      <c r="AA80" s="17">
        <f t="shared" si="43"/>
        <v>0</v>
      </c>
      <c r="AB80" s="17">
        <v>0</v>
      </c>
      <c r="AC80" s="17">
        <f t="shared" ref="AC80:AC92" si="44">AB80/$C80</f>
        <v>0</v>
      </c>
      <c r="AD80" s="17">
        <v>0</v>
      </c>
      <c r="AE80" s="17">
        <f t="shared" ref="AE80:AE92" si="45">AD80/$C80</f>
        <v>0</v>
      </c>
      <c r="AF80" s="17">
        <v>0</v>
      </c>
      <c r="AG80" s="17">
        <f t="shared" ref="AG80:AG92" si="46">AF80/$C80</f>
        <v>0</v>
      </c>
      <c r="AH80" s="17">
        <v>23787</v>
      </c>
      <c r="AI80" s="17">
        <f t="shared" ref="AI80:AI92" si="47">AH80/$C80</f>
        <v>65.348901098901095</v>
      </c>
      <c r="AJ80" s="17">
        <v>0</v>
      </c>
      <c r="AK80" s="17">
        <f t="shared" ref="AK80:AK92" si="48">AJ80/$C80</f>
        <v>0</v>
      </c>
      <c r="AL80" s="17">
        <v>0</v>
      </c>
      <c r="AM80" s="17">
        <f t="shared" ref="AM80:AM92" si="49">AL80/$C80</f>
        <v>0</v>
      </c>
      <c r="AN80" s="17">
        <v>0</v>
      </c>
      <c r="AO80" s="17">
        <f t="shared" ref="AO80:AO92" si="50">AN80/$C80</f>
        <v>0</v>
      </c>
      <c r="AP80" s="17">
        <v>0</v>
      </c>
      <c r="AQ80" s="17">
        <f t="shared" ref="AQ80:AQ92" si="51">AP80/$C80</f>
        <v>0</v>
      </c>
      <c r="AR80" s="18">
        <f t="shared" ref="AR80:AR91" si="52">D80+F80+H80+J80+L80+N80+P80+R80+T80+V80+X80+Z80+AB80+AD80+AF80+AH80+AJ80+AL80+AN80+AP80</f>
        <v>83036</v>
      </c>
      <c r="AS80" s="17">
        <f t="shared" ref="AS80:AS92" si="53">AR80/$C80</f>
        <v>228.12087912087912</v>
      </c>
      <c r="AU80" s="13"/>
      <c r="AV80" s="13"/>
      <c r="AW80" s="13"/>
      <c r="AX80" s="13"/>
      <c r="AY80" s="13"/>
      <c r="AZ80" s="13"/>
      <c r="BA80" s="13"/>
      <c r="BB80" s="13"/>
      <c r="BC80" s="13"/>
      <c r="BD80" s="13"/>
    </row>
    <row r="81" spans="1:56" s="13" customFormat="1" x14ac:dyDescent="0.2">
      <c r="A81" s="19">
        <v>329001</v>
      </c>
      <c r="B81" s="36" t="s">
        <v>122</v>
      </c>
      <c r="C81" s="16">
        <v>369</v>
      </c>
      <c r="D81" s="21">
        <v>0</v>
      </c>
      <c r="E81" s="21">
        <f t="shared" si="33"/>
        <v>0</v>
      </c>
      <c r="F81" s="21">
        <v>0</v>
      </c>
      <c r="G81" s="21">
        <f t="shared" si="34"/>
        <v>0</v>
      </c>
      <c r="H81" s="21">
        <v>1035</v>
      </c>
      <c r="I81" s="21">
        <f t="shared" si="35"/>
        <v>2.8048780487804876</v>
      </c>
      <c r="J81" s="21">
        <v>42625</v>
      </c>
      <c r="K81" s="21">
        <f t="shared" si="36"/>
        <v>115.51490514905149</v>
      </c>
      <c r="L81" s="21">
        <v>12307</v>
      </c>
      <c r="M81" s="21">
        <f t="shared" si="37"/>
        <v>33.352303523035232</v>
      </c>
      <c r="N81" s="21">
        <v>0</v>
      </c>
      <c r="O81" s="21">
        <f t="shared" si="38"/>
        <v>0</v>
      </c>
      <c r="P81" s="21">
        <v>0</v>
      </c>
      <c r="Q81" s="21">
        <f t="shared" si="39"/>
        <v>0</v>
      </c>
      <c r="R81" s="21">
        <v>0</v>
      </c>
      <c r="S81" s="21">
        <f t="shared" si="40"/>
        <v>0</v>
      </c>
      <c r="T81" s="21">
        <v>4461</v>
      </c>
      <c r="U81" s="21">
        <f t="shared" si="41"/>
        <v>12.089430894308943</v>
      </c>
      <c r="V81" s="21">
        <v>1372</v>
      </c>
      <c r="W81" s="21">
        <f t="shared" si="42"/>
        <v>3.7181571815718155</v>
      </c>
      <c r="X81" s="21">
        <v>0</v>
      </c>
      <c r="Y81" s="21">
        <f t="shared" si="43"/>
        <v>0</v>
      </c>
      <c r="Z81" s="21">
        <v>0</v>
      </c>
      <c r="AA81" s="21">
        <f t="shared" si="43"/>
        <v>0</v>
      </c>
      <c r="AB81" s="21">
        <v>4274</v>
      </c>
      <c r="AC81" s="21">
        <f t="shared" si="44"/>
        <v>11.582655826558266</v>
      </c>
      <c r="AD81" s="21">
        <v>0</v>
      </c>
      <c r="AE81" s="21">
        <f t="shared" si="45"/>
        <v>0</v>
      </c>
      <c r="AF81" s="21">
        <v>0</v>
      </c>
      <c r="AG81" s="21">
        <f t="shared" si="46"/>
        <v>0</v>
      </c>
      <c r="AH81" s="21">
        <v>15304</v>
      </c>
      <c r="AI81" s="21">
        <f t="shared" si="47"/>
        <v>41.474254742547423</v>
      </c>
      <c r="AJ81" s="21">
        <v>0</v>
      </c>
      <c r="AK81" s="21">
        <f t="shared" si="48"/>
        <v>0</v>
      </c>
      <c r="AL81" s="21">
        <v>0</v>
      </c>
      <c r="AM81" s="21">
        <f t="shared" si="49"/>
        <v>0</v>
      </c>
      <c r="AN81" s="21">
        <v>0</v>
      </c>
      <c r="AO81" s="21">
        <f t="shared" si="50"/>
        <v>0</v>
      </c>
      <c r="AP81" s="21">
        <v>0</v>
      </c>
      <c r="AQ81" s="21">
        <f t="shared" si="51"/>
        <v>0</v>
      </c>
      <c r="AR81" s="22">
        <f t="shared" si="52"/>
        <v>81378</v>
      </c>
      <c r="AS81" s="21">
        <f t="shared" si="53"/>
        <v>220.53658536585365</v>
      </c>
    </row>
    <row r="82" spans="1:56" s="13" customFormat="1" x14ac:dyDescent="0.2">
      <c r="A82" s="19">
        <v>331001</v>
      </c>
      <c r="B82" s="36" t="s">
        <v>123</v>
      </c>
      <c r="C82" s="16">
        <v>525</v>
      </c>
      <c r="D82" s="21">
        <v>0</v>
      </c>
      <c r="E82" s="21">
        <f t="shared" si="33"/>
        <v>0</v>
      </c>
      <c r="F82" s="21">
        <v>6790</v>
      </c>
      <c r="G82" s="21">
        <f t="shared" si="34"/>
        <v>12.933333333333334</v>
      </c>
      <c r="H82" s="21">
        <v>23337</v>
      </c>
      <c r="I82" s="21">
        <f t="shared" si="35"/>
        <v>44.451428571428572</v>
      </c>
      <c r="J82" s="21">
        <v>22824</v>
      </c>
      <c r="K82" s="21">
        <f t="shared" si="36"/>
        <v>43.474285714285713</v>
      </c>
      <c r="L82" s="21">
        <v>0</v>
      </c>
      <c r="M82" s="21">
        <f t="shared" si="37"/>
        <v>0</v>
      </c>
      <c r="N82" s="21">
        <v>5485</v>
      </c>
      <c r="O82" s="21">
        <f t="shared" si="38"/>
        <v>10.447619047619048</v>
      </c>
      <c r="P82" s="21">
        <v>0</v>
      </c>
      <c r="Q82" s="21">
        <f t="shared" si="39"/>
        <v>0</v>
      </c>
      <c r="R82" s="21">
        <v>0</v>
      </c>
      <c r="S82" s="21">
        <f t="shared" si="40"/>
        <v>0</v>
      </c>
      <c r="T82" s="21">
        <v>23079</v>
      </c>
      <c r="U82" s="21">
        <f t="shared" si="41"/>
        <v>43.96</v>
      </c>
      <c r="V82" s="21">
        <v>868</v>
      </c>
      <c r="W82" s="21">
        <f t="shared" si="42"/>
        <v>1.6533333333333333</v>
      </c>
      <c r="X82" s="21">
        <v>0</v>
      </c>
      <c r="Y82" s="21">
        <f t="shared" si="43"/>
        <v>0</v>
      </c>
      <c r="Z82" s="21">
        <v>0</v>
      </c>
      <c r="AA82" s="21">
        <f t="shared" si="43"/>
        <v>0</v>
      </c>
      <c r="AB82" s="21">
        <v>0</v>
      </c>
      <c r="AC82" s="21">
        <f t="shared" si="44"/>
        <v>0</v>
      </c>
      <c r="AD82" s="21">
        <v>0</v>
      </c>
      <c r="AE82" s="21">
        <f t="shared" si="45"/>
        <v>0</v>
      </c>
      <c r="AF82" s="21">
        <v>1437</v>
      </c>
      <c r="AG82" s="21">
        <f t="shared" si="46"/>
        <v>2.7371428571428571</v>
      </c>
      <c r="AH82" s="21">
        <v>34141</v>
      </c>
      <c r="AI82" s="21">
        <f t="shared" si="47"/>
        <v>65.030476190476193</v>
      </c>
      <c r="AJ82" s="21">
        <v>0</v>
      </c>
      <c r="AK82" s="21">
        <f t="shared" si="48"/>
        <v>0</v>
      </c>
      <c r="AL82" s="21">
        <v>0</v>
      </c>
      <c r="AM82" s="21">
        <f t="shared" si="49"/>
        <v>0</v>
      </c>
      <c r="AN82" s="21">
        <v>0</v>
      </c>
      <c r="AO82" s="21">
        <f t="shared" si="50"/>
        <v>0</v>
      </c>
      <c r="AP82" s="21">
        <v>0</v>
      </c>
      <c r="AQ82" s="21">
        <f t="shared" si="51"/>
        <v>0</v>
      </c>
      <c r="AR82" s="22">
        <f t="shared" si="52"/>
        <v>117961</v>
      </c>
      <c r="AS82" s="21">
        <f t="shared" si="53"/>
        <v>224.68761904761905</v>
      </c>
    </row>
    <row r="83" spans="1:56" s="13" customFormat="1" x14ac:dyDescent="0.2">
      <c r="A83" s="19">
        <v>333001</v>
      </c>
      <c r="B83" s="36" t="s">
        <v>124</v>
      </c>
      <c r="C83" s="16">
        <v>691</v>
      </c>
      <c r="D83" s="21">
        <v>0</v>
      </c>
      <c r="E83" s="21">
        <f t="shared" si="33"/>
        <v>0</v>
      </c>
      <c r="F83" s="21">
        <v>74049</v>
      </c>
      <c r="G83" s="21">
        <f t="shared" si="34"/>
        <v>107.16208393632417</v>
      </c>
      <c r="H83" s="21">
        <v>7871</v>
      </c>
      <c r="I83" s="21">
        <f t="shared" si="35"/>
        <v>11.390738060781477</v>
      </c>
      <c r="J83" s="21">
        <v>65489</v>
      </c>
      <c r="K83" s="21">
        <f t="shared" si="36"/>
        <v>94.774240231548475</v>
      </c>
      <c r="L83" s="21">
        <v>23453</v>
      </c>
      <c r="M83" s="21">
        <f t="shared" si="37"/>
        <v>33.940665701881329</v>
      </c>
      <c r="N83" s="21">
        <v>330</v>
      </c>
      <c r="O83" s="21">
        <f t="shared" si="38"/>
        <v>0.47756874095513746</v>
      </c>
      <c r="P83" s="21">
        <v>0</v>
      </c>
      <c r="Q83" s="21">
        <f t="shared" si="39"/>
        <v>0</v>
      </c>
      <c r="R83" s="21">
        <v>0</v>
      </c>
      <c r="S83" s="21">
        <f t="shared" si="40"/>
        <v>0</v>
      </c>
      <c r="T83" s="21">
        <v>41566</v>
      </c>
      <c r="U83" s="21">
        <f t="shared" si="41"/>
        <v>60.153400868306804</v>
      </c>
      <c r="V83" s="21">
        <v>1394</v>
      </c>
      <c r="W83" s="21">
        <f t="shared" si="42"/>
        <v>2.0173661360347324</v>
      </c>
      <c r="X83" s="21">
        <v>0</v>
      </c>
      <c r="Y83" s="21">
        <f t="shared" si="43"/>
        <v>0</v>
      </c>
      <c r="Z83" s="21">
        <v>0</v>
      </c>
      <c r="AA83" s="21">
        <f t="shared" si="43"/>
        <v>0</v>
      </c>
      <c r="AB83" s="21">
        <v>0</v>
      </c>
      <c r="AC83" s="21">
        <f t="shared" si="44"/>
        <v>0</v>
      </c>
      <c r="AD83" s="21">
        <v>0</v>
      </c>
      <c r="AE83" s="21">
        <f t="shared" si="45"/>
        <v>0</v>
      </c>
      <c r="AF83" s="21">
        <v>0</v>
      </c>
      <c r="AG83" s="21">
        <f t="shared" si="46"/>
        <v>0</v>
      </c>
      <c r="AH83" s="21">
        <v>4452</v>
      </c>
      <c r="AI83" s="21">
        <f t="shared" si="47"/>
        <v>6.4428364688856732</v>
      </c>
      <c r="AJ83" s="21">
        <v>0</v>
      </c>
      <c r="AK83" s="21">
        <f t="shared" si="48"/>
        <v>0</v>
      </c>
      <c r="AL83" s="21">
        <v>166458</v>
      </c>
      <c r="AM83" s="21">
        <f t="shared" si="49"/>
        <v>240.89435600578872</v>
      </c>
      <c r="AN83" s="21">
        <v>0</v>
      </c>
      <c r="AO83" s="21">
        <f t="shared" si="50"/>
        <v>0</v>
      </c>
      <c r="AP83" s="21">
        <v>0</v>
      </c>
      <c r="AQ83" s="21">
        <f t="shared" si="51"/>
        <v>0</v>
      </c>
      <c r="AR83" s="22">
        <f t="shared" si="52"/>
        <v>385062</v>
      </c>
      <c r="AS83" s="21">
        <f t="shared" si="53"/>
        <v>557.25325615050656</v>
      </c>
    </row>
    <row r="84" spans="1:56" x14ac:dyDescent="0.2">
      <c r="A84" s="23">
        <v>336001</v>
      </c>
      <c r="B84" s="47" t="s">
        <v>125</v>
      </c>
      <c r="C84" s="25">
        <v>625</v>
      </c>
      <c r="D84" s="26">
        <v>0</v>
      </c>
      <c r="E84" s="26">
        <f t="shared" si="33"/>
        <v>0</v>
      </c>
      <c r="F84" s="26">
        <v>0</v>
      </c>
      <c r="G84" s="26">
        <f t="shared" si="34"/>
        <v>0</v>
      </c>
      <c r="H84" s="26">
        <v>6658</v>
      </c>
      <c r="I84" s="26">
        <f t="shared" si="35"/>
        <v>10.652799999999999</v>
      </c>
      <c r="J84" s="26">
        <v>21393</v>
      </c>
      <c r="K84" s="26">
        <f t="shared" si="36"/>
        <v>34.2288</v>
      </c>
      <c r="L84" s="26">
        <v>31743</v>
      </c>
      <c r="M84" s="26">
        <f t="shared" si="37"/>
        <v>50.788800000000002</v>
      </c>
      <c r="N84" s="26">
        <v>5833</v>
      </c>
      <c r="O84" s="26">
        <f t="shared" si="38"/>
        <v>9.3328000000000007</v>
      </c>
      <c r="P84" s="26">
        <v>0</v>
      </c>
      <c r="Q84" s="26">
        <f t="shared" si="39"/>
        <v>0</v>
      </c>
      <c r="R84" s="26">
        <v>0</v>
      </c>
      <c r="S84" s="26">
        <f t="shared" si="40"/>
        <v>0</v>
      </c>
      <c r="T84" s="26">
        <v>42955</v>
      </c>
      <c r="U84" s="26">
        <f t="shared" si="41"/>
        <v>68.727999999999994</v>
      </c>
      <c r="V84" s="26">
        <v>7544</v>
      </c>
      <c r="W84" s="26">
        <f t="shared" si="42"/>
        <v>12.070399999999999</v>
      </c>
      <c r="X84" s="26">
        <v>0</v>
      </c>
      <c r="Y84" s="26">
        <f t="shared" si="43"/>
        <v>0</v>
      </c>
      <c r="Z84" s="26">
        <v>1820</v>
      </c>
      <c r="AA84" s="26">
        <f t="shared" si="43"/>
        <v>2.9119999999999999</v>
      </c>
      <c r="AB84" s="26">
        <v>0</v>
      </c>
      <c r="AC84" s="26">
        <f t="shared" si="44"/>
        <v>0</v>
      </c>
      <c r="AD84" s="26">
        <v>0</v>
      </c>
      <c r="AE84" s="26">
        <f t="shared" si="45"/>
        <v>0</v>
      </c>
      <c r="AF84" s="26">
        <v>0</v>
      </c>
      <c r="AG84" s="26">
        <f t="shared" si="46"/>
        <v>0</v>
      </c>
      <c r="AH84" s="26">
        <v>37794</v>
      </c>
      <c r="AI84" s="26">
        <f t="shared" si="47"/>
        <v>60.470399999999998</v>
      </c>
      <c r="AJ84" s="26">
        <v>0</v>
      </c>
      <c r="AK84" s="26">
        <f t="shared" si="48"/>
        <v>0</v>
      </c>
      <c r="AL84" s="26">
        <v>0</v>
      </c>
      <c r="AM84" s="26">
        <f t="shared" si="49"/>
        <v>0</v>
      </c>
      <c r="AN84" s="26">
        <v>0</v>
      </c>
      <c r="AO84" s="26">
        <f t="shared" si="50"/>
        <v>0</v>
      </c>
      <c r="AP84" s="26">
        <v>0</v>
      </c>
      <c r="AQ84" s="26">
        <f t="shared" si="51"/>
        <v>0</v>
      </c>
      <c r="AR84" s="27">
        <f t="shared" si="52"/>
        <v>155740</v>
      </c>
      <c r="AS84" s="26">
        <f t="shared" si="53"/>
        <v>249.184</v>
      </c>
      <c r="AU84" s="13"/>
      <c r="AV84" s="13"/>
      <c r="AW84" s="13"/>
      <c r="AX84" s="13"/>
      <c r="AY84" s="13"/>
      <c r="AZ84" s="13"/>
      <c r="BA84" s="13"/>
      <c r="BB84" s="13"/>
      <c r="BC84" s="13"/>
      <c r="BD84" s="13"/>
    </row>
    <row r="85" spans="1:56" x14ac:dyDescent="0.2">
      <c r="A85" s="14">
        <v>337001</v>
      </c>
      <c r="B85" s="14" t="s">
        <v>126</v>
      </c>
      <c r="C85" s="16">
        <v>900</v>
      </c>
      <c r="D85" s="17">
        <v>0</v>
      </c>
      <c r="E85" s="17">
        <f t="shared" si="33"/>
        <v>0</v>
      </c>
      <c r="F85" s="17">
        <v>0</v>
      </c>
      <c r="G85" s="17">
        <f t="shared" si="34"/>
        <v>0</v>
      </c>
      <c r="H85" s="17">
        <v>0</v>
      </c>
      <c r="I85" s="17">
        <f t="shared" si="35"/>
        <v>0</v>
      </c>
      <c r="J85" s="17">
        <v>210938</v>
      </c>
      <c r="K85" s="17">
        <f t="shared" si="36"/>
        <v>234.37555555555556</v>
      </c>
      <c r="L85" s="17">
        <v>0</v>
      </c>
      <c r="M85" s="17">
        <f t="shared" si="37"/>
        <v>0</v>
      </c>
      <c r="N85" s="17">
        <v>4689</v>
      </c>
      <c r="O85" s="17">
        <f t="shared" si="38"/>
        <v>5.21</v>
      </c>
      <c r="P85" s="17">
        <v>0</v>
      </c>
      <c r="Q85" s="17">
        <f t="shared" si="39"/>
        <v>0</v>
      </c>
      <c r="R85" s="17">
        <v>0</v>
      </c>
      <c r="S85" s="17">
        <f t="shared" si="40"/>
        <v>0</v>
      </c>
      <c r="T85" s="17">
        <v>24279</v>
      </c>
      <c r="U85" s="17">
        <f t="shared" si="41"/>
        <v>26.976666666666667</v>
      </c>
      <c r="V85" s="17">
        <v>0</v>
      </c>
      <c r="W85" s="17">
        <f t="shared" si="42"/>
        <v>0</v>
      </c>
      <c r="X85" s="17">
        <v>0</v>
      </c>
      <c r="Y85" s="17">
        <f t="shared" si="43"/>
        <v>0</v>
      </c>
      <c r="Z85" s="17">
        <v>0</v>
      </c>
      <c r="AA85" s="17">
        <f t="shared" si="43"/>
        <v>0</v>
      </c>
      <c r="AB85" s="17">
        <v>32019</v>
      </c>
      <c r="AC85" s="17">
        <f t="shared" si="44"/>
        <v>35.576666666666668</v>
      </c>
      <c r="AD85" s="17">
        <v>0</v>
      </c>
      <c r="AE85" s="17">
        <f t="shared" si="45"/>
        <v>0</v>
      </c>
      <c r="AF85" s="17">
        <v>0</v>
      </c>
      <c r="AG85" s="17">
        <f t="shared" si="46"/>
        <v>0</v>
      </c>
      <c r="AH85" s="17">
        <v>60714</v>
      </c>
      <c r="AI85" s="17">
        <f t="shared" si="47"/>
        <v>67.459999999999994</v>
      </c>
      <c r="AJ85" s="17">
        <v>0</v>
      </c>
      <c r="AK85" s="17">
        <f t="shared" si="48"/>
        <v>0</v>
      </c>
      <c r="AL85" s="17">
        <v>0</v>
      </c>
      <c r="AM85" s="17">
        <f t="shared" si="49"/>
        <v>0</v>
      </c>
      <c r="AN85" s="17">
        <v>0</v>
      </c>
      <c r="AO85" s="17">
        <f t="shared" si="50"/>
        <v>0</v>
      </c>
      <c r="AP85" s="17">
        <v>0</v>
      </c>
      <c r="AQ85" s="17">
        <f t="shared" si="51"/>
        <v>0</v>
      </c>
      <c r="AR85" s="18">
        <f t="shared" si="52"/>
        <v>332639</v>
      </c>
      <c r="AS85" s="17">
        <f t="shared" si="53"/>
        <v>369.59888888888889</v>
      </c>
      <c r="AU85" s="13"/>
      <c r="AV85" s="13"/>
      <c r="AW85" s="13"/>
      <c r="AX85" s="13"/>
      <c r="AY85" s="13"/>
      <c r="AZ85" s="13"/>
      <c r="BA85" s="13"/>
      <c r="BB85" s="13"/>
      <c r="BC85" s="13"/>
      <c r="BD85" s="13"/>
    </row>
    <row r="86" spans="1:56" s="13" customFormat="1" x14ac:dyDescent="0.2">
      <c r="A86" s="19">
        <v>339001</v>
      </c>
      <c r="B86" s="36" t="s">
        <v>127</v>
      </c>
      <c r="C86" s="16">
        <v>386</v>
      </c>
      <c r="D86" s="21">
        <v>0</v>
      </c>
      <c r="E86" s="21">
        <f t="shared" si="33"/>
        <v>0</v>
      </c>
      <c r="F86" s="21">
        <v>0</v>
      </c>
      <c r="G86" s="21">
        <f t="shared" si="34"/>
        <v>0</v>
      </c>
      <c r="H86" s="21">
        <v>31582</v>
      </c>
      <c r="I86" s="21">
        <f t="shared" si="35"/>
        <v>81.818652849740928</v>
      </c>
      <c r="J86" s="21">
        <v>0</v>
      </c>
      <c r="K86" s="21">
        <f t="shared" si="36"/>
        <v>0</v>
      </c>
      <c r="L86" s="21">
        <v>0</v>
      </c>
      <c r="M86" s="21">
        <f t="shared" si="37"/>
        <v>0</v>
      </c>
      <c r="N86" s="21">
        <v>5704</v>
      </c>
      <c r="O86" s="21">
        <f t="shared" si="38"/>
        <v>14.777202072538859</v>
      </c>
      <c r="P86" s="21">
        <v>0</v>
      </c>
      <c r="Q86" s="21">
        <f t="shared" si="39"/>
        <v>0</v>
      </c>
      <c r="R86" s="21">
        <v>0</v>
      </c>
      <c r="S86" s="21">
        <f t="shared" si="40"/>
        <v>0</v>
      </c>
      <c r="T86" s="21">
        <v>21574</v>
      </c>
      <c r="U86" s="21">
        <f t="shared" si="41"/>
        <v>55.891191709844563</v>
      </c>
      <c r="V86" s="21">
        <v>34741</v>
      </c>
      <c r="W86" s="21">
        <f t="shared" si="42"/>
        <v>90.002590673575128</v>
      </c>
      <c r="X86" s="21">
        <v>0</v>
      </c>
      <c r="Y86" s="21">
        <f t="shared" si="43"/>
        <v>0</v>
      </c>
      <c r="Z86" s="21">
        <v>0</v>
      </c>
      <c r="AA86" s="21">
        <f t="shared" si="43"/>
        <v>0</v>
      </c>
      <c r="AB86" s="21">
        <v>0</v>
      </c>
      <c r="AC86" s="21">
        <f t="shared" si="44"/>
        <v>0</v>
      </c>
      <c r="AD86" s="21">
        <v>0</v>
      </c>
      <c r="AE86" s="21">
        <f t="shared" si="45"/>
        <v>0</v>
      </c>
      <c r="AF86" s="21">
        <v>1674</v>
      </c>
      <c r="AG86" s="21">
        <f t="shared" si="46"/>
        <v>4.3367875647668397</v>
      </c>
      <c r="AH86" s="21">
        <v>28515</v>
      </c>
      <c r="AI86" s="21">
        <f t="shared" si="47"/>
        <v>73.873056994818654</v>
      </c>
      <c r="AJ86" s="21">
        <v>0</v>
      </c>
      <c r="AK86" s="21">
        <f t="shared" si="48"/>
        <v>0</v>
      </c>
      <c r="AL86" s="21">
        <v>1947</v>
      </c>
      <c r="AM86" s="21">
        <f t="shared" si="49"/>
        <v>5.0440414507772022</v>
      </c>
      <c r="AN86" s="21">
        <v>0</v>
      </c>
      <c r="AO86" s="21">
        <f t="shared" si="50"/>
        <v>0</v>
      </c>
      <c r="AP86" s="21">
        <v>0</v>
      </c>
      <c r="AQ86" s="21">
        <f t="shared" si="51"/>
        <v>0</v>
      </c>
      <c r="AR86" s="22">
        <f t="shared" si="52"/>
        <v>125737</v>
      </c>
      <c r="AS86" s="21">
        <f t="shared" si="53"/>
        <v>325.74352331606218</v>
      </c>
    </row>
    <row r="87" spans="1:56" s="13" customFormat="1" x14ac:dyDescent="0.2">
      <c r="A87" s="19">
        <v>340001</v>
      </c>
      <c r="B87" s="36" t="s">
        <v>128</v>
      </c>
      <c r="C87" s="16">
        <v>103</v>
      </c>
      <c r="D87" s="21">
        <v>0</v>
      </c>
      <c r="E87" s="21">
        <f>D87/$C87</f>
        <v>0</v>
      </c>
      <c r="F87" s="21">
        <v>0</v>
      </c>
      <c r="G87" s="21">
        <f>F87/$C87</f>
        <v>0</v>
      </c>
      <c r="H87" s="21">
        <v>0</v>
      </c>
      <c r="I87" s="21">
        <f>H87/$C87</f>
        <v>0</v>
      </c>
      <c r="J87" s="21">
        <v>0</v>
      </c>
      <c r="K87" s="21">
        <f>J87/$C87</f>
        <v>0</v>
      </c>
      <c r="L87" s="21">
        <v>0</v>
      </c>
      <c r="M87" s="21">
        <f>L87/$C87</f>
        <v>0</v>
      </c>
      <c r="N87" s="21">
        <v>0</v>
      </c>
      <c r="O87" s="21">
        <f>N87/$C87</f>
        <v>0</v>
      </c>
      <c r="P87" s="21">
        <v>0</v>
      </c>
      <c r="Q87" s="21">
        <f>P87/$C87</f>
        <v>0</v>
      </c>
      <c r="R87" s="21">
        <v>0</v>
      </c>
      <c r="S87" s="21">
        <f>R87/$C87</f>
        <v>0</v>
      </c>
      <c r="T87" s="21">
        <v>7197</v>
      </c>
      <c r="U87" s="21">
        <f>T87/$C87</f>
        <v>69.873786407766985</v>
      </c>
      <c r="V87" s="21">
        <v>65</v>
      </c>
      <c r="W87" s="21">
        <f t="shared" si="42"/>
        <v>0.6310679611650486</v>
      </c>
      <c r="X87" s="21">
        <v>0</v>
      </c>
      <c r="Y87" s="21">
        <f t="shared" si="43"/>
        <v>0</v>
      </c>
      <c r="Z87" s="21">
        <v>0</v>
      </c>
      <c r="AA87" s="21">
        <f t="shared" si="43"/>
        <v>0</v>
      </c>
      <c r="AB87" s="21">
        <v>0</v>
      </c>
      <c r="AC87" s="21">
        <f>AB87/$C87</f>
        <v>0</v>
      </c>
      <c r="AD87" s="21">
        <v>0</v>
      </c>
      <c r="AE87" s="21">
        <f>AD87/$C87</f>
        <v>0</v>
      </c>
      <c r="AF87" s="21">
        <v>0</v>
      </c>
      <c r="AG87" s="21">
        <f>AF87/$C87</f>
        <v>0</v>
      </c>
      <c r="AH87" s="21">
        <v>10202</v>
      </c>
      <c r="AI87" s="21">
        <f>AH87/$C87</f>
        <v>99.048543689320383</v>
      </c>
      <c r="AJ87" s="21">
        <v>0</v>
      </c>
      <c r="AK87" s="21">
        <f t="shared" si="48"/>
        <v>0</v>
      </c>
      <c r="AL87" s="21">
        <v>0</v>
      </c>
      <c r="AM87" s="21">
        <f t="shared" si="49"/>
        <v>0</v>
      </c>
      <c r="AN87" s="21">
        <v>0</v>
      </c>
      <c r="AO87" s="21">
        <f>AN87/$C87</f>
        <v>0</v>
      </c>
      <c r="AP87" s="21">
        <v>0</v>
      </c>
      <c r="AQ87" s="21">
        <f>AP87/$C87</f>
        <v>0</v>
      </c>
      <c r="AR87" s="22">
        <f t="shared" si="52"/>
        <v>17464</v>
      </c>
      <c r="AS87" s="21">
        <f>AR87/$C87</f>
        <v>169.55339805825244</v>
      </c>
    </row>
    <row r="88" spans="1:56" s="13" customFormat="1" x14ac:dyDescent="0.2">
      <c r="A88" s="19">
        <v>341001</v>
      </c>
      <c r="B88" s="36" t="s">
        <v>129</v>
      </c>
      <c r="C88" s="16">
        <v>302</v>
      </c>
      <c r="D88" s="21">
        <v>0</v>
      </c>
      <c r="E88" s="21">
        <f>D88/$C88</f>
        <v>0</v>
      </c>
      <c r="F88" s="21">
        <v>83289</v>
      </c>
      <c r="G88" s="21">
        <f>F88/$C88</f>
        <v>275.79139072847681</v>
      </c>
      <c r="H88" s="21">
        <v>15939</v>
      </c>
      <c r="I88" s="21">
        <f>H88/$C88</f>
        <v>52.778145695364238</v>
      </c>
      <c r="J88" s="21">
        <v>7193</v>
      </c>
      <c r="K88" s="21">
        <f>J88/$C88</f>
        <v>23.817880794701988</v>
      </c>
      <c r="L88" s="21">
        <v>0</v>
      </c>
      <c r="M88" s="21">
        <f>L88/$C88</f>
        <v>0</v>
      </c>
      <c r="N88" s="21">
        <v>233</v>
      </c>
      <c r="O88" s="21">
        <f>N88/$C88</f>
        <v>0.77152317880794707</v>
      </c>
      <c r="P88" s="21">
        <v>0</v>
      </c>
      <c r="Q88" s="21">
        <f>P88/$C88</f>
        <v>0</v>
      </c>
      <c r="R88" s="21">
        <v>0</v>
      </c>
      <c r="S88" s="21">
        <f>R88/$C88</f>
        <v>0</v>
      </c>
      <c r="T88" s="21">
        <v>6513</v>
      </c>
      <c r="U88" s="21">
        <f>T88/$C88</f>
        <v>21.566225165562916</v>
      </c>
      <c r="V88" s="21">
        <v>11868</v>
      </c>
      <c r="W88" s="21">
        <f t="shared" si="42"/>
        <v>39.298013245033111</v>
      </c>
      <c r="X88" s="21">
        <v>3510</v>
      </c>
      <c r="Y88" s="21">
        <f t="shared" si="43"/>
        <v>11.622516556291391</v>
      </c>
      <c r="Z88" s="21">
        <v>0</v>
      </c>
      <c r="AA88" s="21">
        <f t="shared" si="43"/>
        <v>0</v>
      </c>
      <c r="AB88" s="21">
        <v>0</v>
      </c>
      <c r="AC88" s="21">
        <f>AB88/$C88</f>
        <v>0</v>
      </c>
      <c r="AD88" s="21">
        <v>147977</v>
      </c>
      <c r="AE88" s="21">
        <f>AD88/$C88</f>
        <v>489.99006622516555</v>
      </c>
      <c r="AF88" s="21">
        <v>0</v>
      </c>
      <c r="AG88" s="21">
        <f>AF88/$C88</f>
        <v>0</v>
      </c>
      <c r="AH88" s="21">
        <v>32125</v>
      </c>
      <c r="AI88" s="21">
        <f>AH88/$C88</f>
        <v>106.37417218543047</v>
      </c>
      <c r="AJ88" s="21">
        <v>0</v>
      </c>
      <c r="AK88" s="21">
        <f t="shared" si="48"/>
        <v>0</v>
      </c>
      <c r="AL88" s="21">
        <v>0</v>
      </c>
      <c r="AM88" s="21">
        <f t="shared" si="49"/>
        <v>0</v>
      </c>
      <c r="AN88" s="21">
        <v>0</v>
      </c>
      <c r="AO88" s="21">
        <f>AN88/$C88</f>
        <v>0</v>
      </c>
      <c r="AP88" s="21">
        <v>0</v>
      </c>
      <c r="AQ88" s="21">
        <f>AP88/$C88</f>
        <v>0</v>
      </c>
      <c r="AR88" s="22">
        <f t="shared" si="52"/>
        <v>308647</v>
      </c>
      <c r="AS88" s="21">
        <f>AR88/$C88</f>
        <v>1022.0099337748344</v>
      </c>
    </row>
    <row r="89" spans="1:56" x14ac:dyDescent="0.2">
      <c r="A89" s="23">
        <v>342001</v>
      </c>
      <c r="B89" s="47" t="s">
        <v>130</v>
      </c>
      <c r="C89" s="25">
        <v>80</v>
      </c>
      <c r="D89" s="21">
        <v>0</v>
      </c>
      <c r="E89" s="21">
        <f>D89/$C89</f>
        <v>0</v>
      </c>
      <c r="F89" s="21">
        <v>58145</v>
      </c>
      <c r="G89" s="21">
        <f>F89/$C89</f>
        <v>726.8125</v>
      </c>
      <c r="H89" s="21">
        <v>3987</v>
      </c>
      <c r="I89" s="21">
        <f>H89/$C89</f>
        <v>49.837499999999999</v>
      </c>
      <c r="J89" s="21">
        <v>1170</v>
      </c>
      <c r="K89" s="21">
        <f>J89/$C89</f>
        <v>14.625</v>
      </c>
      <c r="L89" s="21">
        <v>3073</v>
      </c>
      <c r="M89" s="21">
        <f>L89/$C89</f>
        <v>38.412500000000001</v>
      </c>
      <c r="N89" s="21">
        <v>0</v>
      </c>
      <c r="O89" s="21">
        <f>N89/$C89</f>
        <v>0</v>
      </c>
      <c r="P89" s="21">
        <v>0</v>
      </c>
      <c r="Q89" s="21">
        <f>P89/$C89</f>
        <v>0</v>
      </c>
      <c r="R89" s="21">
        <v>0</v>
      </c>
      <c r="S89" s="21">
        <f>R89/$C89</f>
        <v>0</v>
      </c>
      <c r="T89" s="21">
        <v>12860</v>
      </c>
      <c r="U89" s="21">
        <f>T89/$C89</f>
        <v>160.75</v>
      </c>
      <c r="V89" s="21">
        <v>0</v>
      </c>
      <c r="W89" s="21">
        <f t="shared" si="42"/>
        <v>0</v>
      </c>
      <c r="X89" s="21">
        <v>0</v>
      </c>
      <c r="Y89" s="21">
        <f t="shared" si="43"/>
        <v>0</v>
      </c>
      <c r="Z89" s="21">
        <v>0</v>
      </c>
      <c r="AA89" s="21">
        <f t="shared" si="43"/>
        <v>0</v>
      </c>
      <c r="AB89" s="21">
        <v>0</v>
      </c>
      <c r="AC89" s="21">
        <f>AB89/$C89</f>
        <v>0</v>
      </c>
      <c r="AD89" s="21">
        <v>0</v>
      </c>
      <c r="AE89" s="21">
        <f>AD89/$C89</f>
        <v>0</v>
      </c>
      <c r="AF89" s="21">
        <v>0</v>
      </c>
      <c r="AG89" s="21">
        <f>AF89/$C89</f>
        <v>0</v>
      </c>
      <c r="AH89" s="21">
        <v>8195</v>
      </c>
      <c r="AI89" s="21">
        <f>AH89/$C89</f>
        <v>102.4375</v>
      </c>
      <c r="AJ89" s="21">
        <v>0</v>
      </c>
      <c r="AK89" s="21">
        <f t="shared" si="48"/>
        <v>0</v>
      </c>
      <c r="AL89" s="21">
        <v>0</v>
      </c>
      <c r="AM89" s="21">
        <f t="shared" si="49"/>
        <v>0</v>
      </c>
      <c r="AN89" s="21">
        <v>80678</v>
      </c>
      <c r="AO89" s="21">
        <f>AN89/$C89</f>
        <v>1008.475</v>
      </c>
      <c r="AP89" s="21">
        <v>0</v>
      </c>
      <c r="AQ89" s="21">
        <f>AP89/$C89</f>
        <v>0</v>
      </c>
      <c r="AR89" s="22">
        <f t="shared" si="52"/>
        <v>168108</v>
      </c>
      <c r="AS89" s="21">
        <f>AR89/$C89</f>
        <v>2101.35</v>
      </c>
      <c r="AU89" s="13"/>
      <c r="AV89" s="13"/>
      <c r="AW89" s="13"/>
      <c r="AX89" s="13"/>
      <c r="AY89" s="13"/>
      <c r="AZ89" s="13"/>
      <c r="BA89" s="13"/>
      <c r="BB89" s="13"/>
      <c r="BC89" s="13"/>
      <c r="BD89" s="13"/>
    </row>
    <row r="90" spans="1:56" x14ac:dyDescent="0.2">
      <c r="A90" s="14">
        <v>343001</v>
      </c>
      <c r="B90" s="14" t="s">
        <v>131</v>
      </c>
      <c r="C90" s="48">
        <v>182</v>
      </c>
      <c r="D90" s="17">
        <v>0</v>
      </c>
      <c r="E90" s="17">
        <f>D90/$C90</f>
        <v>0</v>
      </c>
      <c r="F90" s="17">
        <v>7275</v>
      </c>
      <c r="G90" s="17">
        <f>F90/$C90</f>
        <v>39.972527472527474</v>
      </c>
      <c r="H90" s="17">
        <v>0</v>
      </c>
      <c r="I90" s="17">
        <f>H90/$C90</f>
        <v>0</v>
      </c>
      <c r="J90" s="17">
        <v>3935</v>
      </c>
      <c r="K90" s="17">
        <f>J90/$C90</f>
        <v>21.62087912087912</v>
      </c>
      <c r="L90" s="17">
        <v>0</v>
      </c>
      <c r="M90" s="17">
        <f>L90/$C90</f>
        <v>0</v>
      </c>
      <c r="N90" s="17">
        <v>0</v>
      </c>
      <c r="O90" s="17">
        <f>N90/$C90</f>
        <v>0</v>
      </c>
      <c r="P90" s="17">
        <v>0</v>
      </c>
      <c r="Q90" s="17">
        <f>P90/$C90</f>
        <v>0</v>
      </c>
      <c r="R90" s="17">
        <v>0</v>
      </c>
      <c r="S90" s="17">
        <f>R90/$C90</f>
        <v>0</v>
      </c>
      <c r="T90" s="17">
        <v>6214</v>
      </c>
      <c r="U90" s="17">
        <f>T90/$C90</f>
        <v>34.142857142857146</v>
      </c>
      <c r="V90" s="17">
        <v>311</v>
      </c>
      <c r="W90" s="17">
        <f>V90/$C90</f>
        <v>1.7087912087912087</v>
      </c>
      <c r="X90" s="17">
        <v>0</v>
      </c>
      <c r="Y90" s="17">
        <f t="shared" si="43"/>
        <v>0</v>
      </c>
      <c r="Z90" s="17">
        <v>0</v>
      </c>
      <c r="AA90" s="17">
        <f t="shared" si="43"/>
        <v>0</v>
      </c>
      <c r="AB90" s="17">
        <v>0</v>
      </c>
      <c r="AC90" s="17">
        <f>AB90/$C90</f>
        <v>0</v>
      </c>
      <c r="AD90" s="17">
        <v>45442</v>
      </c>
      <c r="AE90" s="17">
        <f>AD90/$C90</f>
        <v>249.68131868131869</v>
      </c>
      <c r="AF90" s="17">
        <v>0</v>
      </c>
      <c r="AG90" s="17">
        <f>AF90/$C90</f>
        <v>0</v>
      </c>
      <c r="AH90" s="17">
        <v>26647</v>
      </c>
      <c r="AI90" s="17">
        <f>AH90/$C90</f>
        <v>146.41208791208791</v>
      </c>
      <c r="AJ90" s="17">
        <v>0</v>
      </c>
      <c r="AK90" s="17">
        <f>AJ90/$C90</f>
        <v>0</v>
      </c>
      <c r="AL90" s="17">
        <v>0</v>
      </c>
      <c r="AM90" s="17">
        <f>AL90/$C90</f>
        <v>0</v>
      </c>
      <c r="AN90" s="17">
        <v>0</v>
      </c>
      <c r="AO90" s="17">
        <f>AN90/$C90</f>
        <v>0</v>
      </c>
      <c r="AP90" s="17">
        <v>0</v>
      </c>
      <c r="AQ90" s="17">
        <f>AP90/$C90</f>
        <v>0</v>
      </c>
      <c r="AR90" s="18">
        <f>D90+F90+H90+J90+L90+N90+P90+R90+T90+V90+X90+Z90+AB90+AD90+AF90+AH90+AJ90+AL90+AN90+AP90</f>
        <v>89824</v>
      </c>
      <c r="AS90" s="17">
        <f>AR90/$C90</f>
        <v>493.53846153846155</v>
      </c>
      <c r="AU90" s="13"/>
      <c r="AV90" s="13"/>
      <c r="AW90" s="13"/>
      <c r="AX90" s="13"/>
      <c r="AY90" s="13"/>
      <c r="AZ90" s="13"/>
      <c r="BA90" s="13"/>
      <c r="BB90" s="13"/>
      <c r="BC90" s="13"/>
      <c r="BD90" s="13"/>
    </row>
    <row r="91" spans="1:56" s="13" customFormat="1" x14ac:dyDescent="0.2">
      <c r="A91" s="49">
        <v>344001</v>
      </c>
      <c r="B91" s="49" t="s">
        <v>132</v>
      </c>
      <c r="C91" s="25">
        <v>167</v>
      </c>
      <c r="D91" s="26">
        <v>0</v>
      </c>
      <c r="E91" s="26">
        <f>D91/$C91</f>
        <v>0</v>
      </c>
      <c r="F91" s="26">
        <v>0</v>
      </c>
      <c r="G91" s="26">
        <f>F91/$C91</f>
        <v>0</v>
      </c>
      <c r="H91" s="26">
        <v>0</v>
      </c>
      <c r="I91" s="26">
        <f>H91/$C91</f>
        <v>0</v>
      </c>
      <c r="J91" s="26">
        <v>32683</v>
      </c>
      <c r="K91" s="26">
        <f>J91/$C91</f>
        <v>195.70658682634732</v>
      </c>
      <c r="L91" s="26">
        <v>0</v>
      </c>
      <c r="M91" s="26">
        <f>L91/$C91</f>
        <v>0</v>
      </c>
      <c r="N91" s="26">
        <v>0</v>
      </c>
      <c r="O91" s="26">
        <f>N91/$C91</f>
        <v>0</v>
      </c>
      <c r="P91" s="26">
        <v>0</v>
      </c>
      <c r="Q91" s="26">
        <f>P91/$C91</f>
        <v>0</v>
      </c>
      <c r="R91" s="26">
        <v>0</v>
      </c>
      <c r="S91" s="26">
        <f>R91/$C91</f>
        <v>0</v>
      </c>
      <c r="T91" s="26">
        <v>12414</v>
      </c>
      <c r="U91" s="26">
        <f>T91/$C91</f>
        <v>74.335329341317362</v>
      </c>
      <c r="V91" s="26">
        <v>4318</v>
      </c>
      <c r="W91" s="26">
        <f t="shared" si="42"/>
        <v>25.856287425149702</v>
      </c>
      <c r="X91" s="26">
        <v>4454</v>
      </c>
      <c r="Y91" s="26">
        <f t="shared" si="43"/>
        <v>26.67065868263473</v>
      </c>
      <c r="Z91" s="26">
        <v>0</v>
      </c>
      <c r="AA91" s="26">
        <f t="shared" si="43"/>
        <v>0</v>
      </c>
      <c r="AB91" s="26">
        <v>0</v>
      </c>
      <c r="AC91" s="26">
        <f>AB91/$C91</f>
        <v>0</v>
      </c>
      <c r="AD91" s="26">
        <v>58430</v>
      </c>
      <c r="AE91" s="26">
        <f>AD91/$C91</f>
        <v>349.88023952095807</v>
      </c>
      <c r="AF91" s="26">
        <v>0</v>
      </c>
      <c r="AG91" s="26">
        <f>AF91/$C91</f>
        <v>0</v>
      </c>
      <c r="AH91" s="26">
        <v>14517</v>
      </c>
      <c r="AI91" s="26">
        <f>AH91/$C91</f>
        <v>86.928143712574851</v>
      </c>
      <c r="AJ91" s="26">
        <v>0</v>
      </c>
      <c r="AK91" s="26">
        <f t="shared" si="48"/>
        <v>0</v>
      </c>
      <c r="AL91" s="26">
        <v>0</v>
      </c>
      <c r="AM91" s="26">
        <f t="shared" si="49"/>
        <v>0</v>
      </c>
      <c r="AN91" s="26">
        <v>0</v>
      </c>
      <c r="AO91" s="26">
        <f>AN91/$C91</f>
        <v>0</v>
      </c>
      <c r="AP91" s="26">
        <v>0</v>
      </c>
      <c r="AQ91" s="26">
        <f>AP91/$C91</f>
        <v>0</v>
      </c>
      <c r="AR91" s="27">
        <f t="shared" si="52"/>
        <v>126816</v>
      </c>
      <c r="AS91" s="26">
        <f>AR91/$C91</f>
        <v>759.37724550898201</v>
      </c>
    </row>
    <row r="92" spans="1:56" x14ac:dyDescent="0.2">
      <c r="A92" s="39"/>
      <c r="B92" s="40" t="s">
        <v>133</v>
      </c>
      <c r="C92" s="30">
        <f>SUM(C80:C91)</f>
        <v>4694</v>
      </c>
      <c r="D92" s="50">
        <f>SUM(D80:D91)</f>
        <v>0</v>
      </c>
      <c r="E92" s="50">
        <f t="shared" si="33"/>
        <v>0</v>
      </c>
      <c r="F92" s="50">
        <f>SUM(F80:F91)</f>
        <v>229548</v>
      </c>
      <c r="G92" s="50">
        <f t="shared" si="34"/>
        <v>48.902428632296548</v>
      </c>
      <c r="H92" s="50">
        <f>SUM(H80:H91)</f>
        <v>90409</v>
      </c>
      <c r="I92" s="50">
        <f t="shared" si="35"/>
        <v>19.260545377077118</v>
      </c>
      <c r="J92" s="50">
        <f>SUM(J80:J91)</f>
        <v>450345</v>
      </c>
      <c r="K92" s="50">
        <f t="shared" si="36"/>
        <v>95.94056242011078</v>
      </c>
      <c r="L92" s="50">
        <f>SUM(L80:L91)</f>
        <v>70576</v>
      </c>
      <c r="M92" s="50">
        <f t="shared" si="37"/>
        <v>15.035364294844483</v>
      </c>
      <c r="N92" s="50">
        <f>SUM(N80:N91)</f>
        <v>22274</v>
      </c>
      <c r="O92" s="50">
        <f t="shared" si="38"/>
        <v>4.7452066467831271</v>
      </c>
      <c r="P92" s="50">
        <f>SUM(P80:P91)</f>
        <v>0</v>
      </c>
      <c r="Q92" s="50">
        <f t="shared" si="39"/>
        <v>0</v>
      </c>
      <c r="R92" s="50">
        <f>SUM(R80:R91)</f>
        <v>0</v>
      </c>
      <c r="S92" s="50">
        <f t="shared" si="40"/>
        <v>0</v>
      </c>
      <c r="T92" s="50">
        <f>SUM(T80:T91)</f>
        <v>219304</v>
      </c>
      <c r="U92" s="50">
        <f t="shared" si="41"/>
        <v>46.720068172134638</v>
      </c>
      <c r="V92" s="50">
        <f>SUM(V80:V91)</f>
        <v>63443</v>
      </c>
      <c r="W92" s="50">
        <f t="shared" si="42"/>
        <v>13.515764806135492</v>
      </c>
      <c r="X92" s="50">
        <f>SUM(X80:X91)</f>
        <v>7964</v>
      </c>
      <c r="Y92" s="50">
        <f t="shared" si="43"/>
        <v>1.6966340008521517</v>
      </c>
      <c r="Z92" s="50">
        <f>SUM(Z80:Z91)</f>
        <v>1820</v>
      </c>
      <c r="AA92" s="50">
        <f t="shared" si="43"/>
        <v>0.38772901576480612</v>
      </c>
      <c r="AB92" s="50">
        <f>SUM(AB80:AB91)</f>
        <v>36293</v>
      </c>
      <c r="AC92" s="50">
        <f t="shared" si="44"/>
        <v>7.7317852577758845</v>
      </c>
      <c r="AD92" s="50">
        <f>SUM(AD80:AD91)</f>
        <v>251849</v>
      </c>
      <c r="AE92" s="50">
        <f t="shared" si="45"/>
        <v>53.653387302939926</v>
      </c>
      <c r="AF92" s="50">
        <f>SUM(AF80:AF91)</f>
        <v>3111</v>
      </c>
      <c r="AG92" s="50">
        <f t="shared" si="46"/>
        <v>0.66276097145291857</v>
      </c>
      <c r="AH92" s="50">
        <f>SUM(AH80:AH91)</f>
        <v>296393</v>
      </c>
      <c r="AI92" s="50">
        <f t="shared" si="47"/>
        <v>63.142948444823176</v>
      </c>
      <c r="AJ92" s="50">
        <f>SUM(AJ80:AJ91)</f>
        <v>0</v>
      </c>
      <c r="AK92" s="50">
        <f t="shared" si="48"/>
        <v>0</v>
      </c>
      <c r="AL92" s="50">
        <f>SUM(AL80:AL91)</f>
        <v>168405</v>
      </c>
      <c r="AM92" s="50">
        <f t="shared" si="49"/>
        <v>35.876651043885815</v>
      </c>
      <c r="AN92" s="50">
        <f>SUM(AN80:AN91)</f>
        <v>80678</v>
      </c>
      <c r="AO92" s="50">
        <f t="shared" si="50"/>
        <v>17.187473370259905</v>
      </c>
      <c r="AP92" s="50">
        <f>SUM(AP80:AP91)</f>
        <v>0</v>
      </c>
      <c r="AQ92" s="50">
        <f t="shared" si="51"/>
        <v>0</v>
      </c>
      <c r="AR92" s="51">
        <f>SUM(AR80:AR91)</f>
        <v>1992412</v>
      </c>
      <c r="AS92" s="50">
        <f t="shared" si="53"/>
        <v>424.45930975713679</v>
      </c>
      <c r="AU92" s="13"/>
      <c r="AV92" s="13"/>
      <c r="AW92" s="13"/>
      <c r="AX92" s="13"/>
      <c r="AY92" s="13"/>
      <c r="AZ92" s="13"/>
      <c r="BA92" s="13"/>
      <c r="BB92" s="13"/>
      <c r="BC92" s="13"/>
      <c r="BD92" s="13"/>
    </row>
    <row r="93" spans="1:56" x14ac:dyDescent="0.2">
      <c r="A93" s="33"/>
      <c r="B93" s="45"/>
      <c r="C93" s="34"/>
      <c r="D93" s="45"/>
      <c r="E93" s="45"/>
      <c r="F93" s="45"/>
      <c r="G93" s="46"/>
      <c r="H93" s="45"/>
      <c r="I93" s="45"/>
      <c r="J93" s="45"/>
      <c r="K93" s="46"/>
      <c r="L93" s="45"/>
      <c r="M93" s="45"/>
      <c r="N93" s="45"/>
      <c r="O93" s="46"/>
      <c r="P93" s="45"/>
      <c r="Q93" s="45"/>
      <c r="R93" s="45"/>
      <c r="S93" s="46"/>
      <c r="T93" s="45"/>
      <c r="U93" s="45"/>
      <c r="V93" s="45"/>
      <c r="W93" s="46"/>
      <c r="X93" s="45"/>
      <c r="Y93" s="45"/>
      <c r="Z93" s="45"/>
      <c r="AA93" s="46"/>
      <c r="AB93" s="45"/>
      <c r="AC93" s="45"/>
      <c r="AD93" s="45"/>
      <c r="AE93" s="46"/>
      <c r="AF93" s="45"/>
      <c r="AG93" s="45"/>
      <c r="AH93" s="45"/>
      <c r="AI93" s="46"/>
      <c r="AJ93" s="45"/>
      <c r="AK93" s="45"/>
      <c r="AL93" s="45"/>
      <c r="AM93" s="46"/>
      <c r="AN93" s="45"/>
      <c r="AO93" s="45"/>
      <c r="AP93" s="45"/>
      <c r="AQ93" s="46"/>
      <c r="AR93" s="45"/>
      <c r="AS93" s="46"/>
      <c r="AU93" s="13"/>
      <c r="AV93" s="13"/>
      <c r="AW93" s="13"/>
      <c r="AX93" s="13"/>
      <c r="AY93" s="13"/>
      <c r="AZ93" s="13"/>
      <c r="BA93" s="13"/>
      <c r="BB93" s="13"/>
      <c r="BC93" s="13"/>
      <c r="BD93" s="13"/>
    </row>
    <row r="94" spans="1:56" s="13" customFormat="1" x14ac:dyDescent="0.2">
      <c r="A94" s="52">
        <v>300001</v>
      </c>
      <c r="B94" s="53" t="s">
        <v>134</v>
      </c>
      <c r="C94" s="16">
        <v>361</v>
      </c>
      <c r="D94" s="17">
        <v>0</v>
      </c>
      <c r="E94" s="17">
        <f t="shared" ref="E94:E148" si="54">D94/$C94</f>
        <v>0</v>
      </c>
      <c r="F94" s="17">
        <v>243306</v>
      </c>
      <c r="G94" s="17">
        <f t="shared" ref="G94:G148" si="55">F94/$C94</f>
        <v>673.97783933518008</v>
      </c>
      <c r="H94" s="17">
        <v>0</v>
      </c>
      <c r="I94" s="17">
        <f t="shared" ref="I94:I148" si="56">H94/$C94</f>
        <v>0</v>
      </c>
      <c r="J94" s="17">
        <v>15915</v>
      </c>
      <c r="K94" s="17">
        <f t="shared" ref="K94:K148" si="57">J94/$C94</f>
        <v>44.085872576177287</v>
      </c>
      <c r="L94" s="17">
        <v>0</v>
      </c>
      <c r="M94" s="17">
        <f t="shared" ref="M94:M148" si="58">L94/$C94</f>
        <v>0</v>
      </c>
      <c r="N94" s="17">
        <v>0</v>
      </c>
      <c r="O94" s="17">
        <f t="shared" ref="O94:O148" si="59">N94/$C94</f>
        <v>0</v>
      </c>
      <c r="P94" s="17">
        <v>0</v>
      </c>
      <c r="Q94" s="17">
        <f t="shared" ref="Q94:Q148" si="60">P94/$C94</f>
        <v>0</v>
      </c>
      <c r="R94" s="17">
        <v>0</v>
      </c>
      <c r="S94" s="17">
        <f t="shared" ref="S94:S148" si="61">R94/$C94</f>
        <v>0</v>
      </c>
      <c r="T94" s="17">
        <v>15262</v>
      </c>
      <c r="U94" s="17">
        <f t="shared" ref="U94:U148" si="62">T94/$C94</f>
        <v>42.277008310249307</v>
      </c>
      <c r="V94" s="17">
        <v>85</v>
      </c>
      <c r="W94" s="17">
        <f t="shared" ref="W94:W148" si="63">V94/$C94</f>
        <v>0.23545706371191136</v>
      </c>
      <c r="X94" s="17">
        <v>0</v>
      </c>
      <c r="Y94" s="17">
        <f t="shared" ref="Y94:Y148" si="64">X94/$C94</f>
        <v>0</v>
      </c>
      <c r="Z94" s="17">
        <v>0</v>
      </c>
      <c r="AA94" s="17">
        <f t="shared" ref="AA94:AA148" si="65">Z94/$C94</f>
        <v>0</v>
      </c>
      <c r="AB94" s="17">
        <v>0</v>
      </c>
      <c r="AC94" s="17">
        <f t="shared" ref="AC94:AC148" si="66">AB94/$C94</f>
        <v>0</v>
      </c>
      <c r="AD94" s="17">
        <v>279393</v>
      </c>
      <c r="AE94" s="17">
        <f t="shared" ref="AE94:AE148" si="67">AD94/$C94</f>
        <v>773.94182825484768</v>
      </c>
      <c r="AF94" s="17">
        <v>0</v>
      </c>
      <c r="AG94" s="17">
        <f t="shared" ref="AG94:AG148" si="68">AF94/$C94</f>
        <v>0</v>
      </c>
      <c r="AH94" s="17">
        <v>20123</v>
      </c>
      <c r="AI94" s="17">
        <f t="shared" ref="AI94:AI148" si="69">AH94/$C94</f>
        <v>55.742382271468145</v>
      </c>
      <c r="AJ94" s="17">
        <v>0</v>
      </c>
      <c r="AK94" s="17">
        <f t="shared" ref="AK94:AK148" si="70">AJ94/$C94</f>
        <v>0</v>
      </c>
      <c r="AL94" s="17">
        <v>0</v>
      </c>
      <c r="AM94" s="17">
        <f t="shared" ref="AM94:AM148" si="71">AL94/$C94</f>
        <v>0</v>
      </c>
      <c r="AN94" s="17">
        <v>0</v>
      </c>
      <c r="AO94" s="17">
        <f t="shared" ref="AO94:AO148" si="72">AN94/$C94</f>
        <v>0</v>
      </c>
      <c r="AP94" s="17">
        <v>0</v>
      </c>
      <c r="AQ94" s="17">
        <f t="shared" ref="AQ94:AQ148" si="73">AP94/$C94</f>
        <v>0</v>
      </c>
      <c r="AR94" s="18">
        <f t="shared" ref="AR94:AR147" si="74">D94+F94+H94+J94+L94+N94+P94+R94+T94+V94+X94+Z94+AB94+AD94+AF94+AH94+AJ94+AL94+AN94+AP94</f>
        <v>574084</v>
      </c>
      <c r="AS94" s="17">
        <f t="shared" ref="AS94:AS148" si="75">AR94/$C94</f>
        <v>1590.2603878116342</v>
      </c>
    </row>
    <row r="95" spans="1:56" s="13" customFormat="1" x14ac:dyDescent="0.2">
      <c r="A95" s="52">
        <v>300002</v>
      </c>
      <c r="B95" s="53" t="s">
        <v>135</v>
      </c>
      <c r="C95" s="16">
        <v>406</v>
      </c>
      <c r="D95" s="21">
        <v>0</v>
      </c>
      <c r="E95" s="21">
        <f t="shared" si="54"/>
        <v>0</v>
      </c>
      <c r="F95" s="21">
        <v>228078</v>
      </c>
      <c r="G95" s="21">
        <f t="shared" si="55"/>
        <v>561.76847290640399</v>
      </c>
      <c r="H95" s="21">
        <v>0</v>
      </c>
      <c r="I95" s="21">
        <f t="shared" si="56"/>
        <v>0</v>
      </c>
      <c r="J95" s="21">
        <v>0</v>
      </c>
      <c r="K95" s="21">
        <f t="shared" si="57"/>
        <v>0</v>
      </c>
      <c r="L95" s="21">
        <v>15915</v>
      </c>
      <c r="M95" s="21">
        <f t="shared" si="58"/>
        <v>39.199507389162562</v>
      </c>
      <c r="N95" s="21">
        <v>0</v>
      </c>
      <c r="O95" s="21">
        <f t="shared" si="59"/>
        <v>0</v>
      </c>
      <c r="P95" s="21">
        <v>0</v>
      </c>
      <c r="Q95" s="21">
        <f t="shared" si="60"/>
        <v>0</v>
      </c>
      <c r="R95" s="21">
        <v>0</v>
      </c>
      <c r="S95" s="21">
        <f t="shared" si="61"/>
        <v>0</v>
      </c>
      <c r="T95" s="21">
        <v>14868</v>
      </c>
      <c r="U95" s="21">
        <f t="shared" si="62"/>
        <v>36.620689655172413</v>
      </c>
      <c r="V95" s="21">
        <v>0</v>
      </c>
      <c r="W95" s="21">
        <f t="shared" si="63"/>
        <v>0</v>
      </c>
      <c r="X95" s="21">
        <v>0</v>
      </c>
      <c r="Y95" s="21">
        <f t="shared" si="64"/>
        <v>0</v>
      </c>
      <c r="Z95" s="21">
        <v>0</v>
      </c>
      <c r="AA95" s="21">
        <f t="shared" si="65"/>
        <v>0</v>
      </c>
      <c r="AB95" s="21">
        <v>0</v>
      </c>
      <c r="AC95" s="21">
        <f t="shared" si="66"/>
        <v>0</v>
      </c>
      <c r="AD95" s="21">
        <v>308609</v>
      </c>
      <c r="AE95" s="21">
        <f t="shared" si="67"/>
        <v>760.12068965517244</v>
      </c>
      <c r="AF95" s="21">
        <v>0</v>
      </c>
      <c r="AG95" s="21">
        <f t="shared" si="68"/>
        <v>0</v>
      </c>
      <c r="AH95" s="21">
        <v>8744</v>
      </c>
      <c r="AI95" s="21">
        <f t="shared" si="69"/>
        <v>21.536945812807883</v>
      </c>
      <c r="AJ95" s="21">
        <v>0</v>
      </c>
      <c r="AK95" s="21">
        <f t="shared" si="70"/>
        <v>0</v>
      </c>
      <c r="AL95" s="21">
        <v>0</v>
      </c>
      <c r="AM95" s="21">
        <f t="shared" si="71"/>
        <v>0</v>
      </c>
      <c r="AN95" s="21">
        <v>0</v>
      </c>
      <c r="AO95" s="21">
        <f t="shared" si="72"/>
        <v>0</v>
      </c>
      <c r="AP95" s="21">
        <v>0</v>
      </c>
      <c r="AQ95" s="21">
        <f t="shared" si="73"/>
        <v>0</v>
      </c>
      <c r="AR95" s="22">
        <f t="shared" si="74"/>
        <v>576214</v>
      </c>
      <c r="AS95" s="21">
        <f t="shared" si="75"/>
        <v>1419.2463054187192</v>
      </c>
      <c r="AT95" s="54"/>
    </row>
    <row r="96" spans="1:56" s="13" customFormat="1" x14ac:dyDescent="0.2">
      <c r="A96" s="52">
        <v>300003</v>
      </c>
      <c r="B96" s="53" t="s">
        <v>136</v>
      </c>
      <c r="C96" s="16">
        <v>387</v>
      </c>
      <c r="D96" s="21">
        <v>0</v>
      </c>
      <c r="E96" s="21">
        <f t="shared" si="54"/>
        <v>0</v>
      </c>
      <c r="F96" s="21">
        <v>171828</v>
      </c>
      <c r="G96" s="21">
        <f t="shared" si="55"/>
        <v>444</v>
      </c>
      <c r="H96" s="21">
        <v>0</v>
      </c>
      <c r="I96" s="21">
        <f t="shared" si="56"/>
        <v>0</v>
      </c>
      <c r="J96" s="21">
        <v>15915</v>
      </c>
      <c r="K96" s="21">
        <f t="shared" si="57"/>
        <v>41.124031007751938</v>
      </c>
      <c r="L96" s="21">
        <v>0</v>
      </c>
      <c r="M96" s="21">
        <f t="shared" si="58"/>
        <v>0</v>
      </c>
      <c r="N96" s="21">
        <v>0</v>
      </c>
      <c r="O96" s="21">
        <f t="shared" si="59"/>
        <v>0</v>
      </c>
      <c r="P96" s="21">
        <v>0</v>
      </c>
      <c r="Q96" s="21">
        <f t="shared" si="60"/>
        <v>0</v>
      </c>
      <c r="R96" s="21">
        <v>0</v>
      </c>
      <c r="S96" s="21">
        <f t="shared" si="61"/>
        <v>0</v>
      </c>
      <c r="T96" s="21">
        <v>5801</v>
      </c>
      <c r="U96" s="21">
        <f t="shared" si="62"/>
        <v>14.989664082687339</v>
      </c>
      <c r="V96" s="21">
        <v>1884</v>
      </c>
      <c r="W96" s="21">
        <f t="shared" si="63"/>
        <v>4.8682170542635657</v>
      </c>
      <c r="X96" s="21">
        <v>0</v>
      </c>
      <c r="Y96" s="21">
        <f t="shared" si="64"/>
        <v>0</v>
      </c>
      <c r="Z96" s="21">
        <v>0</v>
      </c>
      <c r="AA96" s="21">
        <f t="shared" si="65"/>
        <v>0</v>
      </c>
      <c r="AB96" s="21">
        <v>0</v>
      </c>
      <c r="AC96" s="21">
        <f t="shared" si="66"/>
        <v>0</v>
      </c>
      <c r="AD96" s="21">
        <v>243260</v>
      </c>
      <c r="AE96" s="21">
        <f t="shared" si="67"/>
        <v>628.57881136950903</v>
      </c>
      <c r="AF96" s="21">
        <v>0</v>
      </c>
      <c r="AG96" s="21">
        <f t="shared" si="68"/>
        <v>0</v>
      </c>
      <c r="AH96" s="21">
        <v>8536</v>
      </c>
      <c r="AI96" s="21">
        <f t="shared" si="69"/>
        <v>22.05684754521964</v>
      </c>
      <c r="AJ96" s="21">
        <v>0</v>
      </c>
      <c r="AK96" s="21">
        <f t="shared" si="70"/>
        <v>0</v>
      </c>
      <c r="AL96" s="21">
        <v>0</v>
      </c>
      <c r="AM96" s="21">
        <f t="shared" si="71"/>
        <v>0</v>
      </c>
      <c r="AN96" s="21">
        <v>0</v>
      </c>
      <c r="AO96" s="21">
        <f t="shared" si="72"/>
        <v>0</v>
      </c>
      <c r="AP96" s="21">
        <v>0</v>
      </c>
      <c r="AQ96" s="21">
        <f t="shared" si="73"/>
        <v>0</v>
      </c>
      <c r="AR96" s="22">
        <f t="shared" si="74"/>
        <v>447224</v>
      </c>
      <c r="AS96" s="21">
        <f t="shared" si="75"/>
        <v>1155.6175710594316</v>
      </c>
      <c r="AT96" s="54"/>
    </row>
    <row r="97" spans="1:56" s="13" customFormat="1" x14ac:dyDescent="0.2">
      <c r="A97" s="55">
        <v>300004</v>
      </c>
      <c r="B97" s="56" t="s">
        <v>137</v>
      </c>
      <c r="C97" s="16">
        <v>386</v>
      </c>
      <c r="D97" s="21">
        <v>0</v>
      </c>
      <c r="E97" s="21">
        <f t="shared" si="54"/>
        <v>0</v>
      </c>
      <c r="F97" s="21">
        <v>231263</v>
      </c>
      <c r="G97" s="21">
        <f t="shared" si="55"/>
        <v>599.12694300518137</v>
      </c>
      <c r="H97" s="21">
        <v>0</v>
      </c>
      <c r="I97" s="21">
        <f t="shared" si="56"/>
        <v>0</v>
      </c>
      <c r="J97" s="21">
        <v>15915</v>
      </c>
      <c r="K97" s="21">
        <f t="shared" si="57"/>
        <v>41.230569948186528</v>
      </c>
      <c r="L97" s="21">
        <v>0</v>
      </c>
      <c r="M97" s="21">
        <f t="shared" si="58"/>
        <v>0</v>
      </c>
      <c r="N97" s="21">
        <v>0</v>
      </c>
      <c r="O97" s="21">
        <f t="shared" si="59"/>
        <v>0</v>
      </c>
      <c r="P97" s="21">
        <v>0</v>
      </c>
      <c r="Q97" s="21">
        <f t="shared" si="60"/>
        <v>0</v>
      </c>
      <c r="R97" s="21">
        <v>0</v>
      </c>
      <c r="S97" s="21">
        <f t="shared" si="61"/>
        <v>0</v>
      </c>
      <c r="T97" s="21">
        <v>4059</v>
      </c>
      <c r="U97" s="21">
        <f t="shared" si="62"/>
        <v>10.515544041450777</v>
      </c>
      <c r="V97" s="21">
        <v>104</v>
      </c>
      <c r="W97" s="21">
        <f t="shared" si="63"/>
        <v>0.26943005181347152</v>
      </c>
      <c r="X97" s="21">
        <v>0</v>
      </c>
      <c r="Y97" s="21">
        <f t="shared" si="64"/>
        <v>0</v>
      </c>
      <c r="Z97" s="21">
        <v>0</v>
      </c>
      <c r="AA97" s="21">
        <f t="shared" si="65"/>
        <v>0</v>
      </c>
      <c r="AB97" s="21">
        <v>0</v>
      </c>
      <c r="AC97" s="21">
        <f t="shared" si="66"/>
        <v>0</v>
      </c>
      <c r="AD97" s="21">
        <v>278139</v>
      </c>
      <c r="AE97" s="21">
        <f t="shared" si="67"/>
        <v>720.56735751295332</v>
      </c>
      <c r="AF97" s="21">
        <v>0</v>
      </c>
      <c r="AG97" s="21">
        <f t="shared" si="68"/>
        <v>0</v>
      </c>
      <c r="AH97" s="21">
        <v>17752</v>
      </c>
      <c r="AI97" s="21">
        <f t="shared" si="69"/>
        <v>45.989637305699482</v>
      </c>
      <c r="AJ97" s="21">
        <v>0</v>
      </c>
      <c r="AK97" s="21">
        <f t="shared" si="70"/>
        <v>0</v>
      </c>
      <c r="AL97" s="21">
        <v>0</v>
      </c>
      <c r="AM97" s="21">
        <f t="shared" si="71"/>
        <v>0</v>
      </c>
      <c r="AN97" s="21">
        <v>0</v>
      </c>
      <c r="AO97" s="21">
        <f t="shared" si="72"/>
        <v>0</v>
      </c>
      <c r="AP97" s="21">
        <v>0</v>
      </c>
      <c r="AQ97" s="21">
        <f t="shared" si="73"/>
        <v>0</v>
      </c>
      <c r="AR97" s="22">
        <f t="shared" si="74"/>
        <v>547232</v>
      </c>
      <c r="AS97" s="21">
        <f t="shared" si="75"/>
        <v>1417.699481865285</v>
      </c>
      <c r="AT97" s="54"/>
    </row>
    <row r="98" spans="1:56" s="59" customFormat="1" x14ac:dyDescent="0.2">
      <c r="A98" s="57">
        <v>366001</v>
      </c>
      <c r="B98" s="58" t="s">
        <v>138</v>
      </c>
      <c r="C98" s="25">
        <v>61</v>
      </c>
      <c r="D98" s="26"/>
      <c r="E98" s="26">
        <f t="shared" si="54"/>
        <v>0</v>
      </c>
      <c r="F98" s="26">
        <v>0</v>
      </c>
      <c r="G98" s="26">
        <f t="shared" si="55"/>
        <v>0</v>
      </c>
      <c r="H98" s="26">
        <v>22109</v>
      </c>
      <c r="I98" s="26">
        <f t="shared" si="56"/>
        <v>362.44262295081967</v>
      </c>
      <c r="J98" s="26">
        <v>13046</v>
      </c>
      <c r="K98" s="26">
        <f t="shared" si="57"/>
        <v>213.86885245901638</v>
      </c>
      <c r="L98" s="26"/>
      <c r="M98" s="26">
        <f t="shared" si="58"/>
        <v>0</v>
      </c>
      <c r="N98" s="26"/>
      <c r="O98" s="26">
        <f t="shared" si="59"/>
        <v>0</v>
      </c>
      <c r="P98" s="26"/>
      <c r="Q98" s="26">
        <f t="shared" si="60"/>
        <v>0</v>
      </c>
      <c r="R98" s="26"/>
      <c r="S98" s="26">
        <f t="shared" si="61"/>
        <v>0</v>
      </c>
      <c r="T98" s="26">
        <v>19131</v>
      </c>
      <c r="U98" s="26">
        <f t="shared" si="62"/>
        <v>313.62295081967216</v>
      </c>
      <c r="V98" s="26">
        <v>6013</v>
      </c>
      <c r="W98" s="26">
        <f t="shared" si="63"/>
        <v>98.573770491803273</v>
      </c>
      <c r="X98" s="26">
        <v>1616</v>
      </c>
      <c r="Y98" s="26">
        <f t="shared" si="64"/>
        <v>26.491803278688526</v>
      </c>
      <c r="Z98" s="26">
        <v>0</v>
      </c>
      <c r="AA98" s="26">
        <f t="shared" si="65"/>
        <v>0</v>
      </c>
      <c r="AB98" s="26">
        <v>0</v>
      </c>
      <c r="AC98" s="26">
        <f t="shared" si="66"/>
        <v>0</v>
      </c>
      <c r="AD98" s="26">
        <v>41391</v>
      </c>
      <c r="AE98" s="26">
        <f t="shared" si="67"/>
        <v>678.54098360655735</v>
      </c>
      <c r="AF98" s="26">
        <v>0</v>
      </c>
      <c r="AG98" s="26">
        <f t="shared" si="68"/>
        <v>0</v>
      </c>
      <c r="AH98" s="26">
        <v>4882</v>
      </c>
      <c r="AI98" s="26">
        <f t="shared" si="69"/>
        <v>80.032786885245898</v>
      </c>
      <c r="AJ98" s="26">
        <v>0</v>
      </c>
      <c r="AK98" s="26">
        <f t="shared" si="70"/>
        <v>0</v>
      </c>
      <c r="AL98" s="26">
        <v>0</v>
      </c>
      <c r="AM98" s="26">
        <f t="shared" si="71"/>
        <v>0</v>
      </c>
      <c r="AN98" s="26">
        <v>0</v>
      </c>
      <c r="AO98" s="26">
        <f t="shared" si="72"/>
        <v>0</v>
      </c>
      <c r="AP98" s="26">
        <v>0</v>
      </c>
      <c r="AQ98" s="26">
        <f t="shared" si="73"/>
        <v>0</v>
      </c>
      <c r="AR98" s="27">
        <f t="shared" si="74"/>
        <v>108188</v>
      </c>
      <c r="AS98" s="26">
        <f t="shared" si="75"/>
        <v>1773.5737704918033</v>
      </c>
      <c r="AT98" s="54"/>
      <c r="AU98" s="13"/>
      <c r="AV98" s="13"/>
      <c r="AW98" s="13"/>
      <c r="AX98" s="13"/>
      <c r="AY98" s="13"/>
      <c r="AZ98" s="13"/>
      <c r="BA98" s="13"/>
      <c r="BB98" s="13"/>
      <c r="BC98" s="13"/>
      <c r="BD98" s="13"/>
    </row>
    <row r="99" spans="1:56" s="13" customFormat="1" x14ac:dyDescent="0.2">
      <c r="A99" s="55">
        <v>367001</v>
      </c>
      <c r="B99" s="56" t="s">
        <v>139</v>
      </c>
      <c r="C99" s="16">
        <v>374</v>
      </c>
      <c r="D99" s="21">
        <v>0</v>
      </c>
      <c r="E99" s="21">
        <f t="shared" si="54"/>
        <v>0</v>
      </c>
      <c r="F99" s="21">
        <v>271378</v>
      </c>
      <c r="G99" s="21">
        <f t="shared" si="55"/>
        <v>725.60962566844921</v>
      </c>
      <c r="H99" s="21">
        <v>10938</v>
      </c>
      <c r="I99" s="21">
        <f t="shared" si="56"/>
        <v>29.245989304812834</v>
      </c>
      <c r="J99" s="21">
        <v>0</v>
      </c>
      <c r="K99" s="21">
        <f t="shared" si="57"/>
        <v>0</v>
      </c>
      <c r="L99" s="21">
        <v>0</v>
      </c>
      <c r="M99" s="21">
        <f t="shared" si="58"/>
        <v>0</v>
      </c>
      <c r="N99" s="21">
        <v>0</v>
      </c>
      <c r="O99" s="21">
        <f t="shared" si="59"/>
        <v>0</v>
      </c>
      <c r="P99" s="21">
        <v>0</v>
      </c>
      <c r="Q99" s="21">
        <f t="shared" si="60"/>
        <v>0</v>
      </c>
      <c r="R99" s="21">
        <v>0</v>
      </c>
      <c r="S99" s="21">
        <f t="shared" si="61"/>
        <v>0</v>
      </c>
      <c r="T99" s="21">
        <v>372</v>
      </c>
      <c r="U99" s="21">
        <f t="shared" si="62"/>
        <v>0.99465240641711228</v>
      </c>
      <c r="V99" s="21">
        <v>0</v>
      </c>
      <c r="W99" s="21">
        <f t="shared" si="63"/>
        <v>0</v>
      </c>
      <c r="X99" s="21">
        <v>0</v>
      </c>
      <c r="Y99" s="21">
        <f t="shared" si="64"/>
        <v>0</v>
      </c>
      <c r="Z99" s="21">
        <v>0</v>
      </c>
      <c r="AA99" s="21">
        <f t="shared" si="65"/>
        <v>0</v>
      </c>
      <c r="AB99" s="21">
        <v>0</v>
      </c>
      <c r="AC99" s="21">
        <f t="shared" si="66"/>
        <v>0</v>
      </c>
      <c r="AD99" s="21">
        <v>183916</v>
      </c>
      <c r="AE99" s="21">
        <f t="shared" si="67"/>
        <v>491.75401069518716</v>
      </c>
      <c r="AF99" s="21">
        <v>0</v>
      </c>
      <c r="AG99" s="21">
        <f t="shared" si="68"/>
        <v>0</v>
      </c>
      <c r="AH99" s="21">
        <v>5330</v>
      </c>
      <c r="AI99" s="21">
        <f t="shared" si="69"/>
        <v>14.251336898395722</v>
      </c>
      <c r="AJ99" s="21">
        <v>0</v>
      </c>
      <c r="AK99" s="21">
        <f t="shared" si="70"/>
        <v>0</v>
      </c>
      <c r="AL99" s="21">
        <v>0</v>
      </c>
      <c r="AM99" s="21">
        <f t="shared" si="71"/>
        <v>0</v>
      </c>
      <c r="AN99" s="21">
        <v>0</v>
      </c>
      <c r="AO99" s="21">
        <f t="shared" si="72"/>
        <v>0</v>
      </c>
      <c r="AP99" s="21">
        <v>0</v>
      </c>
      <c r="AQ99" s="21">
        <f t="shared" si="73"/>
        <v>0</v>
      </c>
      <c r="AR99" s="22">
        <f t="shared" si="74"/>
        <v>471934</v>
      </c>
      <c r="AS99" s="21">
        <f t="shared" si="75"/>
        <v>1261.8556149732619</v>
      </c>
      <c r="AT99" s="54"/>
    </row>
    <row r="100" spans="1:56" s="13" customFormat="1" x14ac:dyDescent="0.2">
      <c r="A100" s="55">
        <v>368001</v>
      </c>
      <c r="B100" s="56" t="s">
        <v>140</v>
      </c>
      <c r="C100" s="16">
        <v>139</v>
      </c>
      <c r="D100" s="21">
        <v>0</v>
      </c>
      <c r="E100" s="21">
        <f t="shared" si="54"/>
        <v>0</v>
      </c>
      <c r="F100" s="21">
        <v>84334</v>
      </c>
      <c r="G100" s="21">
        <f t="shared" si="55"/>
        <v>606.7194244604317</v>
      </c>
      <c r="H100" s="21">
        <v>11984</v>
      </c>
      <c r="I100" s="21">
        <f t="shared" si="56"/>
        <v>86.2158273381295</v>
      </c>
      <c r="J100" s="21">
        <v>0</v>
      </c>
      <c r="K100" s="21">
        <f t="shared" si="57"/>
        <v>0</v>
      </c>
      <c r="L100" s="21">
        <v>0</v>
      </c>
      <c r="M100" s="21">
        <f t="shared" si="58"/>
        <v>0</v>
      </c>
      <c r="N100" s="21">
        <v>0</v>
      </c>
      <c r="O100" s="21">
        <f t="shared" si="59"/>
        <v>0</v>
      </c>
      <c r="P100" s="21">
        <v>0</v>
      </c>
      <c r="Q100" s="21">
        <f t="shared" si="60"/>
        <v>0</v>
      </c>
      <c r="R100" s="21">
        <v>0</v>
      </c>
      <c r="S100" s="21">
        <f t="shared" si="61"/>
        <v>0</v>
      </c>
      <c r="T100" s="21">
        <v>9638</v>
      </c>
      <c r="U100" s="21">
        <f t="shared" si="62"/>
        <v>69.338129496402871</v>
      </c>
      <c r="V100" s="21">
        <v>900</v>
      </c>
      <c r="W100" s="21">
        <f t="shared" si="63"/>
        <v>6.4748201438848918</v>
      </c>
      <c r="X100" s="21">
        <v>0</v>
      </c>
      <c r="Y100" s="21">
        <f t="shared" si="64"/>
        <v>0</v>
      </c>
      <c r="Z100" s="21">
        <v>0</v>
      </c>
      <c r="AA100" s="21">
        <f t="shared" si="65"/>
        <v>0</v>
      </c>
      <c r="AB100" s="21">
        <v>0</v>
      </c>
      <c r="AC100" s="21">
        <f t="shared" si="66"/>
        <v>0</v>
      </c>
      <c r="AD100" s="21">
        <v>93971</v>
      </c>
      <c r="AE100" s="21">
        <f t="shared" si="67"/>
        <v>676.05035971223026</v>
      </c>
      <c r="AF100" s="21">
        <v>0</v>
      </c>
      <c r="AG100" s="21">
        <f t="shared" si="68"/>
        <v>0</v>
      </c>
      <c r="AH100" s="21">
        <v>24580</v>
      </c>
      <c r="AI100" s="21">
        <f t="shared" si="69"/>
        <v>176.83453237410072</v>
      </c>
      <c r="AJ100" s="21">
        <v>0</v>
      </c>
      <c r="AK100" s="21">
        <f t="shared" si="70"/>
        <v>0</v>
      </c>
      <c r="AL100" s="21">
        <v>0</v>
      </c>
      <c r="AM100" s="21">
        <f t="shared" si="71"/>
        <v>0</v>
      </c>
      <c r="AN100" s="21">
        <v>0</v>
      </c>
      <c r="AO100" s="21">
        <f t="shared" si="72"/>
        <v>0</v>
      </c>
      <c r="AP100" s="21">
        <v>0</v>
      </c>
      <c r="AQ100" s="21">
        <f t="shared" si="73"/>
        <v>0</v>
      </c>
      <c r="AR100" s="22">
        <f t="shared" si="74"/>
        <v>225407</v>
      </c>
      <c r="AS100" s="21">
        <f t="shared" si="75"/>
        <v>1621.6330935251799</v>
      </c>
      <c r="AT100" s="54"/>
    </row>
    <row r="101" spans="1:56" s="13" customFormat="1" x14ac:dyDescent="0.2">
      <c r="A101" s="55">
        <v>369001</v>
      </c>
      <c r="B101" s="56" t="s">
        <v>141</v>
      </c>
      <c r="C101" s="16">
        <v>580</v>
      </c>
      <c r="D101" s="21">
        <v>0</v>
      </c>
      <c r="E101" s="21">
        <f t="shared" si="54"/>
        <v>0</v>
      </c>
      <c r="F101" s="21">
        <v>666345</v>
      </c>
      <c r="G101" s="21">
        <f t="shared" si="55"/>
        <v>1148.8706896551723</v>
      </c>
      <c r="H101" s="21">
        <v>32071</v>
      </c>
      <c r="I101" s="21">
        <f t="shared" si="56"/>
        <v>55.2948275862069</v>
      </c>
      <c r="J101" s="21">
        <v>0</v>
      </c>
      <c r="K101" s="21">
        <f t="shared" si="57"/>
        <v>0</v>
      </c>
      <c r="L101" s="21">
        <v>0</v>
      </c>
      <c r="M101" s="21">
        <f t="shared" si="58"/>
        <v>0</v>
      </c>
      <c r="N101" s="21">
        <v>0</v>
      </c>
      <c r="O101" s="21">
        <f t="shared" si="59"/>
        <v>0</v>
      </c>
      <c r="P101" s="21">
        <v>0</v>
      </c>
      <c r="Q101" s="21">
        <f t="shared" si="60"/>
        <v>0</v>
      </c>
      <c r="R101" s="21">
        <v>0</v>
      </c>
      <c r="S101" s="21">
        <f t="shared" si="61"/>
        <v>0</v>
      </c>
      <c r="T101" s="21">
        <v>25377</v>
      </c>
      <c r="U101" s="21">
        <f t="shared" si="62"/>
        <v>43.75344827586207</v>
      </c>
      <c r="V101" s="21">
        <v>2200</v>
      </c>
      <c r="W101" s="21">
        <f t="shared" si="63"/>
        <v>3.7931034482758621</v>
      </c>
      <c r="X101" s="21">
        <v>55464</v>
      </c>
      <c r="Y101" s="21">
        <f t="shared" si="64"/>
        <v>95.627586206896552</v>
      </c>
      <c r="Z101" s="21">
        <v>0</v>
      </c>
      <c r="AA101" s="21">
        <f t="shared" si="65"/>
        <v>0</v>
      </c>
      <c r="AB101" s="21">
        <v>0</v>
      </c>
      <c r="AC101" s="21">
        <f t="shared" si="66"/>
        <v>0</v>
      </c>
      <c r="AD101" s="21">
        <v>431005</v>
      </c>
      <c r="AE101" s="21">
        <f t="shared" si="67"/>
        <v>743.11206896551721</v>
      </c>
      <c r="AF101" s="21">
        <v>0</v>
      </c>
      <c r="AG101" s="21">
        <f t="shared" si="68"/>
        <v>0</v>
      </c>
      <c r="AH101" s="21">
        <v>25052</v>
      </c>
      <c r="AI101" s="21">
        <f t="shared" si="69"/>
        <v>43.193103448275863</v>
      </c>
      <c r="AJ101" s="21">
        <v>0</v>
      </c>
      <c r="AK101" s="21">
        <f t="shared" si="70"/>
        <v>0</v>
      </c>
      <c r="AL101" s="21">
        <v>0</v>
      </c>
      <c r="AM101" s="21">
        <f t="shared" si="71"/>
        <v>0</v>
      </c>
      <c r="AN101" s="21">
        <v>0</v>
      </c>
      <c r="AO101" s="21">
        <f t="shared" si="72"/>
        <v>0</v>
      </c>
      <c r="AP101" s="21">
        <v>0</v>
      </c>
      <c r="AQ101" s="21">
        <f t="shared" si="73"/>
        <v>0</v>
      </c>
      <c r="AR101" s="22">
        <f t="shared" si="74"/>
        <v>1237514</v>
      </c>
      <c r="AS101" s="21">
        <f t="shared" si="75"/>
        <v>2133.6448275862067</v>
      </c>
      <c r="AT101" s="54"/>
    </row>
    <row r="102" spans="1:56" s="13" customFormat="1" x14ac:dyDescent="0.2">
      <c r="A102" s="55">
        <v>369002</v>
      </c>
      <c r="B102" s="60" t="s">
        <v>142</v>
      </c>
      <c r="C102" s="16">
        <v>638</v>
      </c>
      <c r="D102" s="21">
        <v>0</v>
      </c>
      <c r="E102" s="21">
        <f t="shared" si="54"/>
        <v>0</v>
      </c>
      <c r="F102" s="21">
        <v>720332</v>
      </c>
      <c r="G102" s="21">
        <f t="shared" si="55"/>
        <v>1129.0470219435736</v>
      </c>
      <c r="H102" s="21">
        <v>5173</v>
      </c>
      <c r="I102" s="21">
        <f t="shared" si="56"/>
        <v>8.1081504702194351</v>
      </c>
      <c r="J102" s="21">
        <v>0</v>
      </c>
      <c r="K102" s="21">
        <f t="shared" si="57"/>
        <v>0</v>
      </c>
      <c r="L102" s="21">
        <v>0</v>
      </c>
      <c r="M102" s="21">
        <f t="shared" si="58"/>
        <v>0</v>
      </c>
      <c r="N102" s="21">
        <v>0</v>
      </c>
      <c r="O102" s="21">
        <f t="shared" si="59"/>
        <v>0</v>
      </c>
      <c r="P102" s="21">
        <v>0</v>
      </c>
      <c r="Q102" s="21">
        <f t="shared" si="60"/>
        <v>0</v>
      </c>
      <c r="R102" s="21">
        <v>0</v>
      </c>
      <c r="S102" s="21">
        <f t="shared" si="61"/>
        <v>0</v>
      </c>
      <c r="T102" s="21">
        <v>30711</v>
      </c>
      <c r="U102" s="21">
        <f t="shared" si="62"/>
        <v>48.136363636363633</v>
      </c>
      <c r="V102" s="21">
        <v>9580</v>
      </c>
      <c r="W102" s="21">
        <f t="shared" si="63"/>
        <v>15.015673981191222</v>
      </c>
      <c r="X102" s="21">
        <v>0</v>
      </c>
      <c r="Y102" s="21">
        <f t="shared" si="64"/>
        <v>0</v>
      </c>
      <c r="Z102" s="21">
        <v>0</v>
      </c>
      <c r="AA102" s="21">
        <f t="shared" si="65"/>
        <v>0</v>
      </c>
      <c r="AB102" s="21">
        <v>0</v>
      </c>
      <c r="AC102" s="21">
        <f t="shared" si="66"/>
        <v>0</v>
      </c>
      <c r="AD102" s="21">
        <v>431504</v>
      </c>
      <c r="AE102" s="21">
        <f t="shared" si="67"/>
        <v>676.33855799373043</v>
      </c>
      <c r="AF102" s="21">
        <v>0</v>
      </c>
      <c r="AG102" s="21">
        <f t="shared" si="68"/>
        <v>0</v>
      </c>
      <c r="AH102" s="21">
        <v>24427</v>
      </c>
      <c r="AI102" s="21">
        <f t="shared" si="69"/>
        <v>38.286833855799372</v>
      </c>
      <c r="AJ102" s="21">
        <v>0</v>
      </c>
      <c r="AK102" s="21">
        <f t="shared" si="70"/>
        <v>0</v>
      </c>
      <c r="AL102" s="21">
        <v>0</v>
      </c>
      <c r="AM102" s="21">
        <f t="shared" si="71"/>
        <v>0</v>
      </c>
      <c r="AN102" s="21">
        <v>0</v>
      </c>
      <c r="AO102" s="21">
        <f t="shared" si="72"/>
        <v>0</v>
      </c>
      <c r="AP102" s="21">
        <v>0</v>
      </c>
      <c r="AQ102" s="21">
        <f t="shared" si="73"/>
        <v>0</v>
      </c>
      <c r="AR102" s="22">
        <f t="shared" si="74"/>
        <v>1221727</v>
      </c>
      <c r="AS102" s="21">
        <f t="shared" si="75"/>
        <v>1914.9326018808777</v>
      </c>
      <c r="AT102" s="54"/>
    </row>
    <row r="103" spans="1:56" s="59" customFormat="1" x14ac:dyDescent="0.2">
      <c r="A103" s="61">
        <v>371001</v>
      </c>
      <c r="B103" s="62" t="s">
        <v>143</v>
      </c>
      <c r="C103" s="25">
        <v>444</v>
      </c>
      <c r="D103" s="26">
        <v>0</v>
      </c>
      <c r="E103" s="26">
        <f t="shared" si="54"/>
        <v>0</v>
      </c>
      <c r="F103" s="26">
        <v>358995</v>
      </c>
      <c r="G103" s="26">
        <f t="shared" si="55"/>
        <v>808.54729729729729</v>
      </c>
      <c r="H103" s="26">
        <v>25425</v>
      </c>
      <c r="I103" s="26">
        <f t="shared" si="56"/>
        <v>57.263513513513516</v>
      </c>
      <c r="J103" s="26">
        <v>0</v>
      </c>
      <c r="K103" s="26">
        <f t="shared" si="57"/>
        <v>0</v>
      </c>
      <c r="L103" s="26">
        <v>0</v>
      </c>
      <c r="M103" s="26">
        <f t="shared" si="58"/>
        <v>0</v>
      </c>
      <c r="N103" s="26">
        <v>655</v>
      </c>
      <c r="O103" s="26">
        <f t="shared" si="59"/>
        <v>1.4752252252252251</v>
      </c>
      <c r="P103" s="26">
        <v>0</v>
      </c>
      <c r="Q103" s="26">
        <f t="shared" si="60"/>
        <v>0</v>
      </c>
      <c r="R103" s="26">
        <v>0</v>
      </c>
      <c r="S103" s="26">
        <f t="shared" si="61"/>
        <v>0</v>
      </c>
      <c r="T103" s="26">
        <v>10572</v>
      </c>
      <c r="U103" s="26">
        <f t="shared" si="62"/>
        <v>23.810810810810811</v>
      </c>
      <c r="V103" s="26">
        <v>50554</v>
      </c>
      <c r="W103" s="26">
        <f t="shared" si="63"/>
        <v>113.86036036036036</v>
      </c>
      <c r="X103" s="26">
        <v>1547</v>
      </c>
      <c r="Y103" s="26">
        <f t="shared" si="64"/>
        <v>3.4842342342342341</v>
      </c>
      <c r="Z103" s="26">
        <v>0</v>
      </c>
      <c r="AA103" s="26">
        <f t="shared" si="65"/>
        <v>0</v>
      </c>
      <c r="AB103" s="26">
        <v>0</v>
      </c>
      <c r="AC103" s="26">
        <f t="shared" si="66"/>
        <v>0</v>
      </c>
      <c r="AD103" s="26">
        <v>0</v>
      </c>
      <c r="AE103" s="26">
        <f t="shared" si="67"/>
        <v>0</v>
      </c>
      <c r="AF103" s="26">
        <v>0</v>
      </c>
      <c r="AG103" s="26">
        <f t="shared" si="68"/>
        <v>0</v>
      </c>
      <c r="AH103" s="26">
        <v>20532</v>
      </c>
      <c r="AI103" s="26">
        <f t="shared" si="69"/>
        <v>46.243243243243242</v>
      </c>
      <c r="AJ103" s="26">
        <v>0</v>
      </c>
      <c r="AK103" s="26">
        <f t="shared" si="70"/>
        <v>0</v>
      </c>
      <c r="AL103" s="26">
        <v>0</v>
      </c>
      <c r="AM103" s="26">
        <f t="shared" si="71"/>
        <v>0</v>
      </c>
      <c r="AN103" s="26">
        <v>313202</v>
      </c>
      <c r="AO103" s="26">
        <f t="shared" si="72"/>
        <v>705.40990990990986</v>
      </c>
      <c r="AP103" s="26">
        <v>0</v>
      </c>
      <c r="AQ103" s="26">
        <f t="shared" si="73"/>
        <v>0</v>
      </c>
      <c r="AR103" s="27">
        <f t="shared" si="74"/>
        <v>781482</v>
      </c>
      <c r="AS103" s="26">
        <f t="shared" si="75"/>
        <v>1760.0945945945946</v>
      </c>
      <c r="AT103" s="54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</row>
    <row r="104" spans="1:56" s="13" customFormat="1" x14ac:dyDescent="0.2">
      <c r="A104" s="52">
        <v>372001</v>
      </c>
      <c r="B104" s="53" t="s">
        <v>144</v>
      </c>
      <c r="C104" s="16">
        <v>446</v>
      </c>
      <c r="D104" s="21">
        <v>4690</v>
      </c>
      <c r="E104" s="21">
        <f t="shared" si="54"/>
        <v>10.515695067264573</v>
      </c>
      <c r="F104" s="21">
        <v>359572</v>
      </c>
      <c r="G104" s="21">
        <f t="shared" si="55"/>
        <v>806.21524663677133</v>
      </c>
      <c r="H104" s="21">
        <v>52833</v>
      </c>
      <c r="I104" s="21">
        <f t="shared" si="56"/>
        <v>118.45964125560538</v>
      </c>
      <c r="J104" s="21">
        <v>0</v>
      </c>
      <c r="K104" s="21">
        <f t="shared" si="57"/>
        <v>0</v>
      </c>
      <c r="L104" s="21">
        <v>0</v>
      </c>
      <c r="M104" s="21">
        <f t="shared" si="58"/>
        <v>0</v>
      </c>
      <c r="N104" s="21">
        <v>0</v>
      </c>
      <c r="O104" s="21">
        <f t="shared" si="59"/>
        <v>0</v>
      </c>
      <c r="P104" s="21">
        <v>0</v>
      </c>
      <c r="Q104" s="21">
        <f t="shared" si="60"/>
        <v>0</v>
      </c>
      <c r="R104" s="21">
        <v>0</v>
      </c>
      <c r="S104" s="21">
        <f t="shared" si="61"/>
        <v>0</v>
      </c>
      <c r="T104" s="21">
        <v>21095</v>
      </c>
      <c r="U104" s="21">
        <f t="shared" si="62"/>
        <v>47.298206278026903</v>
      </c>
      <c r="V104" s="21">
        <v>14577</v>
      </c>
      <c r="W104" s="21">
        <f t="shared" si="63"/>
        <v>32.683856502242151</v>
      </c>
      <c r="X104" s="21">
        <v>0</v>
      </c>
      <c r="Y104" s="21">
        <f t="shared" si="64"/>
        <v>0</v>
      </c>
      <c r="Z104" s="21">
        <v>0</v>
      </c>
      <c r="AA104" s="21">
        <f t="shared" si="65"/>
        <v>0</v>
      </c>
      <c r="AB104" s="21">
        <v>0</v>
      </c>
      <c r="AC104" s="21">
        <f t="shared" si="66"/>
        <v>0</v>
      </c>
      <c r="AD104" s="21">
        <v>0</v>
      </c>
      <c r="AE104" s="21">
        <f t="shared" si="67"/>
        <v>0</v>
      </c>
      <c r="AF104" s="21">
        <v>0</v>
      </c>
      <c r="AG104" s="21">
        <f t="shared" si="68"/>
        <v>0</v>
      </c>
      <c r="AH104" s="21">
        <v>61960</v>
      </c>
      <c r="AI104" s="21">
        <f t="shared" si="69"/>
        <v>138.92376681614348</v>
      </c>
      <c r="AJ104" s="21">
        <v>0</v>
      </c>
      <c r="AK104" s="21">
        <f t="shared" si="70"/>
        <v>0</v>
      </c>
      <c r="AL104" s="21">
        <v>0</v>
      </c>
      <c r="AM104" s="21">
        <f t="shared" si="71"/>
        <v>0</v>
      </c>
      <c r="AN104" s="21">
        <v>0</v>
      </c>
      <c r="AO104" s="21">
        <f t="shared" si="72"/>
        <v>0</v>
      </c>
      <c r="AP104" s="21">
        <v>0</v>
      </c>
      <c r="AQ104" s="21">
        <f t="shared" si="73"/>
        <v>0</v>
      </c>
      <c r="AR104" s="22">
        <f t="shared" si="74"/>
        <v>514727</v>
      </c>
      <c r="AS104" s="21">
        <f t="shared" si="75"/>
        <v>1154.0964125560538</v>
      </c>
      <c r="AT104" s="54"/>
    </row>
    <row r="105" spans="1:56" s="13" customFormat="1" x14ac:dyDescent="0.2">
      <c r="A105" s="52">
        <v>373001</v>
      </c>
      <c r="B105" s="53" t="s">
        <v>145</v>
      </c>
      <c r="C105" s="16">
        <v>241</v>
      </c>
      <c r="D105" s="21">
        <v>0</v>
      </c>
      <c r="E105" s="21">
        <f t="shared" si="54"/>
        <v>0</v>
      </c>
      <c r="F105" s="21">
        <v>212800</v>
      </c>
      <c r="G105" s="21">
        <f t="shared" si="55"/>
        <v>882.98755186721996</v>
      </c>
      <c r="H105" s="21">
        <v>14030</v>
      </c>
      <c r="I105" s="21">
        <f t="shared" si="56"/>
        <v>58.215767634854771</v>
      </c>
      <c r="J105" s="21">
        <v>0</v>
      </c>
      <c r="K105" s="21">
        <f t="shared" si="57"/>
        <v>0</v>
      </c>
      <c r="L105" s="21">
        <v>0</v>
      </c>
      <c r="M105" s="21">
        <f t="shared" si="58"/>
        <v>0</v>
      </c>
      <c r="N105" s="21">
        <v>0</v>
      </c>
      <c r="O105" s="21">
        <f t="shared" si="59"/>
        <v>0</v>
      </c>
      <c r="P105" s="21">
        <v>0</v>
      </c>
      <c r="Q105" s="21">
        <f t="shared" si="60"/>
        <v>0</v>
      </c>
      <c r="R105" s="21">
        <v>0</v>
      </c>
      <c r="S105" s="21">
        <f t="shared" si="61"/>
        <v>0</v>
      </c>
      <c r="T105" s="21">
        <v>20057</v>
      </c>
      <c r="U105" s="21">
        <f t="shared" si="62"/>
        <v>83.2240663900415</v>
      </c>
      <c r="V105" s="21">
        <v>6379</v>
      </c>
      <c r="W105" s="21">
        <f t="shared" si="63"/>
        <v>26.468879668049791</v>
      </c>
      <c r="X105" s="21">
        <v>2653</v>
      </c>
      <c r="Y105" s="21">
        <f t="shared" si="64"/>
        <v>11.008298755186722</v>
      </c>
      <c r="Z105" s="21">
        <v>0</v>
      </c>
      <c r="AA105" s="21">
        <f t="shared" si="65"/>
        <v>0</v>
      </c>
      <c r="AB105" s="21">
        <v>0</v>
      </c>
      <c r="AC105" s="21">
        <f t="shared" si="66"/>
        <v>0</v>
      </c>
      <c r="AD105" s="21">
        <v>188238</v>
      </c>
      <c r="AE105" s="21">
        <f t="shared" si="67"/>
        <v>781.07053941908714</v>
      </c>
      <c r="AF105" s="21">
        <v>0</v>
      </c>
      <c r="AG105" s="21">
        <f t="shared" si="68"/>
        <v>0</v>
      </c>
      <c r="AH105" s="21">
        <v>5306</v>
      </c>
      <c r="AI105" s="21">
        <f t="shared" si="69"/>
        <v>22.016597510373444</v>
      </c>
      <c r="AJ105" s="21">
        <v>0</v>
      </c>
      <c r="AK105" s="21">
        <f t="shared" si="70"/>
        <v>0</v>
      </c>
      <c r="AL105" s="21">
        <v>0</v>
      </c>
      <c r="AM105" s="21">
        <f t="shared" si="71"/>
        <v>0</v>
      </c>
      <c r="AN105" s="21">
        <v>0</v>
      </c>
      <c r="AO105" s="21">
        <f t="shared" si="72"/>
        <v>0</v>
      </c>
      <c r="AP105" s="21">
        <v>0</v>
      </c>
      <c r="AQ105" s="21">
        <f t="shared" si="73"/>
        <v>0</v>
      </c>
      <c r="AR105" s="22">
        <f t="shared" si="74"/>
        <v>449463</v>
      </c>
      <c r="AS105" s="21">
        <f t="shared" si="75"/>
        <v>1864.9917012448134</v>
      </c>
      <c r="AT105" s="54"/>
    </row>
    <row r="106" spans="1:56" s="13" customFormat="1" x14ac:dyDescent="0.2">
      <c r="A106" s="52">
        <v>374001</v>
      </c>
      <c r="B106" s="53" t="s">
        <v>146</v>
      </c>
      <c r="C106" s="16">
        <v>330</v>
      </c>
      <c r="D106" s="21">
        <v>0</v>
      </c>
      <c r="E106" s="21">
        <f t="shared" si="54"/>
        <v>0</v>
      </c>
      <c r="F106" s="21">
        <v>253391</v>
      </c>
      <c r="G106" s="21">
        <f t="shared" si="55"/>
        <v>767.85151515151517</v>
      </c>
      <c r="H106" s="21">
        <v>6122</v>
      </c>
      <c r="I106" s="21">
        <f t="shared" si="56"/>
        <v>18.551515151515151</v>
      </c>
      <c r="J106" s="21">
        <v>9527</v>
      </c>
      <c r="K106" s="21">
        <f t="shared" si="57"/>
        <v>28.869696969696971</v>
      </c>
      <c r="L106" s="21">
        <v>0</v>
      </c>
      <c r="M106" s="21">
        <f t="shared" si="58"/>
        <v>0</v>
      </c>
      <c r="N106" s="21">
        <v>0</v>
      </c>
      <c r="O106" s="21">
        <f t="shared" si="59"/>
        <v>0</v>
      </c>
      <c r="P106" s="21">
        <v>0</v>
      </c>
      <c r="Q106" s="21">
        <f t="shared" si="60"/>
        <v>0</v>
      </c>
      <c r="R106" s="21">
        <v>0</v>
      </c>
      <c r="S106" s="21">
        <f t="shared" si="61"/>
        <v>0</v>
      </c>
      <c r="T106" s="21">
        <v>17042</v>
      </c>
      <c r="U106" s="21">
        <f t="shared" si="62"/>
        <v>51.642424242424241</v>
      </c>
      <c r="V106" s="21">
        <v>3858</v>
      </c>
      <c r="W106" s="21">
        <f t="shared" si="63"/>
        <v>11.690909090909091</v>
      </c>
      <c r="X106" s="21">
        <v>0</v>
      </c>
      <c r="Y106" s="21">
        <f t="shared" si="64"/>
        <v>0</v>
      </c>
      <c r="Z106" s="21">
        <v>0</v>
      </c>
      <c r="AA106" s="21">
        <f t="shared" si="65"/>
        <v>0</v>
      </c>
      <c r="AB106" s="21">
        <v>0</v>
      </c>
      <c r="AC106" s="21">
        <f t="shared" si="66"/>
        <v>0</v>
      </c>
      <c r="AD106" s="21">
        <v>238670</v>
      </c>
      <c r="AE106" s="21">
        <f t="shared" si="67"/>
        <v>723.24242424242425</v>
      </c>
      <c r="AF106" s="21">
        <v>0</v>
      </c>
      <c r="AG106" s="21">
        <f t="shared" si="68"/>
        <v>0</v>
      </c>
      <c r="AH106" s="21">
        <v>20118</v>
      </c>
      <c r="AI106" s="21">
        <f t="shared" si="69"/>
        <v>60.963636363636361</v>
      </c>
      <c r="AJ106" s="21">
        <v>0</v>
      </c>
      <c r="AK106" s="21">
        <f t="shared" si="70"/>
        <v>0</v>
      </c>
      <c r="AL106" s="21">
        <v>0</v>
      </c>
      <c r="AM106" s="21">
        <f t="shared" si="71"/>
        <v>0</v>
      </c>
      <c r="AN106" s="21">
        <v>0</v>
      </c>
      <c r="AO106" s="21">
        <f t="shared" si="72"/>
        <v>0</v>
      </c>
      <c r="AP106" s="21">
        <v>0</v>
      </c>
      <c r="AQ106" s="21">
        <f t="shared" si="73"/>
        <v>0</v>
      </c>
      <c r="AR106" s="22">
        <f t="shared" si="74"/>
        <v>548728</v>
      </c>
      <c r="AS106" s="21">
        <f t="shared" si="75"/>
        <v>1662.8121212121212</v>
      </c>
      <c r="AT106" s="54"/>
    </row>
    <row r="107" spans="1:56" s="13" customFormat="1" x14ac:dyDescent="0.2">
      <c r="A107" s="52">
        <v>375001</v>
      </c>
      <c r="B107" s="53" t="s">
        <v>147</v>
      </c>
      <c r="C107" s="16">
        <v>198</v>
      </c>
      <c r="D107" s="21">
        <v>0</v>
      </c>
      <c r="E107" s="21">
        <f t="shared" si="54"/>
        <v>0</v>
      </c>
      <c r="F107" s="21">
        <v>232765</v>
      </c>
      <c r="G107" s="21">
        <f t="shared" si="55"/>
        <v>1175.5808080808081</v>
      </c>
      <c r="H107" s="21">
        <v>0</v>
      </c>
      <c r="I107" s="21">
        <f t="shared" si="56"/>
        <v>0</v>
      </c>
      <c r="J107" s="21">
        <v>11366</v>
      </c>
      <c r="K107" s="21">
        <f t="shared" si="57"/>
        <v>57.404040404040401</v>
      </c>
      <c r="L107" s="21">
        <v>0</v>
      </c>
      <c r="M107" s="21">
        <f t="shared" si="58"/>
        <v>0</v>
      </c>
      <c r="N107" s="21">
        <v>4258</v>
      </c>
      <c r="O107" s="21">
        <f t="shared" si="59"/>
        <v>21.505050505050505</v>
      </c>
      <c r="P107" s="21">
        <v>0</v>
      </c>
      <c r="Q107" s="21">
        <f t="shared" si="60"/>
        <v>0</v>
      </c>
      <c r="R107" s="21">
        <v>0</v>
      </c>
      <c r="S107" s="21">
        <f t="shared" si="61"/>
        <v>0</v>
      </c>
      <c r="T107" s="21">
        <v>11327</v>
      </c>
      <c r="U107" s="21">
        <f t="shared" si="62"/>
        <v>57.207070707070706</v>
      </c>
      <c r="V107" s="21">
        <v>0</v>
      </c>
      <c r="W107" s="21">
        <f t="shared" si="63"/>
        <v>0</v>
      </c>
      <c r="X107" s="21">
        <v>5338</v>
      </c>
      <c r="Y107" s="21">
        <f t="shared" si="64"/>
        <v>26.959595959595958</v>
      </c>
      <c r="Z107" s="21">
        <v>0</v>
      </c>
      <c r="AA107" s="21">
        <f t="shared" si="65"/>
        <v>0</v>
      </c>
      <c r="AB107" s="21">
        <v>0</v>
      </c>
      <c r="AC107" s="21">
        <f t="shared" si="66"/>
        <v>0</v>
      </c>
      <c r="AD107" s="21">
        <v>14843</v>
      </c>
      <c r="AE107" s="21">
        <f t="shared" si="67"/>
        <v>74.964646464646464</v>
      </c>
      <c r="AF107" s="21">
        <v>0</v>
      </c>
      <c r="AG107" s="21">
        <f t="shared" si="68"/>
        <v>0</v>
      </c>
      <c r="AH107" s="21">
        <v>1120</v>
      </c>
      <c r="AI107" s="21">
        <f t="shared" si="69"/>
        <v>5.6565656565656566</v>
      </c>
      <c r="AJ107" s="21">
        <v>0</v>
      </c>
      <c r="AK107" s="21">
        <f t="shared" si="70"/>
        <v>0</v>
      </c>
      <c r="AL107" s="21">
        <v>0</v>
      </c>
      <c r="AM107" s="21">
        <f t="shared" si="71"/>
        <v>0</v>
      </c>
      <c r="AN107" s="21">
        <v>0</v>
      </c>
      <c r="AO107" s="21">
        <f t="shared" si="72"/>
        <v>0</v>
      </c>
      <c r="AP107" s="21">
        <v>0</v>
      </c>
      <c r="AQ107" s="21">
        <f t="shared" si="73"/>
        <v>0</v>
      </c>
      <c r="AR107" s="22">
        <f t="shared" si="74"/>
        <v>281017</v>
      </c>
      <c r="AS107" s="21">
        <f t="shared" si="75"/>
        <v>1419.2777777777778</v>
      </c>
      <c r="AT107" s="54"/>
    </row>
    <row r="108" spans="1:56" s="59" customFormat="1" x14ac:dyDescent="0.2">
      <c r="A108" s="61">
        <v>376001</v>
      </c>
      <c r="B108" s="62" t="s">
        <v>148</v>
      </c>
      <c r="C108" s="25">
        <v>194</v>
      </c>
      <c r="D108" s="26">
        <v>0</v>
      </c>
      <c r="E108" s="26">
        <f t="shared" si="54"/>
        <v>0</v>
      </c>
      <c r="F108" s="26">
        <v>233870</v>
      </c>
      <c r="G108" s="26">
        <f t="shared" si="55"/>
        <v>1205.5154639175257</v>
      </c>
      <c r="H108" s="26">
        <v>9754</v>
      </c>
      <c r="I108" s="26">
        <f t="shared" si="56"/>
        <v>50.27835051546392</v>
      </c>
      <c r="J108" s="26">
        <v>1887</v>
      </c>
      <c r="K108" s="26">
        <f t="shared" si="57"/>
        <v>9.7268041237113394</v>
      </c>
      <c r="L108" s="26">
        <v>0</v>
      </c>
      <c r="M108" s="26">
        <f t="shared" si="58"/>
        <v>0</v>
      </c>
      <c r="N108" s="26">
        <v>1487</v>
      </c>
      <c r="O108" s="26">
        <f t="shared" si="59"/>
        <v>7.6649484536082477</v>
      </c>
      <c r="P108" s="26">
        <v>0</v>
      </c>
      <c r="Q108" s="26">
        <f t="shared" si="60"/>
        <v>0</v>
      </c>
      <c r="R108" s="26">
        <v>0</v>
      </c>
      <c r="S108" s="26">
        <f t="shared" si="61"/>
        <v>0</v>
      </c>
      <c r="T108" s="26">
        <v>12937</v>
      </c>
      <c r="U108" s="26">
        <f t="shared" si="62"/>
        <v>66.685567010309285</v>
      </c>
      <c r="V108" s="26">
        <v>6947</v>
      </c>
      <c r="W108" s="26">
        <f t="shared" si="63"/>
        <v>35.809278350515463</v>
      </c>
      <c r="X108" s="26">
        <v>2078</v>
      </c>
      <c r="Y108" s="26">
        <f t="shared" si="64"/>
        <v>10.711340206185566</v>
      </c>
      <c r="Z108" s="26">
        <v>0</v>
      </c>
      <c r="AA108" s="26">
        <f t="shared" si="65"/>
        <v>0</v>
      </c>
      <c r="AB108" s="26">
        <v>0</v>
      </c>
      <c r="AC108" s="26">
        <f t="shared" si="66"/>
        <v>0</v>
      </c>
      <c r="AD108" s="26">
        <v>133058</v>
      </c>
      <c r="AE108" s="26">
        <f t="shared" si="67"/>
        <v>685.86597938144325</v>
      </c>
      <c r="AF108" s="26">
        <v>0</v>
      </c>
      <c r="AG108" s="26">
        <f t="shared" si="68"/>
        <v>0</v>
      </c>
      <c r="AH108" s="26">
        <v>15794</v>
      </c>
      <c r="AI108" s="26">
        <f t="shared" si="69"/>
        <v>81.412371134020617</v>
      </c>
      <c r="AJ108" s="26">
        <v>0</v>
      </c>
      <c r="AK108" s="26">
        <f t="shared" si="70"/>
        <v>0</v>
      </c>
      <c r="AL108" s="26">
        <v>0</v>
      </c>
      <c r="AM108" s="26">
        <f t="shared" si="71"/>
        <v>0</v>
      </c>
      <c r="AN108" s="26">
        <v>0</v>
      </c>
      <c r="AO108" s="26">
        <f t="shared" si="72"/>
        <v>0</v>
      </c>
      <c r="AP108" s="26">
        <v>0</v>
      </c>
      <c r="AQ108" s="26">
        <f t="shared" si="73"/>
        <v>0</v>
      </c>
      <c r="AR108" s="27">
        <f t="shared" si="74"/>
        <v>417812</v>
      </c>
      <c r="AS108" s="26">
        <f t="shared" si="75"/>
        <v>2153.6701030927834</v>
      </c>
      <c r="AT108" s="54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</row>
    <row r="109" spans="1:56" s="13" customFormat="1" x14ac:dyDescent="0.2">
      <c r="A109" s="52">
        <v>377001</v>
      </c>
      <c r="B109" s="53" t="s">
        <v>149</v>
      </c>
      <c r="C109" s="16">
        <v>265</v>
      </c>
      <c r="D109" s="21">
        <v>0</v>
      </c>
      <c r="E109" s="21">
        <f t="shared" si="54"/>
        <v>0</v>
      </c>
      <c r="F109" s="21">
        <v>213389</v>
      </c>
      <c r="G109" s="21">
        <f t="shared" si="55"/>
        <v>805.24150943396228</v>
      </c>
      <c r="H109" s="21">
        <v>33766</v>
      </c>
      <c r="I109" s="21">
        <f t="shared" si="56"/>
        <v>127.4188679245283</v>
      </c>
      <c r="J109" s="21">
        <v>0</v>
      </c>
      <c r="K109" s="21">
        <f t="shared" si="57"/>
        <v>0</v>
      </c>
      <c r="L109" s="21">
        <v>0</v>
      </c>
      <c r="M109" s="21">
        <f t="shared" si="58"/>
        <v>0</v>
      </c>
      <c r="N109" s="21">
        <v>0</v>
      </c>
      <c r="O109" s="21">
        <f t="shared" si="59"/>
        <v>0</v>
      </c>
      <c r="P109" s="21">
        <v>0</v>
      </c>
      <c r="Q109" s="21">
        <f t="shared" si="60"/>
        <v>0</v>
      </c>
      <c r="R109" s="21">
        <v>0</v>
      </c>
      <c r="S109" s="21">
        <f t="shared" si="61"/>
        <v>0</v>
      </c>
      <c r="T109" s="21">
        <v>31210</v>
      </c>
      <c r="U109" s="21">
        <f t="shared" si="62"/>
        <v>117.77358490566037</v>
      </c>
      <c r="V109" s="21">
        <v>55075</v>
      </c>
      <c r="W109" s="21">
        <f t="shared" si="63"/>
        <v>207.83018867924528</v>
      </c>
      <c r="X109" s="21">
        <v>0</v>
      </c>
      <c r="Y109" s="21">
        <f t="shared" si="64"/>
        <v>0</v>
      </c>
      <c r="Z109" s="21">
        <v>0</v>
      </c>
      <c r="AA109" s="21">
        <f t="shared" si="65"/>
        <v>0</v>
      </c>
      <c r="AB109" s="21">
        <v>0</v>
      </c>
      <c r="AC109" s="21">
        <f t="shared" si="66"/>
        <v>0</v>
      </c>
      <c r="AD109" s="21">
        <v>157872</v>
      </c>
      <c r="AE109" s="21">
        <f t="shared" si="67"/>
        <v>595.74339622641514</v>
      </c>
      <c r="AF109" s="21">
        <v>0</v>
      </c>
      <c r="AG109" s="21">
        <f t="shared" si="68"/>
        <v>0</v>
      </c>
      <c r="AH109" s="21">
        <v>45326</v>
      </c>
      <c r="AI109" s="21">
        <f t="shared" si="69"/>
        <v>171.04150943396226</v>
      </c>
      <c r="AJ109" s="21">
        <v>0</v>
      </c>
      <c r="AK109" s="21">
        <f t="shared" si="70"/>
        <v>0</v>
      </c>
      <c r="AL109" s="21">
        <v>0</v>
      </c>
      <c r="AM109" s="21">
        <f t="shared" si="71"/>
        <v>0</v>
      </c>
      <c r="AN109" s="21">
        <v>0</v>
      </c>
      <c r="AO109" s="21">
        <f t="shared" si="72"/>
        <v>0</v>
      </c>
      <c r="AP109" s="21">
        <v>0</v>
      </c>
      <c r="AQ109" s="21">
        <f t="shared" si="73"/>
        <v>0</v>
      </c>
      <c r="AR109" s="22">
        <f t="shared" si="74"/>
        <v>536638</v>
      </c>
      <c r="AS109" s="21">
        <f t="shared" si="75"/>
        <v>2025.0490566037736</v>
      </c>
      <c r="AT109" s="54"/>
    </row>
    <row r="110" spans="1:56" s="13" customFormat="1" x14ac:dyDescent="0.2">
      <c r="A110" s="52">
        <v>377002</v>
      </c>
      <c r="B110" s="53" t="s">
        <v>150</v>
      </c>
      <c r="C110" s="16">
        <v>265</v>
      </c>
      <c r="D110" s="21">
        <v>0</v>
      </c>
      <c r="E110" s="21">
        <f t="shared" si="54"/>
        <v>0</v>
      </c>
      <c r="F110" s="21">
        <v>187097</v>
      </c>
      <c r="G110" s="21">
        <f t="shared" si="55"/>
        <v>706.02641509433965</v>
      </c>
      <c r="H110" s="21">
        <v>35662</v>
      </c>
      <c r="I110" s="21">
        <f t="shared" si="56"/>
        <v>134.57358490566037</v>
      </c>
      <c r="J110" s="21">
        <v>0</v>
      </c>
      <c r="K110" s="21">
        <f t="shared" si="57"/>
        <v>0</v>
      </c>
      <c r="L110" s="21">
        <v>0</v>
      </c>
      <c r="M110" s="21">
        <f t="shared" si="58"/>
        <v>0</v>
      </c>
      <c r="N110" s="21">
        <v>0</v>
      </c>
      <c r="O110" s="21">
        <f t="shared" si="59"/>
        <v>0</v>
      </c>
      <c r="P110" s="21">
        <v>0</v>
      </c>
      <c r="Q110" s="21">
        <f t="shared" si="60"/>
        <v>0</v>
      </c>
      <c r="R110" s="21">
        <v>0</v>
      </c>
      <c r="S110" s="21">
        <f t="shared" si="61"/>
        <v>0</v>
      </c>
      <c r="T110" s="21">
        <v>26929</v>
      </c>
      <c r="U110" s="21">
        <f t="shared" si="62"/>
        <v>101.6188679245283</v>
      </c>
      <c r="V110" s="21">
        <v>57210</v>
      </c>
      <c r="W110" s="21">
        <f t="shared" si="63"/>
        <v>215.88679245283018</v>
      </c>
      <c r="X110" s="21">
        <v>0</v>
      </c>
      <c r="Y110" s="21">
        <f t="shared" si="64"/>
        <v>0</v>
      </c>
      <c r="Z110" s="21">
        <v>0</v>
      </c>
      <c r="AA110" s="21">
        <f t="shared" si="65"/>
        <v>0</v>
      </c>
      <c r="AB110" s="21">
        <v>0</v>
      </c>
      <c r="AC110" s="21">
        <f t="shared" si="66"/>
        <v>0</v>
      </c>
      <c r="AD110" s="21">
        <v>123476</v>
      </c>
      <c r="AE110" s="21">
        <f t="shared" si="67"/>
        <v>465.94716981132075</v>
      </c>
      <c r="AF110" s="21">
        <v>0</v>
      </c>
      <c r="AG110" s="21">
        <f t="shared" si="68"/>
        <v>0</v>
      </c>
      <c r="AH110" s="21">
        <v>41862</v>
      </c>
      <c r="AI110" s="21">
        <f t="shared" si="69"/>
        <v>157.96981132075473</v>
      </c>
      <c r="AJ110" s="21">
        <v>0</v>
      </c>
      <c r="AK110" s="21">
        <f t="shared" si="70"/>
        <v>0</v>
      </c>
      <c r="AL110" s="21">
        <v>0</v>
      </c>
      <c r="AM110" s="21">
        <f t="shared" si="71"/>
        <v>0</v>
      </c>
      <c r="AN110" s="21">
        <v>0</v>
      </c>
      <c r="AO110" s="21">
        <f t="shared" si="72"/>
        <v>0</v>
      </c>
      <c r="AP110" s="21">
        <v>0</v>
      </c>
      <c r="AQ110" s="21">
        <f t="shared" si="73"/>
        <v>0</v>
      </c>
      <c r="AR110" s="22">
        <f t="shared" si="74"/>
        <v>472236</v>
      </c>
      <c r="AS110" s="21">
        <f t="shared" si="75"/>
        <v>1782.0226415094339</v>
      </c>
      <c r="AT110" s="54"/>
    </row>
    <row r="111" spans="1:56" s="13" customFormat="1" x14ac:dyDescent="0.2">
      <c r="A111" s="52">
        <v>377003</v>
      </c>
      <c r="B111" s="53" t="s">
        <v>151</v>
      </c>
      <c r="C111" s="16">
        <v>301</v>
      </c>
      <c r="D111" s="21">
        <v>0</v>
      </c>
      <c r="E111" s="21">
        <f t="shared" si="54"/>
        <v>0</v>
      </c>
      <c r="F111" s="21">
        <v>359322</v>
      </c>
      <c r="G111" s="21">
        <f t="shared" si="55"/>
        <v>1193.7607973421927</v>
      </c>
      <c r="H111" s="21">
        <v>13935</v>
      </c>
      <c r="I111" s="21">
        <f t="shared" si="56"/>
        <v>46.29568106312292</v>
      </c>
      <c r="J111" s="21">
        <v>0</v>
      </c>
      <c r="K111" s="21">
        <f t="shared" si="57"/>
        <v>0</v>
      </c>
      <c r="L111" s="21">
        <v>0</v>
      </c>
      <c r="M111" s="21">
        <f t="shared" si="58"/>
        <v>0</v>
      </c>
      <c r="N111" s="21">
        <v>0</v>
      </c>
      <c r="O111" s="21">
        <f t="shared" si="59"/>
        <v>0</v>
      </c>
      <c r="P111" s="21">
        <v>0</v>
      </c>
      <c r="Q111" s="21">
        <f t="shared" si="60"/>
        <v>0</v>
      </c>
      <c r="R111" s="21">
        <v>0</v>
      </c>
      <c r="S111" s="21">
        <f t="shared" si="61"/>
        <v>0</v>
      </c>
      <c r="T111" s="21">
        <v>24491</v>
      </c>
      <c r="U111" s="21">
        <f t="shared" si="62"/>
        <v>81.365448504983391</v>
      </c>
      <c r="V111" s="21">
        <v>44476</v>
      </c>
      <c r="W111" s="21">
        <f t="shared" si="63"/>
        <v>147.76079734219269</v>
      </c>
      <c r="X111" s="21">
        <v>0</v>
      </c>
      <c r="Y111" s="21">
        <f t="shared" si="64"/>
        <v>0</v>
      </c>
      <c r="Z111" s="21">
        <v>0</v>
      </c>
      <c r="AA111" s="21">
        <f t="shared" si="65"/>
        <v>0</v>
      </c>
      <c r="AB111" s="21">
        <v>10313</v>
      </c>
      <c r="AC111" s="21">
        <f t="shared" si="66"/>
        <v>34.262458471760795</v>
      </c>
      <c r="AD111" s="21">
        <v>148054</v>
      </c>
      <c r="AE111" s="21">
        <f t="shared" si="67"/>
        <v>491.87375415282389</v>
      </c>
      <c r="AF111" s="21">
        <v>0</v>
      </c>
      <c r="AG111" s="21">
        <f t="shared" si="68"/>
        <v>0</v>
      </c>
      <c r="AH111" s="21">
        <v>33424</v>
      </c>
      <c r="AI111" s="21">
        <f t="shared" si="69"/>
        <v>111.04318936877077</v>
      </c>
      <c r="AJ111" s="21">
        <v>0</v>
      </c>
      <c r="AK111" s="21">
        <f t="shared" si="70"/>
        <v>0</v>
      </c>
      <c r="AL111" s="21">
        <v>0</v>
      </c>
      <c r="AM111" s="21">
        <f t="shared" si="71"/>
        <v>0</v>
      </c>
      <c r="AN111" s="21">
        <v>0</v>
      </c>
      <c r="AO111" s="21">
        <f t="shared" si="72"/>
        <v>0</v>
      </c>
      <c r="AP111" s="21">
        <v>0</v>
      </c>
      <c r="AQ111" s="21">
        <f t="shared" si="73"/>
        <v>0</v>
      </c>
      <c r="AR111" s="22">
        <f t="shared" si="74"/>
        <v>634015</v>
      </c>
      <c r="AS111" s="21">
        <f t="shared" si="75"/>
        <v>2106.3621262458473</v>
      </c>
      <c r="AT111" s="54"/>
    </row>
    <row r="112" spans="1:56" s="13" customFormat="1" x14ac:dyDescent="0.2">
      <c r="A112" s="52">
        <v>377004</v>
      </c>
      <c r="B112" s="53" t="s">
        <v>152</v>
      </c>
      <c r="C112" s="16">
        <v>383</v>
      </c>
      <c r="D112" s="21">
        <v>0</v>
      </c>
      <c r="E112" s="21">
        <f t="shared" si="54"/>
        <v>0</v>
      </c>
      <c r="F112" s="21">
        <v>217298</v>
      </c>
      <c r="G112" s="21">
        <f t="shared" si="55"/>
        <v>567.35770234986944</v>
      </c>
      <c r="H112" s="21">
        <v>30645</v>
      </c>
      <c r="I112" s="21">
        <f t="shared" si="56"/>
        <v>80.013054830287203</v>
      </c>
      <c r="J112" s="21">
        <v>0</v>
      </c>
      <c r="K112" s="21">
        <f t="shared" si="57"/>
        <v>0</v>
      </c>
      <c r="L112" s="21">
        <v>0</v>
      </c>
      <c r="M112" s="21">
        <f t="shared" si="58"/>
        <v>0</v>
      </c>
      <c r="N112" s="21">
        <v>0</v>
      </c>
      <c r="O112" s="21">
        <f t="shared" si="59"/>
        <v>0</v>
      </c>
      <c r="P112" s="21">
        <v>0</v>
      </c>
      <c r="Q112" s="21">
        <f t="shared" si="60"/>
        <v>0</v>
      </c>
      <c r="R112" s="21">
        <v>0</v>
      </c>
      <c r="S112" s="21">
        <f t="shared" si="61"/>
        <v>0</v>
      </c>
      <c r="T112" s="21">
        <v>26331</v>
      </c>
      <c r="U112" s="21">
        <f t="shared" si="62"/>
        <v>68.749347258485642</v>
      </c>
      <c r="V112" s="21">
        <v>49148</v>
      </c>
      <c r="W112" s="21">
        <f t="shared" si="63"/>
        <v>128.32375979112271</v>
      </c>
      <c r="X112" s="21">
        <v>0</v>
      </c>
      <c r="Y112" s="21">
        <f t="shared" si="64"/>
        <v>0</v>
      </c>
      <c r="Z112" s="21">
        <v>0</v>
      </c>
      <c r="AA112" s="21">
        <f t="shared" si="65"/>
        <v>0</v>
      </c>
      <c r="AB112" s="21">
        <v>0</v>
      </c>
      <c r="AC112" s="21">
        <f t="shared" si="66"/>
        <v>0</v>
      </c>
      <c r="AD112" s="21">
        <v>244597</v>
      </c>
      <c r="AE112" s="21">
        <f t="shared" si="67"/>
        <v>638.63446475195826</v>
      </c>
      <c r="AF112" s="21">
        <v>0</v>
      </c>
      <c r="AG112" s="21">
        <f t="shared" si="68"/>
        <v>0</v>
      </c>
      <c r="AH112" s="21">
        <v>49597</v>
      </c>
      <c r="AI112" s="21">
        <f t="shared" si="69"/>
        <v>129.49608355091385</v>
      </c>
      <c r="AJ112" s="21">
        <v>0</v>
      </c>
      <c r="AK112" s="21">
        <f t="shared" si="70"/>
        <v>0</v>
      </c>
      <c r="AL112" s="21">
        <v>0</v>
      </c>
      <c r="AM112" s="21">
        <f t="shared" si="71"/>
        <v>0</v>
      </c>
      <c r="AN112" s="21">
        <v>0</v>
      </c>
      <c r="AO112" s="21">
        <f t="shared" si="72"/>
        <v>0</v>
      </c>
      <c r="AP112" s="21">
        <v>0</v>
      </c>
      <c r="AQ112" s="21">
        <f t="shared" si="73"/>
        <v>0</v>
      </c>
      <c r="AR112" s="22">
        <f t="shared" si="74"/>
        <v>617616</v>
      </c>
      <c r="AS112" s="21">
        <f t="shared" si="75"/>
        <v>1612.5744125326371</v>
      </c>
      <c r="AT112" s="54"/>
    </row>
    <row r="113" spans="1:56" s="59" customFormat="1" x14ac:dyDescent="0.2">
      <c r="A113" s="61">
        <v>377005</v>
      </c>
      <c r="B113" s="62" t="s">
        <v>153</v>
      </c>
      <c r="C113" s="25">
        <v>402</v>
      </c>
      <c r="D113" s="26">
        <v>0</v>
      </c>
      <c r="E113" s="26">
        <f t="shared" si="54"/>
        <v>0</v>
      </c>
      <c r="F113" s="26">
        <v>229638</v>
      </c>
      <c r="G113" s="26">
        <f t="shared" si="55"/>
        <v>571.2388059701492</v>
      </c>
      <c r="H113" s="26">
        <v>28724</v>
      </c>
      <c r="I113" s="26">
        <f t="shared" si="56"/>
        <v>71.452736318407958</v>
      </c>
      <c r="J113" s="26">
        <v>0</v>
      </c>
      <c r="K113" s="26">
        <f t="shared" si="57"/>
        <v>0</v>
      </c>
      <c r="L113" s="26">
        <v>0</v>
      </c>
      <c r="M113" s="26">
        <f t="shared" si="58"/>
        <v>0</v>
      </c>
      <c r="N113" s="26">
        <v>0</v>
      </c>
      <c r="O113" s="26">
        <f t="shared" si="59"/>
        <v>0</v>
      </c>
      <c r="P113" s="26">
        <v>0</v>
      </c>
      <c r="Q113" s="26">
        <f t="shared" si="60"/>
        <v>0</v>
      </c>
      <c r="R113" s="26">
        <v>0</v>
      </c>
      <c r="S113" s="26">
        <f t="shared" si="61"/>
        <v>0</v>
      </c>
      <c r="T113" s="26">
        <v>26083</v>
      </c>
      <c r="U113" s="26">
        <f t="shared" si="62"/>
        <v>64.883084577114431</v>
      </c>
      <c r="V113" s="26">
        <v>47596</v>
      </c>
      <c r="W113" s="26">
        <f t="shared" si="63"/>
        <v>118.39800995024876</v>
      </c>
      <c r="X113" s="26">
        <v>0</v>
      </c>
      <c r="Y113" s="26">
        <f t="shared" si="64"/>
        <v>0</v>
      </c>
      <c r="Z113" s="26">
        <v>0</v>
      </c>
      <c r="AA113" s="26">
        <f t="shared" si="65"/>
        <v>0</v>
      </c>
      <c r="AB113" s="26">
        <v>0</v>
      </c>
      <c r="AC113" s="26">
        <f t="shared" si="66"/>
        <v>0</v>
      </c>
      <c r="AD113" s="26">
        <v>265077</v>
      </c>
      <c r="AE113" s="26">
        <f t="shared" si="67"/>
        <v>659.3955223880597</v>
      </c>
      <c r="AF113" s="26">
        <v>0</v>
      </c>
      <c r="AG113" s="26">
        <f t="shared" si="68"/>
        <v>0</v>
      </c>
      <c r="AH113" s="26">
        <v>39814</v>
      </c>
      <c r="AI113" s="26">
        <f t="shared" si="69"/>
        <v>99.039800995024876</v>
      </c>
      <c r="AJ113" s="26">
        <v>0</v>
      </c>
      <c r="AK113" s="26">
        <f t="shared" si="70"/>
        <v>0</v>
      </c>
      <c r="AL113" s="26">
        <v>0</v>
      </c>
      <c r="AM113" s="26">
        <f t="shared" si="71"/>
        <v>0</v>
      </c>
      <c r="AN113" s="26">
        <v>0</v>
      </c>
      <c r="AO113" s="26">
        <f t="shared" si="72"/>
        <v>0</v>
      </c>
      <c r="AP113" s="26">
        <v>0</v>
      </c>
      <c r="AQ113" s="26">
        <f t="shared" si="73"/>
        <v>0</v>
      </c>
      <c r="AR113" s="27">
        <f t="shared" si="74"/>
        <v>636932</v>
      </c>
      <c r="AS113" s="26">
        <f t="shared" si="75"/>
        <v>1584.4079601990049</v>
      </c>
      <c r="AT113" s="54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</row>
    <row r="114" spans="1:56" s="13" customFormat="1" x14ac:dyDescent="0.2">
      <c r="A114" s="52">
        <v>379001</v>
      </c>
      <c r="B114" s="53" t="s">
        <v>154</v>
      </c>
      <c r="C114" s="16">
        <v>221</v>
      </c>
      <c r="D114" s="21">
        <v>0</v>
      </c>
      <c r="E114" s="21">
        <f t="shared" si="54"/>
        <v>0</v>
      </c>
      <c r="F114" s="21">
        <v>147000</v>
      </c>
      <c r="G114" s="21">
        <f t="shared" si="55"/>
        <v>665.15837104072398</v>
      </c>
      <c r="H114" s="21">
        <v>0</v>
      </c>
      <c r="I114" s="21">
        <f t="shared" si="56"/>
        <v>0</v>
      </c>
      <c r="J114" s="21">
        <v>20121</v>
      </c>
      <c r="K114" s="21">
        <f t="shared" si="57"/>
        <v>91.045248868778287</v>
      </c>
      <c r="L114" s="21">
        <v>0</v>
      </c>
      <c r="M114" s="21">
        <f t="shared" si="58"/>
        <v>0</v>
      </c>
      <c r="N114" s="21">
        <v>0</v>
      </c>
      <c r="O114" s="21">
        <f t="shared" si="59"/>
        <v>0</v>
      </c>
      <c r="P114" s="21">
        <v>0</v>
      </c>
      <c r="Q114" s="21">
        <f t="shared" si="60"/>
        <v>0</v>
      </c>
      <c r="R114" s="21">
        <v>0</v>
      </c>
      <c r="S114" s="21">
        <f t="shared" si="61"/>
        <v>0</v>
      </c>
      <c r="T114" s="21">
        <v>4529</v>
      </c>
      <c r="U114" s="21">
        <f t="shared" si="62"/>
        <v>20.493212669683256</v>
      </c>
      <c r="V114" s="21">
        <v>208</v>
      </c>
      <c r="W114" s="21">
        <f t="shared" si="63"/>
        <v>0.94117647058823528</v>
      </c>
      <c r="X114" s="21">
        <v>0</v>
      </c>
      <c r="Y114" s="21">
        <f t="shared" si="64"/>
        <v>0</v>
      </c>
      <c r="Z114" s="21">
        <v>0</v>
      </c>
      <c r="AA114" s="21">
        <f t="shared" si="65"/>
        <v>0</v>
      </c>
      <c r="AB114" s="21">
        <v>0</v>
      </c>
      <c r="AC114" s="21">
        <f t="shared" si="66"/>
        <v>0</v>
      </c>
      <c r="AD114" s="21">
        <v>149707</v>
      </c>
      <c r="AE114" s="21">
        <f t="shared" si="67"/>
        <v>677.40723981900453</v>
      </c>
      <c r="AF114" s="21">
        <v>0</v>
      </c>
      <c r="AG114" s="21">
        <f t="shared" si="68"/>
        <v>0</v>
      </c>
      <c r="AH114" s="21">
        <v>12974</v>
      </c>
      <c r="AI114" s="21">
        <f t="shared" si="69"/>
        <v>58.705882352941174</v>
      </c>
      <c r="AJ114" s="21">
        <v>0</v>
      </c>
      <c r="AK114" s="21">
        <f t="shared" si="70"/>
        <v>0</v>
      </c>
      <c r="AL114" s="21">
        <v>0</v>
      </c>
      <c r="AM114" s="21">
        <f t="shared" si="71"/>
        <v>0</v>
      </c>
      <c r="AN114" s="21">
        <v>0</v>
      </c>
      <c r="AO114" s="21">
        <f t="shared" si="72"/>
        <v>0</v>
      </c>
      <c r="AP114" s="21">
        <v>0</v>
      </c>
      <c r="AQ114" s="21">
        <f t="shared" si="73"/>
        <v>0</v>
      </c>
      <c r="AR114" s="22">
        <f t="shared" si="74"/>
        <v>334539</v>
      </c>
      <c r="AS114" s="21">
        <f t="shared" si="75"/>
        <v>1513.7511312217196</v>
      </c>
      <c r="AT114" s="54"/>
    </row>
    <row r="115" spans="1:56" s="13" customFormat="1" x14ac:dyDescent="0.2">
      <c r="A115" s="52">
        <v>380001</v>
      </c>
      <c r="B115" s="53" t="s">
        <v>155</v>
      </c>
      <c r="C115" s="16">
        <v>361</v>
      </c>
      <c r="D115" s="21">
        <v>0</v>
      </c>
      <c r="E115" s="21">
        <f t="shared" si="54"/>
        <v>0</v>
      </c>
      <c r="F115" s="21">
        <v>173869</v>
      </c>
      <c r="G115" s="21">
        <f t="shared" si="55"/>
        <v>481.63157894736844</v>
      </c>
      <c r="H115" s="21">
        <v>0</v>
      </c>
      <c r="I115" s="21">
        <f t="shared" si="56"/>
        <v>0</v>
      </c>
      <c r="J115" s="21">
        <v>1369</v>
      </c>
      <c r="K115" s="21">
        <f t="shared" si="57"/>
        <v>3.7922437673130194</v>
      </c>
      <c r="L115" s="21">
        <v>0</v>
      </c>
      <c r="M115" s="21">
        <f t="shared" si="58"/>
        <v>0</v>
      </c>
      <c r="N115" s="21">
        <v>0</v>
      </c>
      <c r="O115" s="21">
        <f t="shared" si="59"/>
        <v>0</v>
      </c>
      <c r="P115" s="21">
        <v>0</v>
      </c>
      <c r="Q115" s="21">
        <f t="shared" si="60"/>
        <v>0</v>
      </c>
      <c r="R115" s="21">
        <v>0</v>
      </c>
      <c r="S115" s="21">
        <f t="shared" si="61"/>
        <v>0</v>
      </c>
      <c r="T115" s="21">
        <v>2235</v>
      </c>
      <c r="U115" s="21">
        <f t="shared" si="62"/>
        <v>6.1911357340720219</v>
      </c>
      <c r="V115" s="21">
        <v>0</v>
      </c>
      <c r="W115" s="21">
        <f t="shared" si="63"/>
        <v>0</v>
      </c>
      <c r="X115" s="21">
        <v>0</v>
      </c>
      <c r="Y115" s="21">
        <f t="shared" si="64"/>
        <v>0</v>
      </c>
      <c r="Z115" s="21">
        <v>0</v>
      </c>
      <c r="AA115" s="21">
        <f t="shared" si="65"/>
        <v>0</v>
      </c>
      <c r="AB115" s="21">
        <v>0</v>
      </c>
      <c r="AC115" s="21">
        <f t="shared" si="66"/>
        <v>0</v>
      </c>
      <c r="AD115" s="21">
        <v>188658</v>
      </c>
      <c r="AE115" s="21">
        <f t="shared" si="67"/>
        <v>522.59833795013856</v>
      </c>
      <c r="AF115" s="21">
        <v>0</v>
      </c>
      <c r="AG115" s="21">
        <f t="shared" si="68"/>
        <v>0</v>
      </c>
      <c r="AH115" s="21">
        <v>8882</v>
      </c>
      <c r="AI115" s="21">
        <f t="shared" si="69"/>
        <v>24.603878116343491</v>
      </c>
      <c r="AJ115" s="21">
        <v>0</v>
      </c>
      <c r="AK115" s="21">
        <f t="shared" si="70"/>
        <v>0</v>
      </c>
      <c r="AL115" s="21">
        <v>0</v>
      </c>
      <c r="AM115" s="21">
        <f t="shared" si="71"/>
        <v>0</v>
      </c>
      <c r="AN115" s="21">
        <v>0</v>
      </c>
      <c r="AO115" s="21">
        <f t="shared" si="72"/>
        <v>0</v>
      </c>
      <c r="AP115" s="21">
        <v>0</v>
      </c>
      <c r="AQ115" s="21">
        <f t="shared" si="73"/>
        <v>0</v>
      </c>
      <c r="AR115" s="22">
        <f t="shared" si="74"/>
        <v>375013</v>
      </c>
      <c r="AS115" s="21">
        <f t="shared" si="75"/>
        <v>1038.8171745152354</v>
      </c>
      <c r="AT115" s="54"/>
    </row>
    <row r="116" spans="1:56" s="13" customFormat="1" x14ac:dyDescent="0.2">
      <c r="A116" s="52">
        <v>381001</v>
      </c>
      <c r="B116" s="53" t="s">
        <v>156</v>
      </c>
      <c r="C116" s="16">
        <v>219</v>
      </c>
      <c r="D116" s="21">
        <v>0</v>
      </c>
      <c r="E116" s="21">
        <f t="shared" si="54"/>
        <v>0</v>
      </c>
      <c r="F116" s="21">
        <v>199340</v>
      </c>
      <c r="G116" s="21">
        <f t="shared" si="55"/>
        <v>910.22831050228308</v>
      </c>
      <c r="H116" s="21">
        <v>1410</v>
      </c>
      <c r="I116" s="21">
        <f t="shared" si="56"/>
        <v>6.4383561643835616</v>
      </c>
      <c r="J116" s="21">
        <v>16091</v>
      </c>
      <c r="K116" s="21">
        <f t="shared" si="57"/>
        <v>73.474885844748854</v>
      </c>
      <c r="L116" s="21">
        <v>0</v>
      </c>
      <c r="M116" s="21">
        <f t="shared" si="58"/>
        <v>0</v>
      </c>
      <c r="N116" s="21">
        <v>0</v>
      </c>
      <c r="O116" s="21">
        <f t="shared" si="59"/>
        <v>0</v>
      </c>
      <c r="P116" s="21">
        <v>0</v>
      </c>
      <c r="Q116" s="21">
        <f t="shared" si="60"/>
        <v>0</v>
      </c>
      <c r="R116" s="21">
        <v>0</v>
      </c>
      <c r="S116" s="21">
        <f t="shared" si="61"/>
        <v>0</v>
      </c>
      <c r="T116" s="21">
        <v>11105</v>
      </c>
      <c r="U116" s="21">
        <f t="shared" si="62"/>
        <v>50.707762557077622</v>
      </c>
      <c r="V116" s="21">
        <v>4290</v>
      </c>
      <c r="W116" s="21">
        <f t="shared" si="63"/>
        <v>19.589041095890412</v>
      </c>
      <c r="X116" s="21">
        <v>0</v>
      </c>
      <c r="Y116" s="21">
        <f t="shared" si="64"/>
        <v>0</v>
      </c>
      <c r="Z116" s="21">
        <v>0</v>
      </c>
      <c r="AA116" s="21">
        <f t="shared" si="65"/>
        <v>0</v>
      </c>
      <c r="AB116" s="21">
        <v>0</v>
      </c>
      <c r="AC116" s="21">
        <f t="shared" si="66"/>
        <v>0</v>
      </c>
      <c r="AD116" s="21">
        <v>136754</v>
      </c>
      <c r="AE116" s="21">
        <f t="shared" si="67"/>
        <v>624.44748858447485</v>
      </c>
      <c r="AF116" s="21">
        <v>0</v>
      </c>
      <c r="AG116" s="21">
        <f t="shared" si="68"/>
        <v>0</v>
      </c>
      <c r="AH116" s="21">
        <v>7155</v>
      </c>
      <c r="AI116" s="21">
        <f t="shared" si="69"/>
        <v>32.671232876712331</v>
      </c>
      <c r="AJ116" s="21">
        <v>0</v>
      </c>
      <c r="AK116" s="21">
        <f t="shared" si="70"/>
        <v>0</v>
      </c>
      <c r="AL116" s="21">
        <v>0</v>
      </c>
      <c r="AM116" s="21">
        <f t="shared" si="71"/>
        <v>0</v>
      </c>
      <c r="AN116" s="21">
        <v>0</v>
      </c>
      <c r="AO116" s="21">
        <f t="shared" si="72"/>
        <v>0</v>
      </c>
      <c r="AP116" s="21">
        <v>0</v>
      </c>
      <c r="AQ116" s="21">
        <f t="shared" si="73"/>
        <v>0</v>
      </c>
      <c r="AR116" s="22">
        <f t="shared" si="74"/>
        <v>376145</v>
      </c>
      <c r="AS116" s="21">
        <f t="shared" si="75"/>
        <v>1717.5570776255709</v>
      </c>
      <c r="AT116" s="54"/>
    </row>
    <row r="117" spans="1:56" s="13" customFormat="1" x14ac:dyDescent="0.2">
      <c r="A117" s="52">
        <v>382001</v>
      </c>
      <c r="B117" s="53" t="s">
        <v>157</v>
      </c>
      <c r="C117" s="16">
        <v>210</v>
      </c>
      <c r="D117" s="21">
        <v>0</v>
      </c>
      <c r="E117" s="21">
        <f t="shared" si="54"/>
        <v>0</v>
      </c>
      <c r="F117" s="21">
        <v>314593</v>
      </c>
      <c r="G117" s="21">
        <f t="shared" si="55"/>
        <v>1498.0619047619048</v>
      </c>
      <c r="H117" s="21">
        <v>16524</v>
      </c>
      <c r="I117" s="21">
        <f t="shared" si="56"/>
        <v>78.685714285714283</v>
      </c>
      <c r="J117" s="21">
        <v>0</v>
      </c>
      <c r="K117" s="21">
        <f t="shared" si="57"/>
        <v>0</v>
      </c>
      <c r="L117" s="21">
        <v>0</v>
      </c>
      <c r="M117" s="21">
        <f t="shared" si="58"/>
        <v>0</v>
      </c>
      <c r="N117" s="21">
        <v>0</v>
      </c>
      <c r="O117" s="21">
        <f t="shared" si="59"/>
        <v>0</v>
      </c>
      <c r="P117" s="21">
        <v>0</v>
      </c>
      <c r="Q117" s="21">
        <f t="shared" si="60"/>
        <v>0</v>
      </c>
      <c r="R117" s="21">
        <v>0</v>
      </c>
      <c r="S117" s="21">
        <f t="shared" si="61"/>
        <v>0</v>
      </c>
      <c r="T117" s="21">
        <v>14325</v>
      </c>
      <c r="U117" s="21">
        <f t="shared" si="62"/>
        <v>68.214285714285708</v>
      </c>
      <c r="V117" s="21">
        <v>360</v>
      </c>
      <c r="W117" s="21">
        <f t="shared" si="63"/>
        <v>1.7142857142857142</v>
      </c>
      <c r="X117" s="21">
        <v>0</v>
      </c>
      <c r="Y117" s="21">
        <f t="shared" si="64"/>
        <v>0</v>
      </c>
      <c r="Z117" s="21">
        <v>0</v>
      </c>
      <c r="AA117" s="21">
        <f t="shared" si="65"/>
        <v>0</v>
      </c>
      <c r="AB117" s="21">
        <v>0</v>
      </c>
      <c r="AC117" s="21">
        <f t="shared" si="66"/>
        <v>0</v>
      </c>
      <c r="AD117" s="21">
        <v>97159</v>
      </c>
      <c r="AE117" s="21">
        <f t="shared" si="67"/>
        <v>462.66190476190474</v>
      </c>
      <c r="AF117" s="21">
        <v>0</v>
      </c>
      <c r="AG117" s="21">
        <f t="shared" si="68"/>
        <v>0</v>
      </c>
      <c r="AH117" s="21">
        <v>79787</v>
      </c>
      <c r="AI117" s="21">
        <f t="shared" si="69"/>
        <v>379.93809523809523</v>
      </c>
      <c r="AJ117" s="21">
        <v>0</v>
      </c>
      <c r="AK117" s="21">
        <f t="shared" si="70"/>
        <v>0</v>
      </c>
      <c r="AL117" s="21">
        <v>0</v>
      </c>
      <c r="AM117" s="21">
        <f t="shared" si="71"/>
        <v>0</v>
      </c>
      <c r="AN117" s="21">
        <v>0</v>
      </c>
      <c r="AO117" s="21">
        <f t="shared" si="72"/>
        <v>0</v>
      </c>
      <c r="AP117" s="21">
        <v>0</v>
      </c>
      <c r="AQ117" s="21">
        <f t="shared" si="73"/>
        <v>0</v>
      </c>
      <c r="AR117" s="22">
        <f t="shared" si="74"/>
        <v>522748</v>
      </c>
      <c r="AS117" s="21">
        <f t="shared" si="75"/>
        <v>2489.2761904761905</v>
      </c>
      <c r="AT117" s="54"/>
    </row>
    <row r="118" spans="1:56" s="59" customFormat="1" x14ac:dyDescent="0.2">
      <c r="A118" s="61">
        <v>383001</v>
      </c>
      <c r="B118" s="62" t="s">
        <v>158</v>
      </c>
      <c r="C118" s="25">
        <v>248</v>
      </c>
      <c r="D118" s="26">
        <v>0</v>
      </c>
      <c r="E118" s="26">
        <f t="shared" si="54"/>
        <v>0</v>
      </c>
      <c r="F118" s="26">
        <v>322583</v>
      </c>
      <c r="G118" s="26">
        <f t="shared" si="55"/>
        <v>1300.7379032258063</v>
      </c>
      <c r="H118" s="26">
        <v>1539</v>
      </c>
      <c r="I118" s="26">
        <f t="shared" si="56"/>
        <v>6.205645161290323</v>
      </c>
      <c r="J118" s="26">
        <v>28526</v>
      </c>
      <c r="K118" s="26">
        <f t="shared" si="57"/>
        <v>115.0241935483871</v>
      </c>
      <c r="L118" s="26">
        <v>0</v>
      </c>
      <c r="M118" s="26">
        <f t="shared" si="58"/>
        <v>0</v>
      </c>
      <c r="N118" s="26">
        <v>0</v>
      </c>
      <c r="O118" s="26">
        <f t="shared" si="59"/>
        <v>0</v>
      </c>
      <c r="P118" s="26">
        <v>0</v>
      </c>
      <c r="Q118" s="26">
        <f t="shared" si="60"/>
        <v>0</v>
      </c>
      <c r="R118" s="26">
        <v>0</v>
      </c>
      <c r="S118" s="26">
        <f t="shared" si="61"/>
        <v>0</v>
      </c>
      <c r="T118" s="26">
        <v>13801</v>
      </c>
      <c r="U118" s="26">
        <f t="shared" si="62"/>
        <v>55.649193548387096</v>
      </c>
      <c r="V118" s="26">
        <v>14456</v>
      </c>
      <c r="W118" s="26">
        <f t="shared" si="63"/>
        <v>58.29032258064516</v>
      </c>
      <c r="X118" s="26">
        <v>0</v>
      </c>
      <c r="Y118" s="26">
        <f t="shared" si="64"/>
        <v>0</v>
      </c>
      <c r="Z118" s="26">
        <v>0</v>
      </c>
      <c r="AA118" s="26">
        <f t="shared" si="65"/>
        <v>0</v>
      </c>
      <c r="AB118" s="26">
        <v>0</v>
      </c>
      <c r="AC118" s="26">
        <f t="shared" si="66"/>
        <v>0</v>
      </c>
      <c r="AD118" s="26">
        <v>14396</v>
      </c>
      <c r="AE118" s="26">
        <f t="shared" si="67"/>
        <v>58.048387096774192</v>
      </c>
      <c r="AF118" s="26">
        <v>0</v>
      </c>
      <c r="AG118" s="26">
        <f t="shared" si="68"/>
        <v>0</v>
      </c>
      <c r="AH118" s="26">
        <v>62761</v>
      </c>
      <c r="AI118" s="26">
        <f t="shared" si="69"/>
        <v>253.06854838709677</v>
      </c>
      <c r="AJ118" s="26">
        <v>0</v>
      </c>
      <c r="AK118" s="26">
        <f t="shared" si="70"/>
        <v>0</v>
      </c>
      <c r="AL118" s="26">
        <v>0</v>
      </c>
      <c r="AM118" s="26">
        <f t="shared" si="71"/>
        <v>0</v>
      </c>
      <c r="AN118" s="26">
        <v>0</v>
      </c>
      <c r="AO118" s="26">
        <f t="shared" si="72"/>
        <v>0</v>
      </c>
      <c r="AP118" s="26">
        <v>0</v>
      </c>
      <c r="AQ118" s="26">
        <f t="shared" si="73"/>
        <v>0</v>
      </c>
      <c r="AR118" s="27">
        <f t="shared" si="74"/>
        <v>458062</v>
      </c>
      <c r="AS118" s="26">
        <f t="shared" si="75"/>
        <v>1847.0241935483871</v>
      </c>
      <c r="AT118" s="54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</row>
    <row r="119" spans="1:56" s="13" customFormat="1" x14ac:dyDescent="0.2">
      <c r="A119" s="52">
        <v>384001</v>
      </c>
      <c r="B119" s="53" t="s">
        <v>159</v>
      </c>
      <c r="C119" s="16">
        <v>533</v>
      </c>
      <c r="D119" s="21">
        <v>0</v>
      </c>
      <c r="E119" s="21">
        <f t="shared" si="54"/>
        <v>0</v>
      </c>
      <c r="F119" s="21">
        <v>471315</v>
      </c>
      <c r="G119" s="21">
        <f t="shared" si="55"/>
        <v>884.26829268292681</v>
      </c>
      <c r="H119" s="21">
        <v>29755</v>
      </c>
      <c r="I119" s="21">
        <f t="shared" si="56"/>
        <v>55.825515947467167</v>
      </c>
      <c r="J119" s="21">
        <v>2381</v>
      </c>
      <c r="K119" s="21">
        <f t="shared" si="57"/>
        <v>4.4671669793621014</v>
      </c>
      <c r="L119" s="21">
        <v>0</v>
      </c>
      <c r="M119" s="21">
        <f t="shared" si="58"/>
        <v>0</v>
      </c>
      <c r="N119" s="21">
        <v>0</v>
      </c>
      <c r="O119" s="21">
        <f t="shared" si="59"/>
        <v>0</v>
      </c>
      <c r="P119" s="21">
        <v>0</v>
      </c>
      <c r="Q119" s="21">
        <f t="shared" si="60"/>
        <v>0</v>
      </c>
      <c r="R119" s="21">
        <v>0</v>
      </c>
      <c r="S119" s="21">
        <f t="shared" si="61"/>
        <v>0</v>
      </c>
      <c r="T119" s="21">
        <v>17562</v>
      </c>
      <c r="U119" s="21">
        <f t="shared" si="62"/>
        <v>32.949343339587244</v>
      </c>
      <c r="V119" s="21">
        <v>5435</v>
      </c>
      <c r="W119" s="21">
        <f t="shared" si="63"/>
        <v>10.196998123827392</v>
      </c>
      <c r="X119" s="21">
        <v>0</v>
      </c>
      <c r="Y119" s="21">
        <f t="shared" si="64"/>
        <v>0</v>
      </c>
      <c r="Z119" s="21">
        <v>0</v>
      </c>
      <c r="AA119" s="21">
        <f t="shared" si="65"/>
        <v>0</v>
      </c>
      <c r="AB119" s="21">
        <v>0</v>
      </c>
      <c r="AC119" s="21">
        <f t="shared" si="66"/>
        <v>0</v>
      </c>
      <c r="AD119" s="21">
        <v>264953</v>
      </c>
      <c r="AE119" s="21">
        <f t="shared" si="67"/>
        <v>497.09756097560978</v>
      </c>
      <c r="AF119" s="21">
        <v>0</v>
      </c>
      <c r="AG119" s="21">
        <f t="shared" si="68"/>
        <v>0</v>
      </c>
      <c r="AH119" s="21">
        <v>33314</v>
      </c>
      <c r="AI119" s="21">
        <f t="shared" si="69"/>
        <v>62.502814258911819</v>
      </c>
      <c r="AJ119" s="21">
        <v>0</v>
      </c>
      <c r="AK119" s="21">
        <f t="shared" si="70"/>
        <v>0</v>
      </c>
      <c r="AL119" s="21">
        <v>0</v>
      </c>
      <c r="AM119" s="21">
        <f t="shared" si="71"/>
        <v>0</v>
      </c>
      <c r="AN119" s="21">
        <v>0</v>
      </c>
      <c r="AO119" s="21">
        <f t="shared" si="72"/>
        <v>0</v>
      </c>
      <c r="AP119" s="21">
        <v>0</v>
      </c>
      <c r="AQ119" s="21">
        <f t="shared" si="73"/>
        <v>0</v>
      </c>
      <c r="AR119" s="22">
        <f t="shared" si="74"/>
        <v>824715</v>
      </c>
      <c r="AS119" s="21">
        <f t="shared" si="75"/>
        <v>1547.3076923076924</v>
      </c>
      <c r="AT119" s="54"/>
    </row>
    <row r="120" spans="1:56" s="13" customFormat="1" x14ac:dyDescent="0.2">
      <c r="A120" s="52">
        <v>385001</v>
      </c>
      <c r="B120" s="53" t="s">
        <v>160</v>
      </c>
      <c r="C120" s="16">
        <v>604</v>
      </c>
      <c r="D120" s="21">
        <v>0</v>
      </c>
      <c r="E120" s="21">
        <f t="shared" si="54"/>
        <v>0</v>
      </c>
      <c r="F120" s="21">
        <v>710826</v>
      </c>
      <c r="G120" s="21">
        <f t="shared" si="55"/>
        <v>1176.864238410596</v>
      </c>
      <c r="H120" s="21">
        <v>29037</v>
      </c>
      <c r="I120" s="21">
        <f t="shared" si="56"/>
        <v>48.074503311258276</v>
      </c>
      <c r="J120" s="21">
        <v>0</v>
      </c>
      <c r="K120" s="21">
        <f t="shared" si="57"/>
        <v>0</v>
      </c>
      <c r="L120" s="21">
        <v>0</v>
      </c>
      <c r="M120" s="21">
        <f t="shared" si="58"/>
        <v>0</v>
      </c>
      <c r="N120" s="21">
        <v>0</v>
      </c>
      <c r="O120" s="21">
        <f t="shared" si="59"/>
        <v>0</v>
      </c>
      <c r="P120" s="21">
        <v>0</v>
      </c>
      <c r="Q120" s="21">
        <f t="shared" si="60"/>
        <v>0</v>
      </c>
      <c r="R120" s="21">
        <v>0</v>
      </c>
      <c r="S120" s="21">
        <f t="shared" si="61"/>
        <v>0</v>
      </c>
      <c r="T120" s="21">
        <v>6085</v>
      </c>
      <c r="U120" s="21">
        <f t="shared" si="62"/>
        <v>10.074503311258278</v>
      </c>
      <c r="V120" s="21">
        <v>0</v>
      </c>
      <c r="W120" s="21">
        <f t="shared" si="63"/>
        <v>0</v>
      </c>
      <c r="X120" s="21">
        <v>7762</v>
      </c>
      <c r="Y120" s="21">
        <f t="shared" si="64"/>
        <v>12.850993377483444</v>
      </c>
      <c r="Z120" s="21">
        <v>0</v>
      </c>
      <c r="AA120" s="21">
        <f t="shared" si="65"/>
        <v>0</v>
      </c>
      <c r="AB120" s="21">
        <v>0</v>
      </c>
      <c r="AC120" s="21">
        <f t="shared" si="66"/>
        <v>0</v>
      </c>
      <c r="AD120" s="21">
        <v>382465</v>
      </c>
      <c r="AE120" s="21">
        <f t="shared" si="67"/>
        <v>633.2201986754967</v>
      </c>
      <c r="AF120" s="21">
        <v>0</v>
      </c>
      <c r="AG120" s="21">
        <f t="shared" si="68"/>
        <v>0</v>
      </c>
      <c r="AH120" s="21">
        <v>21033</v>
      </c>
      <c r="AI120" s="21">
        <f t="shared" si="69"/>
        <v>34.822847682119203</v>
      </c>
      <c r="AJ120" s="21">
        <v>0</v>
      </c>
      <c r="AK120" s="21">
        <f t="shared" si="70"/>
        <v>0</v>
      </c>
      <c r="AL120" s="21">
        <v>0</v>
      </c>
      <c r="AM120" s="21">
        <f t="shared" si="71"/>
        <v>0</v>
      </c>
      <c r="AN120" s="21">
        <v>0</v>
      </c>
      <c r="AO120" s="21">
        <f t="shared" si="72"/>
        <v>0</v>
      </c>
      <c r="AP120" s="21">
        <v>0</v>
      </c>
      <c r="AQ120" s="21">
        <f t="shared" si="73"/>
        <v>0</v>
      </c>
      <c r="AR120" s="22">
        <f t="shared" si="74"/>
        <v>1157208</v>
      </c>
      <c r="AS120" s="21">
        <f t="shared" si="75"/>
        <v>1915.9072847682119</v>
      </c>
      <c r="AT120" s="54"/>
    </row>
    <row r="121" spans="1:56" s="13" customFormat="1" x14ac:dyDescent="0.2">
      <c r="A121" s="52">
        <v>387001</v>
      </c>
      <c r="B121" s="53" t="s">
        <v>161</v>
      </c>
      <c r="C121" s="16">
        <v>597</v>
      </c>
      <c r="D121" s="21">
        <v>0</v>
      </c>
      <c r="E121" s="21">
        <f t="shared" si="54"/>
        <v>0</v>
      </c>
      <c r="F121" s="21">
        <v>534513</v>
      </c>
      <c r="G121" s="21">
        <f t="shared" si="55"/>
        <v>895.3316582914573</v>
      </c>
      <c r="H121" s="21">
        <v>0</v>
      </c>
      <c r="I121" s="21">
        <f t="shared" si="56"/>
        <v>0</v>
      </c>
      <c r="J121" s="21">
        <v>47281</v>
      </c>
      <c r="K121" s="21">
        <f t="shared" si="57"/>
        <v>79.197654941373528</v>
      </c>
      <c r="L121" s="21">
        <v>0</v>
      </c>
      <c r="M121" s="21">
        <f t="shared" si="58"/>
        <v>0</v>
      </c>
      <c r="N121" s="21">
        <v>0</v>
      </c>
      <c r="O121" s="21">
        <f t="shared" si="59"/>
        <v>0</v>
      </c>
      <c r="P121" s="21">
        <v>0</v>
      </c>
      <c r="Q121" s="21">
        <f t="shared" si="60"/>
        <v>0</v>
      </c>
      <c r="R121" s="21">
        <v>0</v>
      </c>
      <c r="S121" s="21">
        <f t="shared" si="61"/>
        <v>0</v>
      </c>
      <c r="T121" s="21">
        <v>22805</v>
      </c>
      <c r="U121" s="21">
        <f t="shared" si="62"/>
        <v>38.199329983249584</v>
      </c>
      <c r="V121" s="21">
        <v>0</v>
      </c>
      <c r="W121" s="21">
        <f t="shared" si="63"/>
        <v>0</v>
      </c>
      <c r="X121" s="21">
        <v>0</v>
      </c>
      <c r="Y121" s="21">
        <f t="shared" si="64"/>
        <v>0</v>
      </c>
      <c r="Z121" s="21">
        <v>0</v>
      </c>
      <c r="AA121" s="21">
        <f t="shared" si="65"/>
        <v>0</v>
      </c>
      <c r="AB121" s="21">
        <v>0</v>
      </c>
      <c r="AC121" s="21">
        <f t="shared" si="66"/>
        <v>0</v>
      </c>
      <c r="AD121" s="21">
        <v>375642</v>
      </c>
      <c r="AE121" s="21">
        <f t="shared" si="67"/>
        <v>629.21608040201011</v>
      </c>
      <c r="AF121" s="21">
        <v>0</v>
      </c>
      <c r="AG121" s="21">
        <f t="shared" si="68"/>
        <v>0</v>
      </c>
      <c r="AH121" s="21">
        <v>5730</v>
      </c>
      <c r="AI121" s="21">
        <f t="shared" si="69"/>
        <v>9.5979899497487438</v>
      </c>
      <c r="AJ121" s="21">
        <v>0</v>
      </c>
      <c r="AK121" s="21">
        <f t="shared" si="70"/>
        <v>0</v>
      </c>
      <c r="AL121" s="21">
        <v>0</v>
      </c>
      <c r="AM121" s="21">
        <f t="shared" si="71"/>
        <v>0</v>
      </c>
      <c r="AN121" s="21">
        <v>0</v>
      </c>
      <c r="AO121" s="21">
        <f t="shared" si="72"/>
        <v>0</v>
      </c>
      <c r="AP121" s="21">
        <v>0</v>
      </c>
      <c r="AQ121" s="21">
        <f t="shared" si="73"/>
        <v>0</v>
      </c>
      <c r="AR121" s="22">
        <f t="shared" si="74"/>
        <v>985971</v>
      </c>
      <c r="AS121" s="21">
        <f t="shared" si="75"/>
        <v>1651.5427135678392</v>
      </c>
      <c r="AT121" s="54"/>
    </row>
    <row r="122" spans="1:56" s="13" customFormat="1" x14ac:dyDescent="0.2">
      <c r="A122" s="52">
        <v>388001</v>
      </c>
      <c r="B122" s="53" t="s">
        <v>162</v>
      </c>
      <c r="C122" s="16">
        <v>562</v>
      </c>
      <c r="D122" s="21">
        <v>0</v>
      </c>
      <c r="E122" s="21">
        <f t="shared" si="54"/>
        <v>0</v>
      </c>
      <c r="F122" s="21">
        <v>388291</v>
      </c>
      <c r="G122" s="21">
        <f t="shared" si="55"/>
        <v>690.90925266903912</v>
      </c>
      <c r="H122" s="21">
        <v>0</v>
      </c>
      <c r="I122" s="21">
        <f t="shared" si="56"/>
        <v>0</v>
      </c>
      <c r="J122" s="21">
        <v>19414</v>
      </c>
      <c r="K122" s="21">
        <f t="shared" si="57"/>
        <v>34.544483985765126</v>
      </c>
      <c r="L122" s="21">
        <v>0</v>
      </c>
      <c r="M122" s="21">
        <f t="shared" si="58"/>
        <v>0</v>
      </c>
      <c r="N122" s="21">
        <v>0</v>
      </c>
      <c r="O122" s="21">
        <f t="shared" si="59"/>
        <v>0</v>
      </c>
      <c r="P122" s="21">
        <v>0</v>
      </c>
      <c r="Q122" s="21">
        <f t="shared" si="60"/>
        <v>0</v>
      </c>
      <c r="R122" s="21">
        <v>0</v>
      </c>
      <c r="S122" s="21">
        <f t="shared" si="61"/>
        <v>0</v>
      </c>
      <c r="T122" s="21">
        <v>1969</v>
      </c>
      <c r="U122" s="21">
        <f t="shared" si="62"/>
        <v>3.5035587188612101</v>
      </c>
      <c r="V122" s="21">
        <v>9571</v>
      </c>
      <c r="W122" s="21">
        <f t="shared" si="63"/>
        <v>17.030249110320284</v>
      </c>
      <c r="X122" s="21">
        <v>1953</v>
      </c>
      <c r="Y122" s="21">
        <f t="shared" si="64"/>
        <v>3.4750889679715304</v>
      </c>
      <c r="Z122" s="21">
        <v>0</v>
      </c>
      <c r="AA122" s="21">
        <f t="shared" si="65"/>
        <v>0</v>
      </c>
      <c r="AB122" s="21">
        <v>0</v>
      </c>
      <c r="AC122" s="21">
        <f t="shared" si="66"/>
        <v>0</v>
      </c>
      <c r="AD122" s="21">
        <v>289183</v>
      </c>
      <c r="AE122" s="21">
        <f t="shared" si="67"/>
        <v>514.56049822064062</v>
      </c>
      <c r="AF122" s="21">
        <v>0</v>
      </c>
      <c r="AG122" s="21">
        <f t="shared" si="68"/>
        <v>0</v>
      </c>
      <c r="AH122" s="21">
        <v>11007</v>
      </c>
      <c r="AI122" s="21">
        <f t="shared" si="69"/>
        <v>19.585409252669038</v>
      </c>
      <c r="AJ122" s="21">
        <v>0</v>
      </c>
      <c r="AK122" s="21">
        <f t="shared" si="70"/>
        <v>0</v>
      </c>
      <c r="AL122" s="21">
        <v>0</v>
      </c>
      <c r="AM122" s="21">
        <f t="shared" si="71"/>
        <v>0</v>
      </c>
      <c r="AN122" s="21">
        <v>0</v>
      </c>
      <c r="AO122" s="21">
        <f t="shared" si="72"/>
        <v>0</v>
      </c>
      <c r="AP122" s="21">
        <v>0</v>
      </c>
      <c r="AQ122" s="21">
        <f t="shared" si="73"/>
        <v>0</v>
      </c>
      <c r="AR122" s="22">
        <f t="shared" si="74"/>
        <v>721388</v>
      </c>
      <c r="AS122" s="21">
        <f t="shared" si="75"/>
        <v>1283.6085409252669</v>
      </c>
      <c r="AT122" s="54"/>
    </row>
    <row r="123" spans="1:56" s="59" customFormat="1" x14ac:dyDescent="0.2">
      <c r="A123" s="61">
        <v>389001</v>
      </c>
      <c r="B123" s="62" t="s">
        <v>163</v>
      </c>
      <c r="C123" s="25">
        <v>591</v>
      </c>
      <c r="D123" s="26">
        <v>0</v>
      </c>
      <c r="E123" s="26">
        <f t="shared" si="54"/>
        <v>0</v>
      </c>
      <c r="F123" s="26">
        <v>479494</v>
      </c>
      <c r="G123" s="26">
        <f t="shared" si="55"/>
        <v>811.32656514382404</v>
      </c>
      <c r="H123" s="26">
        <v>19823</v>
      </c>
      <c r="I123" s="26">
        <f t="shared" si="56"/>
        <v>33.541455160744498</v>
      </c>
      <c r="J123" s="26">
        <v>0</v>
      </c>
      <c r="K123" s="26">
        <f t="shared" si="57"/>
        <v>0</v>
      </c>
      <c r="L123" s="26">
        <v>0</v>
      </c>
      <c r="M123" s="26">
        <f t="shared" si="58"/>
        <v>0</v>
      </c>
      <c r="N123" s="26">
        <v>0</v>
      </c>
      <c r="O123" s="26">
        <f t="shared" si="59"/>
        <v>0</v>
      </c>
      <c r="P123" s="26">
        <v>0</v>
      </c>
      <c r="Q123" s="26">
        <f t="shared" si="60"/>
        <v>0</v>
      </c>
      <c r="R123" s="26">
        <v>0</v>
      </c>
      <c r="S123" s="26">
        <f t="shared" si="61"/>
        <v>0</v>
      </c>
      <c r="T123" s="26">
        <v>19484</v>
      </c>
      <c r="U123" s="26">
        <f t="shared" si="62"/>
        <v>32.967851099830796</v>
      </c>
      <c r="V123" s="26">
        <v>63884</v>
      </c>
      <c r="W123" s="26">
        <f t="shared" si="63"/>
        <v>108.09475465313029</v>
      </c>
      <c r="X123" s="26">
        <v>0</v>
      </c>
      <c r="Y123" s="26">
        <f t="shared" si="64"/>
        <v>0</v>
      </c>
      <c r="Z123" s="26">
        <v>0</v>
      </c>
      <c r="AA123" s="26">
        <f t="shared" si="65"/>
        <v>0</v>
      </c>
      <c r="AB123" s="26">
        <v>0</v>
      </c>
      <c r="AC123" s="26">
        <f t="shared" si="66"/>
        <v>0</v>
      </c>
      <c r="AD123" s="26">
        <v>336760</v>
      </c>
      <c r="AE123" s="26">
        <f t="shared" si="67"/>
        <v>569.8138747884941</v>
      </c>
      <c r="AF123" s="26">
        <v>0</v>
      </c>
      <c r="AG123" s="26">
        <f t="shared" si="68"/>
        <v>0</v>
      </c>
      <c r="AH123" s="26">
        <v>39099</v>
      </c>
      <c r="AI123" s="26">
        <f t="shared" si="69"/>
        <v>66.157360406091371</v>
      </c>
      <c r="AJ123" s="26">
        <v>0</v>
      </c>
      <c r="AK123" s="26">
        <f t="shared" si="70"/>
        <v>0</v>
      </c>
      <c r="AL123" s="26">
        <v>0</v>
      </c>
      <c r="AM123" s="26">
        <f t="shared" si="71"/>
        <v>0</v>
      </c>
      <c r="AN123" s="26">
        <v>0</v>
      </c>
      <c r="AO123" s="26">
        <f t="shared" si="72"/>
        <v>0</v>
      </c>
      <c r="AP123" s="26">
        <v>0</v>
      </c>
      <c r="AQ123" s="26">
        <f t="shared" si="73"/>
        <v>0</v>
      </c>
      <c r="AR123" s="27">
        <f t="shared" si="74"/>
        <v>958544</v>
      </c>
      <c r="AS123" s="26">
        <f t="shared" si="75"/>
        <v>1621.9018612521152</v>
      </c>
      <c r="AT123" s="54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</row>
    <row r="124" spans="1:56" s="13" customFormat="1" x14ac:dyDescent="0.2">
      <c r="A124" s="52">
        <v>389002</v>
      </c>
      <c r="B124" s="53" t="s">
        <v>164</v>
      </c>
      <c r="C124" s="16">
        <v>447</v>
      </c>
      <c r="D124" s="21">
        <v>0</v>
      </c>
      <c r="E124" s="21">
        <f t="shared" si="54"/>
        <v>0</v>
      </c>
      <c r="F124" s="21">
        <v>563910</v>
      </c>
      <c r="G124" s="21">
        <f t="shared" si="55"/>
        <v>1261.5436241610739</v>
      </c>
      <c r="H124" s="21">
        <v>31213</v>
      </c>
      <c r="I124" s="21">
        <f t="shared" si="56"/>
        <v>69.827740492170022</v>
      </c>
      <c r="J124" s="21">
        <v>0</v>
      </c>
      <c r="K124" s="21">
        <f t="shared" si="57"/>
        <v>0</v>
      </c>
      <c r="L124" s="21">
        <v>0</v>
      </c>
      <c r="M124" s="21">
        <f t="shared" si="58"/>
        <v>0</v>
      </c>
      <c r="N124" s="21">
        <v>0</v>
      </c>
      <c r="O124" s="21">
        <f t="shared" si="59"/>
        <v>0</v>
      </c>
      <c r="P124" s="21">
        <v>0</v>
      </c>
      <c r="Q124" s="21">
        <f t="shared" si="60"/>
        <v>0</v>
      </c>
      <c r="R124" s="21">
        <v>0</v>
      </c>
      <c r="S124" s="21">
        <f t="shared" si="61"/>
        <v>0</v>
      </c>
      <c r="T124" s="21">
        <v>27051</v>
      </c>
      <c r="U124" s="21">
        <f t="shared" si="62"/>
        <v>60.516778523489933</v>
      </c>
      <c r="V124" s="21">
        <v>33615</v>
      </c>
      <c r="W124" s="21">
        <f t="shared" si="63"/>
        <v>75.201342281879192</v>
      </c>
      <c r="X124" s="21">
        <v>0</v>
      </c>
      <c r="Y124" s="21">
        <f t="shared" si="64"/>
        <v>0</v>
      </c>
      <c r="Z124" s="21">
        <v>0</v>
      </c>
      <c r="AA124" s="21">
        <f t="shared" si="65"/>
        <v>0</v>
      </c>
      <c r="AB124" s="21">
        <v>0</v>
      </c>
      <c r="AC124" s="21">
        <f t="shared" si="66"/>
        <v>0</v>
      </c>
      <c r="AD124" s="21">
        <v>77597</v>
      </c>
      <c r="AE124" s="21">
        <f t="shared" si="67"/>
        <v>173.59507829977628</v>
      </c>
      <c r="AF124" s="21">
        <v>0</v>
      </c>
      <c r="AG124" s="21">
        <f t="shared" si="68"/>
        <v>0</v>
      </c>
      <c r="AH124" s="21">
        <v>5625</v>
      </c>
      <c r="AI124" s="21">
        <f t="shared" si="69"/>
        <v>12.583892617449665</v>
      </c>
      <c r="AJ124" s="21">
        <v>0</v>
      </c>
      <c r="AK124" s="21">
        <f t="shared" si="70"/>
        <v>0</v>
      </c>
      <c r="AL124" s="21">
        <v>0</v>
      </c>
      <c r="AM124" s="21">
        <f t="shared" si="71"/>
        <v>0</v>
      </c>
      <c r="AN124" s="21">
        <v>0</v>
      </c>
      <c r="AO124" s="21">
        <f t="shared" si="72"/>
        <v>0</v>
      </c>
      <c r="AP124" s="21">
        <v>0</v>
      </c>
      <c r="AQ124" s="21">
        <f t="shared" si="73"/>
        <v>0</v>
      </c>
      <c r="AR124" s="22">
        <f t="shared" si="74"/>
        <v>739011</v>
      </c>
      <c r="AS124" s="21">
        <f t="shared" si="75"/>
        <v>1653.2684563758389</v>
      </c>
      <c r="AT124" s="54"/>
    </row>
    <row r="125" spans="1:56" s="13" customFormat="1" x14ac:dyDescent="0.2">
      <c r="A125" s="52">
        <v>390001</v>
      </c>
      <c r="B125" s="53" t="s">
        <v>165</v>
      </c>
      <c r="C125" s="16">
        <v>659</v>
      </c>
      <c r="D125" s="21">
        <v>90185</v>
      </c>
      <c r="E125" s="21">
        <f t="shared" si="54"/>
        <v>136.85128983308041</v>
      </c>
      <c r="F125" s="21">
        <v>135278</v>
      </c>
      <c r="G125" s="21">
        <f t="shared" si="55"/>
        <v>205.27769347496206</v>
      </c>
      <c r="H125" s="21">
        <v>0</v>
      </c>
      <c r="I125" s="21">
        <f t="shared" si="56"/>
        <v>0</v>
      </c>
      <c r="J125" s="21">
        <v>139759</v>
      </c>
      <c r="K125" s="21">
        <f t="shared" si="57"/>
        <v>212.07738998482549</v>
      </c>
      <c r="L125" s="21">
        <v>0</v>
      </c>
      <c r="M125" s="21">
        <f t="shared" si="58"/>
        <v>0</v>
      </c>
      <c r="N125" s="21">
        <v>0</v>
      </c>
      <c r="O125" s="21">
        <f t="shared" si="59"/>
        <v>0</v>
      </c>
      <c r="P125" s="21">
        <v>0</v>
      </c>
      <c r="Q125" s="21">
        <f t="shared" si="60"/>
        <v>0</v>
      </c>
      <c r="R125" s="21">
        <v>0</v>
      </c>
      <c r="S125" s="21">
        <f t="shared" si="61"/>
        <v>0</v>
      </c>
      <c r="T125" s="21">
        <v>22978</v>
      </c>
      <c r="U125" s="21">
        <f t="shared" si="62"/>
        <v>34.867981790591806</v>
      </c>
      <c r="V125" s="21">
        <v>0</v>
      </c>
      <c r="W125" s="21">
        <f t="shared" si="63"/>
        <v>0</v>
      </c>
      <c r="X125" s="21">
        <v>0</v>
      </c>
      <c r="Y125" s="21">
        <f t="shared" si="64"/>
        <v>0</v>
      </c>
      <c r="Z125" s="21">
        <v>0</v>
      </c>
      <c r="AA125" s="21">
        <f t="shared" si="65"/>
        <v>0</v>
      </c>
      <c r="AB125" s="21">
        <v>0</v>
      </c>
      <c r="AC125" s="21">
        <f t="shared" si="66"/>
        <v>0</v>
      </c>
      <c r="AD125" s="21">
        <v>0</v>
      </c>
      <c r="AE125" s="21">
        <f t="shared" si="67"/>
        <v>0</v>
      </c>
      <c r="AF125" s="21">
        <v>0</v>
      </c>
      <c r="AG125" s="21">
        <f t="shared" si="68"/>
        <v>0</v>
      </c>
      <c r="AH125" s="21">
        <v>0</v>
      </c>
      <c r="AI125" s="21">
        <f t="shared" si="69"/>
        <v>0</v>
      </c>
      <c r="AJ125" s="21">
        <v>0</v>
      </c>
      <c r="AK125" s="21">
        <f t="shared" si="70"/>
        <v>0</v>
      </c>
      <c r="AL125" s="21">
        <v>0</v>
      </c>
      <c r="AM125" s="21">
        <f t="shared" si="71"/>
        <v>0</v>
      </c>
      <c r="AN125" s="21">
        <v>0</v>
      </c>
      <c r="AO125" s="21">
        <f t="shared" si="72"/>
        <v>0</v>
      </c>
      <c r="AP125" s="21">
        <v>0</v>
      </c>
      <c r="AQ125" s="21">
        <f t="shared" si="73"/>
        <v>0</v>
      </c>
      <c r="AR125" s="22">
        <f t="shared" si="74"/>
        <v>388200</v>
      </c>
      <c r="AS125" s="21">
        <f t="shared" si="75"/>
        <v>589.07435508345975</v>
      </c>
      <c r="AT125" s="54"/>
    </row>
    <row r="126" spans="1:56" s="13" customFormat="1" x14ac:dyDescent="0.2">
      <c r="A126" s="52">
        <v>391001</v>
      </c>
      <c r="B126" s="53" t="s">
        <v>166</v>
      </c>
      <c r="C126" s="16">
        <v>745</v>
      </c>
      <c r="D126" s="21">
        <v>0</v>
      </c>
      <c r="E126" s="21">
        <f t="shared" si="54"/>
        <v>0</v>
      </c>
      <c r="F126" s="21">
        <v>97094</v>
      </c>
      <c r="G126" s="21">
        <f t="shared" si="55"/>
        <v>130.32751677852349</v>
      </c>
      <c r="H126" s="21">
        <v>67077</v>
      </c>
      <c r="I126" s="21">
        <f t="shared" si="56"/>
        <v>90.036241610738259</v>
      </c>
      <c r="J126" s="21">
        <v>0</v>
      </c>
      <c r="K126" s="21">
        <f t="shared" si="57"/>
        <v>0</v>
      </c>
      <c r="L126" s="21">
        <v>0</v>
      </c>
      <c r="M126" s="21">
        <f t="shared" si="58"/>
        <v>0</v>
      </c>
      <c r="N126" s="21">
        <v>0</v>
      </c>
      <c r="O126" s="21">
        <f t="shared" si="59"/>
        <v>0</v>
      </c>
      <c r="P126" s="21">
        <v>0</v>
      </c>
      <c r="Q126" s="21">
        <f t="shared" si="60"/>
        <v>0</v>
      </c>
      <c r="R126" s="21">
        <v>0</v>
      </c>
      <c r="S126" s="21">
        <f t="shared" si="61"/>
        <v>0</v>
      </c>
      <c r="T126" s="21">
        <v>15938</v>
      </c>
      <c r="U126" s="21">
        <f t="shared" si="62"/>
        <v>21.393288590604026</v>
      </c>
      <c r="V126" s="21">
        <v>0</v>
      </c>
      <c r="W126" s="21">
        <f t="shared" si="63"/>
        <v>0</v>
      </c>
      <c r="X126" s="21">
        <v>0</v>
      </c>
      <c r="Y126" s="21">
        <f t="shared" si="64"/>
        <v>0</v>
      </c>
      <c r="Z126" s="21">
        <v>0</v>
      </c>
      <c r="AA126" s="21">
        <f t="shared" si="65"/>
        <v>0</v>
      </c>
      <c r="AB126" s="21">
        <v>0</v>
      </c>
      <c r="AC126" s="21">
        <f t="shared" si="66"/>
        <v>0</v>
      </c>
      <c r="AD126" s="21">
        <v>0</v>
      </c>
      <c r="AE126" s="21">
        <f t="shared" si="67"/>
        <v>0</v>
      </c>
      <c r="AF126" s="21">
        <v>0</v>
      </c>
      <c r="AG126" s="21">
        <f t="shared" si="68"/>
        <v>0</v>
      </c>
      <c r="AH126" s="21">
        <v>33907</v>
      </c>
      <c r="AI126" s="21">
        <f t="shared" si="69"/>
        <v>45.51275167785235</v>
      </c>
      <c r="AJ126" s="21">
        <v>0</v>
      </c>
      <c r="AK126" s="21">
        <f t="shared" si="70"/>
        <v>0</v>
      </c>
      <c r="AL126" s="21">
        <v>0</v>
      </c>
      <c r="AM126" s="21">
        <f t="shared" si="71"/>
        <v>0</v>
      </c>
      <c r="AN126" s="21">
        <v>0</v>
      </c>
      <c r="AO126" s="21">
        <f t="shared" si="72"/>
        <v>0</v>
      </c>
      <c r="AP126" s="21">
        <v>0</v>
      </c>
      <c r="AQ126" s="21">
        <f t="shared" si="73"/>
        <v>0</v>
      </c>
      <c r="AR126" s="22">
        <f t="shared" si="74"/>
        <v>214016</v>
      </c>
      <c r="AS126" s="21">
        <f t="shared" si="75"/>
        <v>287.26979865771813</v>
      </c>
      <c r="AT126" s="54"/>
    </row>
    <row r="127" spans="1:56" s="13" customFormat="1" x14ac:dyDescent="0.2">
      <c r="A127" s="52">
        <v>392001</v>
      </c>
      <c r="B127" s="53" t="s">
        <v>167</v>
      </c>
      <c r="C127" s="16">
        <v>407</v>
      </c>
      <c r="D127" s="21">
        <v>0</v>
      </c>
      <c r="E127" s="21">
        <f t="shared" si="54"/>
        <v>0</v>
      </c>
      <c r="F127" s="21">
        <v>317655</v>
      </c>
      <c r="G127" s="21">
        <f t="shared" si="55"/>
        <v>780.47911547911553</v>
      </c>
      <c r="H127" s="21">
        <v>0</v>
      </c>
      <c r="I127" s="21">
        <f t="shared" si="56"/>
        <v>0</v>
      </c>
      <c r="J127" s="21">
        <v>27523</v>
      </c>
      <c r="K127" s="21">
        <f t="shared" si="57"/>
        <v>67.624078624078621</v>
      </c>
      <c r="L127" s="21">
        <v>0</v>
      </c>
      <c r="M127" s="21">
        <f t="shared" si="58"/>
        <v>0</v>
      </c>
      <c r="N127" s="21">
        <v>0</v>
      </c>
      <c r="O127" s="21">
        <f t="shared" si="59"/>
        <v>0</v>
      </c>
      <c r="P127" s="21">
        <v>0</v>
      </c>
      <c r="Q127" s="21">
        <f t="shared" si="60"/>
        <v>0</v>
      </c>
      <c r="R127" s="21">
        <v>0</v>
      </c>
      <c r="S127" s="21">
        <f t="shared" si="61"/>
        <v>0</v>
      </c>
      <c r="T127" s="21">
        <v>12939</v>
      </c>
      <c r="U127" s="21">
        <f t="shared" si="62"/>
        <v>31.791154791154792</v>
      </c>
      <c r="V127" s="21">
        <v>5609</v>
      </c>
      <c r="W127" s="21">
        <f t="shared" si="63"/>
        <v>13.781326781326781</v>
      </c>
      <c r="X127" s="21">
        <v>0</v>
      </c>
      <c r="Y127" s="21">
        <f t="shared" si="64"/>
        <v>0</v>
      </c>
      <c r="Z127" s="21">
        <v>0</v>
      </c>
      <c r="AA127" s="21">
        <f t="shared" si="65"/>
        <v>0</v>
      </c>
      <c r="AB127" s="21">
        <v>0</v>
      </c>
      <c r="AC127" s="21">
        <f t="shared" si="66"/>
        <v>0</v>
      </c>
      <c r="AD127" s="21">
        <v>12330</v>
      </c>
      <c r="AE127" s="21">
        <f t="shared" si="67"/>
        <v>30.294840294840295</v>
      </c>
      <c r="AF127" s="21">
        <v>0</v>
      </c>
      <c r="AG127" s="21">
        <f t="shared" si="68"/>
        <v>0</v>
      </c>
      <c r="AH127" s="21">
        <v>27873</v>
      </c>
      <c r="AI127" s="21">
        <f t="shared" si="69"/>
        <v>68.484029484029477</v>
      </c>
      <c r="AJ127" s="21">
        <v>0</v>
      </c>
      <c r="AK127" s="21">
        <f t="shared" si="70"/>
        <v>0</v>
      </c>
      <c r="AL127" s="21">
        <v>0</v>
      </c>
      <c r="AM127" s="21">
        <f t="shared" si="71"/>
        <v>0</v>
      </c>
      <c r="AN127" s="21">
        <v>0</v>
      </c>
      <c r="AO127" s="21">
        <f t="shared" si="72"/>
        <v>0</v>
      </c>
      <c r="AP127" s="21">
        <v>0</v>
      </c>
      <c r="AQ127" s="21">
        <f t="shared" si="73"/>
        <v>0</v>
      </c>
      <c r="AR127" s="22">
        <f t="shared" si="74"/>
        <v>403929</v>
      </c>
      <c r="AS127" s="21">
        <f t="shared" si="75"/>
        <v>992.4545454545455</v>
      </c>
      <c r="AT127" s="54"/>
    </row>
    <row r="128" spans="1:56" s="59" customFormat="1" x14ac:dyDescent="0.2">
      <c r="A128" s="61">
        <v>393001</v>
      </c>
      <c r="B128" s="62" t="s">
        <v>168</v>
      </c>
      <c r="C128" s="25">
        <v>795</v>
      </c>
      <c r="D128" s="26">
        <v>0</v>
      </c>
      <c r="E128" s="26">
        <f t="shared" si="54"/>
        <v>0</v>
      </c>
      <c r="F128" s="26">
        <v>290738</v>
      </c>
      <c r="G128" s="26">
        <f t="shared" si="55"/>
        <v>365.70817610062892</v>
      </c>
      <c r="H128" s="26">
        <v>28145</v>
      </c>
      <c r="I128" s="26">
        <f t="shared" si="56"/>
        <v>35.40251572327044</v>
      </c>
      <c r="J128" s="26">
        <v>0</v>
      </c>
      <c r="K128" s="26">
        <f t="shared" si="57"/>
        <v>0</v>
      </c>
      <c r="L128" s="26">
        <v>0</v>
      </c>
      <c r="M128" s="26">
        <f t="shared" si="58"/>
        <v>0</v>
      </c>
      <c r="N128" s="26">
        <v>0</v>
      </c>
      <c r="O128" s="26">
        <f t="shared" si="59"/>
        <v>0</v>
      </c>
      <c r="P128" s="26">
        <v>0</v>
      </c>
      <c r="Q128" s="26">
        <f t="shared" si="60"/>
        <v>0</v>
      </c>
      <c r="R128" s="26">
        <v>0</v>
      </c>
      <c r="S128" s="26">
        <f t="shared" si="61"/>
        <v>0</v>
      </c>
      <c r="T128" s="26">
        <v>16428</v>
      </c>
      <c r="U128" s="26">
        <f t="shared" si="62"/>
        <v>20.664150943396226</v>
      </c>
      <c r="V128" s="26">
        <v>3301</v>
      </c>
      <c r="W128" s="26">
        <f t="shared" si="63"/>
        <v>4.152201257861635</v>
      </c>
      <c r="X128" s="26">
        <v>0</v>
      </c>
      <c r="Y128" s="26">
        <f t="shared" si="64"/>
        <v>0</v>
      </c>
      <c r="Z128" s="26">
        <v>0</v>
      </c>
      <c r="AA128" s="26">
        <f t="shared" si="65"/>
        <v>0</v>
      </c>
      <c r="AB128" s="26">
        <v>0</v>
      </c>
      <c r="AC128" s="26">
        <f t="shared" si="66"/>
        <v>0</v>
      </c>
      <c r="AD128" s="26">
        <v>394068</v>
      </c>
      <c r="AE128" s="26">
        <f t="shared" si="67"/>
        <v>495.68301886792455</v>
      </c>
      <c r="AF128" s="26">
        <v>0</v>
      </c>
      <c r="AG128" s="26">
        <f t="shared" si="68"/>
        <v>0</v>
      </c>
      <c r="AH128" s="26">
        <v>4073</v>
      </c>
      <c r="AI128" s="26">
        <f t="shared" si="69"/>
        <v>5.1232704402515727</v>
      </c>
      <c r="AJ128" s="26">
        <v>0</v>
      </c>
      <c r="AK128" s="26">
        <f t="shared" si="70"/>
        <v>0</v>
      </c>
      <c r="AL128" s="26">
        <v>0</v>
      </c>
      <c r="AM128" s="26">
        <f t="shared" si="71"/>
        <v>0</v>
      </c>
      <c r="AN128" s="26">
        <v>0</v>
      </c>
      <c r="AO128" s="26">
        <f t="shared" si="72"/>
        <v>0</v>
      </c>
      <c r="AP128" s="26">
        <v>0</v>
      </c>
      <c r="AQ128" s="26">
        <f t="shared" si="73"/>
        <v>0</v>
      </c>
      <c r="AR128" s="27">
        <f t="shared" si="74"/>
        <v>736753</v>
      </c>
      <c r="AS128" s="26">
        <f t="shared" si="75"/>
        <v>926.73333333333335</v>
      </c>
      <c r="AT128" s="54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</row>
    <row r="129" spans="1:56" s="13" customFormat="1" x14ac:dyDescent="0.2">
      <c r="A129" s="52">
        <v>393002</v>
      </c>
      <c r="B129" s="53" t="s">
        <v>169</v>
      </c>
      <c r="C129" s="16">
        <v>398</v>
      </c>
      <c r="D129" s="21"/>
      <c r="E129" s="21">
        <f t="shared" si="54"/>
        <v>0</v>
      </c>
      <c r="F129" s="21">
        <v>333225</v>
      </c>
      <c r="G129" s="21">
        <f t="shared" si="55"/>
        <v>837.248743718593</v>
      </c>
      <c r="H129" s="21">
        <v>10309</v>
      </c>
      <c r="I129" s="21">
        <f t="shared" si="56"/>
        <v>25.902010050251256</v>
      </c>
      <c r="J129" s="21">
        <v>0</v>
      </c>
      <c r="K129" s="21">
        <f t="shared" si="57"/>
        <v>0</v>
      </c>
      <c r="L129" s="21">
        <v>0</v>
      </c>
      <c r="M129" s="21">
        <f t="shared" si="58"/>
        <v>0</v>
      </c>
      <c r="N129" s="21">
        <v>0</v>
      </c>
      <c r="O129" s="21">
        <f t="shared" si="59"/>
        <v>0</v>
      </c>
      <c r="P129" s="21">
        <v>0</v>
      </c>
      <c r="Q129" s="21">
        <f t="shared" si="60"/>
        <v>0</v>
      </c>
      <c r="R129" s="21"/>
      <c r="S129" s="21">
        <f t="shared" si="61"/>
        <v>0</v>
      </c>
      <c r="T129" s="21">
        <v>17908</v>
      </c>
      <c r="U129" s="21">
        <f t="shared" si="62"/>
        <v>44.994974874371856</v>
      </c>
      <c r="V129" s="21">
        <v>5513</v>
      </c>
      <c r="W129" s="21">
        <f t="shared" si="63"/>
        <v>13.85175879396985</v>
      </c>
      <c r="X129" s="21">
        <v>0</v>
      </c>
      <c r="Y129" s="21">
        <f t="shared" si="64"/>
        <v>0</v>
      </c>
      <c r="Z129" s="21">
        <v>0</v>
      </c>
      <c r="AA129" s="21">
        <f t="shared" si="65"/>
        <v>0</v>
      </c>
      <c r="AB129" s="21">
        <v>0</v>
      </c>
      <c r="AC129" s="21">
        <f t="shared" si="66"/>
        <v>0</v>
      </c>
      <c r="AD129" s="21">
        <v>199578</v>
      </c>
      <c r="AE129" s="21">
        <f t="shared" si="67"/>
        <v>501.45226130653265</v>
      </c>
      <c r="AF129" s="21">
        <v>0</v>
      </c>
      <c r="AG129" s="21">
        <f t="shared" si="68"/>
        <v>0</v>
      </c>
      <c r="AH129" s="21">
        <v>3624</v>
      </c>
      <c r="AI129" s="21">
        <f t="shared" si="69"/>
        <v>9.1055276381909547</v>
      </c>
      <c r="AJ129" s="21">
        <v>0</v>
      </c>
      <c r="AK129" s="21">
        <f t="shared" si="70"/>
        <v>0</v>
      </c>
      <c r="AL129" s="21">
        <v>0</v>
      </c>
      <c r="AM129" s="21">
        <f t="shared" si="71"/>
        <v>0</v>
      </c>
      <c r="AN129" s="21">
        <v>0</v>
      </c>
      <c r="AO129" s="21">
        <f t="shared" si="72"/>
        <v>0</v>
      </c>
      <c r="AP129" s="21">
        <v>0</v>
      </c>
      <c r="AQ129" s="21">
        <f t="shared" si="73"/>
        <v>0</v>
      </c>
      <c r="AR129" s="22">
        <f t="shared" si="74"/>
        <v>570157</v>
      </c>
      <c r="AS129" s="21">
        <f t="shared" si="75"/>
        <v>1432.5552763819096</v>
      </c>
      <c r="AT129" s="54"/>
    </row>
    <row r="130" spans="1:56" s="13" customFormat="1" x14ac:dyDescent="0.2">
      <c r="A130" s="52">
        <v>394003</v>
      </c>
      <c r="B130" s="53" t="s">
        <v>170</v>
      </c>
      <c r="C130" s="16">
        <v>561</v>
      </c>
      <c r="D130" s="21">
        <v>0</v>
      </c>
      <c r="E130" s="21">
        <f t="shared" si="54"/>
        <v>0</v>
      </c>
      <c r="F130" s="21">
        <v>361862</v>
      </c>
      <c r="G130" s="21">
        <f t="shared" si="55"/>
        <v>645.030303030303</v>
      </c>
      <c r="H130" s="21">
        <v>9962</v>
      </c>
      <c r="I130" s="21">
        <f t="shared" si="56"/>
        <v>17.757575757575758</v>
      </c>
      <c r="J130" s="21">
        <v>12197</v>
      </c>
      <c r="K130" s="21">
        <f t="shared" si="57"/>
        <v>21.741532976827095</v>
      </c>
      <c r="L130" s="21">
        <v>0</v>
      </c>
      <c r="M130" s="21">
        <f t="shared" si="58"/>
        <v>0</v>
      </c>
      <c r="N130" s="21">
        <v>4935</v>
      </c>
      <c r="O130" s="21">
        <f t="shared" si="59"/>
        <v>8.7967914438502675</v>
      </c>
      <c r="P130" s="21">
        <v>0</v>
      </c>
      <c r="Q130" s="21">
        <f t="shared" si="60"/>
        <v>0</v>
      </c>
      <c r="R130" s="21">
        <v>0</v>
      </c>
      <c r="S130" s="21">
        <f t="shared" si="61"/>
        <v>0</v>
      </c>
      <c r="T130" s="21">
        <v>7237</v>
      </c>
      <c r="U130" s="21">
        <f t="shared" si="62"/>
        <v>12.90017825311943</v>
      </c>
      <c r="V130" s="21">
        <v>0</v>
      </c>
      <c r="W130" s="21">
        <f t="shared" si="63"/>
        <v>0</v>
      </c>
      <c r="X130" s="21">
        <v>1758</v>
      </c>
      <c r="Y130" s="21">
        <f t="shared" si="64"/>
        <v>3.1336898395721926</v>
      </c>
      <c r="Z130" s="21">
        <v>0</v>
      </c>
      <c r="AA130" s="21">
        <f t="shared" si="65"/>
        <v>0</v>
      </c>
      <c r="AB130" s="21">
        <v>0</v>
      </c>
      <c r="AC130" s="21">
        <f t="shared" si="66"/>
        <v>0</v>
      </c>
      <c r="AD130" s="21">
        <v>18204</v>
      </c>
      <c r="AE130" s="21">
        <f t="shared" si="67"/>
        <v>32.449197860962563</v>
      </c>
      <c r="AF130" s="21">
        <v>0</v>
      </c>
      <c r="AG130" s="21">
        <f t="shared" si="68"/>
        <v>0</v>
      </c>
      <c r="AH130" s="21">
        <v>27690</v>
      </c>
      <c r="AI130" s="21">
        <f t="shared" si="69"/>
        <v>49.358288770053477</v>
      </c>
      <c r="AJ130" s="21">
        <v>0</v>
      </c>
      <c r="AK130" s="21">
        <f t="shared" si="70"/>
        <v>0</v>
      </c>
      <c r="AL130" s="21">
        <v>0</v>
      </c>
      <c r="AM130" s="21">
        <f t="shared" si="71"/>
        <v>0</v>
      </c>
      <c r="AN130" s="21">
        <v>0</v>
      </c>
      <c r="AO130" s="21">
        <f t="shared" si="72"/>
        <v>0</v>
      </c>
      <c r="AP130" s="21">
        <v>0</v>
      </c>
      <c r="AQ130" s="21">
        <f t="shared" si="73"/>
        <v>0</v>
      </c>
      <c r="AR130" s="22">
        <f t="shared" si="74"/>
        <v>443845</v>
      </c>
      <c r="AS130" s="21">
        <f t="shared" si="75"/>
        <v>791.16755793226378</v>
      </c>
      <c r="AT130" s="54"/>
    </row>
    <row r="131" spans="1:56" s="13" customFormat="1" x14ac:dyDescent="0.2">
      <c r="A131" s="52">
        <v>395001</v>
      </c>
      <c r="B131" s="53" t="s">
        <v>171</v>
      </c>
      <c r="C131" s="16">
        <v>628</v>
      </c>
      <c r="D131" s="21">
        <v>35132</v>
      </c>
      <c r="E131" s="21">
        <f t="shared" si="54"/>
        <v>55.942675159235669</v>
      </c>
      <c r="F131" s="21">
        <v>259771</v>
      </c>
      <c r="G131" s="21">
        <f t="shared" si="55"/>
        <v>413.6480891719745</v>
      </c>
      <c r="H131" s="21">
        <v>16080</v>
      </c>
      <c r="I131" s="21">
        <f t="shared" si="56"/>
        <v>25.605095541401273</v>
      </c>
      <c r="J131" s="21">
        <v>0</v>
      </c>
      <c r="K131" s="21">
        <f t="shared" si="57"/>
        <v>0</v>
      </c>
      <c r="L131" s="21">
        <v>0</v>
      </c>
      <c r="M131" s="21">
        <f t="shared" si="58"/>
        <v>0</v>
      </c>
      <c r="N131" s="21">
        <v>0</v>
      </c>
      <c r="O131" s="21">
        <f t="shared" si="59"/>
        <v>0</v>
      </c>
      <c r="P131" s="21">
        <v>0</v>
      </c>
      <c r="Q131" s="21">
        <f t="shared" si="60"/>
        <v>0</v>
      </c>
      <c r="R131" s="21">
        <v>0</v>
      </c>
      <c r="S131" s="21">
        <f t="shared" si="61"/>
        <v>0</v>
      </c>
      <c r="T131" s="21">
        <v>12785</v>
      </c>
      <c r="U131" s="21">
        <f t="shared" si="62"/>
        <v>20.358280254777071</v>
      </c>
      <c r="V131" s="21">
        <v>3986</v>
      </c>
      <c r="W131" s="21">
        <f t="shared" si="63"/>
        <v>6.3471337579617835</v>
      </c>
      <c r="X131" s="21">
        <v>1920</v>
      </c>
      <c r="Y131" s="21">
        <f t="shared" si="64"/>
        <v>3.0573248407643314</v>
      </c>
      <c r="Z131" s="21">
        <v>0</v>
      </c>
      <c r="AA131" s="21">
        <f t="shared" si="65"/>
        <v>0</v>
      </c>
      <c r="AB131" s="21">
        <v>0</v>
      </c>
      <c r="AC131" s="21">
        <f t="shared" si="66"/>
        <v>0</v>
      </c>
      <c r="AD131" s="21">
        <v>252502</v>
      </c>
      <c r="AE131" s="21">
        <f t="shared" si="67"/>
        <v>402.07324840764329</v>
      </c>
      <c r="AF131" s="21">
        <v>0</v>
      </c>
      <c r="AG131" s="21">
        <f t="shared" si="68"/>
        <v>0</v>
      </c>
      <c r="AH131" s="21">
        <v>24479</v>
      </c>
      <c r="AI131" s="21">
        <f t="shared" si="69"/>
        <v>38.979299363057322</v>
      </c>
      <c r="AJ131" s="21">
        <v>0</v>
      </c>
      <c r="AK131" s="21">
        <f t="shared" si="70"/>
        <v>0</v>
      </c>
      <c r="AL131" s="21">
        <v>0</v>
      </c>
      <c r="AM131" s="21">
        <f t="shared" si="71"/>
        <v>0</v>
      </c>
      <c r="AN131" s="21">
        <v>0</v>
      </c>
      <c r="AO131" s="21">
        <f t="shared" si="72"/>
        <v>0</v>
      </c>
      <c r="AP131" s="21">
        <v>0</v>
      </c>
      <c r="AQ131" s="21">
        <f t="shared" si="73"/>
        <v>0</v>
      </c>
      <c r="AR131" s="22">
        <f t="shared" si="74"/>
        <v>606655</v>
      </c>
      <c r="AS131" s="21">
        <f t="shared" si="75"/>
        <v>966.01114649681529</v>
      </c>
      <c r="AT131" s="54"/>
    </row>
    <row r="132" spans="1:56" s="13" customFormat="1" x14ac:dyDescent="0.2">
      <c r="A132" s="52">
        <v>395002</v>
      </c>
      <c r="B132" s="53" t="s">
        <v>172</v>
      </c>
      <c r="C132" s="16">
        <v>595</v>
      </c>
      <c r="D132" s="21">
        <v>9378</v>
      </c>
      <c r="E132" s="21">
        <f t="shared" si="54"/>
        <v>15.761344537815127</v>
      </c>
      <c r="F132" s="21">
        <v>313550</v>
      </c>
      <c r="G132" s="21">
        <f t="shared" si="55"/>
        <v>526.97478991596643</v>
      </c>
      <c r="H132" s="21">
        <v>11339</v>
      </c>
      <c r="I132" s="21">
        <f t="shared" si="56"/>
        <v>19.057142857142857</v>
      </c>
      <c r="J132" s="21">
        <v>0</v>
      </c>
      <c r="K132" s="21">
        <f t="shared" si="57"/>
        <v>0</v>
      </c>
      <c r="L132" s="21">
        <v>0</v>
      </c>
      <c r="M132" s="21">
        <f t="shared" si="58"/>
        <v>0</v>
      </c>
      <c r="N132" s="21">
        <v>0</v>
      </c>
      <c r="O132" s="21">
        <f t="shared" si="59"/>
        <v>0</v>
      </c>
      <c r="P132" s="21">
        <v>0</v>
      </c>
      <c r="Q132" s="21">
        <f t="shared" si="60"/>
        <v>0</v>
      </c>
      <c r="R132" s="21">
        <v>0</v>
      </c>
      <c r="S132" s="21">
        <f t="shared" si="61"/>
        <v>0</v>
      </c>
      <c r="T132" s="21">
        <v>9207</v>
      </c>
      <c r="U132" s="21">
        <f t="shared" si="62"/>
        <v>15.473949579831933</v>
      </c>
      <c r="V132" s="21">
        <v>3955</v>
      </c>
      <c r="W132" s="21">
        <f t="shared" si="63"/>
        <v>6.6470588235294121</v>
      </c>
      <c r="X132" s="21">
        <v>849</v>
      </c>
      <c r="Y132" s="21">
        <f t="shared" si="64"/>
        <v>1.426890756302521</v>
      </c>
      <c r="Z132" s="21">
        <v>0</v>
      </c>
      <c r="AA132" s="21">
        <f t="shared" si="65"/>
        <v>0</v>
      </c>
      <c r="AB132" s="21">
        <v>0</v>
      </c>
      <c r="AC132" s="21">
        <f t="shared" si="66"/>
        <v>0</v>
      </c>
      <c r="AD132" s="21">
        <v>107928</v>
      </c>
      <c r="AE132" s="21">
        <f t="shared" si="67"/>
        <v>181.39159663865547</v>
      </c>
      <c r="AF132" s="21">
        <v>0</v>
      </c>
      <c r="AG132" s="21">
        <f t="shared" si="68"/>
        <v>0</v>
      </c>
      <c r="AH132" s="21">
        <v>37842</v>
      </c>
      <c r="AI132" s="21">
        <f t="shared" si="69"/>
        <v>63.6</v>
      </c>
      <c r="AJ132" s="21">
        <v>0</v>
      </c>
      <c r="AK132" s="21">
        <f t="shared" si="70"/>
        <v>0</v>
      </c>
      <c r="AL132" s="21">
        <v>0</v>
      </c>
      <c r="AM132" s="21">
        <f t="shared" si="71"/>
        <v>0</v>
      </c>
      <c r="AN132" s="21">
        <v>0</v>
      </c>
      <c r="AO132" s="21">
        <f t="shared" si="72"/>
        <v>0</v>
      </c>
      <c r="AP132" s="21">
        <v>0</v>
      </c>
      <c r="AQ132" s="21">
        <f t="shared" si="73"/>
        <v>0</v>
      </c>
      <c r="AR132" s="22">
        <f t="shared" si="74"/>
        <v>494048</v>
      </c>
      <c r="AS132" s="21">
        <f t="shared" si="75"/>
        <v>830.3327731092437</v>
      </c>
      <c r="AT132" s="54"/>
    </row>
    <row r="133" spans="1:56" s="59" customFormat="1" x14ac:dyDescent="0.2">
      <c r="A133" s="61">
        <v>395003</v>
      </c>
      <c r="B133" s="62" t="s">
        <v>173</v>
      </c>
      <c r="C133" s="25">
        <v>506</v>
      </c>
      <c r="D133" s="26">
        <v>7715</v>
      </c>
      <c r="E133" s="26">
        <f t="shared" si="54"/>
        <v>15.247035573122529</v>
      </c>
      <c r="F133" s="26">
        <v>462176</v>
      </c>
      <c r="G133" s="26">
        <f t="shared" si="55"/>
        <v>913.39130434782612</v>
      </c>
      <c r="H133" s="26">
        <v>30400</v>
      </c>
      <c r="I133" s="26">
        <f t="shared" si="56"/>
        <v>60.079051383399211</v>
      </c>
      <c r="J133" s="26">
        <v>0</v>
      </c>
      <c r="K133" s="26">
        <f t="shared" si="57"/>
        <v>0</v>
      </c>
      <c r="L133" s="26">
        <v>0</v>
      </c>
      <c r="M133" s="26">
        <f t="shared" si="58"/>
        <v>0</v>
      </c>
      <c r="N133" s="26">
        <v>0</v>
      </c>
      <c r="O133" s="26">
        <f t="shared" si="59"/>
        <v>0</v>
      </c>
      <c r="P133" s="26">
        <v>0</v>
      </c>
      <c r="Q133" s="26">
        <f t="shared" si="60"/>
        <v>0</v>
      </c>
      <c r="R133" s="26">
        <v>0</v>
      </c>
      <c r="S133" s="26">
        <f t="shared" si="61"/>
        <v>0</v>
      </c>
      <c r="T133" s="26">
        <v>25785</v>
      </c>
      <c r="U133" s="26">
        <f t="shared" si="62"/>
        <v>50.958498023715414</v>
      </c>
      <c r="V133" s="26">
        <v>4050</v>
      </c>
      <c r="W133" s="26">
        <f t="shared" si="63"/>
        <v>8.0039525691699609</v>
      </c>
      <c r="X133" s="26">
        <v>550</v>
      </c>
      <c r="Y133" s="26">
        <f t="shared" si="64"/>
        <v>1.0869565217391304</v>
      </c>
      <c r="Z133" s="26">
        <v>0</v>
      </c>
      <c r="AA133" s="26">
        <f t="shared" si="65"/>
        <v>0</v>
      </c>
      <c r="AB133" s="26">
        <v>0</v>
      </c>
      <c r="AC133" s="26">
        <f t="shared" si="66"/>
        <v>0</v>
      </c>
      <c r="AD133" s="26">
        <v>201516</v>
      </c>
      <c r="AE133" s="26">
        <f t="shared" si="67"/>
        <v>398.2529644268775</v>
      </c>
      <c r="AF133" s="26">
        <v>0</v>
      </c>
      <c r="AG133" s="26">
        <f t="shared" si="68"/>
        <v>0</v>
      </c>
      <c r="AH133" s="26">
        <v>25279</v>
      </c>
      <c r="AI133" s="26">
        <f t="shared" si="69"/>
        <v>49.958498023715414</v>
      </c>
      <c r="AJ133" s="26">
        <v>0</v>
      </c>
      <c r="AK133" s="26">
        <f t="shared" si="70"/>
        <v>0</v>
      </c>
      <c r="AL133" s="26">
        <v>0</v>
      </c>
      <c r="AM133" s="26">
        <f t="shared" si="71"/>
        <v>0</v>
      </c>
      <c r="AN133" s="26">
        <v>0</v>
      </c>
      <c r="AO133" s="26">
        <f t="shared" si="72"/>
        <v>0</v>
      </c>
      <c r="AP133" s="26">
        <v>0</v>
      </c>
      <c r="AQ133" s="26">
        <f t="shared" si="73"/>
        <v>0</v>
      </c>
      <c r="AR133" s="27">
        <f t="shared" si="74"/>
        <v>757471</v>
      </c>
      <c r="AS133" s="26">
        <f t="shared" si="75"/>
        <v>1496.9782608695652</v>
      </c>
      <c r="AT133" s="54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</row>
    <row r="134" spans="1:56" s="13" customFormat="1" x14ac:dyDescent="0.2">
      <c r="A134" s="52">
        <v>395004</v>
      </c>
      <c r="B134" s="53" t="s">
        <v>174</v>
      </c>
      <c r="C134" s="16">
        <v>557</v>
      </c>
      <c r="D134" s="21">
        <v>77298</v>
      </c>
      <c r="E134" s="21">
        <f t="shared" si="54"/>
        <v>138.77558348294434</v>
      </c>
      <c r="F134" s="21">
        <v>262549</v>
      </c>
      <c r="G134" s="21">
        <f t="shared" si="55"/>
        <v>471.36265709156191</v>
      </c>
      <c r="H134" s="21">
        <v>22237</v>
      </c>
      <c r="I134" s="21">
        <f t="shared" si="56"/>
        <v>39.922800718132855</v>
      </c>
      <c r="J134" s="21">
        <v>0</v>
      </c>
      <c r="K134" s="21">
        <f t="shared" si="57"/>
        <v>0</v>
      </c>
      <c r="L134" s="21">
        <v>0</v>
      </c>
      <c r="M134" s="21">
        <f t="shared" si="58"/>
        <v>0</v>
      </c>
      <c r="N134" s="21">
        <v>0</v>
      </c>
      <c r="O134" s="21">
        <f t="shared" si="59"/>
        <v>0</v>
      </c>
      <c r="P134" s="21">
        <v>0</v>
      </c>
      <c r="Q134" s="21">
        <f t="shared" si="60"/>
        <v>0</v>
      </c>
      <c r="R134" s="21">
        <v>0</v>
      </c>
      <c r="S134" s="21">
        <f t="shared" si="61"/>
        <v>0</v>
      </c>
      <c r="T134" s="21">
        <v>21330</v>
      </c>
      <c r="U134" s="21">
        <f t="shared" si="62"/>
        <v>38.29443447037702</v>
      </c>
      <c r="V134" s="21">
        <v>4113</v>
      </c>
      <c r="W134" s="21">
        <f t="shared" si="63"/>
        <v>7.3842010771992816</v>
      </c>
      <c r="X134" s="21">
        <v>1725</v>
      </c>
      <c r="Y134" s="21">
        <f t="shared" si="64"/>
        <v>3.0969479353680431</v>
      </c>
      <c r="Z134" s="21">
        <v>0</v>
      </c>
      <c r="AA134" s="21">
        <f t="shared" si="65"/>
        <v>0</v>
      </c>
      <c r="AB134" s="21">
        <v>0</v>
      </c>
      <c r="AC134" s="21">
        <f t="shared" si="66"/>
        <v>0</v>
      </c>
      <c r="AD134" s="21">
        <v>299188</v>
      </c>
      <c r="AE134" s="21">
        <f t="shared" si="67"/>
        <v>537.14183123877922</v>
      </c>
      <c r="AF134" s="21">
        <v>0</v>
      </c>
      <c r="AG134" s="21">
        <f t="shared" si="68"/>
        <v>0</v>
      </c>
      <c r="AH134" s="21">
        <v>49375</v>
      </c>
      <c r="AI134" s="21">
        <f t="shared" si="69"/>
        <v>88.644524236983841</v>
      </c>
      <c r="AJ134" s="21">
        <v>0</v>
      </c>
      <c r="AK134" s="21">
        <f t="shared" si="70"/>
        <v>0</v>
      </c>
      <c r="AL134" s="21">
        <v>0</v>
      </c>
      <c r="AM134" s="21">
        <f t="shared" si="71"/>
        <v>0</v>
      </c>
      <c r="AN134" s="21">
        <v>0</v>
      </c>
      <c r="AO134" s="21">
        <f t="shared" si="72"/>
        <v>0</v>
      </c>
      <c r="AP134" s="21">
        <v>0</v>
      </c>
      <c r="AQ134" s="21">
        <f t="shared" si="73"/>
        <v>0</v>
      </c>
      <c r="AR134" s="22">
        <f t="shared" si="74"/>
        <v>737815</v>
      </c>
      <c r="AS134" s="21">
        <f t="shared" si="75"/>
        <v>1324.6229802513465</v>
      </c>
      <c r="AT134" s="54"/>
    </row>
    <row r="135" spans="1:56" s="13" customFormat="1" x14ac:dyDescent="0.2">
      <c r="A135" s="52">
        <v>395005</v>
      </c>
      <c r="B135" s="53" t="s">
        <v>175</v>
      </c>
      <c r="C135" s="16">
        <v>874</v>
      </c>
      <c r="D135" s="21">
        <v>24371</v>
      </c>
      <c r="E135" s="21">
        <f t="shared" si="54"/>
        <v>27.884439359267734</v>
      </c>
      <c r="F135" s="21">
        <v>245436</v>
      </c>
      <c r="G135" s="21">
        <f t="shared" si="55"/>
        <v>280.81922196796341</v>
      </c>
      <c r="H135" s="21">
        <v>19157</v>
      </c>
      <c r="I135" s="21">
        <f t="shared" si="56"/>
        <v>21.918764302059497</v>
      </c>
      <c r="J135" s="21">
        <v>0</v>
      </c>
      <c r="K135" s="21">
        <f t="shared" si="57"/>
        <v>0</v>
      </c>
      <c r="L135" s="21">
        <v>0</v>
      </c>
      <c r="M135" s="21">
        <f t="shared" si="58"/>
        <v>0</v>
      </c>
      <c r="N135" s="21">
        <v>0</v>
      </c>
      <c r="O135" s="21">
        <f t="shared" si="59"/>
        <v>0</v>
      </c>
      <c r="P135" s="21">
        <v>0</v>
      </c>
      <c r="Q135" s="21">
        <f t="shared" si="60"/>
        <v>0</v>
      </c>
      <c r="R135" s="21">
        <v>0</v>
      </c>
      <c r="S135" s="21">
        <f t="shared" si="61"/>
        <v>0</v>
      </c>
      <c r="T135" s="21">
        <v>14010</v>
      </c>
      <c r="U135" s="21">
        <f t="shared" si="62"/>
        <v>16.029748283752859</v>
      </c>
      <c r="V135" s="21">
        <v>4097</v>
      </c>
      <c r="W135" s="21">
        <f t="shared" si="63"/>
        <v>4.6876430205949653</v>
      </c>
      <c r="X135" s="21">
        <v>1672</v>
      </c>
      <c r="Y135" s="21">
        <f t="shared" si="64"/>
        <v>1.9130434782608696</v>
      </c>
      <c r="Z135" s="21">
        <v>0</v>
      </c>
      <c r="AA135" s="21">
        <f t="shared" si="65"/>
        <v>0</v>
      </c>
      <c r="AB135" s="21">
        <v>0</v>
      </c>
      <c r="AC135" s="21">
        <f t="shared" si="66"/>
        <v>0</v>
      </c>
      <c r="AD135" s="21">
        <v>258617</v>
      </c>
      <c r="AE135" s="21">
        <f t="shared" si="67"/>
        <v>295.9004576659039</v>
      </c>
      <c r="AF135" s="21">
        <v>0</v>
      </c>
      <c r="AG135" s="21">
        <f t="shared" si="68"/>
        <v>0</v>
      </c>
      <c r="AH135" s="21">
        <v>18708</v>
      </c>
      <c r="AI135" s="21">
        <f t="shared" si="69"/>
        <v>21.405034324942793</v>
      </c>
      <c r="AJ135" s="21">
        <v>0</v>
      </c>
      <c r="AK135" s="21">
        <f t="shared" si="70"/>
        <v>0</v>
      </c>
      <c r="AL135" s="21">
        <v>0</v>
      </c>
      <c r="AM135" s="21">
        <f t="shared" si="71"/>
        <v>0</v>
      </c>
      <c r="AN135" s="21">
        <v>0</v>
      </c>
      <c r="AO135" s="21">
        <f t="shared" si="72"/>
        <v>0</v>
      </c>
      <c r="AP135" s="21">
        <v>0</v>
      </c>
      <c r="AQ135" s="21">
        <f t="shared" si="73"/>
        <v>0</v>
      </c>
      <c r="AR135" s="22">
        <f t="shared" si="74"/>
        <v>586068</v>
      </c>
      <c r="AS135" s="21">
        <f t="shared" si="75"/>
        <v>670.55835240274598</v>
      </c>
      <c r="AT135" s="54"/>
    </row>
    <row r="136" spans="1:56" s="13" customFormat="1" x14ac:dyDescent="0.2">
      <c r="A136" s="52">
        <v>395006</v>
      </c>
      <c r="B136" s="53" t="s">
        <v>176</v>
      </c>
      <c r="C136" s="16">
        <v>500</v>
      </c>
      <c r="D136" s="21">
        <v>41166</v>
      </c>
      <c r="E136" s="21">
        <f t="shared" si="54"/>
        <v>82.331999999999994</v>
      </c>
      <c r="F136" s="21">
        <v>428727</v>
      </c>
      <c r="G136" s="21">
        <f t="shared" si="55"/>
        <v>857.45399999999995</v>
      </c>
      <c r="H136" s="21">
        <v>21044</v>
      </c>
      <c r="I136" s="21">
        <f t="shared" si="56"/>
        <v>42.088000000000001</v>
      </c>
      <c r="J136" s="21">
        <v>0</v>
      </c>
      <c r="K136" s="21">
        <f t="shared" si="57"/>
        <v>0</v>
      </c>
      <c r="L136" s="21">
        <v>0</v>
      </c>
      <c r="M136" s="21">
        <f t="shared" si="58"/>
        <v>0</v>
      </c>
      <c r="N136" s="21">
        <v>0</v>
      </c>
      <c r="O136" s="21">
        <f t="shared" si="59"/>
        <v>0</v>
      </c>
      <c r="P136" s="21">
        <v>0</v>
      </c>
      <c r="Q136" s="21">
        <f t="shared" si="60"/>
        <v>0</v>
      </c>
      <c r="R136" s="21">
        <v>0</v>
      </c>
      <c r="S136" s="21">
        <f t="shared" si="61"/>
        <v>0</v>
      </c>
      <c r="T136" s="21">
        <v>12966</v>
      </c>
      <c r="U136" s="21">
        <f t="shared" si="62"/>
        <v>25.931999999999999</v>
      </c>
      <c r="V136" s="21">
        <v>4105</v>
      </c>
      <c r="W136" s="21">
        <f t="shared" si="63"/>
        <v>8.2100000000000009</v>
      </c>
      <c r="X136" s="21">
        <v>1720</v>
      </c>
      <c r="Y136" s="21">
        <f t="shared" si="64"/>
        <v>3.44</v>
      </c>
      <c r="Z136" s="21">
        <v>0</v>
      </c>
      <c r="AA136" s="21">
        <f t="shared" si="65"/>
        <v>0</v>
      </c>
      <c r="AB136" s="21">
        <v>0</v>
      </c>
      <c r="AC136" s="21">
        <f t="shared" si="66"/>
        <v>0</v>
      </c>
      <c r="AD136" s="21">
        <v>279907</v>
      </c>
      <c r="AE136" s="21">
        <f t="shared" si="67"/>
        <v>559.81399999999996</v>
      </c>
      <c r="AF136" s="21">
        <v>0</v>
      </c>
      <c r="AG136" s="21">
        <f t="shared" si="68"/>
        <v>0</v>
      </c>
      <c r="AH136" s="21">
        <v>80420</v>
      </c>
      <c r="AI136" s="21">
        <f t="shared" si="69"/>
        <v>160.84</v>
      </c>
      <c r="AJ136" s="21">
        <v>0</v>
      </c>
      <c r="AK136" s="21">
        <f t="shared" si="70"/>
        <v>0</v>
      </c>
      <c r="AL136" s="21">
        <v>0</v>
      </c>
      <c r="AM136" s="21">
        <f t="shared" si="71"/>
        <v>0</v>
      </c>
      <c r="AN136" s="21">
        <v>0</v>
      </c>
      <c r="AO136" s="21">
        <f t="shared" si="72"/>
        <v>0</v>
      </c>
      <c r="AP136" s="21">
        <v>0</v>
      </c>
      <c r="AQ136" s="21">
        <f t="shared" si="73"/>
        <v>0</v>
      </c>
      <c r="AR136" s="22">
        <f t="shared" si="74"/>
        <v>870055</v>
      </c>
      <c r="AS136" s="21">
        <f t="shared" si="75"/>
        <v>1740.11</v>
      </c>
      <c r="AT136" s="54"/>
    </row>
    <row r="137" spans="1:56" s="13" customFormat="1" x14ac:dyDescent="0.2">
      <c r="A137" s="52">
        <v>395007</v>
      </c>
      <c r="B137" s="53" t="s">
        <v>177</v>
      </c>
      <c r="C137" s="16">
        <v>330</v>
      </c>
      <c r="D137" s="21">
        <v>6994</v>
      </c>
      <c r="E137" s="21">
        <f t="shared" si="54"/>
        <v>21.193939393939395</v>
      </c>
      <c r="F137" s="21">
        <v>214058</v>
      </c>
      <c r="G137" s="21">
        <f t="shared" si="55"/>
        <v>648.66060606060603</v>
      </c>
      <c r="H137" s="21">
        <v>24983</v>
      </c>
      <c r="I137" s="21">
        <f t="shared" si="56"/>
        <v>75.706060606060603</v>
      </c>
      <c r="J137" s="21">
        <v>0</v>
      </c>
      <c r="K137" s="21">
        <f t="shared" si="57"/>
        <v>0</v>
      </c>
      <c r="L137" s="21">
        <v>0</v>
      </c>
      <c r="M137" s="21">
        <f t="shared" si="58"/>
        <v>0</v>
      </c>
      <c r="N137" s="21">
        <v>0</v>
      </c>
      <c r="O137" s="21">
        <f t="shared" si="59"/>
        <v>0</v>
      </c>
      <c r="P137" s="21">
        <v>0</v>
      </c>
      <c r="Q137" s="21">
        <f t="shared" si="60"/>
        <v>0</v>
      </c>
      <c r="R137" s="21">
        <v>0</v>
      </c>
      <c r="S137" s="21">
        <f t="shared" si="61"/>
        <v>0</v>
      </c>
      <c r="T137" s="21">
        <v>11755</v>
      </c>
      <c r="U137" s="21">
        <f t="shared" si="62"/>
        <v>35.621212121212125</v>
      </c>
      <c r="V137" s="21">
        <v>4087</v>
      </c>
      <c r="W137" s="21">
        <f t="shared" si="63"/>
        <v>12.384848484848485</v>
      </c>
      <c r="X137" s="21">
        <v>1491</v>
      </c>
      <c r="Y137" s="21">
        <f t="shared" si="64"/>
        <v>4.5181818181818185</v>
      </c>
      <c r="Z137" s="21">
        <v>0</v>
      </c>
      <c r="AA137" s="21">
        <f t="shared" si="65"/>
        <v>0</v>
      </c>
      <c r="AB137" s="21">
        <v>0</v>
      </c>
      <c r="AC137" s="21">
        <f t="shared" si="66"/>
        <v>0</v>
      </c>
      <c r="AD137" s="21">
        <v>252632</v>
      </c>
      <c r="AE137" s="21">
        <f t="shared" si="67"/>
        <v>765.5515151515151</v>
      </c>
      <c r="AF137" s="21">
        <v>0</v>
      </c>
      <c r="AG137" s="21">
        <f t="shared" si="68"/>
        <v>0</v>
      </c>
      <c r="AH137" s="21">
        <v>16892</v>
      </c>
      <c r="AI137" s="21">
        <f t="shared" si="69"/>
        <v>51.187878787878788</v>
      </c>
      <c r="AJ137" s="21">
        <v>0</v>
      </c>
      <c r="AK137" s="21">
        <f t="shared" si="70"/>
        <v>0</v>
      </c>
      <c r="AL137" s="21">
        <v>0</v>
      </c>
      <c r="AM137" s="21">
        <f t="shared" si="71"/>
        <v>0</v>
      </c>
      <c r="AN137" s="21">
        <v>0</v>
      </c>
      <c r="AO137" s="21">
        <f t="shared" si="72"/>
        <v>0</v>
      </c>
      <c r="AP137" s="21">
        <v>0</v>
      </c>
      <c r="AQ137" s="21">
        <f t="shared" si="73"/>
        <v>0</v>
      </c>
      <c r="AR137" s="22">
        <f t="shared" si="74"/>
        <v>532892</v>
      </c>
      <c r="AS137" s="21">
        <f t="shared" si="75"/>
        <v>1614.8242424242424</v>
      </c>
      <c r="AT137" s="54"/>
    </row>
    <row r="138" spans="1:56" s="59" customFormat="1" x14ac:dyDescent="0.2">
      <c r="A138" s="61">
        <v>397001</v>
      </c>
      <c r="B138" s="62" t="s">
        <v>178</v>
      </c>
      <c r="C138" s="25">
        <v>405</v>
      </c>
      <c r="D138" s="26">
        <v>0</v>
      </c>
      <c r="E138" s="26">
        <f t="shared" si="54"/>
        <v>0</v>
      </c>
      <c r="F138" s="26">
        <v>12233</v>
      </c>
      <c r="G138" s="26">
        <f t="shared" si="55"/>
        <v>30.204938271604938</v>
      </c>
      <c r="H138" s="26">
        <v>0</v>
      </c>
      <c r="I138" s="26">
        <f t="shared" si="56"/>
        <v>0</v>
      </c>
      <c r="J138" s="26">
        <v>1912</v>
      </c>
      <c r="K138" s="26">
        <f t="shared" si="57"/>
        <v>4.7209876543209877</v>
      </c>
      <c r="L138" s="26">
        <v>28203</v>
      </c>
      <c r="M138" s="26">
        <f t="shared" si="58"/>
        <v>69.637037037037032</v>
      </c>
      <c r="N138" s="26">
        <v>0</v>
      </c>
      <c r="O138" s="26">
        <f t="shared" si="59"/>
        <v>0</v>
      </c>
      <c r="P138" s="26">
        <v>0</v>
      </c>
      <c r="Q138" s="26">
        <f t="shared" si="60"/>
        <v>0</v>
      </c>
      <c r="R138" s="26">
        <v>0</v>
      </c>
      <c r="S138" s="26">
        <f t="shared" si="61"/>
        <v>0</v>
      </c>
      <c r="T138" s="26">
        <v>5056</v>
      </c>
      <c r="U138" s="26">
        <f t="shared" si="62"/>
        <v>12.48395061728395</v>
      </c>
      <c r="V138" s="26">
        <v>5783</v>
      </c>
      <c r="W138" s="26">
        <f t="shared" si="63"/>
        <v>14.279012345679012</v>
      </c>
      <c r="X138" s="26">
        <v>0</v>
      </c>
      <c r="Y138" s="26">
        <f t="shared" si="64"/>
        <v>0</v>
      </c>
      <c r="Z138" s="26">
        <v>0</v>
      </c>
      <c r="AA138" s="26">
        <f t="shared" si="65"/>
        <v>0</v>
      </c>
      <c r="AB138" s="26">
        <v>0</v>
      </c>
      <c r="AC138" s="26">
        <f t="shared" si="66"/>
        <v>0</v>
      </c>
      <c r="AD138" s="26">
        <v>0</v>
      </c>
      <c r="AE138" s="26">
        <f t="shared" si="67"/>
        <v>0</v>
      </c>
      <c r="AF138" s="26">
        <v>0</v>
      </c>
      <c r="AG138" s="26">
        <f t="shared" si="68"/>
        <v>0</v>
      </c>
      <c r="AH138" s="26">
        <v>0</v>
      </c>
      <c r="AI138" s="26">
        <f t="shared" si="69"/>
        <v>0</v>
      </c>
      <c r="AJ138" s="26">
        <v>0</v>
      </c>
      <c r="AK138" s="26">
        <f t="shared" si="70"/>
        <v>0</v>
      </c>
      <c r="AL138" s="26">
        <v>0</v>
      </c>
      <c r="AM138" s="26">
        <f t="shared" si="71"/>
        <v>0</v>
      </c>
      <c r="AN138" s="26">
        <v>0</v>
      </c>
      <c r="AO138" s="26">
        <f t="shared" si="72"/>
        <v>0</v>
      </c>
      <c r="AP138" s="26">
        <v>0</v>
      </c>
      <c r="AQ138" s="26">
        <f t="shared" si="73"/>
        <v>0</v>
      </c>
      <c r="AR138" s="27">
        <f t="shared" si="74"/>
        <v>53187</v>
      </c>
      <c r="AS138" s="26">
        <f t="shared" si="75"/>
        <v>131.32592592592593</v>
      </c>
      <c r="AT138" s="54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</row>
    <row r="139" spans="1:56" s="13" customFormat="1" x14ac:dyDescent="0.2">
      <c r="A139" s="52">
        <v>398001</v>
      </c>
      <c r="B139" s="53" t="s">
        <v>179</v>
      </c>
      <c r="C139" s="16">
        <v>348</v>
      </c>
      <c r="D139" s="21">
        <v>0</v>
      </c>
      <c r="E139" s="21">
        <f t="shared" si="54"/>
        <v>0</v>
      </c>
      <c r="F139" s="21">
        <v>305495</v>
      </c>
      <c r="G139" s="21">
        <f t="shared" si="55"/>
        <v>877.85919540229884</v>
      </c>
      <c r="H139" s="21">
        <v>15948</v>
      </c>
      <c r="I139" s="21">
        <f t="shared" si="56"/>
        <v>45.827586206896555</v>
      </c>
      <c r="J139" s="21">
        <v>0</v>
      </c>
      <c r="K139" s="21">
        <f t="shared" si="57"/>
        <v>0</v>
      </c>
      <c r="L139" s="21">
        <v>0</v>
      </c>
      <c r="M139" s="21">
        <f t="shared" si="58"/>
        <v>0</v>
      </c>
      <c r="N139" s="21">
        <v>0</v>
      </c>
      <c r="O139" s="21">
        <f t="shared" si="59"/>
        <v>0</v>
      </c>
      <c r="P139" s="21">
        <v>0</v>
      </c>
      <c r="Q139" s="21">
        <f t="shared" si="60"/>
        <v>0</v>
      </c>
      <c r="R139" s="21">
        <v>0</v>
      </c>
      <c r="S139" s="21">
        <f t="shared" si="61"/>
        <v>0</v>
      </c>
      <c r="T139" s="21">
        <v>0</v>
      </c>
      <c r="U139" s="21">
        <f t="shared" si="62"/>
        <v>0</v>
      </c>
      <c r="V139" s="21">
        <v>0</v>
      </c>
      <c r="W139" s="21">
        <f t="shared" si="63"/>
        <v>0</v>
      </c>
      <c r="X139" s="21">
        <v>0</v>
      </c>
      <c r="Y139" s="21">
        <f t="shared" si="64"/>
        <v>0</v>
      </c>
      <c r="Z139" s="21">
        <v>0</v>
      </c>
      <c r="AA139" s="21">
        <f t="shared" si="65"/>
        <v>0</v>
      </c>
      <c r="AB139" s="21">
        <v>0</v>
      </c>
      <c r="AC139" s="21">
        <f t="shared" si="66"/>
        <v>0</v>
      </c>
      <c r="AD139" s="21">
        <v>221501</v>
      </c>
      <c r="AE139" s="21">
        <f t="shared" si="67"/>
        <v>636.49712643678163</v>
      </c>
      <c r="AF139" s="21">
        <v>0</v>
      </c>
      <c r="AG139" s="21">
        <f t="shared" si="68"/>
        <v>0</v>
      </c>
      <c r="AH139" s="21">
        <v>55859</v>
      </c>
      <c r="AI139" s="21">
        <f t="shared" si="69"/>
        <v>160.51436781609195</v>
      </c>
      <c r="AJ139" s="21">
        <v>0</v>
      </c>
      <c r="AK139" s="21">
        <f t="shared" si="70"/>
        <v>0</v>
      </c>
      <c r="AL139" s="21">
        <v>0</v>
      </c>
      <c r="AM139" s="21">
        <f t="shared" si="71"/>
        <v>0</v>
      </c>
      <c r="AN139" s="21">
        <v>0</v>
      </c>
      <c r="AO139" s="21">
        <f t="shared" si="72"/>
        <v>0</v>
      </c>
      <c r="AP139" s="21">
        <v>0</v>
      </c>
      <c r="AQ139" s="21">
        <f t="shared" si="73"/>
        <v>0</v>
      </c>
      <c r="AR139" s="22">
        <f t="shared" si="74"/>
        <v>598803</v>
      </c>
      <c r="AS139" s="21">
        <f t="shared" si="75"/>
        <v>1720.6982758620691</v>
      </c>
      <c r="AT139" s="54"/>
    </row>
    <row r="140" spans="1:56" s="13" customFormat="1" x14ac:dyDescent="0.2">
      <c r="A140" s="52">
        <v>398002</v>
      </c>
      <c r="B140" s="53" t="s">
        <v>180</v>
      </c>
      <c r="C140" s="16">
        <v>506</v>
      </c>
      <c r="D140" s="21">
        <v>0</v>
      </c>
      <c r="E140" s="21">
        <f t="shared" si="54"/>
        <v>0</v>
      </c>
      <c r="F140" s="21">
        <v>45903</v>
      </c>
      <c r="G140" s="21">
        <f t="shared" si="55"/>
        <v>90.717391304347828</v>
      </c>
      <c r="H140" s="21">
        <v>18363</v>
      </c>
      <c r="I140" s="21">
        <f t="shared" si="56"/>
        <v>36.290513833992094</v>
      </c>
      <c r="J140" s="21">
        <v>0</v>
      </c>
      <c r="K140" s="21">
        <f t="shared" si="57"/>
        <v>0</v>
      </c>
      <c r="L140" s="21">
        <v>0</v>
      </c>
      <c r="M140" s="21">
        <f t="shared" si="58"/>
        <v>0</v>
      </c>
      <c r="N140" s="21">
        <v>0</v>
      </c>
      <c r="O140" s="21">
        <f t="shared" si="59"/>
        <v>0</v>
      </c>
      <c r="P140" s="21">
        <v>0</v>
      </c>
      <c r="Q140" s="21">
        <f t="shared" si="60"/>
        <v>0</v>
      </c>
      <c r="R140" s="21">
        <v>0</v>
      </c>
      <c r="S140" s="21">
        <f t="shared" si="61"/>
        <v>0</v>
      </c>
      <c r="T140" s="21">
        <v>1792</v>
      </c>
      <c r="U140" s="21">
        <f t="shared" si="62"/>
        <v>3.541501976284585</v>
      </c>
      <c r="V140" s="21">
        <v>0</v>
      </c>
      <c r="W140" s="21">
        <f t="shared" si="63"/>
        <v>0</v>
      </c>
      <c r="X140" s="21">
        <v>0</v>
      </c>
      <c r="Y140" s="21">
        <f t="shared" si="64"/>
        <v>0</v>
      </c>
      <c r="Z140" s="21">
        <v>0</v>
      </c>
      <c r="AA140" s="21">
        <f t="shared" si="65"/>
        <v>0</v>
      </c>
      <c r="AB140" s="21">
        <v>0</v>
      </c>
      <c r="AC140" s="21">
        <f t="shared" si="66"/>
        <v>0</v>
      </c>
      <c r="AD140" s="21">
        <v>306667</v>
      </c>
      <c r="AE140" s="21">
        <f t="shared" si="67"/>
        <v>606.06126482213438</v>
      </c>
      <c r="AF140" s="21">
        <v>0</v>
      </c>
      <c r="AG140" s="21">
        <f t="shared" si="68"/>
        <v>0</v>
      </c>
      <c r="AH140" s="21">
        <v>4744</v>
      </c>
      <c r="AI140" s="21">
        <f t="shared" si="69"/>
        <v>9.3754940711462442</v>
      </c>
      <c r="AJ140" s="21">
        <v>0</v>
      </c>
      <c r="AK140" s="21">
        <f t="shared" si="70"/>
        <v>0</v>
      </c>
      <c r="AL140" s="21">
        <v>0</v>
      </c>
      <c r="AM140" s="21">
        <f t="shared" si="71"/>
        <v>0</v>
      </c>
      <c r="AN140" s="21">
        <v>0</v>
      </c>
      <c r="AO140" s="21">
        <f t="shared" si="72"/>
        <v>0</v>
      </c>
      <c r="AP140" s="21">
        <v>0</v>
      </c>
      <c r="AQ140" s="21">
        <f t="shared" si="73"/>
        <v>0</v>
      </c>
      <c r="AR140" s="22">
        <f t="shared" si="74"/>
        <v>377469</v>
      </c>
      <c r="AS140" s="21">
        <f t="shared" si="75"/>
        <v>745.98616600790513</v>
      </c>
      <c r="AT140" s="54"/>
    </row>
    <row r="141" spans="1:56" s="13" customFormat="1" x14ac:dyDescent="0.2">
      <c r="A141" s="52">
        <v>398003</v>
      </c>
      <c r="B141" s="53" t="s">
        <v>181</v>
      </c>
      <c r="C141" s="16">
        <v>387</v>
      </c>
      <c r="D141" s="21">
        <v>0</v>
      </c>
      <c r="E141" s="21">
        <f t="shared" si="54"/>
        <v>0</v>
      </c>
      <c r="F141" s="21">
        <v>241774</v>
      </c>
      <c r="G141" s="21">
        <f t="shared" si="55"/>
        <v>624.73901808785524</v>
      </c>
      <c r="H141" s="21">
        <v>12790</v>
      </c>
      <c r="I141" s="21">
        <f t="shared" si="56"/>
        <v>33.049095607235145</v>
      </c>
      <c r="J141" s="21">
        <v>0</v>
      </c>
      <c r="K141" s="21">
        <f t="shared" si="57"/>
        <v>0</v>
      </c>
      <c r="L141" s="21">
        <v>0</v>
      </c>
      <c r="M141" s="21">
        <f t="shared" si="58"/>
        <v>0</v>
      </c>
      <c r="N141" s="21">
        <v>0</v>
      </c>
      <c r="O141" s="21">
        <f t="shared" si="59"/>
        <v>0</v>
      </c>
      <c r="P141" s="21">
        <v>0</v>
      </c>
      <c r="Q141" s="21">
        <f t="shared" si="60"/>
        <v>0</v>
      </c>
      <c r="R141" s="21">
        <v>0</v>
      </c>
      <c r="S141" s="21">
        <f t="shared" si="61"/>
        <v>0</v>
      </c>
      <c r="T141" s="21">
        <v>333</v>
      </c>
      <c r="U141" s="21">
        <f t="shared" si="62"/>
        <v>0.86046511627906974</v>
      </c>
      <c r="V141" s="21">
        <v>0</v>
      </c>
      <c r="W141" s="21">
        <f t="shared" si="63"/>
        <v>0</v>
      </c>
      <c r="X141" s="21">
        <v>0</v>
      </c>
      <c r="Y141" s="21">
        <f t="shared" si="64"/>
        <v>0</v>
      </c>
      <c r="Z141" s="21">
        <v>0</v>
      </c>
      <c r="AA141" s="21">
        <f t="shared" si="65"/>
        <v>0</v>
      </c>
      <c r="AB141" s="21">
        <v>0</v>
      </c>
      <c r="AC141" s="21">
        <f t="shared" si="66"/>
        <v>0</v>
      </c>
      <c r="AD141" s="21">
        <v>243646</v>
      </c>
      <c r="AE141" s="21">
        <f t="shared" si="67"/>
        <v>629.57622739018086</v>
      </c>
      <c r="AF141" s="21">
        <v>0</v>
      </c>
      <c r="AG141" s="21">
        <f t="shared" si="68"/>
        <v>0</v>
      </c>
      <c r="AH141" s="21">
        <v>42102</v>
      </c>
      <c r="AI141" s="21">
        <f t="shared" si="69"/>
        <v>108.79069767441861</v>
      </c>
      <c r="AJ141" s="21">
        <v>0</v>
      </c>
      <c r="AK141" s="21">
        <f t="shared" si="70"/>
        <v>0</v>
      </c>
      <c r="AL141" s="21">
        <v>0</v>
      </c>
      <c r="AM141" s="21">
        <f t="shared" si="71"/>
        <v>0</v>
      </c>
      <c r="AN141" s="21">
        <v>0</v>
      </c>
      <c r="AO141" s="21">
        <f t="shared" si="72"/>
        <v>0</v>
      </c>
      <c r="AP141" s="21">
        <v>0</v>
      </c>
      <c r="AQ141" s="21">
        <f t="shared" si="73"/>
        <v>0</v>
      </c>
      <c r="AR141" s="22">
        <f t="shared" si="74"/>
        <v>540645</v>
      </c>
      <c r="AS141" s="21">
        <f t="shared" si="75"/>
        <v>1397.015503875969</v>
      </c>
      <c r="AT141" s="54"/>
    </row>
    <row r="142" spans="1:56" s="13" customFormat="1" x14ac:dyDescent="0.2">
      <c r="A142" s="52">
        <v>398004</v>
      </c>
      <c r="B142" s="53" t="s">
        <v>182</v>
      </c>
      <c r="C142" s="16">
        <v>301</v>
      </c>
      <c r="D142" s="21">
        <v>0</v>
      </c>
      <c r="E142" s="21">
        <f t="shared" si="54"/>
        <v>0</v>
      </c>
      <c r="F142" s="21">
        <v>204238</v>
      </c>
      <c r="G142" s="21">
        <f t="shared" si="55"/>
        <v>678.53156146179401</v>
      </c>
      <c r="H142" s="21">
        <v>11332</v>
      </c>
      <c r="I142" s="21">
        <f t="shared" si="56"/>
        <v>37.647840531561464</v>
      </c>
      <c r="J142" s="21">
        <v>0</v>
      </c>
      <c r="K142" s="21">
        <f t="shared" si="57"/>
        <v>0</v>
      </c>
      <c r="L142" s="21">
        <v>0</v>
      </c>
      <c r="M142" s="21">
        <f t="shared" si="58"/>
        <v>0</v>
      </c>
      <c r="N142" s="21">
        <v>0</v>
      </c>
      <c r="O142" s="21">
        <f t="shared" si="59"/>
        <v>0</v>
      </c>
      <c r="P142" s="21">
        <v>0</v>
      </c>
      <c r="Q142" s="21">
        <f t="shared" si="60"/>
        <v>0</v>
      </c>
      <c r="R142" s="21">
        <v>0</v>
      </c>
      <c r="S142" s="21">
        <f t="shared" si="61"/>
        <v>0</v>
      </c>
      <c r="T142" s="21">
        <v>4429</v>
      </c>
      <c r="U142" s="21">
        <f t="shared" si="62"/>
        <v>14.714285714285714</v>
      </c>
      <c r="V142" s="21">
        <v>0</v>
      </c>
      <c r="W142" s="21">
        <f t="shared" si="63"/>
        <v>0</v>
      </c>
      <c r="X142" s="21">
        <v>0</v>
      </c>
      <c r="Y142" s="21">
        <f t="shared" si="64"/>
        <v>0</v>
      </c>
      <c r="Z142" s="21">
        <v>0</v>
      </c>
      <c r="AA142" s="21">
        <f t="shared" si="65"/>
        <v>0</v>
      </c>
      <c r="AB142" s="21">
        <v>0</v>
      </c>
      <c r="AC142" s="21">
        <f t="shared" si="66"/>
        <v>0</v>
      </c>
      <c r="AD142" s="21">
        <v>208627</v>
      </c>
      <c r="AE142" s="21">
        <f t="shared" si="67"/>
        <v>693.1129568106312</v>
      </c>
      <c r="AF142" s="21">
        <v>0</v>
      </c>
      <c r="AG142" s="21">
        <f t="shared" si="68"/>
        <v>0</v>
      </c>
      <c r="AH142" s="21">
        <v>32386</v>
      </c>
      <c r="AI142" s="21">
        <f t="shared" si="69"/>
        <v>107.59468438538207</v>
      </c>
      <c r="AJ142" s="21">
        <v>0</v>
      </c>
      <c r="AK142" s="21">
        <f t="shared" si="70"/>
        <v>0</v>
      </c>
      <c r="AL142" s="21">
        <v>0</v>
      </c>
      <c r="AM142" s="21">
        <f t="shared" si="71"/>
        <v>0</v>
      </c>
      <c r="AN142" s="21">
        <v>0</v>
      </c>
      <c r="AO142" s="21">
        <f t="shared" si="72"/>
        <v>0</v>
      </c>
      <c r="AP142" s="21">
        <v>0</v>
      </c>
      <c r="AQ142" s="21">
        <f t="shared" si="73"/>
        <v>0</v>
      </c>
      <c r="AR142" s="22">
        <f t="shared" si="74"/>
        <v>461012</v>
      </c>
      <c r="AS142" s="21">
        <f t="shared" si="75"/>
        <v>1531.6013289036546</v>
      </c>
      <c r="AT142" s="54"/>
    </row>
    <row r="143" spans="1:56" s="59" customFormat="1" x14ac:dyDescent="0.2">
      <c r="A143" s="57">
        <v>398005</v>
      </c>
      <c r="B143" s="58" t="s">
        <v>183</v>
      </c>
      <c r="C143" s="25">
        <v>142</v>
      </c>
      <c r="D143" s="26">
        <v>0</v>
      </c>
      <c r="E143" s="26">
        <f t="shared" si="54"/>
        <v>0</v>
      </c>
      <c r="F143" s="26">
        <v>242663</v>
      </c>
      <c r="G143" s="26">
        <f t="shared" si="55"/>
        <v>1708.894366197183</v>
      </c>
      <c r="H143" s="26">
        <v>5027</v>
      </c>
      <c r="I143" s="26">
        <f t="shared" si="56"/>
        <v>35.401408450704224</v>
      </c>
      <c r="J143" s="26">
        <v>0</v>
      </c>
      <c r="K143" s="26">
        <f t="shared" si="57"/>
        <v>0</v>
      </c>
      <c r="L143" s="26">
        <v>0</v>
      </c>
      <c r="M143" s="26">
        <f t="shared" si="58"/>
        <v>0</v>
      </c>
      <c r="N143" s="26">
        <v>0</v>
      </c>
      <c r="O143" s="26">
        <f t="shared" si="59"/>
        <v>0</v>
      </c>
      <c r="P143" s="26">
        <v>0</v>
      </c>
      <c r="Q143" s="26">
        <f t="shared" si="60"/>
        <v>0</v>
      </c>
      <c r="R143" s="26">
        <v>0</v>
      </c>
      <c r="S143" s="26">
        <f t="shared" si="61"/>
        <v>0</v>
      </c>
      <c r="T143" s="26">
        <v>5636</v>
      </c>
      <c r="U143" s="26">
        <f t="shared" si="62"/>
        <v>39.690140845070424</v>
      </c>
      <c r="V143" s="26">
        <v>0</v>
      </c>
      <c r="W143" s="26">
        <f t="shared" si="63"/>
        <v>0</v>
      </c>
      <c r="X143" s="26">
        <v>0</v>
      </c>
      <c r="Y143" s="26">
        <f t="shared" si="64"/>
        <v>0</v>
      </c>
      <c r="Z143" s="26">
        <v>0</v>
      </c>
      <c r="AA143" s="26">
        <f t="shared" si="65"/>
        <v>0</v>
      </c>
      <c r="AB143" s="26">
        <v>0</v>
      </c>
      <c r="AC143" s="26">
        <f t="shared" si="66"/>
        <v>0</v>
      </c>
      <c r="AD143" s="26">
        <v>10041</v>
      </c>
      <c r="AE143" s="26">
        <f t="shared" si="67"/>
        <v>70.711267605633807</v>
      </c>
      <c r="AF143" s="26">
        <v>0</v>
      </c>
      <c r="AG143" s="26">
        <f t="shared" si="68"/>
        <v>0</v>
      </c>
      <c r="AH143" s="26">
        <v>40300</v>
      </c>
      <c r="AI143" s="26">
        <f t="shared" si="69"/>
        <v>283.80281690140845</v>
      </c>
      <c r="AJ143" s="26">
        <v>0</v>
      </c>
      <c r="AK143" s="26">
        <f t="shared" si="70"/>
        <v>0</v>
      </c>
      <c r="AL143" s="26">
        <v>0</v>
      </c>
      <c r="AM143" s="26">
        <f t="shared" si="71"/>
        <v>0</v>
      </c>
      <c r="AN143" s="26">
        <v>0</v>
      </c>
      <c r="AO143" s="26">
        <f t="shared" si="72"/>
        <v>0</v>
      </c>
      <c r="AP143" s="26">
        <v>0</v>
      </c>
      <c r="AQ143" s="26">
        <f t="shared" si="73"/>
        <v>0</v>
      </c>
      <c r="AR143" s="27">
        <f t="shared" si="74"/>
        <v>303667</v>
      </c>
      <c r="AS143" s="26">
        <f t="shared" si="75"/>
        <v>2138.5</v>
      </c>
      <c r="AT143" s="54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</row>
    <row r="144" spans="1:56" s="13" customFormat="1" x14ac:dyDescent="0.2">
      <c r="A144" s="55">
        <v>398006</v>
      </c>
      <c r="B144" s="56" t="s">
        <v>184</v>
      </c>
      <c r="C144" s="16">
        <v>110</v>
      </c>
      <c r="D144" s="21">
        <v>0</v>
      </c>
      <c r="E144" s="21">
        <f t="shared" si="54"/>
        <v>0</v>
      </c>
      <c r="F144" s="21">
        <v>153375</v>
      </c>
      <c r="G144" s="21">
        <f t="shared" si="55"/>
        <v>1394.3181818181818</v>
      </c>
      <c r="H144" s="21">
        <v>4330</v>
      </c>
      <c r="I144" s="21">
        <f t="shared" si="56"/>
        <v>39.363636363636367</v>
      </c>
      <c r="J144" s="21">
        <v>0</v>
      </c>
      <c r="K144" s="21">
        <f t="shared" si="57"/>
        <v>0</v>
      </c>
      <c r="L144" s="21">
        <v>0</v>
      </c>
      <c r="M144" s="21">
        <f t="shared" si="58"/>
        <v>0</v>
      </c>
      <c r="N144" s="21">
        <v>0</v>
      </c>
      <c r="O144" s="21">
        <f t="shared" si="59"/>
        <v>0</v>
      </c>
      <c r="P144" s="21">
        <v>0</v>
      </c>
      <c r="Q144" s="21">
        <f t="shared" si="60"/>
        <v>0</v>
      </c>
      <c r="R144" s="21">
        <v>0</v>
      </c>
      <c r="S144" s="21">
        <f t="shared" si="61"/>
        <v>0</v>
      </c>
      <c r="T144" s="21">
        <v>0</v>
      </c>
      <c r="U144" s="21">
        <f t="shared" si="62"/>
        <v>0</v>
      </c>
      <c r="V144" s="21">
        <v>0</v>
      </c>
      <c r="W144" s="21">
        <f t="shared" si="63"/>
        <v>0</v>
      </c>
      <c r="X144" s="21">
        <v>0</v>
      </c>
      <c r="Y144" s="21">
        <f t="shared" si="64"/>
        <v>0</v>
      </c>
      <c r="Z144" s="21">
        <v>0</v>
      </c>
      <c r="AA144" s="21">
        <f t="shared" si="65"/>
        <v>0</v>
      </c>
      <c r="AB144" s="21">
        <v>0</v>
      </c>
      <c r="AC144" s="21">
        <f t="shared" si="66"/>
        <v>0</v>
      </c>
      <c r="AD144" s="21">
        <v>71071</v>
      </c>
      <c r="AE144" s="21">
        <f t="shared" si="67"/>
        <v>646.1</v>
      </c>
      <c r="AF144" s="21">
        <v>0</v>
      </c>
      <c r="AG144" s="21">
        <f t="shared" si="68"/>
        <v>0</v>
      </c>
      <c r="AH144" s="21">
        <v>25354</v>
      </c>
      <c r="AI144" s="21">
        <f t="shared" si="69"/>
        <v>230.4909090909091</v>
      </c>
      <c r="AJ144" s="21">
        <v>0</v>
      </c>
      <c r="AK144" s="21">
        <f t="shared" si="70"/>
        <v>0</v>
      </c>
      <c r="AL144" s="21">
        <v>0</v>
      </c>
      <c r="AM144" s="21">
        <f t="shared" si="71"/>
        <v>0</v>
      </c>
      <c r="AN144" s="21">
        <v>0</v>
      </c>
      <c r="AO144" s="21">
        <f t="shared" si="72"/>
        <v>0</v>
      </c>
      <c r="AP144" s="21">
        <v>0</v>
      </c>
      <c r="AQ144" s="21">
        <f t="shared" si="73"/>
        <v>0</v>
      </c>
      <c r="AR144" s="22">
        <f t="shared" si="74"/>
        <v>254130</v>
      </c>
      <c r="AS144" s="21">
        <f t="shared" si="75"/>
        <v>2310.2727272727275</v>
      </c>
      <c r="AT144" s="54"/>
    </row>
    <row r="145" spans="1:56" s="13" customFormat="1" x14ac:dyDescent="0.2">
      <c r="A145" s="52">
        <v>399001</v>
      </c>
      <c r="B145" s="53" t="s">
        <v>185</v>
      </c>
      <c r="C145" s="16">
        <v>484</v>
      </c>
      <c r="D145" s="21">
        <v>0</v>
      </c>
      <c r="E145" s="21">
        <f t="shared" si="54"/>
        <v>0</v>
      </c>
      <c r="F145" s="21">
        <v>346601</v>
      </c>
      <c r="G145" s="21">
        <f t="shared" si="55"/>
        <v>716.1177685950413</v>
      </c>
      <c r="H145" s="21">
        <v>0</v>
      </c>
      <c r="I145" s="21">
        <f t="shared" si="56"/>
        <v>0</v>
      </c>
      <c r="J145" s="21">
        <v>50710</v>
      </c>
      <c r="K145" s="21">
        <f t="shared" si="57"/>
        <v>104.77272727272727</v>
      </c>
      <c r="L145" s="21">
        <v>0</v>
      </c>
      <c r="M145" s="21">
        <f t="shared" si="58"/>
        <v>0</v>
      </c>
      <c r="N145" s="21">
        <v>0</v>
      </c>
      <c r="O145" s="21">
        <f t="shared" si="59"/>
        <v>0</v>
      </c>
      <c r="P145" s="21">
        <v>0</v>
      </c>
      <c r="Q145" s="21">
        <f t="shared" si="60"/>
        <v>0</v>
      </c>
      <c r="R145" s="21">
        <v>0</v>
      </c>
      <c r="S145" s="21">
        <f t="shared" si="61"/>
        <v>0</v>
      </c>
      <c r="T145" s="21">
        <v>27633</v>
      </c>
      <c r="U145" s="21">
        <f t="shared" si="62"/>
        <v>57.09297520661157</v>
      </c>
      <c r="V145" s="21">
        <v>0</v>
      </c>
      <c r="W145" s="21">
        <f t="shared" si="63"/>
        <v>0</v>
      </c>
      <c r="X145" s="21">
        <v>0</v>
      </c>
      <c r="Y145" s="21">
        <f t="shared" si="64"/>
        <v>0</v>
      </c>
      <c r="Z145" s="21">
        <v>0</v>
      </c>
      <c r="AA145" s="21">
        <f t="shared" si="65"/>
        <v>0</v>
      </c>
      <c r="AB145" s="21">
        <v>0</v>
      </c>
      <c r="AC145" s="21">
        <f t="shared" si="66"/>
        <v>0</v>
      </c>
      <c r="AD145" s="21">
        <v>343596</v>
      </c>
      <c r="AE145" s="21">
        <f t="shared" si="67"/>
        <v>709.90909090909088</v>
      </c>
      <c r="AF145" s="21">
        <v>0</v>
      </c>
      <c r="AG145" s="21">
        <f t="shared" si="68"/>
        <v>0</v>
      </c>
      <c r="AH145" s="21">
        <v>0</v>
      </c>
      <c r="AI145" s="21">
        <f t="shared" si="69"/>
        <v>0</v>
      </c>
      <c r="AJ145" s="21">
        <v>0</v>
      </c>
      <c r="AK145" s="21">
        <f t="shared" si="70"/>
        <v>0</v>
      </c>
      <c r="AL145" s="21">
        <v>0</v>
      </c>
      <c r="AM145" s="21">
        <f t="shared" si="71"/>
        <v>0</v>
      </c>
      <c r="AN145" s="21">
        <v>0</v>
      </c>
      <c r="AO145" s="21">
        <f t="shared" si="72"/>
        <v>0</v>
      </c>
      <c r="AP145" s="21">
        <v>0</v>
      </c>
      <c r="AQ145" s="21">
        <f t="shared" si="73"/>
        <v>0</v>
      </c>
      <c r="AR145" s="22">
        <f t="shared" si="74"/>
        <v>768540</v>
      </c>
      <c r="AS145" s="21">
        <f t="shared" si="75"/>
        <v>1587.8925619834711</v>
      </c>
      <c r="AT145" s="54"/>
    </row>
    <row r="146" spans="1:56" s="13" customFormat="1" x14ac:dyDescent="0.2">
      <c r="A146" s="52">
        <v>399002</v>
      </c>
      <c r="B146" s="53" t="s">
        <v>186</v>
      </c>
      <c r="C146" s="16">
        <v>323</v>
      </c>
      <c r="D146" s="21">
        <v>0</v>
      </c>
      <c r="E146" s="21">
        <f t="shared" si="54"/>
        <v>0</v>
      </c>
      <c r="F146" s="21">
        <v>366128</v>
      </c>
      <c r="G146" s="21">
        <f t="shared" si="55"/>
        <v>1133.5232198142414</v>
      </c>
      <c r="H146" s="21">
        <v>0</v>
      </c>
      <c r="I146" s="21">
        <f t="shared" si="56"/>
        <v>0</v>
      </c>
      <c r="J146" s="21">
        <v>26833</v>
      </c>
      <c r="K146" s="21">
        <f t="shared" si="57"/>
        <v>83.074303405572749</v>
      </c>
      <c r="L146" s="21">
        <v>0</v>
      </c>
      <c r="M146" s="21">
        <f t="shared" si="58"/>
        <v>0</v>
      </c>
      <c r="N146" s="21">
        <v>0</v>
      </c>
      <c r="O146" s="21">
        <f t="shared" si="59"/>
        <v>0</v>
      </c>
      <c r="P146" s="21">
        <v>0</v>
      </c>
      <c r="Q146" s="21">
        <f t="shared" si="60"/>
        <v>0</v>
      </c>
      <c r="R146" s="21">
        <v>0</v>
      </c>
      <c r="S146" s="21">
        <f t="shared" si="61"/>
        <v>0</v>
      </c>
      <c r="T146" s="21">
        <v>17566</v>
      </c>
      <c r="U146" s="21">
        <f t="shared" si="62"/>
        <v>54.383900928792571</v>
      </c>
      <c r="V146" s="21">
        <v>0</v>
      </c>
      <c r="W146" s="21">
        <f t="shared" si="63"/>
        <v>0</v>
      </c>
      <c r="X146" s="21">
        <v>0</v>
      </c>
      <c r="Y146" s="21">
        <f t="shared" si="64"/>
        <v>0</v>
      </c>
      <c r="Z146" s="21">
        <v>0</v>
      </c>
      <c r="AA146" s="21">
        <f t="shared" si="65"/>
        <v>0</v>
      </c>
      <c r="AB146" s="21">
        <v>0</v>
      </c>
      <c r="AC146" s="21">
        <f t="shared" si="66"/>
        <v>0</v>
      </c>
      <c r="AD146" s="21">
        <v>226670</v>
      </c>
      <c r="AE146" s="21">
        <f t="shared" si="67"/>
        <v>701.76470588235293</v>
      </c>
      <c r="AF146" s="21">
        <v>0</v>
      </c>
      <c r="AG146" s="21">
        <f t="shared" si="68"/>
        <v>0</v>
      </c>
      <c r="AH146" s="21">
        <v>0</v>
      </c>
      <c r="AI146" s="21">
        <f t="shared" si="69"/>
        <v>0</v>
      </c>
      <c r="AJ146" s="21">
        <v>0</v>
      </c>
      <c r="AK146" s="21">
        <f t="shared" si="70"/>
        <v>0</v>
      </c>
      <c r="AL146" s="21">
        <v>0</v>
      </c>
      <c r="AM146" s="21">
        <f t="shared" si="71"/>
        <v>0</v>
      </c>
      <c r="AN146" s="21">
        <v>0</v>
      </c>
      <c r="AO146" s="21">
        <f t="shared" si="72"/>
        <v>0</v>
      </c>
      <c r="AP146" s="21">
        <v>0</v>
      </c>
      <c r="AQ146" s="21">
        <f t="shared" si="73"/>
        <v>0</v>
      </c>
      <c r="AR146" s="22">
        <f t="shared" si="74"/>
        <v>637197</v>
      </c>
      <c r="AS146" s="21">
        <f t="shared" si="75"/>
        <v>1972.7461300309596</v>
      </c>
      <c r="AT146" s="54"/>
    </row>
    <row r="147" spans="1:56" s="13" customFormat="1" x14ac:dyDescent="0.2">
      <c r="A147" s="57">
        <v>399004</v>
      </c>
      <c r="B147" s="58" t="s">
        <v>187</v>
      </c>
      <c r="C147" s="25">
        <v>398</v>
      </c>
      <c r="D147" s="26">
        <v>0</v>
      </c>
      <c r="E147" s="26">
        <f t="shared" si="54"/>
        <v>0</v>
      </c>
      <c r="F147" s="26">
        <v>352292</v>
      </c>
      <c r="G147" s="26">
        <f t="shared" si="55"/>
        <v>885.15577889447241</v>
      </c>
      <c r="H147" s="26">
        <v>0</v>
      </c>
      <c r="I147" s="26">
        <f t="shared" si="56"/>
        <v>0</v>
      </c>
      <c r="J147" s="26">
        <v>33078</v>
      </c>
      <c r="K147" s="26">
        <f t="shared" si="57"/>
        <v>83.110552763819101</v>
      </c>
      <c r="L147" s="26">
        <v>0</v>
      </c>
      <c r="M147" s="26">
        <f t="shared" si="58"/>
        <v>0</v>
      </c>
      <c r="N147" s="26">
        <v>0</v>
      </c>
      <c r="O147" s="26">
        <f t="shared" si="59"/>
        <v>0</v>
      </c>
      <c r="P147" s="26">
        <v>0</v>
      </c>
      <c r="Q147" s="26">
        <f t="shared" si="60"/>
        <v>0</v>
      </c>
      <c r="R147" s="26">
        <v>0</v>
      </c>
      <c r="S147" s="26">
        <f t="shared" si="61"/>
        <v>0</v>
      </c>
      <c r="T147" s="26">
        <v>11475</v>
      </c>
      <c r="U147" s="26">
        <f t="shared" si="62"/>
        <v>28.831658291457288</v>
      </c>
      <c r="V147" s="26">
        <v>0</v>
      </c>
      <c r="W147" s="26">
        <f t="shared" si="63"/>
        <v>0</v>
      </c>
      <c r="X147" s="26">
        <v>0</v>
      </c>
      <c r="Y147" s="26">
        <f t="shared" si="64"/>
        <v>0</v>
      </c>
      <c r="Z147" s="26">
        <v>0</v>
      </c>
      <c r="AA147" s="26">
        <f t="shared" si="65"/>
        <v>0</v>
      </c>
      <c r="AB147" s="26">
        <v>0</v>
      </c>
      <c r="AC147" s="26">
        <f t="shared" si="66"/>
        <v>0</v>
      </c>
      <c r="AD147" s="26">
        <v>272571</v>
      </c>
      <c r="AE147" s="26">
        <f t="shared" si="67"/>
        <v>684.85175879396979</v>
      </c>
      <c r="AF147" s="26">
        <v>0</v>
      </c>
      <c r="AG147" s="26">
        <f t="shared" si="68"/>
        <v>0</v>
      </c>
      <c r="AH147" s="26">
        <v>0</v>
      </c>
      <c r="AI147" s="26">
        <f t="shared" si="69"/>
        <v>0</v>
      </c>
      <c r="AJ147" s="26">
        <v>0</v>
      </c>
      <c r="AK147" s="26">
        <f t="shared" si="70"/>
        <v>0</v>
      </c>
      <c r="AL147" s="26">
        <v>0</v>
      </c>
      <c r="AM147" s="26">
        <f t="shared" si="71"/>
        <v>0</v>
      </c>
      <c r="AN147" s="26">
        <v>0</v>
      </c>
      <c r="AO147" s="26">
        <f t="shared" si="72"/>
        <v>0</v>
      </c>
      <c r="AP147" s="26">
        <v>0</v>
      </c>
      <c r="AQ147" s="26">
        <f t="shared" si="73"/>
        <v>0</v>
      </c>
      <c r="AR147" s="27">
        <f t="shared" si="74"/>
        <v>669416</v>
      </c>
      <c r="AS147" s="26">
        <f t="shared" si="75"/>
        <v>1681.9497487437186</v>
      </c>
      <c r="AT147" s="54"/>
    </row>
    <row r="148" spans="1:56" x14ac:dyDescent="0.2">
      <c r="A148" s="39"/>
      <c r="B148" s="40" t="s">
        <v>188</v>
      </c>
      <c r="C148" s="30">
        <f>SUM(C94:C147)</f>
        <v>22353</v>
      </c>
      <c r="D148" s="63">
        <f>SUM(D94:D147)</f>
        <v>296929</v>
      </c>
      <c r="E148" s="63">
        <f t="shared" si="54"/>
        <v>13.283630832550442</v>
      </c>
      <c r="F148" s="63">
        <f>SUM(F94:F147)</f>
        <v>15773556</v>
      </c>
      <c r="G148" s="63">
        <f t="shared" si="55"/>
        <v>705.65722721782311</v>
      </c>
      <c r="H148" s="63">
        <f>SUM(H94:H147)</f>
        <v>790995</v>
      </c>
      <c r="I148" s="63">
        <f t="shared" si="56"/>
        <v>35.386525298617634</v>
      </c>
      <c r="J148" s="63">
        <f>SUM(J94:J147)</f>
        <v>510766</v>
      </c>
      <c r="K148" s="63">
        <f t="shared" si="57"/>
        <v>22.849997763163781</v>
      </c>
      <c r="L148" s="63">
        <f>SUM(L94:L147)</f>
        <v>44118</v>
      </c>
      <c r="M148" s="63">
        <f t="shared" si="58"/>
        <v>1.9736948060662998</v>
      </c>
      <c r="N148" s="63">
        <f>SUM(N94:N147)</f>
        <v>11335</v>
      </c>
      <c r="O148" s="63">
        <f t="shared" si="59"/>
        <v>0.50709077081376097</v>
      </c>
      <c r="P148" s="63">
        <f>SUM(P94:P147)</f>
        <v>0</v>
      </c>
      <c r="Q148" s="63">
        <f t="shared" si="60"/>
        <v>0</v>
      </c>
      <c r="R148" s="63">
        <f>SUM(R94:R147)</f>
        <v>0</v>
      </c>
      <c r="S148" s="63">
        <f t="shared" si="61"/>
        <v>0</v>
      </c>
      <c r="T148" s="63">
        <f>SUM(T94:T147)</f>
        <v>769430</v>
      </c>
      <c r="U148" s="63">
        <f t="shared" si="62"/>
        <v>34.421777837426745</v>
      </c>
      <c r="V148" s="63">
        <f>SUM(V94:V147)</f>
        <v>537004</v>
      </c>
      <c r="W148" s="63">
        <f t="shared" si="63"/>
        <v>24.023799937368587</v>
      </c>
      <c r="X148" s="63">
        <f>SUM(X94:X147)</f>
        <v>90096</v>
      </c>
      <c r="Y148" s="63">
        <f t="shared" si="64"/>
        <v>4.0305999194738957</v>
      </c>
      <c r="Z148" s="63">
        <f>SUM(Z94:Z147)</f>
        <v>0</v>
      </c>
      <c r="AA148" s="63">
        <f t="shared" si="65"/>
        <v>0</v>
      </c>
      <c r="AB148" s="63">
        <f>SUM(AB94:AB147)</f>
        <v>10313</v>
      </c>
      <c r="AC148" s="63">
        <f t="shared" si="66"/>
        <v>0.46136983850042501</v>
      </c>
      <c r="AD148" s="63">
        <f>SUM(AD94:AD147)</f>
        <v>10299207</v>
      </c>
      <c r="AE148" s="63">
        <f t="shared" si="67"/>
        <v>460.75278486109249</v>
      </c>
      <c r="AF148" s="63">
        <f>SUM(AF94:AF147)</f>
        <v>0</v>
      </c>
      <c r="AG148" s="63">
        <f t="shared" si="68"/>
        <v>0</v>
      </c>
      <c r="AH148" s="63">
        <f>SUM(AH94:AH147)</f>
        <v>1312553</v>
      </c>
      <c r="AI148" s="63">
        <f t="shared" si="69"/>
        <v>58.719321791258444</v>
      </c>
      <c r="AJ148" s="63">
        <f>SUM(AJ94:AJ147)</f>
        <v>0</v>
      </c>
      <c r="AK148" s="63">
        <f t="shared" si="70"/>
        <v>0</v>
      </c>
      <c r="AL148" s="63">
        <f>SUM(AL94:AL147)</f>
        <v>0</v>
      </c>
      <c r="AM148" s="63">
        <f t="shared" si="71"/>
        <v>0</v>
      </c>
      <c r="AN148" s="63">
        <f>SUM(AN94:AN147)</f>
        <v>313202</v>
      </c>
      <c r="AO148" s="63">
        <f t="shared" si="72"/>
        <v>14.01163154833803</v>
      </c>
      <c r="AP148" s="63">
        <f>SUM(AP94:AP147)</f>
        <v>0</v>
      </c>
      <c r="AQ148" s="63">
        <f t="shared" si="73"/>
        <v>0</v>
      </c>
      <c r="AR148" s="51">
        <f>SUM(AR94:AR147)</f>
        <v>30759504</v>
      </c>
      <c r="AS148" s="63">
        <f t="shared" si="75"/>
        <v>1376.0794524224937</v>
      </c>
      <c r="AT148" s="54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</row>
    <row r="149" spans="1:56" x14ac:dyDescent="0.2">
      <c r="A149" s="44"/>
      <c r="B149" s="45"/>
      <c r="C149" s="45"/>
      <c r="D149" s="45"/>
      <c r="E149" s="45"/>
      <c r="F149" s="45"/>
      <c r="G149" s="46"/>
      <c r="H149" s="45"/>
      <c r="I149" s="45"/>
      <c r="J149" s="45"/>
      <c r="K149" s="46"/>
      <c r="L149" s="45"/>
      <c r="M149" s="45"/>
      <c r="N149" s="45"/>
      <c r="O149" s="46"/>
      <c r="P149" s="45"/>
      <c r="Q149" s="45"/>
      <c r="R149" s="45"/>
      <c r="S149" s="46"/>
      <c r="T149" s="45"/>
      <c r="U149" s="45"/>
      <c r="V149" s="45"/>
      <c r="W149" s="46"/>
      <c r="X149" s="45"/>
      <c r="Y149" s="45"/>
      <c r="Z149" s="45"/>
      <c r="AA149" s="46"/>
      <c r="AB149" s="45"/>
      <c r="AC149" s="45"/>
      <c r="AD149" s="45"/>
      <c r="AE149" s="46"/>
      <c r="AF149" s="45"/>
      <c r="AG149" s="45"/>
      <c r="AH149" s="45"/>
      <c r="AI149" s="46"/>
      <c r="AJ149" s="45"/>
      <c r="AK149" s="45"/>
      <c r="AL149" s="45"/>
      <c r="AM149" s="46"/>
      <c r="AN149" s="45"/>
      <c r="AO149" s="45"/>
      <c r="AP149" s="45"/>
      <c r="AQ149" s="46"/>
      <c r="AR149" s="34"/>
      <c r="AS149" s="35"/>
      <c r="AT149" s="54"/>
    </row>
    <row r="150" spans="1:56" s="13" customFormat="1" x14ac:dyDescent="0.2">
      <c r="A150" s="23" t="s">
        <v>189</v>
      </c>
      <c r="B150" s="49" t="s">
        <v>190</v>
      </c>
      <c r="C150" s="25">
        <v>339</v>
      </c>
      <c r="D150" s="26">
        <v>0</v>
      </c>
      <c r="E150" s="26">
        <f>D150/$C150</f>
        <v>0</v>
      </c>
      <c r="F150" s="26">
        <v>0</v>
      </c>
      <c r="G150" s="26">
        <f>F150/$C150</f>
        <v>0</v>
      </c>
      <c r="H150" s="26">
        <v>0</v>
      </c>
      <c r="I150" s="26">
        <f>H150/$C150</f>
        <v>0</v>
      </c>
      <c r="J150" s="26">
        <v>0</v>
      </c>
      <c r="K150" s="26">
        <f>J150/$C150</f>
        <v>0</v>
      </c>
      <c r="L150" s="26">
        <v>0</v>
      </c>
      <c r="M150" s="26">
        <f>L150/$C150</f>
        <v>0</v>
      </c>
      <c r="N150" s="26">
        <v>0</v>
      </c>
      <c r="O150" s="26">
        <f>N150/$C150</f>
        <v>0</v>
      </c>
      <c r="P150" s="26">
        <v>0</v>
      </c>
      <c r="Q150" s="26">
        <f>P150/$C150</f>
        <v>0</v>
      </c>
      <c r="R150" s="26">
        <v>0</v>
      </c>
      <c r="S150" s="26">
        <f>R150/$C150</f>
        <v>0</v>
      </c>
      <c r="T150" s="26">
        <v>0</v>
      </c>
      <c r="U150" s="26">
        <f>T150/$C150</f>
        <v>0</v>
      </c>
      <c r="V150" s="26">
        <v>0</v>
      </c>
      <c r="W150" s="26">
        <f>V150/$C150</f>
        <v>0</v>
      </c>
      <c r="X150" s="26">
        <v>0</v>
      </c>
      <c r="Y150" s="26">
        <f>X150/$C150</f>
        <v>0</v>
      </c>
      <c r="Z150" s="26">
        <v>0</v>
      </c>
      <c r="AA150" s="26">
        <f>Z150/$C150</f>
        <v>0</v>
      </c>
      <c r="AB150" s="26">
        <v>0</v>
      </c>
      <c r="AC150" s="26">
        <f>AB150/$C150</f>
        <v>0</v>
      </c>
      <c r="AD150" s="26">
        <v>0</v>
      </c>
      <c r="AE150" s="26">
        <f>AD150/$C150</f>
        <v>0</v>
      </c>
      <c r="AF150" s="26">
        <v>0</v>
      </c>
      <c r="AG150" s="26">
        <f>AF150/$C150</f>
        <v>0</v>
      </c>
      <c r="AH150" s="26">
        <v>19157</v>
      </c>
      <c r="AI150" s="26">
        <f>AH150/$C150</f>
        <v>56.510324483775811</v>
      </c>
      <c r="AJ150" s="26">
        <v>0</v>
      </c>
      <c r="AK150" s="26">
        <f>AJ150/$C150</f>
        <v>0</v>
      </c>
      <c r="AL150" s="26">
        <v>0</v>
      </c>
      <c r="AM150" s="26">
        <f>AL150/$C150</f>
        <v>0</v>
      </c>
      <c r="AN150" s="26">
        <v>0</v>
      </c>
      <c r="AO150" s="26">
        <f>AN150/$C150</f>
        <v>0</v>
      </c>
      <c r="AP150" s="26">
        <v>0</v>
      </c>
      <c r="AQ150" s="26">
        <f>AP150/$C150</f>
        <v>0</v>
      </c>
      <c r="AR150" s="27">
        <f>D150+F150+H150+J150+L150+N150+P150+R150+T150+V150+X150+Z150+AB150+AD150+AF150+AH150+AJ150+AL150+AN150+AP150</f>
        <v>19157</v>
      </c>
      <c r="AS150" s="26">
        <f>AR150/$C150</f>
        <v>56.510324483775811</v>
      </c>
      <c r="AT150" s="54"/>
    </row>
    <row r="151" spans="1:56" x14ac:dyDescent="0.2">
      <c r="A151" s="39"/>
      <c r="B151" s="40" t="s">
        <v>191</v>
      </c>
      <c r="C151" s="30">
        <f>SUM(C150)</f>
        <v>339</v>
      </c>
      <c r="D151" s="63">
        <f>SUM(D150)</f>
        <v>0</v>
      </c>
      <c r="E151" s="63">
        <f>D151/$C151</f>
        <v>0</v>
      </c>
      <c r="F151" s="63">
        <f>SUM(F150)</f>
        <v>0</v>
      </c>
      <c r="G151" s="63">
        <f>F151/$C151</f>
        <v>0</v>
      </c>
      <c r="H151" s="63">
        <f>SUM(H150)</f>
        <v>0</v>
      </c>
      <c r="I151" s="63">
        <f>H151/$C151</f>
        <v>0</v>
      </c>
      <c r="J151" s="63">
        <f>SUM(J150)</f>
        <v>0</v>
      </c>
      <c r="K151" s="63">
        <f>J151/$C151</f>
        <v>0</v>
      </c>
      <c r="L151" s="63">
        <f>SUM(L150)</f>
        <v>0</v>
      </c>
      <c r="M151" s="63">
        <f>L151/$C151</f>
        <v>0</v>
      </c>
      <c r="N151" s="63">
        <f>SUM(N150)</f>
        <v>0</v>
      </c>
      <c r="O151" s="63">
        <f>N151/$C151</f>
        <v>0</v>
      </c>
      <c r="P151" s="63">
        <f>SUM(P150)</f>
        <v>0</v>
      </c>
      <c r="Q151" s="63">
        <f>P151/$C151</f>
        <v>0</v>
      </c>
      <c r="R151" s="63">
        <f>SUM(R150)</f>
        <v>0</v>
      </c>
      <c r="S151" s="63">
        <f>R151/$C151</f>
        <v>0</v>
      </c>
      <c r="T151" s="63">
        <f>SUM(T150)</f>
        <v>0</v>
      </c>
      <c r="U151" s="63">
        <f>T151/$C151</f>
        <v>0</v>
      </c>
      <c r="V151" s="63">
        <f>SUM(V150)</f>
        <v>0</v>
      </c>
      <c r="W151" s="63">
        <f>V151/$C151</f>
        <v>0</v>
      </c>
      <c r="X151" s="63">
        <f>SUM(X150)</f>
        <v>0</v>
      </c>
      <c r="Y151" s="63">
        <f>X151/$C151</f>
        <v>0</v>
      </c>
      <c r="Z151" s="63">
        <f>SUM(Z150)</f>
        <v>0</v>
      </c>
      <c r="AA151" s="63">
        <f>Z151/$C151</f>
        <v>0</v>
      </c>
      <c r="AB151" s="63">
        <f>SUM(AB150)</f>
        <v>0</v>
      </c>
      <c r="AC151" s="63">
        <f>AB151/$C151</f>
        <v>0</v>
      </c>
      <c r="AD151" s="63">
        <f>SUM(AD150)</f>
        <v>0</v>
      </c>
      <c r="AE151" s="63">
        <f>AD151/$C151</f>
        <v>0</v>
      </c>
      <c r="AF151" s="63">
        <f>SUM(AF150)</f>
        <v>0</v>
      </c>
      <c r="AG151" s="63">
        <f>AF151/$C151</f>
        <v>0</v>
      </c>
      <c r="AH151" s="63">
        <f>SUM(AH150)</f>
        <v>19157</v>
      </c>
      <c r="AI151" s="63">
        <f>AH151/$C151</f>
        <v>56.510324483775811</v>
      </c>
      <c r="AJ151" s="63">
        <f>SUM(AJ150)</f>
        <v>0</v>
      </c>
      <c r="AK151" s="63">
        <f>AJ151/$C151</f>
        <v>0</v>
      </c>
      <c r="AL151" s="63">
        <f>SUM(AL150)</f>
        <v>0</v>
      </c>
      <c r="AM151" s="63">
        <f>AL151/$C151</f>
        <v>0</v>
      </c>
      <c r="AN151" s="63">
        <f>SUM(AN150)</f>
        <v>0</v>
      </c>
      <c r="AO151" s="63">
        <f>AN151/$C151</f>
        <v>0</v>
      </c>
      <c r="AP151" s="63">
        <f>SUM(AP150)</f>
        <v>0</v>
      </c>
      <c r="AQ151" s="63">
        <f>AP151/$C151</f>
        <v>0</v>
      </c>
      <c r="AR151" s="51">
        <f>SUM(AR150)</f>
        <v>19157</v>
      </c>
      <c r="AS151" s="63">
        <f>AR151/$C151</f>
        <v>56.510324483775811</v>
      </c>
    </row>
    <row r="152" spans="1:56" x14ac:dyDescent="0.2">
      <c r="A152" s="44"/>
      <c r="B152" s="45"/>
      <c r="C152" s="45"/>
      <c r="D152" s="45"/>
      <c r="E152" s="45"/>
      <c r="F152" s="45"/>
      <c r="G152" s="46"/>
      <c r="H152" s="45"/>
      <c r="I152" s="45"/>
      <c r="J152" s="45"/>
      <c r="K152" s="46"/>
      <c r="L152" s="45"/>
      <c r="M152" s="45"/>
      <c r="N152" s="45"/>
      <c r="O152" s="46"/>
      <c r="P152" s="45"/>
      <c r="Q152" s="45"/>
      <c r="R152" s="45"/>
      <c r="S152" s="46"/>
      <c r="T152" s="45"/>
      <c r="U152" s="45"/>
      <c r="V152" s="45"/>
      <c r="W152" s="46"/>
      <c r="X152" s="45"/>
      <c r="Y152" s="45"/>
      <c r="Z152" s="45"/>
      <c r="AA152" s="46"/>
      <c r="AB152" s="45"/>
      <c r="AC152" s="45"/>
      <c r="AD152" s="45"/>
      <c r="AE152" s="46"/>
      <c r="AF152" s="45"/>
      <c r="AG152" s="45"/>
      <c r="AH152" s="45"/>
      <c r="AI152" s="46"/>
      <c r="AJ152" s="45"/>
      <c r="AK152" s="45"/>
      <c r="AL152" s="45"/>
      <c r="AM152" s="46"/>
      <c r="AN152" s="45"/>
      <c r="AO152" s="45"/>
      <c r="AP152" s="45"/>
      <c r="AQ152" s="46"/>
      <c r="AR152" s="34"/>
      <c r="AS152" s="35"/>
    </row>
    <row r="153" spans="1:56" ht="13.5" thickBot="1" x14ac:dyDescent="0.25">
      <c r="A153" s="64"/>
      <c r="B153" s="65" t="s">
        <v>192</v>
      </c>
      <c r="C153" s="66">
        <f>C148+C92+C78+C74+C151</f>
        <v>695278</v>
      </c>
      <c r="D153" s="67">
        <f>D148+D92+D78+D74+D151</f>
        <v>2808038</v>
      </c>
      <c r="E153" s="68">
        <f>D153/$C153</f>
        <v>4.038726955261061</v>
      </c>
      <c r="F153" s="68">
        <f>F148+F92+F78+F74+F151</f>
        <v>32064569</v>
      </c>
      <c r="G153" s="68">
        <f>F153/$C153</f>
        <v>46.117623454215433</v>
      </c>
      <c r="H153" s="68">
        <f>H148+H92+H78+H74+H151</f>
        <v>19635825.559999999</v>
      </c>
      <c r="I153" s="68">
        <f>H153/$C153</f>
        <v>28.241689741369637</v>
      </c>
      <c r="J153" s="68">
        <f>J148+J92+J78+J74+J151</f>
        <v>41313503.619999997</v>
      </c>
      <c r="K153" s="68">
        <f>J153/$C153</f>
        <v>59.420122051898659</v>
      </c>
      <c r="L153" s="68">
        <f>L148+L92+L78+L74+L151</f>
        <v>7996770.6600000001</v>
      </c>
      <c r="M153" s="68">
        <f>L153/$C153</f>
        <v>11.501544216845636</v>
      </c>
      <c r="N153" s="68">
        <f>N148+N92+N78+N74+N151</f>
        <v>1427529</v>
      </c>
      <c r="O153" s="68">
        <f>N153/$C153</f>
        <v>2.0531772902349852</v>
      </c>
      <c r="P153" s="68">
        <f>P148+P92+P78+P74+P151</f>
        <v>194702.23</v>
      </c>
      <c r="Q153" s="68">
        <f>P153/$C153</f>
        <v>0.28003507949338252</v>
      </c>
      <c r="R153" s="68">
        <f>R148+R92+R78+R74+R151</f>
        <v>46566</v>
      </c>
      <c r="S153" s="68">
        <f>R153/$C153</f>
        <v>6.6974648989325133E-2</v>
      </c>
      <c r="T153" s="68">
        <f>T148+T92+T78+T74+T151</f>
        <v>26751663</v>
      </c>
      <c r="U153" s="68">
        <f>T153/$C153</f>
        <v>38.476210954467135</v>
      </c>
      <c r="V153" s="68">
        <f>V148+V92+V78+V74+V151</f>
        <v>2327884</v>
      </c>
      <c r="W153" s="68">
        <f>V153/$C153</f>
        <v>3.3481341276439065</v>
      </c>
      <c r="X153" s="68">
        <f>X148+X92+X78+X74+X151</f>
        <v>1477297</v>
      </c>
      <c r="Y153" s="68">
        <f>X153/$C153</f>
        <v>2.124757291328073</v>
      </c>
      <c r="Z153" s="68">
        <f>Z148+Z92+Z78+Z74+Z151</f>
        <v>2456785</v>
      </c>
      <c r="AA153" s="68">
        <f>Z153/$C153</f>
        <v>3.5335290344293937</v>
      </c>
      <c r="AB153" s="68">
        <f>AB148+AB92+AB78+AB74+AB151</f>
        <v>1405750</v>
      </c>
      <c r="AC153" s="68">
        <f>AB153/$C153</f>
        <v>2.0218531292518964</v>
      </c>
      <c r="AD153" s="68">
        <f>AD148+AD92+AD78+AD74+AD151</f>
        <v>17830214</v>
      </c>
      <c r="AE153" s="68">
        <f>AD153/$C153</f>
        <v>25.644726282149012</v>
      </c>
      <c r="AF153" s="68">
        <f>AF148+AF92+AF78+AF74+AF151</f>
        <v>215201</v>
      </c>
      <c r="AG153" s="68">
        <f>AF153/$C153</f>
        <v>0.30951791945092466</v>
      </c>
      <c r="AH153" s="68">
        <f>AH148+AH92+AH78+AH74+AH151</f>
        <v>30569092.440000001</v>
      </c>
      <c r="AI153" s="68">
        <f>AH153/$C153</f>
        <v>43.966718981472162</v>
      </c>
      <c r="AJ153" s="68">
        <f>AJ148+AJ92+AJ78+AJ74+AJ151</f>
        <v>26518914</v>
      </c>
      <c r="AK153" s="68">
        <f>AJ153/$C153</f>
        <v>38.141454209683033</v>
      </c>
      <c r="AL153" s="68">
        <f>AL148+AL92+AL78+AL74+AL151</f>
        <v>487687</v>
      </c>
      <c r="AM153" s="68">
        <f>AL153/$C153</f>
        <v>0.70142734273197194</v>
      </c>
      <c r="AN153" s="68">
        <f>AN148+AN92+AN78+AN74+AN151</f>
        <v>394780</v>
      </c>
      <c r="AO153" s="68">
        <f>AN153/$C153</f>
        <v>0.56780165631589086</v>
      </c>
      <c r="AP153" s="68">
        <f>AP148+AP92+AP78+AP74+AP151</f>
        <v>0</v>
      </c>
      <c r="AQ153" s="68">
        <f>AP153/$C153</f>
        <v>0</v>
      </c>
      <c r="AR153" s="69">
        <f>AR74+AR78+AR92+AR148+AR151</f>
        <v>215922771.50999999</v>
      </c>
      <c r="AS153" s="68">
        <f>AR153/$C153</f>
        <v>310.55602436723149</v>
      </c>
    </row>
    <row r="154" spans="1:56" ht="13.5" thickTop="1" x14ac:dyDescent="0.2"/>
    <row r="155" spans="1:56" ht="25.5" customHeight="1" x14ac:dyDescent="0.2">
      <c r="D155" s="80"/>
      <c r="E155" s="80"/>
      <c r="F155" s="80"/>
      <c r="G155" s="70"/>
      <c r="H155" s="80"/>
      <c r="I155" s="80"/>
      <c r="J155" s="80"/>
      <c r="K155" s="70"/>
      <c r="L155" s="80"/>
      <c r="M155" s="80"/>
      <c r="N155" s="80"/>
      <c r="O155" s="70"/>
      <c r="P155" s="80"/>
      <c r="Q155" s="80"/>
      <c r="R155" s="80"/>
      <c r="S155" s="70"/>
      <c r="T155" s="80"/>
      <c r="U155" s="80"/>
      <c r="V155" s="80"/>
      <c r="W155" s="70"/>
      <c r="X155" s="80"/>
      <c r="Y155" s="80"/>
      <c r="Z155" s="80"/>
      <c r="AA155" s="70"/>
      <c r="AB155" s="80"/>
      <c r="AC155" s="80"/>
      <c r="AD155" s="80"/>
      <c r="AE155" s="70"/>
      <c r="AF155" s="80"/>
      <c r="AG155" s="80"/>
      <c r="AH155" s="80"/>
      <c r="AI155" s="70"/>
      <c r="AJ155" s="80"/>
      <c r="AK155" s="80"/>
      <c r="AL155" s="80"/>
      <c r="AM155" s="70"/>
      <c r="AN155" s="80"/>
      <c r="AO155" s="80"/>
      <c r="AP155" s="80"/>
      <c r="AQ155" s="70"/>
      <c r="AR155" s="80"/>
      <c r="AS155" s="80"/>
      <c r="AT155" s="80"/>
    </row>
    <row r="156" spans="1:56" ht="29.25" customHeight="1" x14ac:dyDescent="0.2">
      <c r="D156" s="77" t="s">
        <v>193</v>
      </c>
      <c r="E156" s="77"/>
      <c r="F156" s="77"/>
      <c r="G156" s="70"/>
      <c r="H156" s="77" t="s">
        <v>193</v>
      </c>
      <c r="I156" s="77"/>
      <c r="J156" s="77"/>
      <c r="K156" s="70"/>
      <c r="L156" s="77" t="s">
        <v>193</v>
      </c>
      <c r="M156" s="77"/>
      <c r="N156" s="77"/>
      <c r="O156" s="70"/>
      <c r="P156" s="77" t="s">
        <v>193</v>
      </c>
      <c r="Q156" s="77"/>
      <c r="R156" s="77"/>
      <c r="S156" s="70"/>
      <c r="T156" s="77" t="s">
        <v>193</v>
      </c>
      <c r="U156" s="77"/>
      <c r="V156" s="77"/>
      <c r="W156" s="70"/>
      <c r="X156" s="77" t="s">
        <v>193</v>
      </c>
      <c r="Y156" s="77"/>
      <c r="Z156" s="77"/>
      <c r="AA156" s="70"/>
      <c r="AB156" s="77" t="s">
        <v>193</v>
      </c>
      <c r="AC156" s="77"/>
      <c r="AD156" s="77"/>
      <c r="AE156" s="70"/>
      <c r="AF156" s="77" t="s">
        <v>193</v>
      </c>
      <c r="AG156" s="77"/>
      <c r="AH156" s="77"/>
      <c r="AI156" s="70"/>
      <c r="AJ156" s="77" t="s">
        <v>193</v>
      </c>
      <c r="AK156" s="77"/>
      <c r="AL156" s="77"/>
      <c r="AM156" s="70"/>
      <c r="AN156" s="77" t="s">
        <v>193</v>
      </c>
      <c r="AO156" s="77"/>
      <c r="AP156" s="77"/>
      <c r="AQ156" s="70"/>
      <c r="AR156" s="77" t="s">
        <v>193</v>
      </c>
      <c r="AS156" s="77"/>
      <c r="AT156" s="77"/>
    </row>
    <row r="158" spans="1:56" x14ac:dyDescent="0.2">
      <c r="D158" s="71"/>
      <c r="F158" s="71"/>
      <c r="H158" s="71"/>
      <c r="J158" s="71"/>
      <c r="L158" s="71"/>
      <c r="N158" s="71"/>
      <c r="P158" s="71"/>
      <c r="R158" s="71"/>
      <c r="T158" s="71"/>
      <c r="V158" s="71"/>
      <c r="X158" s="71"/>
      <c r="Z158" s="71"/>
      <c r="AB158" s="71"/>
      <c r="AD158" s="71"/>
      <c r="AF158" s="71"/>
      <c r="AH158" s="71"/>
      <c r="AJ158" s="71"/>
      <c r="AL158" s="71"/>
      <c r="AN158" s="71"/>
      <c r="AP158" s="71"/>
      <c r="AR158" s="71"/>
    </row>
    <row r="418" spans="48:48" x14ac:dyDescent="0.2">
      <c r="AV418" s="72"/>
    </row>
  </sheetData>
  <mergeCells count="36">
    <mergeCell ref="AN155:AP155"/>
    <mergeCell ref="AR155:AT155"/>
    <mergeCell ref="P156:R156"/>
    <mergeCell ref="T156:V156"/>
    <mergeCell ref="AJ156:AL156"/>
    <mergeCell ref="AN156:AP156"/>
    <mergeCell ref="AR156:AT156"/>
    <mergeCell ref="X156:Z156"/>
    <mergeCell ref="AB156:AD156"/>
    <mergeCell ref="AF156:AH156"/>
    <mergeCell ref="AR2:AR3"/>
    <mergeCell ref="D155:F155"/>
    <mergeCell ref="H155:J155"/>
    <mergeCell ref="L155:N155"/>
    <mergeCell ref="P155:R155"/>
    <mergeCell ref="T155:V155"/>
    <mergeCell ref="X155:Z155"/>
    <mergeCell ref="AB155:AD155"/>
    <mergeCell ref="AF155:AH155"/>
    <mergeCell ref="AJ155:AL155"/>
    <mergeCell ref="D156:F156"/>
    <mergeCell ref="H156:J156"/>
    <mergeCell ref="L156:N156"/>
    <mergeCell ref="AR1:AT1"/>
    <mergeCell ref="A1:B2"/>
    <mergeCell ref="D1:G1"/>
    <mergeCell ref="H1:K1"/>
    <mergeCell ref="L1:O1"/>
    <mergeCell ref="P1:S1"/>
    <mergeCell ref="T1:W1"/>
    <mergeCell ref="C2:C3"/>
    <mergeCell ref="X1:AA1"/>
    <mergeCell ref="AB1:AE1"/>
    <mergeCell ref="AF1:AI1"/>
    <mergeCell ref="AJ1:AM1"/>
    <mergeCell ref="AN1:AQ1"/>
  </mergeCells>
  <printOptions horizontalCentered="1"/>
  <pageMargins left="0.25" right="0.25" top="0.73" bottom="0.5" header="0.41" footer="0.5"/>
  <pageSetup paperSize="5" scale="70" fitToWidth="14" fitToHeight="2" orientation="portrait" r:id="rId1"/>
  <headerFooter alignWithMargins="0"/>
  <rowBreaks count="1" manualBreakCount="1">
    <brk id="75" max="45" man="1"/>
  </rowBreaks>
  <colBreaks count="10" manualBreakCount="10">
    <brk id="7" max="133" man="1"/>
    <brk id="11" max="133" man="1"/>
    <brk id="15" max="133" man="1"/>
    <brk id="19" max="133" man="1"/>
    <brk id="23" max="133" man="1"/>
    <brk id="27" max="133" man="1"/>
    <brk id="31" max="133" man="1"/>
    <brk id="35" max="133" man="1"/>
    <brk id="39" max="133" man="1"/>
    <brk id="43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Other Purchased Services - 500</vt:lpstr>
      <vt:lpstr>'Other Purchased Services - 500'!Print_Area</vt:lpstr>
      <vt:lpstr>'Other Purchased Services - 500'!Print_Titles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2012-07-03T18:49:04Z</dcterms:created>
  <dcterms:modified xsi:type="dcterms:W3CDTF">2012-07-09T18:46:59Z</dcterms:modified>
</cp:coreProperties>
</file>