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ther Uses of Funds - 900" sheetId="1" r:id="rId1"/>
  </sheets>
  <externalReferences>
    <externalReference r:id="rId2"/>
  </externalReferences>
  <definedNames>
    <definedName name="_xlnm.Print_Area" localSheetId="0">'Other Uses of Funds - 900'!$A$1:$N$155</definedName>
    <definedName name="_xlnm.Print_Titles" localSheetId="0">'Other Uses of Funds - 900'!$A:$C,'Other Uses of Funds - 900'!$1:$3</definedName>
  </definedNames>
  <calcPr calcId="145621"/>
</workbook>
</file>

<file path=xl/calcChain.xml><?xml version="1.0" encoding="utf-8"?>
<calcChain xmlns="http://schemas.openxmlformats.org/spreadsheetml/2006/main">
  <c r="J151" i="1" l="1"/>
  <c r="H151" i="1"/>
  <c r="F151" i="1"/>
  <c r="D151" i="1"/>
  <c r="C151" i="1"/>
  <c r="K151" i="1" s="1"/>
  <c r="L150" i="1"/>
  <c r="L151" i="1" s="1"/>
  <c r="K150" i="1"/>
  <c r="I150" i="1"/>
  <c r="G150" i="1"/>
  <c r="E150" i="1"/>
  <c r="J148" i="1"/>
  <c r="H148" i="1"/>
  <c r="F148" i="1"/>
  <c r="D148" i="1"/>
  <c r="C148" i="1"/>
  <c r="M147" i="1"/>
  <c r="L147" i="1"/>
  <c r="K147" i="1"/>
  <c r="I147" i="1"/>
  <c r="G147" i="1"/>
  <c r="E147" i="1"/>
  <c r="L146" i="1"/>
  <c r="M146" i="1" s="1"/>
  <c r="K146" i="1"/>
  <c r="I146" i="1"/>
  <c r="G146" i="1"/>
  <c r="E146" i="1"/>
  <c r="M145" i="1"/>
  <c r="L145" i="1"/>
  <c r="K145" i="1"/>
  <c r="I145" i="1"/>
  <c r="G145" i="1"/>
  <c r="E145" i="1"/>
  <c r="L144" i="1"/>
  <c r="M144" i="1" s="1"/>
  <c r="K144" i="1"/>
  <c r="I144" i="1"/>
  <c r="G144" i="1"/>
  <c r="E144" i="1"/>
  <c r="M143" i="1"/>
  <c r="L143" i="1"/>
  <c r="K143" i="1"/>
  <c r="I143" i="1"/>
  <c r="G143" i="1"/>
  <c r="E143" i="1"/>
  <c r="L142" i="1"/>
  <c r="M142" i="1" s="1"/>
  <c r="K142" i="1"/>
  <c r="I142" i="1"/>
  <c r="G142" i="1"/>
  <c r="E142" i="1"/>
  <c r="M141" i="1"/>
  <c r="L141" i="1"/>
  <c r="K141" i="1"/>
  <c r="I141" i="1"/>
  <c r="G141" i="1"/>
  <c r="E141" i="1"/>
  <c r="L140" i="1"/>
  <c r="M140" i="1" s="1"/>
  <c r="K140" i="1"/>
  <c r="I140" i="1"/>
  <c r="G140" i="1"/>
  <c r="E140" i="1"/>
  <c r="M139" i="1"/>
  <c r="L139" i="1"/>
  <c r="K139" i="1"/>
  <c r="I139" i="1"/>
  <c r="G139" i="1"/>
  <c r="E139" i="1"/>
  <c r="L138" i="1"/>
  <c r="M138" i="1" s="1"/>
  <c r="K138" i="1"/>
  <c r="I138" i="1"/>
  <c r="G138" i="1"/>
  <c r="E138" i="1"/>
  <c r="M137" i="1"/>
  <c r="L137" i="1"/>
  <c r="K137" i="1"/>
  <c r="I137" i="1"/>
  <c r="G137" i="1"/>
  <c r="E137" i="1"/>
  <c r="L136" i="1"/>
  <c r="M136" i="1" s="1"/>
  <c r="K136" i="1"/>
  <c r="I136" i="1"/>
  <c r="G136" i="1"/>
  <c r="E136" i="1"/>
  <c r="L135" i="1"/>
  <c r="M135" i="1" s="1"/>
  <c r="K135" i="1"/>
  <c r="I135" i="1"/>
  <c r="G135" i="1"/>
  <c r="E135" i="1"/>
  <c r="L134" i="1"/>
  <c r="M134" i="1" s="1"/>
  <c r="K134" i="1"/>
  <c r="I134" i="1"/>
  <c r="G134" i="1"/>
  <c r="E134" i="1"/>
  <c r="M133" i="1"/>
  <c r="L133" i="1"/>
  <c r="K133" i="1"/>
  <c r="I133" i="1"/>
  <c r="G133" i="1"/>
  <c r="E133" i="1"/>
  <c r="L132" i="1"/>
  <c r="M132" i="1" s="1"/>
  <c r="K132" i="1"/>
  <c r="I132" i="1"/>
  <c r="G132" i="1"/>
  <c r="E132" i="1"/>
  <c r="L131" i="1"/>
  <c r="M131" i="1" s="1"/>
  <c r="K131" i="1"/>
  <c r="I131" i="1"/>
  <c r="G131" i="1"/>
  <c r="E131" i="1"/>
  <c r="L130" i="1"/>
  <c r="M130" i="1" s="1"/>
  <c r="K130" i="1"/>
  <c r="I130" i="1"/>
  <c r="G130" i="1"/>
  <c r="E130" i="1"/>
  <c r="L129" i="1"/>
  <c r="M129" i="1" s="1"/>
  <c r="K129" i="1"/>
  <c r="I129" i="1"/>
  <c r="G129" i="1"/>
  <c r="E129" i="1"/>
  <c r="L128" i="1"/>
  <c r="M128" i="1" s="1"/>
  <c r="K128" i="1"/>
  <c r="I128" i="1"/>
  <c r="G128" i="1"/>
  <c r="E128" i="1"/>
  <c r="L127" i="1"/>
  <c r="M127" i="1" s="1"/>
  <c r="K127" i="1"/>
  <c r="I127" i="1"/>
  <c r="G127" i="1"/>
  <c r="E127" i="1"/>
  <c r="L126" i="1"/>
  <c r="M126" i="1" s="1"/>
  <c r="K126" i="1"/>
  <c r="I126" i="1"/>
  <c r="G126" i="1"/>
  <c r="E126" i="1"/>
  <c r="L125" i="1"/>
  <c r="M125" i="1" s="1"/>
  <c r="K125" i="1"/>
  <c r="I125" i="1"/>
  <c r="G125" i="1"/>
  <c r="E125" i="1"/>
  <c r="L124" i="1"/>
  <c r="M124" i="1" s="1"/>
  <c r="K124" i="1"/>
  <c r="I124" i="1"/>
  <c r="G124" i="1"/>
  <c r="E124" i="1"/>
  <c r="L123" i="1"/>
  <c r="M123" i="1" s="1"/>
  <c r="K123" i="1"/>
  <c r="I123" i="1"/>
  <c r="G123" i="1"/>
  <c r="E123" i="1"/>
  <c r="L122" i="1"/>
  <c r="M122" i="1" s="1"/>
  <c r="K122" i="1"/>
  <c r="I122" i="1"/>
  <c r="G122" i="1"/>
  <c r="E122" i="1"/>
  <c r="L121" i="1"/>
  <c r="M121" i="1" s="1"/>
  <c r="K121" i="1"/>
  <c r="I121" i="1"/>
  <c r="G121" i="1"/>
  <c r="E121" i="1"/>
  <c r="L120" i="1"/>
  <c r="M120" i="1" s="1"/>
  <c r="K120" i="1"/>
  <c r="I120" i="1"/>
  <c r="G120" i="1"/>
  <c r="E120" i="1"/>
  <c r="L119" i="1"/>
  <c r="M119" i="1" s="1"/>
  <c r="K119" i="1"/>
  <c r="I119" i="1"/>
  <c r="G119" i="1"/>
  <c r="E119" i="1"/>
  <c r="L118" i="1"/>
  <c r="M118" i="1" s="1"/>
  <c r="K118" i="1"/>
  <c r="I118" i="1"/>
  <c r="G118" i="1"/>
  <c r="E118" i="1"/>
  <c r="L117" i="1"/>
  <c r="M117" i="1" s="1"/>
  <c r="K117" i="1"/>
  <c r="I117" i="1"/>
  <c r="G117" i="1"/>
  <c r="E117" i="1"/>
  <c r="L116" i="1"/>
  <c r="M116" i="1" s="1"/>
  <c r="K116" i="1"/>
  <c r="I116" i="1"/>
  <c r="G116" i="1"/>
  <c r="E116" i="1"/>
  <c r="L115" i="1"/>
  <c r="M115" i="1" s="1"/>
  <c r="K115" i="1"/>
  <c r="I115" i="1"/>
  <c r="G115" i="1"/>
  <c r="E115" i="1"/>
  <c r="L114" i="1"/>
  <c r="M114" i="1" s="1"/>
  <c r="K114" i="1"/>
  <c r="I114" i="1"/>
  <c r="G114" i="1"/>
  <c r="E114" i="1"/>
  <c r="L113" i="1"/>
  <c r="M113" i="1" s="1"/>
  <c r="K113" i="1"/>
  <c r="I113" i="1"/>
  <c r="G113" i="1"/>
  <c r="E113" i="1"/>
  <c r="L112" i="1"/>
  <c r="M112" i="1" s="1"/>
  <c r="K112" i="1"/>
  <c r="I112" i="1"/>
  <c r="G112" i="1"/>
  <c r="E112" i="1"/>
  <c r="L111" i="1"/>
  <c r="M111" i="1" s="1"/>
  <c r="K111" i="1"/>
  <c r="I111" i="1"/>
  <c r="G111" i="1"/>
  <c r="E111" i="1"/>
  <c r="L110" i="1"/>
  <c r="M110" i="1" s="1"/>
  <c r="K110" i="1"/>
  <c r="I110" i="1"/>
  <c r="G110" i="1"/>
  <c r="E110" i="1"/>
  <c r="L109" i="1"/>
  <c r="M109" i="1" s="1"/>
  <c r="K109" i="1"/>
  <c r="I109" i="1"/>
  <c r="G109" i="1"/>
  <c r="E109" i="1"/>
  <c r="L108" i="1"/>
  <c r="M108" i="1" s="1"/>
  <c r="K108" i="1"/>
  <c r="I108" i="1"/>
  <c r="G108" i="1"/>
  <c r="E108" i="1"/>
  <c r="L107" i="1"/>
  <c r="M107" i="1" s="1"/>
  <c r="K107" i="1"/>
  <c r="I107" i="1"/>
  <c r="G107" i="1"/>
  <c r="E107" i="1"/>
  <c r="L106" i="1"/>
  <c r="M106" i="1" s="1"/>
  <c r="K106" i="1"/>
  <c r="I106" i="1"/>
  <c r="G106" i="1"/>
  <c r="E106" i="1"/>
  <c r="L105" i="1"/>
  <c r="M105" i="1" s="1"/>
  <c r="K105" i="1"/>
  <c r="I105" i="1"/>
  <c r="G105" i="1"/>
  <c r="E105" i="1"/>
  <c r="L104" i="1"/>
  <c r="M104" i="1" s="1"/>
  <c r="K104" i="1"/>
  <c r="I104" i="1"/>
  <c r="G104" i="1"/>
  <c r="E104" i="1"/>
  <c r="L103" i="1"/>
  <c r="M103" i="1" s="1"/>
  <c r="K103" i="1"/>
  <c r="I103" i="1"/>
  <c r="G103" i="1"/>
  <c r="E103" i="1"/>
  <c r="L102" i="1"/>
  <c r="M102" i="1" s="1"/>
  <c r="K102" i="1"/>
  <c r="I102" i="1"/>
  <c r="G102" i="1"/>
  <c r="E102" i="1"/>
  <c r="L101" i="1"/>
  <c r="M101" i="1" s="1"/>
  <c r="K101" i="1"/>
  <c r="I101" i="1"/>
  <c r="G101" i="1"/>
  <c r="E101" i="1"/>
  <c r="L100" i="1"/>
  <c r="M100" i="1" s="1"/>
  <c r="K100" i="1"/>
  <c r="I100" i="1"/>
  <c r="G100" i="1"/>
  <c r="E100" i="1"/>
  <c r="L99" i="1"/>
  <c r="M99" i="1" s="1"/>
  <c r="K99" i="1"/>
  <c r="I99" i="1"/>
  <c r="G99" i="1"/>
  <c r="E99" i="1"/>
  <c r="L98" i="1"/>
  <c r="M98" i="1" s="1"/>
  <c r="K98" i="1"/>
  <c r="I98" i="1"/>
  <c r="G98" i="1"/>
  <c r="E98" i="1"/>
  <c r="L97" i="1"/>
  <c r="M97" i="1" s="1"/>
  <c r="K97" i="1"/>
  <c r="I97" i="1"/>
  <c r="G97" i="1"/>
  <c r="E97" i="1"/>
  <c r="L96" i="1"/>
  <c r="M96" i="1" s="1"/>
  <c r="K96" i="1"/>
  <c r="I96" i="1"/>
  <c r="G96" i="1"/>
  <c r="E96" i="1"/>
  <c r="L95" i="1"/>
  <c r="M95" i="1" s="1"/>
  <c r="K95" i="1"/>
  <c r="I95" i="1"/>
  <c r="G95" i="1"/>
  <c r="E95" i="1"/>
  <c r="L94" i="1"/>
  <c r="K94" i="1"/>
  <c r="I94" i="1"/>
  <c r="G94" i="1"/>
  <c r="E94" i="1"/>
  <c r="J92" i="1"/>
  <c r="H92" i="1"/>
  <c r="I92" i="1" s="1"/>
  <c r="F92" i="1"/>
  <c r="D92" i="1"/>
  <c r="C92" i="1"/>
  <c r="M91" i="1"/>
  <c r="L91" i="1"/>
  <c r="K91" i="1"/>
  <c r="I91" i="1"/>
  <c r="G91" i="1"/>
  <c r="E91" i="1"/>
  <c r="L90" i="1"/>
  <c r="M90" i="1" s="1"/>
  <c r="K90" i="1"/>
  <c r="I90" i="1"/>
  <c r="G90" i="1"/>
  <c r="E90" i="1"/>
  <c r="M89" i="1"/>
  <c r="L89" i="1"/>
  <c r="K89" i="1"/>
  <c r="I89" i="1"/>
  <c r="G89" i="1"/>
  <c r="E89" i="1"/>
  <c r="L88" i="1"/>
  <c r="M88" i="1" s="1"/>
  <c r="K88" i="1"/>
  <c r="I88" i="1"/>
  <c r="G88" i="1"/>
  <c r="E88" i="1"/>
  <c r="M87" i="1"/>
  <c r="L87" i="1"/>
  <c r="K87" i="1"/>
  <c r="I87" i="1"/>
  <c r="G87" i="1"/>
  <c r="E87" i="1"/>
  <c r="L86" i="1"/>
  <c r="M86" i="1" s="1"/>
  <c r="K86" i="1"/>
  <c r="I86" i="1"/>
  <c r="G86" i="1"/>
  <c r="E86" i="1"/>
  <c r="L85" i="1"/>
  <c r="M85" i="1" s="1"/>
  <c r="K85" i="1"/>
  <c r="I85" i="1"/>
  <c r="G85" i="1"/>
  <c r="E85" i="1"/>
  <c r="L84" i="1"/>
  <c r="M84" i="1" s="1"/>
  <c r="K84" i="1"/>
  <c r="I84" i="1"/>
  <c r="G84" i="1"/>
  <c r="E84" i="1"/>
  <c r="L83" i="1"/>
  <c r="M83" i="1" s="1"/>
  <c r="K83" i="1"/>
  <c r="I83" i="1"/>
  <c r="G83" i="1"/>
  <c r="E83" i="1"/>
  <c r="L82" i="1"/>
  <c r="M82" i="1" s="1"/>
  <c r="K82" i="1"/>
  <c r="I82" i="1"/>
  <c r="G82" i="1"/>
  <c r="E82" i="1"/>
  <c r="L81" i="1"/>
  <c r="M81" i="1" s="1"/>
  <c r="K81" i="1"/>
  <c r="I81" i="1"/>
  <c r="G81" i="1"/>
  <c r="E81" i="1"/>
  <c r="L80" i="1"/>
  <c r="K80" i="1"/>
  <c r="I80" i="1"/>
  <c r="G80" i="1"/>
  <c r="E80" i="1"/>
  <c r="J78" i="1"/>
  <c r="H78" i="1"/>
  <c r="F78" i="1"/>
  <c r="D78" i="1"/>
  <c r="C78" i="1"/>
  <c r="K78" i="1" s="1"/>
  <c r="L77" i="1"/>
  <c r="M77" i="1" s="1"/>
  <c r="K77" i="1"/>
  <c r="I77" i="1"/>
  <c r="G77" i="1"/>
  <c r="E77" i="1"/>
  <c r="L76" i="1"/>
  <c r="K76" i="1"/>
  <c r="I76" i="1"/>
  <c r="G76" i="1"/>
  <c r="E76" i="1"/>
  <c r="F74" i="1"/>
  <c r="D74" i="1"/>
  <c r="C74" i="1"/>
  <c r="L73" i="1"/>
  <c r="M73" i="1" s="1"/>
  <c r="K73" i="1"/>
  <c r="I73" i="1"/>
  <c r="G73" i="1"/>
  <c r="E73" i="1"/>
  <c r="L72" i="1"/>
  <c r="M72" i="1" s="1"/>
  <c r="K72" i="1"/>
  <c r="I72" i="1"/>
  <c r="G72" i="1"/>
  <c r="E72" i="1"/>
  <c r="L71" i="1"/>
  <c r="M71" i="1" s="1"/>
  <c r="K71" i="1"/>
  <c r="I71" i="1"/>
  <c r="G71" i="1"/>
  <c r="E71" i="1"/>
  <c r="L70" i="1"/>
  <c r="M70" i="1" s="1"/>
  <c r="K70" i="1"/>
  <c r="I70" i="1"/>
  <c r="G70" i="1"/>
  <c r="E70" i="1"/>
  <c r="L69" i="1"/>
  <c r="M69" i="1" s="1"/>
  <c r="K69" i="1"/>
  <c r="I69" i="1"/>
  <c r="G69" i="1"/>
  <c r="E69" i="1"/>
  <c r="L68" i="1"/>
  <c r="M68" i="1" s="1"/>
  <c r="K68" i="1"/>
  <c r="I68" i="1"/>
  <c r="G68" i="1"/>
  <c r="E68" i="1"/>
  <c r="L67" i="1"/>
  <c r="M67" i="1" s="1"/>
  <c r="K67" i="1"/>
  <c r="I67" i="1"/>
  <c r="G67" i="1"/>
  <c r="E67" i="1"/>
  <c r="L66" i="1"/>
  <c r="M66" i="1" s="1"/>
  <c r="K66" i="1"/>
  <c r="I66" i="1"/>
  <c r="G66" i="1"/>
  <c r="E66" i="1"/>
  <c r="L65" i="1"/>
  <c r="M65" i="1" s="1"/>
  <c r="K65" i="1"/>
  <c r="I65" i="1"/>
  <c r="G65" i="1"/>
  <c r="E65" i="1"/>
  <c r="L64" i="1"/>
  <c r="M64" i="1" s="1"/>
  <c r="K64" i="1"/>
  <c r="I64" i="1"/>
  <c r="G64" i="1"/>
  <c r="E64" i="1"/>
  <c r="L63" i="1"/>
  <c r="M63" i="1" s="1"/>
  <c r="K63" i="1"/>
  <c r="I63" i="1"/>
  <c r="G63" i="1"/>
  <c r="E63" i="1"/>
  <c r="L62" i="1"/>
  <c r="M62" i="1" s="1"/>
  <c r="K62" i="1"/>
  <c r="I62" i="1"/>
  <c r="G62" i="1"/>
  <c r="E62" i="1"/>
  <c r="L61" i="1"/>
  <c r="M61" i="1" s="1"/>
  <c r="K61" i="1"/>
  <c r="I61" i="1"/>
  <c r="G61" i="1"/>
  <c r="E61" i="1"/>
  <c r="L60" i="1"/>
  <c r="M60" i="1" s="1"/>
  <c r="K60" i="1"/>
  <c r="I60" i="1"/>
  <c r="G60" i="1"/>
  <c r="E60" i="1"/>
  <c r="L59" i="1"/>
  <c r="M59" i="1" s="1"/>
  <c r="K59" i="1"/>
  <c r="I59" i="1"/>
  <c r="G59" i="1"/>
  <c r="E59" i="1"/>
  <c r="L58" i="1"/>
  <c r="M58" i="1" s="1"/>
  <c r="K58" i="1"/>
  <c r="I58" i="1"/>
  <c r="G58" i="1"/>
  <c r="E58" i="1"/>
  <c r="L57" i="1"/>
  <c r="M57" i="1" s="1"/>
  <c r="K57" i="1"/>
  <c r="I57" i="1"/>
  <c r="G57" i="1"/>
  <c r="E57" i="1"/>
  <c r="L56" i="1"/>
  <c r="M56" i="1" s="1"/>
  <c r="K56" i="1"/>
  <c r="I56" i="1"/>
  <c r="G56" i="1"/>
  <c r="E56" i="1"/>
  <c r="J55" i="1"/>
  <c r="J74" i="1" s="1"/>
  <c r="H55" i="1"/>
  <c r="H74" i="1" s="1"/>
  <c r="I74" i="1" s="1"/>
  <c r="G55" i="1"/>
  <c r="E55" i="1"/>
  <c r="L54" i="1"/>
  <c r="M54" i="1" s="1"/>
  <c r="K54" i="1"/>
  <c r="I54" i="1"/>
  <c r="G54" i="1"/>
  <c r="E54" i="1"/>
  <c r="L53" i="1"/>
  <c r="M53" i="1" s="1"/>
  <c r="K53" i="1"/>
  <c r="I53" i="1"/>
  <c r="G53" i="1"/>
  <c r="E53" i="1"/>
  <c r="L52" i="1"/>
  <c r="M52" i="1" s="1"/>
  <c r="K52" i="1"/>
  <c r="I52" i="1"/>
  <c r="G52" i="1"/>
  <c r="E52" i="1"/>
  <c r="L51" i="1"/>
  <c r="M51" i="1" s="1"/>
  <c r="K51" i="1"/>
  <c r="I51" i="1"/>
  <c r="G51" i="1"/>
  <c r="E51" i="1"/>
  <c r="L50" i="1"/>
  <c r="M50" i="1" s="1"/>
  <c r="K50" i="1"/>
  <c r="I50" i="1"/>
  <c r="G50" i="1"/>
  <c r="E50" i="1"/>
  <c r="L49" i="1"/>
  <c r="M49" i="1" s="1"/>
  <c r="K49" i="1"/>
  <c r="I49" i="1"/>
  <c r="G49" i="1"/>
  <c r="E49" i="1"/>
  <c r="L48" i="1"/>
  <c r="M48" i="1" s="1"/>
  <c r="K48" i="1"/>
  <c r="I48" i="1"/>
  <c r="G48" i="1"/>
  <c r="E48" i="1"/>
  <c r="L47" i="1"/>
  <c r="M47" i="1" s="1"/>
  <c r="K47" i="1"/>
  <c r="I47" i="1"/>
  <c r="G47" i="1"/>
  <c r="E47" i="1"/>
  <c r="L46" i="1"/>
  <c r="M46" i="1" s="1"/>
  <c r="K46" i="1"/>
  <c r="I46" i="1"/>
  <c r="G46" i="1"/>
  <c r="E46" i="1"/>
  <c r="L45" i="1"/>
  <c r="M45" i="1" s="1"/>
  <c r="K45" i="1"/>
  <c r="I45" i="1"/>
  <c r="G45" i="1"/>
  <c r="E45" i="1"/>
  <c r="L44" i="1"/>
  <c r="M44" i="1" s="1"/>
  <c r="K44" i="1"/>
  <c r="I44" i="1"/>
  <c r="G44" i="1"/>
  <c r="E44" i="1"/>
  <c r="L43" i="1"/>
  <c r="M43" i="1" s="1"/>
  <c r="K43" i="1"/>
  <c r="I43" i="1"/>
  <c r="G43" i="1"/>
  <c r="E43" i="1"/>
  <c r="L42" i="1"/>
  <c r="M42" i="1" s="1"/>
  <c r="K42" i="1"/>
  <c r="I42" i="1"/>
  <c r="G42" i="1"/>
  <c r="E42" i="1"/>
  <c r="L41" i="1"/>
  <c r="M41" i="1" s="1"/>
  <c r="K41" i="1"/>
  <c r="I41" i="1"/>
  <c r="G41" i="1"/>
  <c r="E41" i="1"/>
  <c r="L40" i="1"/>
  <c r="M40" i="1" s="1"/>
  <c r="K40" i="1"/>
  <c r="I40" i="1"/>
  <c r="G40" i="1"/>
  <c r="E40" i="1"/>
  <c r="L39" i="1"/>
  <c r="M39" i="1" s="1"/>
  <c r="K39" i="1"/>
  <c r="I39" i="1"/>
  <c r="G39" i="1"/>
  <c r="E39" i="1"/>
  <c r="L38" i="1"/>
  <c r="M38" i="1" s="1"/>
  <c r="K38" i="1"/>
  <c r="I38" i="1"/>
  <c r="G38" i="1"/>
  <c r="E38" i="1"/>
  <c r="L37" i="1"/>
  <c r="M37" i="1" s="1"/>
  <c r="K37" i="1"/>
  <c r="I37" i="1"/>
  <c r="G37" i="1"/>
  <c r="E37" i="1"/>
  <c r="L36" i="1"/>
  <c r="M36" i="1" s="1"/>
  <c r="K36" i="1"/>
  <c r="I36" i="1"/>
  <c r="G36" i="1"/>
  <c r="E36" i="1"/>
  <c r="L35" i="1"/>
  <c r="M35" i="1" s="1"/>
  <c r="K35" i="1"/>
  <c r="I35" i="1"/>
  <c r="G35" i="1"/>
  <c r="E35" i="1"/>
  <c r="L34" i="1"/>
  <c r="M34" i="1" s="1"/>
  <c r="K34" i="1"/>
  <c r="I34" i="1"/>
  <c r="G34" i="1"/>
  <c r="E34" i="1"/>
  <c r="L33" i="1"/>
  <c r="M33" i="1" s="1"/>
  <c r="K33" i="1"/>
  <c r="I33" i="1"/>
  <c r="G33" i="1"/>
  <c r="E33" i="1"/>
  <c r="L32" i="1"/>
  <c r="M32" i="1" s="1"/>
  <c r="K32" i="1"/>
  <c r="I32" i="1"/>
  <c r="G32" i="1"/>
  <c r="E32" i="1"/>
  <c r="L31" i="1"/>
  <c r="M31" i="1" s="1"/>
  <c r="K31" i="1"/>
  <c r="I31" i="1"/>
  <c r="G31" i="1"/>
  <c r="E31" i="1"/>
  <c r="L30" i="1"/>
  <c r="M30" i="1" s="1"/>
  <c r="K30" i="1"/>
  <c r="I30" i="1"/>
  <c r="G30" i="1"/>
  <c r="E30" i="1"/>
  <c r="L29" i="1"/>
  <c r="M29" i="1" s="1"/>
  <c r="K29" i="1"/>
  <c r="I29" i="1"/>
  <c r="G29" i="1"/>
  <c r="E29" i="1"/>
  <c r="L28" i="1"/>
  <c r="M28" i="1" s="1"/>
  <c r="K28" i="1"/>
  <c r="I28" i="1"/>
  <c r="G28" i="1"/>
  <c r="E28" i="1"/>
  <c r="L27" i="1"/>
  <c r="M27" i="1" s="1"/>
  <c r="K27" i="1"/>
  <c r="I27" i="1"/>
  <c r="G27" i="1"/>
  <c r="E27" i="1"/>
  <c r="L26" i="1"/>
  <c r="M26" i="1" s="1"/>
  <c r="K26" i="1"/>
  <c r="I26" i="1"/>
  <c r="G26" i="1"/>
  <c r="E26" i="1"/>
  <c r="L25" i="1"/>
  <c r="M25" i="1" s="1"/>
  <c r="K25" i="1"/>
  <c r="I25" i="1"/>
  <c r="G25" i="1"/>
  <c r="E25" i="1"/>
  <c r="L24" i="1"/>
  <c r="M24" i="1" s="1"/>
  <c r="K24" i="1"/>
  <c r="I24" i="1"/>
  <c r="G24" i="1"/>
  <c r="E24" i="1"/>
  <c r="L23" i="1"/>
  <c r="M23" i="1" s="1"/>
  <c r="K23" i="1"/>
  <c r="I23" i="1"/>
  <c r="G23" i="1"/>
  <c r="E23" i="1"/>
  <c r="L22" i="1"/>
  <c r="M22" i="1" s="1"/>
  <c r="K22" i="1"/>
  <c r="I22" i="1"/>
  <c r="G22" i="1"/>
  <c r="E22" i="1"/>
  <c r="L21" i="1"/>
  <c r="M21" i="1" s="1"/>
  <c r="K21" i="1"/>
  <c r="I21" i="1"/>
  <c r="G21" i="1"/>
  <c r="E21" i="1"/>
  <c r="L20" i="1"/>
  <c r="M20" i="1" s="1"/>
  <c r="K20" i="1"/>
  <c r="I20" i="1"/>
  <c r="G20" i="1"/>
  <c r="E20" i="1"/>
  <c r="L19" i="1"/>
  <c r="M19" i="1" s="1"/>
  <c r="K19" i="1"/>
  <c r="I19" i="1"/>
  <c r="G19" i="1"/>
  <c r="E19" i="1"/>
  <c r="L18" i="1"/>
  <c r="M18" i="1" s="1"/>
  <c r="K18" i="1"/>
  <c r="I18" i="1"/>
  <c r="G18" i="1"/>
  <c r="E18" i="1"/>
  <c r="L17" i="1"/>
  <c r="M17" i="1" s="1"/>
  <c r="K17" i="1"/>
  <c r="I17" i="1"/>
  <c r="G17" i="1"/>
  <c r="E17" i="1"/>
  <c r="L16" i="1"/>
  <c r="M16" i="1" s="1"/>
  <c r="K16" i="1"/>
  <c r="I16" i="1"/>
  <c r="G16" i="1"/>
  <c r="E16" i="1"/>
  <c r="L15" i="1"/>
  <c r="M15" i="1" s="1"/>
  <c r="K15" i="1"/>
  <c r="I15" i="1"/>
  <c r="G15" i="1"/>
  <c r="E15" i="1"/>
  <c r="L14" i="1"/>
  <c r="M14" i="1" s="1"/>
  <c r="K14" i="1"/>
  <c r="I14" i="1"/>
  <c r="G14" i="1"/>
  <c r="E14" i="1"/>
  <c r="L13" i="1"/>
  <c r="M13" i="1" s="1"/>
  <c r="K13" i="1"/>
  <c r="I13" i="1"/>
  <c r="G13" i="1"/>
  <c r="E13" i="1"/>
  <c r="L12" i="1"/>
  <c r="M12" i="1" s="1"/>
  <c r="K12" i="1"/>
  <c r="I12" i="1"/>
  <c r="G12" i="1"/>
  <c r="E12" i="1"/>
  <c r="L11" i="1"/>
  <c r="M11" i="1" s="1"/>
  <c r="K11" i="1"/>
  <c r="I11" i="1"/>
  <c r="G11" i="1"/>
  <c r="E11" i="1"/>
  <c r="L10" i="1"/>
  <c r="M10" i="1" s="1"/>
  <c r="K10" i="1"/>
  <c r="I10" i="1"/>
  <c r="G10" i="1"/>
  <c r="E10" i="1"/>
  <c r="L9" i="1"/>
  <c r="M9" i="1" s="1"/>
  <c r="K9" i="1"/>
  <c r="I9" i="1"/>
  <c r="G9" i="1"/>
  <c r="E9" i="1"/>
  <c r="L8" i="1"/>
  <c r="M8" i="1" s="1"/>
  <c r="K8" i="1"/>
  <c r="I8" i="1"/>
  <c r="G8" i="1"/>
  <c r="E8" i="1"/>
  <c r="L7" i="1"/>
  <c r="M7" i="1" s="1"/>
  <c r="K7" i="1"/>
  <c r="I7" i="1"/>
  <c r="G7" i="1"/>
  <c r="E7" i="1"/>
  <c r="L6" i="1"/>
  <c r="M6" i="1" s="1"/>
  <c r="K6" i="1"/>
  <c r="I6" i="1"/>
  <c r="G6" i="1"/>
  <c r="E6" i="1"/>
  <c r="L5" i="1"/>
  <c r="M5" i="1" s="1"/>
  <c r="K5" i="1"/>
  <c r="I5" i="1"/>
  <c r="G5" i="1"/>
  <c r="E5" i="1"/>
  <c r="L4" i="1"/>
  <c r="M4" i="1" s="1"/>
  <c r="K4" i="1"/>
  <c r="I4" i="1"/>
  <c r="G4" i="1"/>
  <c r="E4" i="1"/>
  <c r="K74" i="1" l="1"/>
  <c r="E92" i="1"/>
  <c r="L148" i="1"/>
  <c r="M148" i="1" s="1"/>
  <c r="E148" i="1"/>
  <c r="M151" i="1"/>
  <c r="L92" i="1"/>
  <c r="M92" i="1" s="1"/>
  <c r="I148" i="1"/>
  <c r="G74" i="1"/>
  <c r="G92" i="1"/>
  <c r="K92" i="1"/>
  <c r="C153" i="1"/>
  <c r="G148" i="1"/>
  <c r="K148" i="1"/>
  <c r="I55" i="1"/>
  <c r="K55" i="1"/>
  <c r="L78" i="1"/>
  <c r="M78" i="1" s="1"/>
  <c r="M80" i="1"/>
  <c r="L74" i="1"/>
  <c r="M74" i="1" s="1"/>
  <c r="L55" i="1"/>
  <c r="M55" i="1" s="1"/>
  <c r="E74" i="1"/>
  <c r="M76" i="1"/>
  <c r="M94" i="1"/>
  <c r="E151" i="1"/>
  <c r="G151" i="1"/>
  <c r="I151" i="1"/>
  <c r="D153" i="1"/>
  <c r="E153" i="1" s="1"/>
  <c r="F153" i="1"/>
  <c r="G153" i="1" s="1"/>
  <c r="H153" i="1"/>
  <c r="J153" i="1"/>
  <c r="E78" i="1"/>
  <c r="G78" i="1"/>
  <c r="I78" i="1"/>
  <c r="M150" i="1"/>
  <c r="I153" i="1" l="1"/>
  <c r="K153" i="1"/>
  <c r="L153" i="1"/>
  <c r="M153" i="1" l="1"/>
</calcChain>
</file>

<file path=xl/sharedStrings.xml><?xml version="1.0" encoding="utf-8"?>
<sst xmlns="http://schemas.openxmlformats.org/spreadsheetml/2006/main" count="170" uniqueCount="162">
  <si>
    <t>2010-2011</t>
  </si>
  <si>
    <t>Other Uses of Funds - 
Expenditures by Object</t>
  </si>
  <si>
    <t>Oct.  2010 Elementary Secondary Membership</t>
  </si>
  <si>
    <t>Redemption of Principal</t>
  </si>
  <si>
    <t>Payments to Escrow Agent</t>
  </si>
  <si>
    <t>Operating Transfers Out</t>
  </si>
  <si>
    <t>Indirect Costs</t>
  </si>
  <si>
    <t>Total Other Uses of Funds Expenditures</t>
  </si>
  <si>
    <t>LEA</t>
  </si>
  <si>
    <t>DISTRICT</t>
  </si>
  <si>
    <t>Object Code 910</t>
  </si>
  <si>
    <t>Per Pupil</t>
  </si>
  <si>
    <t>Object Code 915</t>
  </si>
  <si>
    <t>Object Code 932</t>
  </si>
  <si>
    <t>Object Code 933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</si>
  <si>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</si>
  <si>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</si>
  <si>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</si>
  <si>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</si>
  <si>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</si>
  <si>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</si>
  <si>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</si>
  <si>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</si>
  <si>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</si>
  <si>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</si>
  <si>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</si>
  <si>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</si>
  <si>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</si>
  <si>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</si>
  <si>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</si>
  <si>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</si>
  <si>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</si>
  <si>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</si>
  <si>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</si>
  <si>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</si>
  <si>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</si>
  <si>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</si>
  <si>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</si>
  <si>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</si>
  <si>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</si>
  <si>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</si>
  <si>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</si>
  <si>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</si>
  <si>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</si>
  <si>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</si>
  <si>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</si>
  <si>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</si>
  <si>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</si>
  <si>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</si>
  <si>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</si>
  <si>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</si>
  <si>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 xml:space="preserve">Ouachita Parish School Board </t>
  </si>
  <si>
    <t xml:space="preserve">Plaquemines Parish School Board 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</si>
  <si>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</si>
  <si>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</si>
  <si>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</si>
  <si>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</si>
  <si>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</si>
  <si>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</si>
  <si>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</si>
  <si>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</si>
  <si>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</si>
  <si>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</si>
  <si>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</si>
  <si>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</si>
  <si>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</si>
  <si>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</t>
  </si>
  <si>
    <t>Tangipahoa Parish School Board</t>
  </si>
  <si>
    <t>Tensas Parish School Board</t>
  </si>
  <si>
    <t xml:space="preserve">Terrebonne Parish School Board </t>
  </si>
  <si>
    <t xml:space="preserve">Union Parish School Board 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</si>
  <si>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</si>
  <si>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</si>
  <si>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</si>
  <si>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</si>
  <si>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</si>
  <si>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</si>
  <si>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</si>
  <si>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</si>
  <si>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</si>
  <si>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</si>
  <si>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</si>
  <si>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</si>
  <si>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</si>
  <si>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 xml:space="preserve">Recovery School District (RSD OPERATED) 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</si>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</sst>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6" fillId="0" borderId="0"/>
    <xf numFmtId="0" fontId="6" fillId="0" borderId="0"/>
    <xf numFmtId="0" fontId="6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7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7" fillId="3" borderId="5" xfId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7" fillId="0" borderId="2" xfId="2" applyFont="1" applyFill="1" applyBorder="1" applyAlignment="1">
      <alignment wrapText="1"/>
    </xf>
    <xf numFmtId="3" fontId="7" fillId="4" borderId="6" xfId="2" applyNumberFormat="1" applyFont="1" applyFill="1" applyBorder="1" applyAlignment="1">
      <alignment horizontal="right" wrapText="1"/>
    </xf>
    <xf numFmtId="164" fontId="7" fillId="0" borderId="2" xfId="2" applyNumberFormat="1" applyFont="1" applyFill="1" applyBorder="1" applyAlignment="1">
      <alignment horizontal="right" wrapText="1"/>
    </xf>
    <xf numFmtId="164" fontId="7" fillId="5" borderId="2" xfId="2" applyNumberFormat="1" applyFont="1" applyFill="1" applyBorder="1" applyAlignment="1">
      <alignment horizontal="right" wrapText="1"/>
    </xf>
    <xf numFmtId="0" fontId="7" fillId="0" borderId="6" xfId="2" applyFont="1" applyFill="1" applyBorder="1" applyAlignment="1">
      <alignment horizontal="right" wrapText="1"/>
    </xf>
    <xf numFmtId="0" fontId="7" fillId="0" borderId="6" xfId="2" applyFont="1" applyFill="1" applyBorder="1" applyAlignment="1">
      <alignment wrapText="1"/>
    </xf>
    <xf numFmtId="164" fontId="7" fillId="0" borderId="6" xfId="2" applyNumberFormat="1" applyFont="1" applyFill="1" applyBorder="1" applyAlignment="1">
      <alignment horizontal="right" wrapText="1"/>
    </xf>
    <xf numFmtId="164" fontId="7" fillId="5" borderId="6" xfId="2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right" wrapText="1"/>
    </xf>
    <xf numFmtId="0" fontId="7" fillId="0" borderId="3" xfId="2" applyFont="1" applyFill="1" applyBorder="1" applyAlignment="1">
      <alignment horizontal="left" wrapText="1"/>
    </xf>
    <xf numFmtId="3" fontId="7" fillId="4" borderId="3" xfId="2" applyNumberFormat="1" applyFont="1" applyFill="1" applyBorder="1" applyAlignment="1">
      <alignment horizontal="right" wrapText="1"/>
    </xf>
    <xf numFmtId="164" fontId="7" fillId="0" borderId="3" xfId="2" applyNumberFormat="1" applyFont="1" applyFill="1" applyBorder="1" applyAlignment="1">
      <alignment horizontal="right" wrapText="1"/>
    </xf>
    <xf numFmtId="164" fontId="7" fillId="5" borderId="3" xfId="2" applyNumberFormat="1" applyFont="1" applyFill="1" applyBorder="1" applyAlignment="1">
      <alignment horizontal="right" wrapText="1"/>
    </xf>
    <xf numFmtId="0" fontId="4" fillId="0" borderId="0" xfId="0" applyFont="1" applyBorder="1"/>
    <xf numFmtId="0" fontId="7" fillId="0" borderId="3" xfId="2" applyFont="1" applyFill="1" applyBorder="1" applyAlignment="1">
      <alignment wrapText="1"/>
    </xf>
    <xf numFmtId="0" fontId="4" fillId="0" borderId="7" xfId="0" applyFont="1" applyBorder="1"/>
    <xf numFmtId="0" fontId="3" fillId="0" borderId="8" xfId="0" applyFont="1" applyBorder="1"/>
    <xf numFmtId="3" fontId="3" fillId="2" borderId="5" xfId="0" applyNumberFormat="1" applyFont="1" applyFill="1" applyBorder="1"/>
    <xf numFmtId="164" fontId="3" fillId="0" borderId="2" xfId="0" applyNumberFormat="1" applyFont="1" applyBorder="1"/>
    <xf numFmtId="164" fontId="5" fillId="3" borderId="2" xfId="0" applyNumberFormat="1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7" fillId="0" borderId="2" xfId="2" applyFont="1" applyFill="1" applyBorder="1" applyAlignment="1">
      <alignment horizontal="right" wrapText="1"/>
    </xf>
    <xf numFmtId="0" fontId="7" fillId="0" borderId="10" xfId="2" applyFont="1" applyFill="1" applyBorder="1" applyAlignment="1">
      <alignment horizontal="right" wrapText="1"/>
    </xf>
    <xf numFmtId="0" fontId="7" fillId="0" borderId="11" xfId="2" applyFont="1" applyFill="1" applyBorder="1" applyAlignment="1">
      <alignment horizontal="left" wrapText="1"/>
    </xf>
    <xf numFmtId="0" fontId="4" fillId="0" borderId="11" xfId="0" applyFont="1" applyBorder="1"/>
    <xf numFmtId="0" fontId="3" fillId="0" borderId="12" xfId="0" applyFont="1" applyBorder="1" applyAlignment="1">
      <alignment horizontal="left"/>
    </xf>
    <xf numFmtId="3" fontId="3" fillId="2" borderId="10" xfId="0" applyNumberFormat="1" applyFont="1" applyFill="1" applyBorder="1"/>
    <xf numFmtId="164" fontId="3" fillId="0" borderId="3" xfId="0" applyNumberFormat="1" applyFont="1" applyBorder="1"/>
    <xf numFmtId="164" fontId="5" fillId="3" borderId="5" xfId="0" applyNumberFormat="1" applyFont="1" applyFill="1" applyBorder="1"/>
    <xf numFmtId="164" fontId="3" fillId="0" borderId="5" xfId="0" applyNumberFormat="1" applyFont="1" applyBorder="1"/>
    <xf numFmtId="0" fontId="4" fillId="6" borderId="13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3" fontId="7" fillId="4" borderId="2" xfId="2" applyNumberFormat="1" applyFont="1" applyFill="1" applyBorder="1" applyAlignment="1">
      <alignment horizontal="right" wrapText="1"/>
    </xf>
    <xf numFmtId="164" fontId="3" fillId="0" borderId="16" xfId="0" applyNumberFormat="1" applyFont="1" applyBorder="1"/>
    <xf numFmtId="164" fontId="5" fillId="3" borderId="16" xfId="0" applyNumberFormat="1" applyFont="1" applyFill="1" applyBorder="1"/>
    <xf numFmtId="0" fontId="7" fillId="7" borderId="17" xfId="3" applyFont="1" applyFill="1" applyBorder="1" applyAlignment="1">
      <alignment horizontal="right" wrapText="1"/>
    </xf>
    <xf numFmtId="0" fontId="7" fillId="7" borderId="17" xfId="3" applyFont="1" applyFill="1" applyBorder="1" applyAlignment="1">
      <alignment wrapText="1"/>
    </xf>
    <xf numFmtId="0" fontId="7" fillId="7" borderId="3" xfId="3" applyFont="1" applyFill="1" applyBorder="1" applyAlignment="1">
      <alignment horizontal="right" wrapText="1"/>
    </xf>
    <xf numFmtId="0" fontId="7" fillId="7" borderId="3" xfId="3" applyFont="1" applyFill="1" applyBorder="1" applyAlignment="1">
      <alignment wrapText="1"/>
    </xf>
    <xf numFmtId="0" fontId="7" fillId="7" borderId="6" xfId="3" applyFont="1" applyFill="1" applyBorder="1" applyAlignment="1">
      <alignment horizontal="right" wrapText="1"/>
    </xf>
    <xf numFmtId="0" fontId="7" fillId="7" borderId="6" xfId="3" applyFont="1" applyFill="1" applyBorder="1" applyAlignment="1">
      <alignment wrapText="1"/>
    </xf>
    <xf numFmtId="0" fontId="7" fillId="7" borderId="6" xfId="3" applyFont="1" applyFill="1" applyBorder="1" applyAlignment="1">
      <alignment horizontal="left" wrapText="1"/>
    </xf>
    <xf numFmtId="164" fontId="5" fillId="3" borderId="4" xfId="0" applyNumberFormat="1" applyFont="1" applyFill="1" applyBorder="1"/>
    <xf numFmtId="0" fontId="4" fillId="0" borderId="18" xfId="0" applyFont="1" applyBorder="1"/>
    <xf numFmtId="0" fontId="3" fillId="0" borderId="19" xfId="0" applyFont="1" applyBorder="1" applyAlignment="1">
      <alignment horizontal="left"/>
    </xf>
    <xf numFmtId="3" fontId="3" fillId="2" borderId="20" xfId="0" applyNumberFormat="1" applyFont="1" applyFill="1" applyBorder="1"/>
    <xf numFmtId="164" fontId="3" fillId="0" borderId="21" xfId="0" applyNumberFormat="1" applyFont="1" applyBorder="1"/>
    <xf numFmtId="164" fontId="5" fillId="3" borderId="2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38" fontId="4" fillId="0" borderId="0" xfId="4" applyNumberFormat="1" applyFont="1" applyFill="1" applyAlignment="1">
      <alignment horizontal="left" vertical="top" wrapText="1"/>
    </xf>
  </cellXfs>
  <cellStyles count="29">
    <cellStyle name="Comma 2" xfId="5"/>
    <cellStyle name="Comma 3" xfId="6"/>
    <cellStyle name="Normal" xfId="0" builtinId="0"/>
    <cellStyle name="Normal 16 2" xfId="7"/>
    <cellStyle name="Normal 19 2" xfId="8"/>
    <cellStyle name="Normal 2 2" xfId="9"/>
    <cellStyle name="Normal 2 3" xfId="10"/>
    <cellStyle name="Normal 2 4" xfId="11"/>
    <cellStyle name="Normal 2 5" xfId="12"/>
    <cellStyle name="Normal 3 2" xfId="13"/>
    <cellStyle name="Normal 36" xfId="14"/>
    <cellStyle name="Normal 37" xfId="15"/>
    <cellStyle name="Normal 38" xfId="16"/>
    <cellStyle name="Normal 38 2" xfId="4"/>
    <cellStyle name="Normal 39" xfId="17"/>
    <cellStyle name="Normal 39 2" xfId="18"/>
    <cellStyle name="Normal 4 2" xfId="19"/>
    <cellStyle name="Normal 4 3" xfId="20"/>
    <cellStyle name="Normal 4 4" xfId="21"/>
    <cellStyle name="Normal 4 5" xfId="22"/>
    <cellStyle name="Normal 4 6" xfId="23"/>
    <cellStyle name="Normal 46" xfId="24"/>
    <cellStyle name="Normal 46 2" xfId="25"/>
    <cellStyle name="Normal 47" xfId="26"/>
    <cellStyle name="Normal 7 2" xfId="27"/>
    <cellStyle name="Normal 8 2" xfId="28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20-FY10-11%20Total%20Expenditures%20by%20Object_900%20Other%20Use%20of%20Fun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Uses of Funds - 900"/>
      <sheetName val="Raw Data"/>
      <sheetName val="Hurricane"/>
      <sheetName val="Sheet1"/>
    </sheetNames>
    <sheetDataSet>
      <sheetData sheetId="0"/>
      <sheetData sheetId="1"/>
      <sheetData sheetId="2">
        <row r="9">
          <cell r="H9">
            <v>1825963</v>
          </cell>
          <cell r="I9">
            <v>17509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view="pageBreakPreview" zoomScale="60" zoomScaleNormal="10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I186" sqref="I186"/>
    </sheetView>
  </sheetViews>
  <sheetFormatPr defaultRowHeight="12.75" x14ac:dyDescent="0.2"/>
  <cols>
    <col min="1" max="1" width="8.7109375" style="6" customWidth="1"/>
    <col min="2" max="2" width="44.7109375" style="6" customWidth="1"/>
    <col min="3" max="3" width="14.85546875" style="6" customWidth="1"/>
    <col min="4" max="4" width="17.28515625" style="6" customWidth="1"/>
    <col min="5" max="5" width="10.85546875" style="6" customWidth="1"/>
    <col min="6" max="6" width="19" style="6" customWidth="1"/>
    <col min="7" max="7" width="10.7109375" style="6" customWidth="1"/>
    <col min="8" max="8" width="18.140625" style="6" customWidth="1"/>
    <col min="9" max="9" width="10.85546875" style="6" customWidth="1"/>
    <col min="10" max="10" width="16.7109375" style="6" customWidth="1"/>
    <col min="11" max="11" width="10.85546875" style="6" customWidth="1"/>
    <col min="12" max="12" width="20.28515625" style="6" customWidth="1"/>
    <col min="13" max="13" width="10.5703125" style="6" customWidth="1"/>
    <col min="14" max="14" width="19.42578125" style="6" customWidth="1"/>
    <col min="15" max="16384" width="9.140625" style="6"/>
  </cols>
  <sheetData>
    <row r="1" spans="1:14" s="2" customFormat="1" ht="63" customHeight="1" x14ac:dyDescent="0.2">
      <c r="A1" s="61" t="s">
        <v>0</v>
      </c>
      <c r="B1" s="61"/>
      <c r="C1" s="1"/>
      <c r="D1" s="63" t="s">
        <v>1</v>
      </c>
      <c r="E1" s="61"/>
      <c r="F1" s="61"/>
      <c r="G1" s="61"/>
      <c r="H1" s="63" t="s">
        <v>1</v>
      </c>
      <c r="I1" s="63"/>
      <c r="J1" s="63"/>
      <c r="K1" s="63"/>
      <c r="L1" s="63" t="s">
        <v>1</v>
      </c>
      <c r="M1" s="63"/>
      <c r="N1" s="63"/>
    </row>
    <row r="2" spans="1:14" ht="29.25" customHeight="1" x14ac:dyDescent="0.2">
      <c r="A2" s="62"/>
      <c r="B2" s="62"/>
      <c r="C2" s="64" t="s">
        <v>2</v>
      </c>
      <c r="D2" s="3" t="s">
        <v>3</v>
      </c>
      <c r="E2" s="4"/>
      <c r="F2" s="3" t="s">
        <v>4</v>
      </c>
      <c r="G2" s="5"/>
      <c r="H2" s="3" t="s">
        <v>5</v>
      </c>
      <c r="I2" s="4"/>
      <c r="J2" s="3" t="s">
        <v>6</v>
      </c>
      <c r="K2" s="5"/>
      <c r="L2" s="66" t="s">
        <v>7</v>
      </c>
      <c r="M2" s="5"/>
    </row>
    <row r="3" spans="1:14" ht="27" customHeight="1" x14ac:dyDescent="0.2">
      <c r="A3" s="7" t="s">
        <v>8</v>
      </c>
      <c r="B3" s="7" t="s">
        <v>9</v>
      </c>
      <c r="C3" s="65"/>
      <c r="D3" s="8" t="s">
        <v>10</v>
      </c>
      <c r="E3" s="9" t="s">
        <v>11</v>
      </c>
      <c r="F3" s="8" t="s">
        <v>12</v>
      </c>
      <c r="G3" s="9" t="s">
        <v>11</v>
      </c>
      <c r="H3" s="8" t="s">
        <v>13</v>
      </c>
      <c r="I3" s="9" t="s">
        <v>11</v>
      </c>
      <c r="J3" s="8" t="s">
        <v>14</v>
      </c>
      <c r="K3" s="9" t="s">
        <v>11</v>
      </c>
      <c r="L3" s="67"/>
      <c r="M3" s="9" t="s">
        <v>11</v>
      </c>
    </row>
    <row r="4" spans="1:14" x14ac:dyDescent="0.2">
      <c r="A4" s="10">
        <v>1</v>
      </c>
      <c r="B4" s="10" t="s">
        <v>15</v>
      </c>
      <c r="C4" s="11">
        <v>9587</v>
      </c>
      <c r="D4" s="12">
        <v>935000</v>
      </c>
      <c r="E4" s="12">
        <f>D4/$C4</f>
        <v>97.527902367789721</v>
      </c>
      <c r="F4" s="12">
        <v>0</v>
      </c>
      <c r="G4" s="12">
        <f>F4/$C4</f>
        <v>0</v>
      </c>
      <c r="H4" s="12">
        <v>4788447</v>
      </c>
      <c r="I4" s="12">
        <f>H4/$C4</f>
        <v>499.47293209554607</v>
      </c>
      <c r="J4" s="12">
        <v>516385</v>
      </c>
      <c r="K4" s="12">
        <f>J4/$C4</f>
        <v>53.863043705017212</v>
      </c>
      <c r="L4" s="13">
        <f>D4+F4+H4+J4</f>
        <v>6239832</v>
      </c>
      <c r="M4" s="12">
        <f>L4/$C4</f>
        <v>650.86387816835293</v>
      </c>
    </row>
    <row r="5" spans="1:14" x14ac:dyDescent="0.2">
      <c r="A5" s="14">
        <v>2</v>
      </c>
      <c r="B5" s="15" t="s">
        <v>16</v>
      </c>
      <c r="C5" s="11">
        <v>4277</v>
      </c>
      <c r="D5" s="16">
        <v>1421000</v>
      </c>
      <c r="E5" s="16">
        <f t="shared" ref="E5:E70" si="0">D5/$C5</f>
        <v>332.24222585924713</v>
      </c>
      <c r="F5" s="16">
        <v>0</v>
      </c>
      <c r="G5" s="16">
        <f t="shared" ref="G5:G70" si="1">F5/$C5</f>
        <v>0</v>
      </c>
      <c r="H5" s="16">
        <v>1322206</v>
      </c>
      <c r="I5" s="16">
        <f t="shared" ref="I5:I70" si="2">H5/$C5</f>
        <v>309.14332476034605</v>
      </c>
      <c r="J5" s="16">
        <v>154748</v>
      </c>
      <c r="K5" s="16">
        <f t="shared" ref="K5:K70" si="3">J5/$C5</f>
        <v>36.181435585690906</v>
      </c>
      <c r="L5" s="17">
        <f t="shared" ref="L5:L68" si="4">D5+F5+H5+J5</f>
        <v>2897954</v>
      </c>
      <c r="M5" s="16">
        <f t="shared" ref="M5:M70" si="5">L5/$C5</f>
        <v>677.56698620528402</v>
      </c>
    </row>
    <row r="6" spans="1:14" x14ac:dyDescent="0.2">
      <c r="A6" s="14">
        <v>3</v>
      </c>
      <c r="B6" s="15" t="s">
        <v>17</v>
      </c>
      <c r="C6" s="11">
        <v>19980</v>
      </c>
      <c r="D6" s="16">
        <v>9105000</v>
      </c>
      <c r="E6" s="16">
        <f t="shared" si="0"/>
        <v>455.70570570570572</v>
      </c>
      <c r="F6" s="16">
        <v>666666</v>
      </c>
      <c r="G6" s="16">
        <f t="shared" si="1"/>
        <v>33.366666666666667</v>
      </c>
      <c r="H6" s="16">
        <v>10567698</v>
      </c>
      <c r="I6" s="16">
        <f t="shared" si="2"/>
        <v>528.91381381381382</v>
      </c>
      <c r="J6" s="16">
        <v>731935</v>
      </c>
      <c r="K6" s="16">
        <f t="shared" si="3"/>
        <v>36.633383383383382</v>
      </c>
      <c r="L6" s="17">
        <f t="shared" si="4"/>
        <v>21071299</v>
      </c>
      <c r="M6" s="16">
        <f t="shared" si="5"/>
        <v>1054.6195695695696</v>
      </c>
    </row>
    <row r="7" spans="1:14" x14ac:dyDescent="0.2">
      <c r="A7" s="14">
        <v>4</v>
      </c>
      <c r="B7" s="15" t="s">
        <v>18</v>
      </c>
      <c r="C7" s="11">
        <v>3806</v>
      </c>
      <c r="D7" s="16">
        <v>104000</v>
      </c>
      <c r="E7" s="16">
        <f t="shared" si="0"/>
        <v>27.325275880189174</v>
      </c>
      <c r="F7" s="16">
        <v>0</v>
      </c>
      <c r="G7" s="16">
        <f t="shared" si="1"/>
        <v>0</v>
      </c>
      <c r="H7" s="16">
        <v>1185527</v>
      </c>
      <c r="I7" s="16">
        <f t="shared" si="2"/>
        <v>311.48896479243302</v>
      </c>
      <c r="J7" s="16">
        <v>477917</v>
      </c>
      <c r="K7" s="16">
        <f t="shared" si="3"/>
        <v>125.56936416184971</v>
      </c>
      <c r="L7" s="17">
        <f t="shared" si="4"/>
        <v>1767444</v>
      </c>
      <c r="M7" s="16">
        <f t="shared" si="5"/>
        <v>464.3836048344719</v>
      </c>
    </row>
    <row r="8" spans="1:14" x14ac:dyDescent="0.2">
      <c r="A8" s="18">
        <v>5</v>
      </c>
      <c r="B8" s="19" t="s">
        <v>19</v>
      </c>
      <c r="C8" s="20">
        <v>6037</v>
      </c>
      <c r="D8" s="21">
        <v>433338</v>
      </c>
      <c r="E8" s="21">
        <f t="shared" si="0"/>
        <v>71.780354480702329</v>
      </c>
      <c r="F8" s="21">
        <v>0</v>
      </c>
      <c r="G8" s="21">
        <f t="shared" si="1"/>
        <v>0</v>
      </c>
      <c r="H8" s="21">
        <v>15401510</v>
      </c>
      <c r="I8" s="21">
        <f t="shared" si="2"/>
        <v>2551.1860195461322</v>
      </c>
      <c r="J8" s="21">
        <v>562011</v>
      </c>
      <c r="K8" s="21">
        <f t="shared" si="3"/>
        <v>93.094417757164152</v>
      </c>
      <c r="L8" s="22">
        <f t="shared" si="4"/>
        <v>16396859</v>
      </c>
      <c r="M8" s="21">
        <f t="shared" si="5"/>
        <v>2716.0607917839989</v>
      </c>
    </row>
    <row r="9" spans="1:14" x14ac:dyDescent="0.2">
      <c r="A9" s="10">
        <v>6</v>
      </c>
      <c r="B9" s="10" t="s">
        <v>20</v>
      </c>
      <c r="C9" s="11">
        <v>6077</v>
      </c>
      <c r="D9" s="12">
        <v>1680000</v>
      </c>
      <c r="E9" s="12">
        <f t="shared" si="0"/>
        <v>276.45219680763535</v>
      </c>
      <c r="F9" s="12">
        <v>0</v>
      </c>
      <c r="G9" s="12">
        <f t="shared" si="1"/>
        <v>0</v>
      </c>
      <c r="H9" s="12">
        <v>475955</v>
      </c>
      <c r="I9" s="12">
        <f t="shared" si="2"/>
        <v>78.320717459272672</v>
      </c>
      <c r="J9" s="12">
        <v>289891</v>
      </c>
      <c r="K9" s="12">
        <f t="shared" si="3"/>
        <v>47.702978443310847</v>
      </c>
      <c r="L9" s="13">
        <f t="shared" si="4"/>
        <v>2445846</v>
      </c>
      <c r="M9" s="12">
        <f t="shared" si="5"/>
        <v>402.47589271021889</v>
      </c>
    </row>
    <row r="10" spans="1:14" x14ac:dyDescent="0.2">
      <c r="A10" s="14">
        <v>7</v>
      </c>
      <c r="B10" s="15" t="s">
        <v>21</v>
      </c>
      <c r="C10" s="11">
        <v>2307</v>
      </c>
      <c r="D10" s="16">
        <v>1119618</v>
      </c>
      <c r="E10" s="16">
        <f t="shared" si="0"/>
        <v>485.31339401820549</v>
      </c>
      <c r="F10" s="16">
        <v>0</v>
      </c>
      <c r="G10" s="16">
        <f t="shared" si="1"/>
        <v>0</v>
      </c>
      <c r="H10" s="16">
        <v>1889791</v>
      </c>
      <c r="I10" s="16">
        <f t="shared" si="2"/>
        <v>819.15517988729948</v>
      </c>
      <c r="J10" s="16">
        <v>168384</v>
      </c>
      <c r="K10" s="16">
        <f t="shared" si="3"/>
        <v>72.988296488946688</v>
      </c>
      <c r="L10" s="17">
        <f t="shared" si="4"/>
        <v>3177793</v>
      </c>
      <c r="M10" s="16">
        <f t="shared" si="5"/>
        <v>1377.4568703944517</v>
      </c>
    </row>
    <row r="11" spans="1:14" x14ac:dyDescent="0.2">
      <c r="A11" s="14">
        <v>8</v>
      </c>
      <c r="B11" s="15" t="s">
        <v>22</v>
      </c>
      <c r="C11" s="11">
        <v>20707</v>
      </c>
      <c r="D11" s="16">
        <v>16616842</v>
      </c>
      <c r="E11" s="16">
        <f t="shared" si="0"/>
        <v>802.47462210846572</v>
      </c>
      <c r="F11" s="16">
        <v>0</v>
      </c>
      <c r="G11" s="16">
        <f t="shared" si="1"/>
        <v>0</v>
      </c>
      <c r="H11" s="16">
        <v>86363030</v>
      </c>
      <c r="I11" s="16">
        <f t="shared" si="2"/>
        <v>4170.7166658617862</v>
      </c>
      <c r="J11" s="16">
        <v>475318</v>
      </c>
      <c r="K11" s="16">
        <f t="shared" si="3"/>
        <v>22.95445984449703</v>
      </c>
      <c r="L11" s="17">
        <f t="shared" si="4"/>
        <v>103455190</v>
      </c>
      <c r="M11" s="16">
        <f t="shared" si="5"/>
        <v>4996.1457478147486</v>
      </c>
    </row>
    <row r="12" spans="1:14" x14ac:dyDescent="0.2">
      <c r="A12" s="14">
        <v>9</v>
      </c>
      <c r="B12" s="15" t="s">
        <v>23</v>
      </c>
      <c r="C12" s="11">
        <v>41894</v>
      </c>
      <c r="D12" s="16">
        <v>6997964</v>
      </c>
      <c r="E12" s="16">
        <f t="shared" si="0"/>
        <v>167.03976703107844</v>
      </c>
      <c r="F12" s="16">
        <v>0</v>
      </c>
      <c r="G12" s="16">
        <f t="shared" si="1"/>
        <v>0</v>
      </c>
      <c r="H12" s="16">
        <v>4633303</v>
      </c>
      <c r="I12" s="16">
        <f t="shared" si="2"/>
        <v>110.59586098247959</v>
      </c>
      <c r="J12" s="16">
        <v>2819635</v>
      </c>
      <c r="K12" s="16">
        <f t="shared" si="3"/>
        <v>67.304029216594259</v>
      </c>
      <c r="L12" s="17">
        <f t="shared" si="4"/>
        <v>14450902</v>
      </c>
      <c r="M12" s="16">
        <f t="shared" si="5"/>
        <v>344.93965723015231</v>
      </c>
    </row>
    <row r="13" spans="1:14" x14ac:dyDescent="0.2">
      <c r="A13" s="18">
        <v>10</v>
      </c>
      <c r="B13" s="19" t="s">
        <v>24</v>
      </c>
      <c r="C13" s="20">
        <v>33116</v>
      </c>
      <c r="D13" s="21">
        <v>20100390</v>
      </c>
      <c r="E13" s="21">
        <f t="shared" si="0"/>
        <v>606.96913878487737</v>
      </c>
      <c r="F13" s="21">
        <v>36313345</v>
      </c>
      <c r="G13" s="21">
        <f t="shared" si="1"/>
        <v>1096.5498550549582</v>
      </c>
      <c r="H13" s="21">
        <v>4166104</v>
      </c>
      <c r="I13" s="21">
        <f t="shared" si="2"/>
        <v>125.80335789346539</v>
      </c>
      <c r="J13" s="21">
        <v>1350150</v>
      </c>
      <c r="K13" s="21">
        <f t="shared" si="3"/>
        <v>40.770322502717718</v>
      </c>
      <c r="L13" s="22">
        <f t="shared" si="4"/>
        <v>61929989</v>
      </c>
      <c r="M13" s="21">
        <f t="shared" si="5"/>
        <v>1870.0926742360189</v>
      </c>
    </row>
    <row r="14" spans="1:14" x14ac:dyDescent="0.2">
      <c r="A14" s="10">
        <v>11</v>
      </c>
      <c r="B14" s="10" t="s">
        <v>25</v>
      </c>
      <c r="C14" s="11">
        <v>1670</v>
      </c>
      <c r="D14" s="12">
        <v>522727</v>
      </c>
      <c r="E14" s="12">
        <f t="shared" si="0"/>
        <v>313.01017964071855</v>
      </c>
      <c r="F14" s="12">
        <v>0</v>
      </c>
      <c r="G14" s="12">
        <f t="shared" si="1"/>
        <v>0</v>
      </c>
      <c r="H14" s="12">
        <v>0</v>
      </c>
      <c r="I14" s="12">
        <f t="shared" si="2"/>
        <v>0</v>
      </c>
      <c r="J14" s="12">
        <v>97957</v>
      </c>
      <c r="K14" s="12">
        <f t="shared" si="3"/>
        <v>58.656886227544909</v>
      </c>
      <c r="L14" s="13">
        <f t="shared" si="4"/>
        <v>620684</v>
      </c>
      <c r="M14" s="12">
        <f t="shared" si="5"/>
        <v>371.66706586826348</v>
      </c>
    </row>
    <row r="15" spans="1:14" x14ac:dyDescent="0.2">
      <c r="A15" s="14">
        <v>12</v>
      </c>
      <c r="B15" s="15" t="s">
        <v>26</v>
      </c>
      <c r="C15" s="11">
        <v>1287</v>
      </c>
      <c r="D15" s="16">
        <v>881000</v>
      </c>
      <c r="E15" s="16">
        <f t="shared" si="0"/>
        <v>684.53768453768453</v>
      </c>
      <c r="F15" s="16">
        <v>0</v>
      </c>
      <c r="G15" s="16">
        <f t="shared" si="1"/>
        <v>0</v>
      </c>
      <c r="H15" s="16">
        <v>805485</v>
      </c>
      <c r="I15" s="16">
        <f t="shared" si="2"/>
        <v>625.8624708624709</v>
      </c>
      <c r="J15" s="16">
        <v>10735</v>
      </c>
      <c r="K15" s="16">
        <f t="shared" si="3"/>
        <v>8.3411033411033415</v>
      </c>
      <c r="L15" s="17">
        <f t="shared" si="4"/>
        <v>1697220</v>
      </c>
      <c r="M15" s="16">
        <f t="shared" si="5"/>
        <v>1318.7412587412587</v>
      </c>
    </row>
    <row r="16" spans="1:14" x14ac:dyDescent="0.2">
      <c r="A16" s="14">
        <v>13</v>
      </c>
      <c r="B16" s="15" t="s">
        <v>27</v>
      </c>
      <c r="C16" s="11">
        <v>1555</v>
      </c>
      <c r="D16" s="16">
        <v>124182</v>
      </c>
      <c r="E16" s="16">
        <f t="shared" si="0"/>
        <v>79.859807073954983</v>
      </c>
      <c r="F16" s="16">
        <v>600</v>
      </c>
      <c r="G16" s="16">
        <f t="shared" si="1"/>
        <v>0.38585209003215432</v>
      </c>
      <c r="H16" s="16">
        <v>179589</v>
      </c>
      <c r="I16" s="16">
        <f t="shared" si="2"/>
        <v>115.49131832797427</v>
      </c>
      <c r="J16" s="16">
        <v>227531</v>
      </c>
      <c r="K16" s="16">
        <f t="shared" si="3"/>
        <v>146.32218649517685</v>
      </c>
      <c r="L16" s="17">
        <f t="shared" si="4"/>
        <v>531902</v>
      </c>
      <c r="M16" s="16">
        <f t="shared" si="5"/>
        <v>342.05916398713828</v>
      </c>
    </row>
    <row r="17" spans="1:13" x14ac:dyDescent="0.2">
      <c r="A17" s="14">
        <v>14</v>
      </c>
      <c r="B17" s="15" t="s">
        <v>28</v>
      </c>
      <c r="C17" s="11">
        <v>2105</v>
      </c>
      <c r="D17" s="16">
        <v>1070430</v>
      </c>
      <c r="E17" s="16">
        <f t="shared" si="0"/>
        <v>508.51781472684087</v>
      </c>
      <c r="F17" s="16">
        <v>2250000</v>
      </c>
      <c r="G17" s="16">
        <f t="shared" si="1"/>
        <v>1068.8836104513064</v>
      </c>
      <c r="H17" s="16">
        <v>2338892</v>
      </c>
      <c r="I17" s="16">
        <f t="shared" si="2"/>
        <v>1111.1125890736341</v>
      </c>
      <c r="J17" s="16">
        <v>151005</v>
      </c>
      <c r="K17" s="16">
        <f t="shared" si="3"/>
        <v>71.736342042755339</v>
      </c>
      <c r="L17" s="17">
        <f t="shared" si="4"/>
        <v>5810327</v>
      </c>
      <c r="M17" s="16">
        <f t="shared" si="5"/>
        <v>2760.2503562945367</v>
      </c>
    </row>
    <row r="18" spans="1:13" x14ac:dyDescent="0.2">
      <c r="A18" s="18">
        <v>15</v>
      </c>
      <c r="B18" s="19" t="s">
        <v>29</v>
      </c>
      <c r="C18" s="20">
        <v>3876</v>
      </c>
      <c r="D18" s="21">
        <v>572066</v>
      </c>
      <c r="E18" s="21">
        <f t="shared" si="0"/>
        <v>147.59184726522187</v>
      </c>
      <c r="F18" s="21">
        <v>0</v>
      </c>
      <c r="G18" s="21">
        <f t="shared" si="1"/>
        <v>0</v>
      </c>
      <c r="H18" s="21">
        <v>5939633</v>
      </c>
      <c r="I18" s="21">
        <f t="shared" si="2"/>
        <v>1532.4130546955623</v>
      </c>
      <c r="J18" s="21">
        <v>190094</v>
      </c>
      <c r="K18" s="21">
        <f t="shared" si="3"/>
        <v>49.043859649122808</v>
      </c>
      <c r="L18" s="22">
        <f t="shared" si="4"/>
        <v>6701793</v>
      </c>
      <c r="M18" s="21">
        <f t="shared" si="5"/>
        <v>1729.0487616099072</v>
      </c>
    </row>
    <row r="19" spans="1:13" x14ac:dyDescent="0.2">
      <c r="A19" s="10">
        <v>16</v>
      </c>
      <c r="B19" s="10" t="s">
        <v>30</v>
      </c>
      <c r="C19" s="11">
        <v>4923</v>
      </c>
      <c r="D19" s="12">
        <v>1743000</v>
      </c>
      <c r="E19" s="12">
        <f t="shared" si="0"/>
        <v>354.05240706886048</v>
      </c>
      <c r="F19" s="12">
        <v>0</v>
      </c>
      <c r="G19" s="12">
        <f t="shared" si="1"/>
        <v>0</v>
      </c>
      <c r="H19" s="12">
        <v>14776</v>
      </c>
      <c r="I19" s="12">
        <f t="shared" si="2"/>
        <v>3.0014218972171438</v>
      </c>
      <c r="J19" s="12">
        <v>438082</v>
      </c>
      <c r="K19" s="12">
        <f t="shared" si="3"/>
        <v>88.986796668697949</v>
      </c>
      <c r="L19" s="13">
        <f t="shared" si="4"/>
        <v>2195858</v>
      </c>
      <c r="M19" s="12">
        <f t="shared" si="5"/>
        <v>446.04062563477555</v>
      </c>
    </row>
    <row r="20" spans="1:13" x14ac:dyDescent="0.2">
      <c r="A20" s="14">
        <v>17</v>
      </c>
      <c r="B20" s="15" t="s">
        <v>31</v>
      </c>
      <c r="C20" s="11">
        <v>42764</v>
      </c>
      <c r="D20" s="16">
        <v>1503198</v>
      </c>
      <c r="E20" s="16">
        <f t="shared" si="0"/>
        <v>35.151014872322513</v>
      </c>
      <c r="F20" s="16">
        <v>0</v>
      </c>
      <c r="G20" s="16">
        <f t="shared" si="1"/>
        <v>0</v>
      </c>
      <c r="H20" s="16">
        <v>15992771</v>
      </c>
      <c r="I20" s="16">
        <f t="shared" si="2"/>
        <v>373.97743429052474</v>
      </c>
      <c r="J20" s="16">
        <v>6174063</v>
      </c>
      <c r="K20" s="16">
        <f t="shared" si="3"/>
        <v>144.37524553362641</v>
      </c>
      <c r="L20" s="17">
        <f t="shared" si="4"/>
        <v>23670032</v>
      </c>
      <c r="M20" s="16">
        <f t="shared" si="5"/>
        <v>553.50369469647364</v>
      </c>
    </row>
    <row r="21" spans="1:13" x14ac:dyDescent="0.2">
      <c r="A21" s="14">
        <v>18</v>
      </c>
      <c r="B21" s="15" t="s">
        <v>32</v>
      </c>
      <c r="C21" s="11">
        <v>1229</v>
      </c>
      <c r="D21" s="16">
        <v>0</v>
      </c>
      <c r="E21" s="16">
        <f t="shared" si="0"/>
        <v>0</v>
      </c>
      <c r="F21" s="16">
        <v>0</v>
      </c>
      <c r="G21" s="16">
        <f t="shared" si="1"/>
        <v>0</v>
      </c>
      <c r="H21" s="16">
        <v>3400960</v>
      </c>
      <c r="I21" s="16">
        <f t="shared" si="2"/>
        <v>2767.2579332790888</v>
      </c>
      <c r="J21" s="16">
        <v>130348</v>
      </c>
      <c r="K21" s="16">
        <f t="shared" si="3"/>
        <v>106.06021155410903</v>
      </c>
      <c r="L21" s="17">
        <f t="shared" si="4"/>
        <v>3531308</v>
      </c>
      <c r="M21" s="16">
        <f t="shared" si="5"/>
        <v>2873.3181448331979</v>
      </c>
    </row>
    <row r="22" spans="1:13" x14ac:dyDescent="0.2">
      <c r="A22" s="14">
        <v>19</v>
      </c>
      <c r="B22" s="15" t="s">
        <v>33</v>
      </c>
      <c r="C22" s="11">
        <v>2114</v>
      </c>
      <c r="D22" s="16">
        <v>0</v>
      </c>
      <c r="E22" s="16">
        <f t="shared" si="0"/>
        <v>0</v>
      </c>
      <c r="F22" s="16">
        <v>0</v>
      </c>
      <c r="G22" s="16">
        <f t="shared" si="1"/>
        <v>0</v>
      </c>
      <c r="H22" s="16">
        <v>985413</v>
      </c>
      <c r="I22" s="16">
        <f t="shared" si="2"/>
        <v>466.13670766319774</v>
      </c>
      <c r="J22" s="16">
        <v>148654</v>
      </c>
      <c r="K22" s="16">
        <f t="shared" si="3"/>
        <v>70.318826868495748</v>
      </c>
      <c r="L22" s="17">
        <f t="shared" si="4"/>
        <v>1134067</v>
      </c>
      <c r="M22" s="16">
        <f t="shared" si="5"/>
        <v>536.4555345316935</v>
      </c>
    </row>
    <row r="23" spans="1:13" x14ac:dyDescent="0.2">
      <c r="A23" s="18">
        <v>20</v>
      </c>
      <c r="B23" s="19" t="s">
        <v>34</v>
      </c>
      <c r="C23" s="20">
        <v>5995</v>
      </c>
      <c r="D23" s="21">
        <v>858182</v>
      </c>
      <c r="E23" s="21">
        <f t="shared" si="0"/>
        <v>143.14962468723937</v>
      </c>
      <c r="F23" s="21">
        <v>0</v>
      </c>
      <c r="G23" s="21">
        <f t="shared" si="1"/>
        <v>0</v>
      </c>
      <c r="H23" s="21">
        <v>4658982</v>
      </c>
      <c r="I23" s="21">
        <f t="shared" si="2"/>
        <v>777.14462051709756</v>
      </c>
      <c r="J23" s="21">
        <v>570488</v>
      </c>
      <c r="K23" s="21">
        <f t="shared" si="3"/>
        <v>95.16063386155129</v>
      </c>
      <c r="L23" s="22">
        <f t="shared" si="4"/>
        <v>6087652</v>
      </c>
      <c r="M23" s="21">
        <f t="shared" si="5"/>
        <v>1015.4548790658882</v>
      </c>
    </row>
    <row r="24" spans="1:13" x14ac:dyDescent="0.2">
      <c r="A24" s="10">
        <v>21</v>
      </c>
      <c r="B24" s="10" t="s">
        <v>35</v>
      </c>
      <c r="C24" s="11">
        <v>3175</v>
      </c>
      <c r="D24" s="12">
        <v>1365746</v>
      </c>
      <c r="E24" s="12">
        <f t="shared" si="0"/>
        <v>430.15622047244096</v>
      </c>
      <c r="F24" s="12">
        <v>0</v>
      </c>
      <c r="G24" s="12">
        <f t="shared" si="1"/>
        <v>0</v>
      </c>
      <c r="H24" s="12">
        <v>1858495</v>
      </c>
      <c r="I24" s="12">
        <f t="shared" si="2"/>
        <v>585.3527559055118</v>
      </c>
      <c r="J24" s="12">
        <v>467409</v>
      </c>
      <c r="K24" s="12">
        <f t="shared" si="3"/>
        <v>147.21543307086614</v>
      </c>
      <c r="L24" s="13">
        <f t="shared" si="4"/>
        <v>3691650</v>
      </c>
      <c r="M24" s="12">
        <f t="shared" si="5"/>
        <v>1162.724409448819</v>
      </c>
    </row>
    <row r="25" spans="1:13" x14ac:dyDescent="0.2">
      <c r="A25" s="14">
        <v>22</v>
      </c>
      <c r="B25" s="15" t="s">
        <v>36</v>
      </c>
      <c r="C25" s="11">
        <v>3332</v>
      </c>
      <c r="D25" s="16">
        <v>320872</v>
      </c>
      <c r="E25" s="16">
        <f t="shared" si="0"/>
        <v>96.30012004801921</v>
      </c>
      <c r="F25" s="16">
        <v>968162</v>
      </c>
      <c r="G25" s="16">
        <f t="shared" si="1"/>
        <v>290.56482593037214</v>
      </c>
      <c r="H25" s="16">
        <v>3040991</v>
      </c>
      <c r="I25" s="16">
        <f t="shared" si="2"/>
        <v>912.66236494597842</v>
      </c>
      <c r="J25" s="16">
        <v>159981</v>
      </c>
      <c r="K25" s="16">
        <f t="shared" si="3"/>
        <v>48.013505402160867</v>
      </c>
      <c r="L25" s="17">
        <f t="shared" si="4"/>
        <v>4490006</v>
      </c>
      <c r="M25" s="16">
        <f t="shared" si="5"/>
        <v>1347.5408163265306</v>
      </c>
    </row>
    <row r="26" spans="1:13" x14ac:dyDescent="0.2">
      <c r="A26" s="14">
        <v>23</v>
      </c>
      <c r="B26" s="15" t="s">
        <v>37</v>
      </c>
      <c r="C26" s="11">
        <v>13652</v>
      </c>
      <c r="D26" s="16">
        <v>5330000</v>
      </c>
      <c r="E26" s="16">
        <f t="shared" si="0"/>
        <v>390.41898622912396</v>
      </c>
      <c r="F26" s="16">
        <v>0</v>
      </c>
      <c r="G26" s="16">
        <f t="shared" si="1"/>
        <v>0</v>
      </c>
      <c r="H26" s="16">
        <v>25325</v>
      </c>
      <c r="I26" s="16">
        <f t="shared" si="2"/>
        <v>1.8550395546440082</v>
      </c>
      <c r="J26" s="16">
        <v>503349</v>
      </c>
      <c r="K26" s="16">
        <f t="shared" si="3"/>
        <v>36.869982420158216</v>
      </c>
      <c r="L26" s="17">
        <f t="shared" si="4"/>
        <v>5858674</v>
      </c>
      <c r="M26" s="16">
        <f t="shared" si="5"/>
        <v>429.14400820392615</v>
      </c>
    </row>
    <row r="27" spans="1:13" x14ac:dyDescent="0.2">
      <c r="A27" s="14">
        <v>24</v>
      </c>
      <c r="B27" s="15" t="s">
        <v>38</v>
      </c>
      <c r="C27" s="11">
        <v>4535</v>
      </c>
      <c r="D27" s="16">
        <v>1588444</v>
      </c>
      <c r="E27" s="16">
        <f t="shared" si="0"/>
        <v>350.2632855567806</v>
      </c>
      <c r="F27" s="16">
        <v>0</v>
      </c>
      <c r="G27" s="16">
        <f t="shared" si="1"/>
        <v>0</v>
      </c>
      <c r="H27" s="16">
        <v>22251014</v>
      </c>
      <c r="I27" s="16">
        <f t="shared" si="2"/>
        <v>4906.5080485115768</v>
      </c>
      <c r="J27" s="16">
        <v>240906</v>
      </c>
      <c r="K27" s="16">
        <f t="shared" si="3"/>
        <v>53.121499448732081</v>
      </c>
      <c r="L27" s="17">
        <f t="shared" si="4"/>
        <v>24080364</v>
      </c>
      <c r="M27" s="16">
        <f t="shared" si="5"/>
        <v>5309.8928335170895</v>
      </c>
    </row>
    <row r="28" spans="1:13" x14ac:dyDescent="0.2">
      <c r="A28" s="18">
        <v>25</v>
      </c>
      <c r="B28" s="19" t="s">
        <v>39</v>
      </c>
      <c r="C28" s="20">
        <v>2246</v>
      </c>
      <c r="D28" s="21">
        <v>1127080</v>
      </c>
      <c r="E28" s="21">
        <f t="shared" si="0"/>
        <v>501.8165627782725</v>
      </c>
      <c r="F28" s="21">
        <v>0</v>
      </c>
      <c r="G28" s="21">
        <f t="shared" si="1"/>
        <v>0</v>
      </c>
      <c r="H28" s="21">
        <v>1949598</v>
      </c>
      <c r="I28" s="21">
        <f t="shared" si="2"/>
        <v>868.03116651825462</v>
      </c>
      <c r="J28" s="21">
        <v>115051</v>
      </c>
      <c r="K28" s="21">
        <f t="shared" si="3"/>
        <v>51.224844167408726</v>
      </c>
      <c r="L28" s="22">
        <f t="shared" si="4"/>
        <v>3191729</v>
      </c>
      <c r="M28" s="21">
        <f t="shared" si="5"/>
        <v>1421.0725734639359</v>
      </c>
    </row>
    <row r="29" spans="1:13" x14ac:dyDescent="0.2">
      <c r="A29" s="10">
        <v>26</v>
      </c>
      <c r="B29" s="10" t="s">
        <v>40</v>
      </c>
      <c r="C29" s="11">
        <v>45253</v>
      </c>
      <c r="D29" s="12">
        <v>14802109</v>
      </c>
      <c r="E29" s="12">
        <f t="shared" si="0"/>
        <v>327.09674496718452</v>
      </c>
      <c r="F29" s="12">
        <v>0</v>
      </c>
      <c r="G29" s="12">
        <f t="shared" si="1"/>
        <v>0</v>
      </c>
      <c r="H29" s="12">
        <v>41916126</v>
      </c>
      <c r="I29" s="12">
        <f t="shared" si="2"/>
        <v>926.26181689611735</v>
      </c>
      <c r="J29" s="12">
        <v>4598539</v>
      </c>
      <c r="K29" s="12">
        <f t="shared" si="3"/>
        <v>101.6184341369633</v>
      </c>
      <c r="L29" s="13">
        <f t="shared" si="4"/>
        <v>61316774</v>
      </c>
      <c r="M29" s="12">
        <f t="shared" si="5"/>
        <v>1354.9769960002652</v>
      </c>
    </row>
    <row r="30" spans="1:13" x14ac:dyDescent="0.2">
      <c r="A30" s="14">
        <v>27</v>
      </c>
      <c r="B30" s="15" t="s">
        <v>41</v>
      </c>
      <c r="C30" s="11">
        <v>5846</v>
      </c>
      <c r="D30" s="16">
        <v>1713000</v>
      </c>
      <c r="E30" s="16">
        <f t="shared" si="0"/>
        <v>293.02086897023605</v>
      </c>
      <c r="F30" s="16">
        <v>0</v>
      </c>
      <c r="G30" s="16">
        <f t="shared" si="1"/>
        <v>0</v>
      </c>
      <c r="H30" s="16">
        <v>79138</v>
      </c>
      <c r="I30" s="16">
        <f t="shared" si="2"/>
        <v>13.537119397878891</v>
      </c>
      <c r="J30" s="16">
        <v>338372</v>
      </c>
      <c r="K30" s="16">
        <f t="shared" si="3"/>
        <v>57.880944235374614</v>
      </c>
      <c r="L30" s="17">
        <f t="shared" si="4"/>
        <v>2130510</v>
      </c>
      <c r="M30" s="16">
        <f t="shared" si="5"/>
        <v>364.43893260348955</v>
      </c>
    </row>
    <row r="31" spans="1:13" x14ac:dyDescent="0.2">
      <c r="A31" s="14">
        <v>28</v>
      </c>
      <c r="B31" s="15" t="s">
        <v>42</v>
      </c>
      <c r="C31" s="11">
        <v>30218</v>
      </c>
      <c r="D31" s="16">
        <v>6852290</v>
      </c>
      <c r="E31" s="16">
        <f t="shared" si="0"/>
        <v>226.76186378979415</v>
      </c>
      <c r="F31" s="16">
        <v>3373684</v>
      </c>
      <c r="G31" s="16">
        <f t="shared" si="1"/>
        <v>111.64484744192204</v>
      </c>
      <c r="H31" s="16">
        <v>6942335</v>
      </c>
      <c r="I31" s="16">
        <f t="shared" si="2"/>
        <v>229.74171023893044</v>
      </c>
      <c r="J31" s="16">
        <v>1625143</v>
      </c>
      <c r="K31" s="16">
        <f t="shared" si="3"/>
        <v>53.780627440598316</v>
      </c>
      <c r="L31" s="17">
        <f t="shared" si="4"/>
        <v>18793452</v>
      </c>
      <c r="M31" s="16">
        <f t="shared" si="5"/>
        <v>621.92904891124499</v>
      </c>
    </row>
    <row r="32" spans="1:13" x14ac:dyDescent="0.2">
      <c r="A32" s="14">
        <v>29</v>
      </c>
      <c r="B32" s="15" t="s">
        <v>43</v>
      </c>
      <c r="C32" s="11">
        <v>14426</v>
      </c>
      <c r="D32" s="16">
        <v>6295557</v>
      </c>
      <c r="E32" s="16">
        <f t="shared" si="0"/>
        <v>436.40350755580204</v>
      </c>
      <c r="F32" s="16">
        <v>0</v>
      </c>
      <c r="G32" s="16">
        <f t="shared" si="1"/>
        <v>0</v>
      </c>
      <c r="H32" s="16">
        <v>3993835</v>
      </c>
      <c r="I32" s="16">
        <f t="shared" si="2"/>
        <v>276.84978511021768</v>
      </c>
      <c r="J32" s="16">
        <v>773464</v>
      </c>
      <c r="K32" s="16">
        <f t="shared" si="3"/>
        <v>53.615971163177598</v>
      </c>
      <c r="L32" s="17">
        <f t="shared" si="4"/>
        <v>11062856</v>
      </c>
      <c r="M32" s="16">
        <f t="shared" si="5"/>
        <v>766.86926382919728</v>
      </c>
    </row>
    <row r="33" spans="1:13" x14ac:dyDescent="0.2">
      <c r="A33" s="18">
        <v>30</v>
      </c>
      <c r="B33" s="19" t="s">
        <v>44</v>
      </c>
      <c r="C33" s="20">
        <v>2649</v>
      </c>
      <c r="D33" s="21">
        <v>480000</v>
      </c>
      <c r="E33" s="21">
        <f t="shared" si="0"/>
        <v>181.2004530011325</v>
      </c>
      <c r="F33" s="21">
        <v>901</v>
      </c>
      <c r="G33" s="21">
        <f t="shared" si="1"/>
        <v>0.34012835032087579</v>
      </c>
      <c r="H33" s="21">
        <v>2251488</v>
      </c>
      <c r="I33" s="21">
        <f t="shared" si="2"/>
        <v>849.93884484711214</v>
      </c>
      <c r="J33" s="21">
        <v>130931</v>
      </c>
      <c r="K33" s="21">
        <f t="shared" si="3"/>
        <v>49.426576066440163</v>
      </c>
      <c r="L33" s="22">
        <f t="shared" si="4"/>
        <v>2863320</v>
      </c>
      <c r="M33" s="21">
        <f t="shared" si="5"/>
        <v>1080.9060022650056</v>
      </c>
    </row>
    <row r="34" spans="1:13" x14ac:dyDescent="0.2">
      <c r="A34" s="10">
        <v>31</v>
      </c>
      <c r="B34" s="10" t="s">
        <v>45</v>
      </c>
      <c r="C34" s="11">
        <v>6663</v>
      </c>
      <c r="D34" s="12">
        <v>1934133</v>
      </c>
      <c r="E34" s="12">
        <f t="shared" si="0"/>
        <v>290.27960378208013</v>
      </c>
      <c r="F34" s="12">
        <v>0</v>
      </c>
      <c r="G34" s="12">
        <f t="shared" si="1"/>
        <v>0</v>
      </c>
      <c r="H34" s="12">
        <v>6150606</v>
      </c>
      <c r="I34" s="12">
        <f t="shared" si="2"/>
        <v>923.09860423232783</v>
      </c>
      <c r="J34" s="12">
        <v>343494</v>
      </c>
      <c r="K34" s="12">
        <f t="shared" si="3"/>
        <v>51.552453849617287</v>
      </c>
      <c r="L34" s="13">
        <f t="shared" si="4"/>
        <v>8428233</v>
      </c>
      <c r="M34" s="12">
        <f t="shared" si="5"/>
        <v>1264.9306618640253</v>
      </c>
    </row>
    <row r="35" spans="1:13" x14ac:dyDescent="0.2">
      <c r="A35" s="14">
        <v>32</v>
      </c>
      <c r="B35" s="15" t="s">
        <v>46</v>
      </c>
      <c r="C35" s="11">
        <v>24468</v>
      </c>
      <c r="D35" s="16">
        <v>4622187</v>
      </c>
      <c r="E35" s="16">
        <f t="shared" si="0"/>
        <v>188.9074301128004</v>
      </c>
      <c r="F35" s="16">
        <v>0</v>
      </c>
      <c r="G35" s="16">
        <f t="shared" si="1"/>
        <v>0</v>
      </c>
      <c r="H35" s="16">
        <v>9025722</v>
      </c>
      <c r="I35" s="16">
        <f t="shared" si="2"/>
        <v>368.8786169691025</v>
      </c>
      <c r="J35" s="16">
        <v>620689</v>
      </c>
      <c r="K35" s="16">
        <f t="shared" si="3"/>
        <v>25.367377799574957</v>
      </c>
      <c r="L35" s="17">
        <f t="shared" si="4"/>
        <v>14268598</v>
      </c>
      <c r="M35" s="16">
        <f t="shared" si="5"/>
        <v>583.1534248814778</v>
      </c>
    </row>
    <row r="36" spans="1:13" x14ac:dyDescent="0.2">
      <c r="A36" s="14">
        <v>33</v>
      </c>
      <c r="B36" s="15" t="s">
        <v>47</v>
      </c>
      <c r="C36" s="11">
        <v>1957</v>
      </c>
      <c r="D36" s="16">
        <v>921086</v>
      </c>
      <c r="E36" s="16">
        <f t="shared" si="0"/>
        <v>470.66223811957076</v>
      </c>
      <c r="F36" s="16">
        <v>0</v>
      </c>
      <c r="G36" s="16">
        <f t="shared" si="1"/>
        <v>0</v>
      </c>
      <c r="H36" s="16">
        <v>32962</v>
      </c>
      <c r="I36" s="16">
        <f t="shared" si="2"/>
        <v>16.843127235564641</v>
      </c>
      <c r="J36" s="16">
        <v>309698</v>
      </c>
      <c r="K36" s="16">
        <f t="shared" si="3"/>
        <v>158.25140521205927</v>
      </c>
      <c r="L36" s="17">
        <f t="shared" si="4"/>
        <v>1263746</v>
      </c>
      <c r="M36" s="16">
        <f t="shared" si="5"/>
        <v>645.75677056719474</v>
      </c>
    </row>
    <row r="37" spans="1:13" x14ac:dyDescent="0.2">
      <c r="A37" s="14">
        <v>34</v>
      </c>
      <c r="B37" s="15" t="s">
        <v>48</v>
      </c>
      <c r="C37" s="11">
        <v>4512</v>
      </c>
      <c r="D37" s="16">
        <v>738982</v>
      </c>
      <c r="E37" s="16">
        <f t="shared" si="0"/>
        <v>163.78147163120568</v>
      </c>
      <c r="F37" s="16">
        <v>2108</v>
      </c>
      <c r="G37" s="16">
        <f t="shared" si="1"/>
        <v>0.46719858156028371</v>
      </c>
      <c r="H37" s="16">
        <v>204645</v>
      </c>
      <c r="I37" s="16">
        <f t="shared" si="2"/>
        <v>45.355718085106382</v>
      </c>
      <c r="J37" s="16">
        <v>803029</v>
      </c>
      <c r="K37" s="16">
        <f t="shared" si="3"/>
        <v>177.9762854609929</v>
      </c>
      <c r="L37" s="17">
        <f t="shared" si="4"/>
        <v>1748764</v>
      </c>
      <c r="M37" s="16">
        <f t="shared" si="5"/>
        <v>387.58067375886526</v>
      </c>
    </row>
    <row r="38" spans="1:13" x14ac:dyDescent="0.2">
      <c r="A38" s="18">
        <v>35</v>
      </c>
      <c r="B38" s="19" t="s">
        <v>49</v>
      </c>
      <c r="C38" s="20">
        <v>6805</v>
      </c>
      <c r="D38" s="21">
        <v>2508000</v>
      </c>
      <c r="E38" s="21">
        <f t="shared" si="0"/>
        <v>368.55253490080821</v>
      </c>
      <c r="F38" s="21">
        <v>0</v>
      </c>
      <c r="G38" s="21">
        <f t="shared" si="1"/>
        <v>0</v>
      </c>
      <c r="H38" s="21">
        <v>2863653</v>
      </c>
      <c r="I38" s="21">
        <f t="shared" si="2"/>
        <v>420.81601763409259</v>
      </c>
      <c r="J38" s="21">
        <v>660678</v>
      </c>
      <c r="K38" s="21">
        <f t="shared" si="3"/>
        <v>97.08714180749449</v>
      </c>
      <c r="L38" s="22">
        <f t="shared" si="4"/>
        <v>6032331</v>
      </c>
      <c r="M38" s="21">
        <f t="shared" si="5"/>
        <v>886.4556943423953</v>
      </c>
    </row>
    <row r="39" spans="1:13" x14ac:dyDescent="0.2">
      <c r="A39" s="10">
        <v>36</v>
      </c>
      <c r="B39" s="10" t="s">
        <v>50</v>
      </c>
      <c r="C39" s="11">
        <v>10493</v>
      </c>
      <c r="D39" s="12">
        <v>133447377</v>
      </c>
      <c r="E39" s="12">
        <f t="shared" si="0"/>
        <v>12717.752501667779</v>
      </c>
      <c r="F39" s="12">
        <v>223467</v>
      </c>
      <c r="G39" s="12">
        <f t="shared" si="1"/>
        <v>21.296769274754599</v>
      </c>
      <c r="H39" s="12">
        <v>138539965</v>
      </c>
      <c r="I39" s="12">
        <f t="shared" si="2"/>
        <v>13203.084437243877</v>
      </c>
      <c r="J39" s="12">
        <v>3690525</v>
      </c>
      <c r="K39" s="12">
        <f t="shared" si="3"/>
        <v>351.71304679310015</v>
      </c>
      <c r="L39" s="13">
        <f t="shared" si="4"/>
        <v>275901334</v>
      </c>
      <c r="M39" s="12">
        <f t="shared" si="5"/>
        <v>26293.84675497951</v>
      </c>
    </row>
    <row r="40" spans="1:13" x14ac:dyDescent="0.2">
      <c r="A40" s="14">
        <v>37</v>
      </c>
      <c r="B40" s="15" t="s">
        <v>51</v>
      </c>
      <c r="C40" s="11">
        <v>19680</v>
      </c>
      <c r="D40" s="16">
        <v>7800000</v>
      </c>
      <c r="E40" s="16">
        <f t="shared" si="0"/>
        <v>396.34146341463412</v>
      </c>
      <c r="F40" s="16">
        <v>8786756</v>
      </c>
      <c r="G40" s="16">
        <f t="shared" si="1"/>
        <v>446.48150406504067</v>
      </c>
      <c r="H40" s="16">
        <v>8917673</v>
      </c>
      <c r="I40" s="16">
        <f t="shared" si="2"/>
        <v>453.13379065040652</v>
      </c>
      <c r="J40" s="16">
        <v>1167308</v>
      </c>
      <c r="K40" s="16">
        <f t="shared" si="3"/>
        <v>59.314430894308941</v>
      </c>
      <c r="L40" s="17">
        <f t="shared" si="4"/>
        <v>26671737</v>
      </c>
      <c r="M40" s="16">
        <f t="shared" si="5"/>
        <v>1355.2711890243902</v>
      </c>
    </row>
    <row r="41" spans="1:13" x14ac:dyDescent="0.2">
      <c r="A41" s="14">
        <v>38</v>
      </c>
      <c r="B41" s="15" t="s">
        <v>52</v>
      </c>
      <c r="C41" s="11">
        <v>3822</v>
      </c>
      <c r="D41" s="16">
        <v>45818</v>
      </c>
      <c r="E41" s="16">
        <f t="shared" si="0"/>
        <v>11.987964416535846</v>
      </c>
      <c r="F41" s="16">
        <v>0</v>
      </c>
      <c r="G41" s="16">
        <f t="shared" si="1"/>
        <v>0</v>
      </c>
      <c r="H41" s="16">
        <v>2321331</v>
      </c>
      <c r="I41" s="16">
        <f t="shared" si="2"/>
        <v>607.36028257456826</v>
      </c>
      <c r="J41" s="16">
        <v>165321</v>
      </c>
      <c r="K41" s="16">
        <f t="shared" si="3"/>
        <v>43.255102040816325</v>
      </c>
      <c r="L41" s="17">
        <f t="shared" si="4"/>
        <v>2532470</v>
      </c>
      <c r="M41" s="16">
        <f t="shared" si="5"/>
        <v>662.60334903192052</v>
      </c>
    </row>
    <row r="42" spans="1:13" x14ac:dyDescent="0.2">
      <c r="A42" s="14">
        <v>39</v>
      </c>
      <c r="B42" s="15" t="s">
        <v>53</v>
      </c>
      <c r="C42" s="11">
        <v>2817</v>
      </c>
      <c r="D42" s="16">
        <v>347564</v>
      </c>
      <c r="E42" s="16">
        <f t="shared" si="0"/>
        <v>123.38090166844161</v>
      </c>
      <c r="F42" s="16">
        <v>0</v>
      </c>
      <c r="G42" s="16">
        <f t="shared" si="1"/>
        <v>0</v>
      </c>
      <c r="H42" s="16">
        <v>1342592</v>
      </c>
      <c r="I42" s="16">
        <f t="shared" si="2"/>
        <v>476.60347887823929</v>
      </c>
      <c r="J42" s="16">
        <v>240617</v>
      </c>
      <c r="K42" s="16">
        <f t="shared" si="3"/>
        <v>85.416045438409654</v>
      </c>
      <c r="L42" s="17">
        <f t="shared" si="4"/>
        <v>1930773</v>
      </c>
      <c r="M42" s="16">
        <f t="shared" si="5"/>
        <v>685.40042598509058</v>
      </c>
    </row>
    <row r="43" spans="1:13" x14ac:dyDescent="0.2">
      <c r="A43" s="18">
        <v>40</v>
      </c>
      <c r="B43" s="19" t="s">
        <v>54</v>
      </c>
      <c r="C43" s="20">
        <v>24046</v>
      </c>
      <c r="D43" s="21">
        <v>7096362</v>
      </c>
      <c r="E43" s="21">
        <f t="shared" si="0"/>
        <v>295.11611078765696</v>
      </c>
      <c r="F43" s="21">
        <v>0</v>
      </c>
      <c r="G43" s="21">
        <f t="shared" si="1"/>
        <v>0</v>
      </c>
      <c r="H43" s="21">
        <v>35104853</v>
      </c>
      <c r="I43" s="21">
        <f t="shared" si="2"/>
        <v>1459.904058887133</v>
      </c>
      <c r="J43" s="21">
        <v>1613428</v>
      </c>
      <c r="K43" s="21">
        <f t="shared" si="3"/>
        <v>67.097563004241863</v>
      </c>
      <c r="L43" s="22">
        <f t="shared" si="4"/>
        <v>43814643</v>
      </c>
      <c r="M43" s="21">
        <f t="shared" si="5"/>
        <v>1822.1177326790319</v>
      </c>
    </row>
    <row r="44" spans="1:13" x14ac:dyDescent="0.2">
      <c r="A44" s="10">
        <v>41</v>
      </c>
      <c r="B44" s="10" t="s">
        <v>55</v>
      </c>
      <c r="C44" s="11">
        <v>1523</v>
      </c>
      <c r="D44" s="12">
        <v>680000</v>
      </c>
      <c r="E44" s="12">
        <f t="shared" si="0"/>
        <v>446.48719632304665</v>
      </c>
      <c r="F44" s="12">
        <v>0</v>
      </c>
      <c r="G44" s="12">
        <f t="shared" si="1"/>
        <v>0</v>
      </c>
      <c r="H44" s="12">
        <v>248560</v>
      </c>
      <c r="I44" s="12">
        <f t="shared" si="2"/>
        <v>163.20420223243599</v>
      </c>
      <c r="J44" s="12">
        <v>90525</v>
      </c>
      <c r="K44" s="12">
        <f t="shared" si="3"/>
        <v>59.438608010505583</v>
      </c>
      <c r="L44" s="13">
        <f t="shared" si="4"/>
        <v>1019085</v>
      </c>
      <c r="M44" s="12">
        <f t="shared" si="5"/>
        <v>669.1300065659882</v>
      </c>
    </row>
    <row r="45" spans="1:13" x14ac:dyDescent="0.2">
      <c r="A45" s="14">
        <v>42</v>
      </c>
      <c r="B45" s="15" t="s">
        <v>56</v>
      </c>
      <c r="C45" s="11">
        <v>3349</v>
      </c>
      <c r="D45" s="16">
        <v>1185000</v>
      </c>
      <c r="E45" s="16">
        <f t="shared" si="0"/>
        <v>353.83696625858465</v>
      </c>
      <c r="F45" s="16">
        <v>0</v>
      </c>
      <c r="G45" s="16">
        <f t="shared" si="1"/>
        <v>0</v>
      </c>
      <c r="H45" s="16">
        <v>7433982</v>
      </c>
      <c r="I45" s="16">
        <f t="shared" si="2"/>
        <v>2219.7617199163928</v>
      </c>
      <c r="J45" s="16">
        <v>338161</v>
      </c>
      <c r="K45" s="16">
        <f t="shared" si="3"/>
        <v>100.97372349955211</v>
      </c>
      <c r="L45" s="17">
        <f t="shared" si="4"/>
        <v>8957143</v>
      </c>
      <c r="M45" s="16">
        <f t="shared" si="5"/>
        <v>2674.5724096745298</v>
      </c>
    </row>
    <row r="46" spans="1:13" x14ac:dyDescent="0.2">
      <c r="A46" s="14">
        <v>43</v>
      </c>
      <c r="B46" s="15" t="s">
        <v>57</v>
      </c>
      <c r="C46" s="11">
        <v>4296</v>
      </c>
      <c r="D46" s="16">
        <v>1691159</v>
      </c>
      <c r="E46" s="16">
        <f t="shared" si="0"/>
        <v>393.65898510242084</v>
      </c>
      <c r="F46" s="16">
        <v>7100</v>
      </c>
      <c r="G46" s="16">
        <f t="shared" si="1"/>
        <v>1.6527001862197392</v>
      </c>
      <c r="H46" s="16">
        <v>10546661</v>
      </c>
      <c r="I46" s="16">
        <f t="shared" si="2"/>
        <v>2454.9955772811918</v>
      </c>
      <c r="J46" s="16">
        <v>526595</v>
      </c>
      <c r="K46" s="16">
        <f t="shared" si="3"/>
        <v>122.57797951582867</v>
      </c>
      <c r="L46" s="17">
        <f t="shared" si="4"/>
        <v>12771515</v>
      </c>
      <c r="M46" s="16">
        <f t="shared" si="5"/>
        <v>2972.885242085661</v>
      </c>
    </row>
    <row r="47" spans="1:13" x14ac:dyDescent="0.2">
      <c r="A47" s="14">
        <v>44</v>
      </c>
      <c r="B47" s="15" t="s">
        <v>58</v>
      </c>
      <c r="C47" s="11">
        <v>5916</v>
      </c>
      <c r="D47" s="16">
        <v>1765000</v>
      </c>
      <c r="E47" s="16">
        <f t="shared" si="0"/>
        <v>298.34347532116294</v>
      </c>
      <c r="F47" s="16">
        <v>0</v>
      </c>
      <c r="G47" s="16">
        <f t="shared" si="1"/>
        <v>0</v>
      </c>
      <c r="H47" s="16">
        <v>10426032</v>
      </c>
      <c r="I47" s="16">
        <f t="shared" si="2"/>
        <v>1762.344827586207</v>
      </c>
      <c r="J47" s="16">
        <v>887855</v>
      </c>
      <c r="K47" s="16">
        <f t="shared" si="3"/>
        <v>150.07691007437458</v>
      </c>
      <c r="L47" s="17">
        <f t="shared" si="4"/>
        <v>13078887</v>
      </c>
      <c r="M47" s="16">
        <f t="shared" si="5"/>
        <v>2210.7652129817443</v>
      </c>
    </row>
    <row r="48" spans="1:13" x14ac:dyDescent="0.2">
      <c r="A48" s="18">
        <v>45</v>
      </c>
      <c r="B48" s="19" t="s">
        <v>59</v>
      </c>
      <c r="C48" s="20">
        <v>9780</v>
      </c>
      <c r="D48" s="21">
        <v>4645000</v>
      </c>
      <c r="E48" s="21">
        <f t="shared" si="0"/>
        <v>474.9488752556237</v>
      </c>
      <c r="F48" s="21">
        <v>0</v>
      </c>
      <c r="G48" s="21">
        <f t="shared" si="1"/>
        <v>0</v>
      </c>
      <c r="H48" s="21">
        <v>12258486</v>
      </c>
      <c r="I48" s="21">
        <f t="shared" si="2"/>
        <v>1253.4239263803681</v>
      </c>
      <c r="J48" s="21">
        <v>356527</v>
      </c>
      <c r="K48" s="21">
        <f t="shared" si="3"/>
        <v>36.454703476482621</v>
      </c>
      <c r="L48" s="22">
        <f t="shared" si="4"/>
        <v>17260013</v>
      </c>
      <c r="M48" s="21">
        <f t="shared" si="5"/>
        <v>1764.8275051124745</v>
      </c>
    </row>
    <row r="49" spans="1:13" x14ac:dyDescent="0.2">
      <c r="A49" s="10">
        <v>46</v>
      </c>
      <c r="B49" s="10" t="s">
        <v>60</v>
      </c>
      <c r="C49" s="11">
        <v>809</v>
      </c>
      <c r="D49" s="12">
        <v>54044</v>
      </c>
      <c r="E49" s="12">
        <f t="shared" si="0"/>
        <v>66.803461063040785</v>
      </c>
      <c r="F49" s="12">
        <v>0</v>
      </c>
      <c r="G49" s="12">
        <f t="shared" si="1"/>
        <v>0</v>
      </c>
      <c r="H49" s="12">
        <v>614727</v>
      </c>
      <c r="I49" s="12">
        <f t="shared" si="2"/>
        <v>759.86032138442522</v>
      </c>
      <c r="J49" s="12">
        <v>134606</v>
      </c>
      <c r="K49" s="12">
        <f t="shared" si="3"/>
        <v>166.38566131025959</v>
      </c>
      <c r="L49" s="13">
        <f t="shared" si="4"/>
        <v>803377</v>
      </c>
      <c r="M49" s="12">
        <f t="shared" si="5"/>
        <v>993.04944375772561</v>
      </c>
    </row>
    <row r="50" spans="1:13" x14ac:dyDescent="0.2">
      <c r="A50" s="14">
        <v>47</v>
      </c>
      <c r="B50" s="15" t="s">
        <v>61</v>
      </c>
      <c r="C50" s="11">
        <v>3825</v>
      </c>
      <c r="D50" s="16">
        <v>2887727</v>
      </c>
      <c r="E50" s="16">
        <f t="shared" si="0"/>
        <v>754.96130718954248</v>
      </c>
      <c r="F50" s="16">
        <v>0</v>
      </c>
      <c r="G50" s="16">
        <f t="shared" si="1"/>
        <v>0</v>
      </c>
      <c r="H50" s="16">
        <v>0</v>
      </c>
      <c r="I50" s="16">
        <f t="shared" si="2"/>
        <v>0</v>
      </c>
      <c r="J50" s="16">
        <v>192699</v>
      </c>
      <c r="K50" s="16">
        <f t="shared" si="3"/>
        <v>50.378823529411761</v>
      </c>
      <c r="L50" s="17">
        <f t="shared" si="4"/>
        <v>3080426</v>
      </c>
      <c r="M50" s="16">
        <f t="shared" si="5"/>
        <v>805.34013071895424</v>
      </c>
    </row>
    <row r="51" spans="1:13" x14ac:dyDescent="0.2">
      <c r="A51" s="14">
        <v>48</v>
      </c>
      <c r="B51" s="15" t="s">
        <v>62</v>
      </c>
      <c r="C51" s="11">
        <v>6222</v>
      </c>
      <c r="D51" s="16">
        <v>2403150</v>
      </c>
      <c r="E51" s="16">
        <f t="shared" si="0"/>
        <v>386.23432979749276</v>
      </c>
      <c r="F51" s="16">
        <v>4358</v>
      </c>
      <c r="G51" s="16">
        <f t="shared" si="1"/>
        <v>0.70041787206685957</v>
      </c>
      <c r="H51" s="16">
        <v>3069009</v>
      </c>
      <c r="I51" s="16">
        <f t="shared" si="2"/>
        <v>493.25120540019287</v>
      </c>
      <c r="J51" s="16">
        <v>373846</v>
      </c>
      <c r="K51" s="16">
        <f t="shared" si="3"/>
        <v>60.084538733526195</v>
      </c>
      <c r="L51" s="17">
        <f t="shared" si="4"/>
        <v>5850363</v>
      </c>
      <c r="M51" s="16">
        <f t="shared" si="5"/>
        <v>940.27049180327867</v>
      </c>
    </row>
    <row r="52" spans="1:13" x14ac:dyDescent="0.2">
      <c r="A52" s="14">
        <v>49</v>
      </c>
      <c r="B52" s="15" t="s">
        <v>63</v>
      </c>
      <c r="C52" s="11">
        <v>14926</v>
      </c>
      <c r="D52" s="16">
        <v>1545251</v>
      </c>
      <c r="E52" s="16">
        <f t="shared" si="0"/>
        <v>103.52746884630845</v>
      </c>
      <c r="F52" s="16">
        <v>0</v>
      </c>
      <c r="G52" s="16">
        <f t="shared" si="1"/>
        <v>0</v>
      </c>
      <c r="H52" s="16">
        <v>10698984</v>
      </c>
      <c r="I52" s="16">
        <f t="shared" si="2"/>
        <v>716.80182232346237</v>
      </c>
      <c r="J52" s="16">
        <v>1651028</v>
      </c>
      <c r="K52" s="16">
        <f t="shared" si="3"/>
        <v>110.6142302023315</v>
      </c>
      <c r="L52" s="17">
        <f t="shared" si="4"/>
        <v>13895263</v>
      </c>
      <c r="M52" s="16">
        <f t="shared" si="5"/>
        <v>930.9435213721024</v>
      </c>
    </row>
    <row r="53" spans="1:13" x14ac:dyDescent="0.2">
      <c r="A53" s="18">
        <v>50</v>
      </c>
      <c r="B53" s="19" t="s">
        <v>64</v>
      </c>
      <c r="C53" s="20">
        <v>8503</v>
      </c>
      <c r="D53" s="21">
        <v>2774091</v>
      </c>
      <c r="E53" s="21">
        <f t="shared" si="0"/>
        <v>326.248500529225</v>
      </c>
      <c r="F53" s="21">
        <v>0</v>
      </c>
      <c r="G53" s="21">
        <f t="shared" si="1"/>
        <v>0</v>
      </c>
      <c r="H53" s="21">
        <v>12210597</v>
      </c>
      <c r="I53" s="21">
        <f t="shared" si="2"/>
        <v>1436.0339880042338</v>
      </c>
      <c r="J53" s="21">
        <v>558451</v>
      </c>
      <c r="K53" s="21">
        <f t="shared" si="3"/>
        <v>65.676937551452426</v>
      </c>
      <c r="L53" s="22">
        <f t="shared" si="4"/>
        <v>15543139</v>
      </c>
      <c r="M53" s="21">
        <f t="shared" si="5"/>
        <v>1827.9594260849112</v>
      </c>
    </row>
    <row r="54" spans="1:13" x14ac:dyDescent="0.2">
      <c r="A54" s="10">
        <v>51</v>
      </c>
      <c r="B54" s="10" t="s">
        <v>65</v>
      </c>
      <c r="C54" s="11">
        <v>9465</v>
      </c>
      <c r="D54" s="12">
        <v>915000</v>
      </c>
      <c r="E54" s="12">
        <f t="shared" si="0"/>
        <v>96.671949286846271</v>
      </c>
      <c r="F54" s="12">
        <v>0</v>
      </c>
      <c r="G54" s="12">
        <f t="shared" si="1"/>
        <v>0</v>
      </c>
      <c r="H54" s="12">
        <v>1257500</v>
      </c>
      <c r="I54" s="12">
        <f t="shared" si="2"/>
        <v>132.85789751716851</v>
      </c>
      <c r="J54" s="12">
        <v>431288</v>
      </c>
      <c r="K54" s="12">
        <f t="shared" si="3"/>
        <v>45.566613840464868</v>
      </c>
      <c r="L54" s="13">
        <f t="shared" si="4"/>
        <v>2603788</v>
      </c>
      <c r="M54" s="12">
        <f t="shared" si="5"/>
        <v>275.09646064447963</v>
      </c>
    </row>
    <row r="55" spans="1:13" x14ac:dyDescent="0.2">
      <c r="A55" s="14">
        <v>52</v>
      </c>
      <c r="B55" s="15" t="s">
        <v>66</v>
      </c>
      <c r="C55" s="11">
        <v>36651</v>
      </c>
      <c r="D55" s="16">
        <v>19533333</v>
      </c>
      <c r="E55" s="16">
        <f t="shared" si="0"/>
        <v>532.95498076450849</v>
      </c>
      <c r="F55" s="16">
        <v>0</v>
      </c>
      <c r="G55" s="16">
        <f t="shared" si="1"/>
        <v>0</v>
      </c>
      <c r="H55" s="16">
        <f>10936906-[1]Hurricane!H9</f>
        <v>9110943</v>
      </c>
      <c r="I55" s="16">
        <f t="shared" si="2"/>
        <v>248.58647785872145</v>
      </c>
      <c r="J55" s="16">
        <f>1364916-[1]Hurricane!I9</f>
        <v>1347407</v>
      </c>
      <c r="K55" s="16">
        <f t="shared" si="3"/>
        <v>36.763171536929413</v>
      </c>
      <c r="L55" s="17">
        <f t="shared" si="4"/>
        <v>29991683</v>
      </c>
      <c r="M55" s="16">
        <f t="shared" si="5"/>
        <v>818.30463016015938</v>
      </c>
    </row>
    <row r="56" spans="1:13" x14ac:dyDescent="0.2">
      <c r="A56" s="14">
        <v>53</v>
      </c>
      <c r="B56" s="15" t="s">
        <v>67</v>
      </c>
      <c r="C56" s="11">
        <v>19400</v>
      </c>
      <c r="D56" s="16">
        <v>5040000</v>
      </c>
      <c r="E56" s="16">
        <f t="shared" si="0"/>
        <v>259.79381443298968</v>
      </c>
      <c r="F56" s="16">
        <v>0</v>
      </c>
      <c r="G56" s="16">
        <f t="shared" si="1"/>
        <v>0</v>
      </c>
      <c r="H56" s="16">
        <v>4540059</v>
      </c>
      <c r="I56" s="16">
        <f t="shared" si="2"/>
        <v>234.02365979381443</v>
      </c>
      <c r="J56" s="16">
        <v>1221662</v>
      </c>
      <c r="K56" s="16">
        <f t="shared" si="3"/>
        <v>62.972268041237115</v>
      </c>
      <c r="L56" s="17">
        <f t="shared" si="4"/>
        <v>10801721</v>
      </c>
      <c r="M56" s="16">
        <f t="shared" si="5"/>
        <v>556.78974226804121</v>
      </c>
    </row>
    <row r="57" spans="1:13" x14ac:dyDescent="0.2">
      <c r="A57" s="14">
        <v>54</v>
      </c>
      <c r="B57" s="15" t="s">
        <v>68</v>
      </c>
      <c r="C57" s="11">
        <v>676</v>
      </c>
      <c r="D57" s="16">
        <v>66660</v>
      </c>
      <c r="E57" s="16">
        <f t="shared" si="0"/>
        <v>98.609467455621299</v>
      </c>
      <c r="F57" s="16">
        <v>0</v>
      </c>
      <c r="G57" s="16">
        <f t="shared" si="1"/>
        <v>0</v>
      </c>
      <c r="H57" s="16">
        <v>107000</v>
      </c>
      <c r="I57" s="16">
        <f t="shared" si="2"/>
        <v>158.28402366863907</v>
      </c>
      <c r="J57" s="16">
        <v>131146</v>
      </c>
      <c r="K57" s="16">
        <f t="shared" si="3"/>
        <v>194.00295857988166</v>
      </c>
      <c r="L57" s="17">
        <f t="shared" si="4"/>
        <v>304806</v>
      </c>
      <c r="M57" s="16">
        <f t="shared" si="5"/>
        <v>450.89644970414201</v>
      </c>
    </row>
    <row r="58" spans="1:13" x14ac:dyDescent="0.2">
      <c r="A58" s="18">
        <v>55</v>
      </c>
      <c r="B58" s="19" t="s">
        <v>69</v>
      </c>
      <c r="C58" s="20">
        <v>18722</v>
      </c>
      <c r="D58" s="21">
        <v>74925</v>
      </c>
      <c r="E58" s="21">
        <f t="shared" si="0"/>
        <v>4.0019762845849804</v>
      </c>
      <c r="F58" s="21">
        <v>0</v>
      </c>
      <c r="G58" s="21">
        <f t="shared" si="1"/>
        <v>0</v>
      </c>
      <c r="H58" s="21">
        <v>33750624</v>
      </c>
      <c r="I58" s="21">
        <f t="shared" si="2"/>
        <v>1802.7253498557845</v>
      </c>
      <c r="J58" s="21">
        <v>1329687</v>
      </c>
      <c r="K58" s="21">
        <f t="shared" si="3"/>
        <v>71.022700566178827</v>
      </c>
      <c r="L58" s="22">
        <f t="shared" si="4"/>
        <v>35155236</v>
      </c>
      <c r="M58" s="21">
        <f t="shared" si="5"/>
        <v>1877.7500267065484</v>
      </c>
    </row>
    <row r="59" spans="1:13" x14ac:dyDescent="0.2">
      <c r="A59" s="10">
        <v>56</v>
      </c>
      <c r="B59" s="10" t="s">
        <v>70</v>
      </c>
      <c r="C59" s="11">
        <v>2590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2118392</v>
      </c>
      <c r="I59" s="12">
        <f t="shared" si="2"/>
        <v>817.91196911196914</v>
      </c>
      <c r="J59" s="12">
        <v>207339</v>
      </c>
      <c r="K59" s="12">
        <f t="shared" si="3"/>
        <v>80.053667953667954</v>
      </c>
      <c r="L59" s="13">
        <f t="shared" si="4"/>
        <v>2325731</v>
      </c>
      <c r="M59" s="12">
        <f t="shared" si="5"/>
        <v>897.96563706563711</v>
      </c>
    </row>
    <row r="60" spans="1:13" x14ac:dyDescent="0.2">
      <c r="A60" s="14">
        <v>57</v>
      </c>
      <c r="B60" s="15" t="s">
        <v>71</v>
      </c>
      <c r="C60" s="11">
        <v>9186</v>
      </c>
      <c r="D60" s="16">
        <v>375000</v>
      </c>
      <c r="E60" s="16">
        <f t="shared" si="0"/>
        <v>40.822991508817765</v>
      </c>
      <c r="F60" s="16">
        <v>0</v>
      </c>
      <c r="G60" s="16">
        <f t="shared" si="1"/>
        <v>0</v>
      </c>
      <c r="H60" s="16">
        <v>10428034</v>
      </c>
      <c r="I60" s="16">
        <f t="shared" si="2"/>
        <v>1135.2094491617679</v>
      </c>
      <c r="J60" s="16">
        <v>208050</v>
      </c>
      <c r="K60" s="16">
        <f t="shared" si="3"/>
        <v>22.648595689092097</v>
      </c>
      <c r="L60" s="17">
        <f t="shared" si="4"/>
        <v>11011084</v>
      </c>
      <c r="M60" s="16">
        <f t="shared" si="5"/>
        <v>1198.6810363596778</v>
      </c>
    </row>
    <row r="61" spans="1:13" x14ac:dyDescent="0.2">
      <c r="A61" s="14">
        <v>58</v>
      </c>
      <c r="B61" s="15" t="s">
        <v>72</v>
      </c>
      <c r="C61" s="11">
        <v>9993</v>
      </c>
      <c r="D61" s="16">
        <v>1066145</v>
      </c>
      <c r="E61" s="16">
        <f t="shared" si="0"/>
        <v>106.68918242769939</v>
      </c>
      <c r="F61" s="16">
        <v>0</v>
      </c>
      <c r="G61" s="16">
        <f t="shared" si="1"/>
        <v>0</v>
      </c>
      <c r="H61" s="16">
        <v>14610327</v>
      </c>
      <c r="I61" s="16">
        <f t="shared" si="2"/>
        <v>1462.0561392975083</v>
      </c>
      <c r="J61" s="16">
        <v>556239</v>
      </c>
      <c r="K61" s="16">
        <f t="shared" si="3"/>
        <v>55.66286400480336</v>
      </c>
      <c r="L61" s="17">
        <f t="shared" si="4"/>
        <v>16232711</v>
      </c>
      <c r="M61" s="16">
        <f t="shared" si="5"/>
        <v>1624.4081857300109</v>
      </c>
    </row>
    <row r="62" spans="1:13" x14ac:dyDescent="0.2">
      <c r="A62" s="14">
        <v>59</v>
      </c>
      <c r="B62" s="15" t="s">
        <v>73</v>
      </c>
      <c r="C62" s="11">
        <v>5328</v>
      </c>
      <c r="D62" s="16">
        <v>1120000</v>
      </c>
      <c r="E62" s="16">
        <f t="shared" si="0"/>
        <v>210.21021021021022</v>
      </c>
      <c r="F62" s="16">
        <v>0</v>
      </c>
      <c r="G62" s="16">
        <f t="shared" si="1"/>
        <v>0</v>
      </c>
      <c r="H62" s="16">
        <v>451864</v>
      </c>
      <c r="I62" s="16">
        <f t="shared" si="2"/>
        <v>84.809309309309313</v>
      </c>
      <c r="J62" s="16">
        <v>219839</v>
      </c>
      <c r="K62" s="16">
        <f t="shared" si="3"/>
        <v>41.261073573573576</v>
      </c>
      <c r="L62" s="17">
        <f t="shared" si="4"/>
        <v>1791703</v>
      </c>
      <c r="M62" s="16">
        <f t="shared" si="5"/>
        <v>336.2805930930931</v>
      </c>
    </row>
    <row r="63" spans="1:13" x14ac:dyDescent="0.2">
      <c r="A63" s="18">
        <v>60</v>
      </c>
      <c r="B63" s="19" t="s">
        <v>74</v>
      </c>
      <c r="C63" s="20">
        <v>7054</v>
      </c>
      <c r="D63" s="21">
        <v>3257000</v>
      </c>
      <c r="E63" s="21">
        <f t="shared" si="0"/>
        <v>461.7238446271619</v>
      </c>
      <c r="F63" s="21">
        <v>0</v>
      </c>
      <c r="G63" s="21">
        <f t="shared" si="1"/>
        <v>0</v>
      </c>
      <c r="H63" s="21">
        <v>3652769</v>
      </c>
      <c r="I63" s="21">
        <f t="shared" si="2"/>
        <v>517.82945846328323</v>
      </c>
      <c r="J63" s="21">
        <v>430957</v>
      </c>
      <c r="K63" s="21">
        <f t="shared" si="3"/>
        <v>61.093989225971079</v>
      </c>
      <c r="L63" s="22">
        <f t="shared" si="4"/>
        <v>7340726</v>
      </c>
      <c r="M63" s="21">
        <f t="shared" si="5"/>
        <v>1040.6472923164163</v>
      </c>
    </row>
    <row r="64" spans="1:13" x14ac:dyDescent="0.2">
      <c r="A64" s="10">
        <v>61</v>
      </c>
      <c r="B64" s="10" t="s">
        <v>75</v>
      </c>
      <c r="C64" s="11">
        <v>3810</v>
      </c>
      <c r="D64" s="12">
        <v>1720000</v>
      </c>
      <c r="E64" s="12">
        <f t="shared" si="0"/>
        <v>451.44356955380579</v>
      </c>
      <c r="F64" s="12">
        <v>0</v>
      </c>
      <c r="G64" s="12">
        <f t="shared" si="1"/>
        <v>0</v>
      </c>
      <c r="H64" s="12">
        <v>2763181</v>
      </c>
      <c r="I64" s="12">
        <f t="shared" si="2"/>
        <v>725.24435695538057</v>
      </c>
      <c r="J64" s="12">
        <v>137380</v>
      </c>
      <c r="K64" s="12">
        <f t="shared" si="3"/>
        <v>36.057742782152232</v>
      </c>
      <c r="L64" s="13">
        <f t="shared" si="4"/>
        <v>4620561</v>
      </c>
      <c r="M64" s="12">
        <f t="shared" si="5"/>
        <v>1212.7456692913386</v>
      </c>
    </row>
    <row r="65" spans="1:13" x14ac:dyDescent="0.2">
      <c r="A65" s="14">
        <v>62</v>
      </c>
      <c r="B65" s="15" t="s">
        <v>76</v>
      </c>
      <c r="C65" s="11">
        <v>2219</v>
      </c>
      <c r="D65" s="16">
        <v>0</v>
      </c>
      <c r="E65" s="16">
        <f t="shared" si="0"/>
        <v>0</v>
      </c>
      <c r="F65" s="16">
        <v>0</v>
      </c>
      <c r="G65" s="16">
        <f t="shared" si="1"/>
        <v>0</v>
      </c>
      <c r="H65" s="16">
        <v>532700</v>
      </c>
      <c r="I65" s="16">
        <f t="shared" si="2"/>
        <v>240.06309148264984</v>
      </c>
      <c r="J65" s="16">
        <v>216992</v>
      </c>
      <c r="K65" s="16">
        <f t="shared" si="3"/>
        <v>97.788192879675535</v>
      </c>
      <c r="L65" s="17">
        <f t="shared" si="4"/>
        <v>749692</v>
      </c>
      <c r="M65" s="16">
        <f t="shared" si="5"/>
        <v>337.85128436232537</v>
      </c>
    </row>
    <row r="66" spans="1:13" x14ac:dyDescent="0.2">
      <c r="A66" s="14">
        <v>63</v>
      </c>
      <c r="B66" s="15" t="s">
        <v>77</v>
      </c>
      <c r="C66" s="11">
        <v>2243</v>
      </c>
      <c r="D66" s="16">
        <v>1414660</v>
      </c>
      <c r="E66" s="16">
        <f t="shared" si="0"/>
        <v>630.69995541685239</v>
      </c>
      <c r="F66" s="16">
        <v>0</v>
      </c>
      <c r="G66" s="16">
        <f t="shared" si="1"/>
        <v>0</v>
      </c>
      <c r="H66" s="16">
        <v>444493</v>
      </c>
      <c r="I66" s="16">
        <f t="shared" si="2"/>
        <v>198.16897012929113</v>
      </c>
      <c r="J66" s="16">
        <v>108671</v>
      </c>
      <c r="K66" s="16">
        <f t="shared" si="3"/>
        <v>48.448952296032097</v>
      </c>
      <c r="L66" s="17">
        <f t="shared" si="4"/>
        <v>1967824</v>
      </c>
      <c r="M66" s="16">
        <f t="shared" si="5"/>
        <v>877.31787784217568</v>
      </c>
    </row>
    <row r="67" spans="1:13" x14ac:dyDescent="0.2">
      <c r="A67" s="14">
        <v>64</v>
      </c>
      <c r="B67" s="15" t="s">
        <v>78</v>
      </c>
      <c r="C67" s="11">
        <v>2566</v>
      </c>
      <c r="D67" s="16">
        <v>888000</v>
      </c>
      <c r="E67" s="16">
        <f t="shared" si="0"/>
        <v>346.06391270459858</v>
      </c>
      <c r="F67" s="16">
        <v>0</v>
      </c>
      <c r="G67" s="16">
        <f t="shared" si="1"/>
        <v>0</v>
      </c>
      <c r="H67" s="16">
        <v>215458</v>
      </c>
      <c r="I67" s="16">
        <f t="shared" si="2"/>
        <v>83.966484801247077</v>
      </c>
      <c r="J67" s="16">
        <v>214420</v>
      </c>
      <c r="K67" s="16">
        <f t="shared" si="3"/>
        <v>83.561964146531565</v>
      </c>
      <c r="L67" s="17">
        <f t="shared" si="4"/>
        <v>1317878</v>
      </c>
      <c r="M67" s="16">
        <f t="shared" si="5"/>
        <v>513.59236165237724</v>
      </c>
    </row>
    <row r="68" spans="1:13" x14ac:dyDescent="0.2">
      <c r="A68" s="18">
        <v>65</v>
      </c>
      <c r="B68" s="19" t="s">
        <v>79</v>
      </c>
      <c r="C68" s="20">
        <v>8818</v>
      </c>
      <c r="D68" s="21">
        <v>6133334</v>
      </c>
      <c r="E68" s="21">
        <f t="shared" si="0"/>
        <v>695.54706282603763</v>
      </c>
      <c r="F68" s="21">
        <v>0</v>
      </c>
      <c r="G68" s="21">
        <f t="shared" si="1"/>
        <v>0</v>
      </c>
      <c r="H68" s="21">
        <v>1774313</v>
      </c>
      <c r="I68" s="21">
        <f t="shared" si="2"/>
        <v>201.21490133817193</v>
      </c>
      <c r="J68" s="21">
        <v>1694124</v>
      </c>
      <c r="K68" s="21">
        <f t="shared" si="3"/>
        <v>192.12111589929688</v>
      </c>
      <c r="L68" s="22">
        <f t="shared" si="4"/>
        <v>9601771</v>
      </c>
      <c r="M68" s="21">
        <f t="shared" si="5"/>
        <v>1088.8830800635064</v>
      </c>
    </row>
    <row r="69" spans="1:13" x14ac:dyDescent="0.2">
      <c r="A69" s="10">
        <v>66</v>
      </c>
      <c r="B69" s="10" t="s">
        <v>80</v>
      </c>
      <c r="C69" s="11">
        <v>2234</v>
      </c>
      <c r="D69" s="12">
        <v>0</v>
      </c>
      <c r="E69" s="12">
        <f>D69/$C69</f>
        <v>0</v>
      </c>
      <c r="F69" s="12">
        <v>0</v>
      </c>
      <c r="G69" s="12">
        <f>F69/$C69</f>
        <v>0</v>
      </c>
      <c r="H69" s="12">
        <v>4676</v>
      </c>
      <c r="I69" s="12">
        <f>H69/$C69</f>
        <v>2.0931065353625784</v>
      </c>
      <c r="J69" s="12">
        <v>383679</v>
      </c>
      <c r="K69" s="12">
        <f>J69/$C69</f>
        <v>171.74529991047447</v>
      </c>
      <c r="L69" s="13">
        <f t="shared" ref="L69:L74" si="6">D69+F69+H69+J69</f>
        <v>388355</v>
      </c>
      <c r="M69" s="12">
        <f>L69/$C69</f>
        <v>173.83840644583705</v>
      </c>
    </row>
    <row r="70" spans="1:13" ht="12.75" customHeight="1" x14ac:dyDescent="0.2">
      <c r="A70" s="14">
        <v>67</v>
      </c>
      <c r="B70" s="15" t="s">
        <v>81</v>
      </c>
      <c r="C70" s="11">
        <v>5069</v>
      </c>
      <c r="D70" s="16">
        <v>2535000</v>
      </c>
      <c r="E70" s="16">
        <f t="shared" si="0"/>
        <v>500.09863878477017</v>
      </c>
      <c r="F70" s="16">
        <v>0</v>
      </c>
      <c r="G70" s="16">
        <f t="shared" si="1"/>
        <v>0</v>
      </c>
      <c r="H70" s="16">
        <v>514988</v>
      </c>
      <c r="I70" s="16">
        <f t="shared" si="2"/>
        <v>101.5955809824423</v>
      </c>
      <c r="J70" s="16">
        <v>60218</v>
      </c>
      <c r="K70" s="16">
        <f t="shared" si="3"/>
        <v>11.87966068258039</v>
      </c>
      <c r="L70" s="17">
        <f t="shared" si="6"/>
        <v>3110206</v>
      </c>
      <c r="M70" s="16">
        <f t="shared" si="5"/>
        <v>613.57388044979291</v>
      </c>
    </row>
    <row r="71" spans="1:13" x14ac:dyDescent="0.2">
      <c r="A71" s="14">
        <v>68</v>
      </c>
      <c r="B71" s="15" t="s">
        <v>82</v>
      </c>
      <c r="C71" s="11">
        <v>1893</v>
      </c>
      <c r="D71" s="16">
        <v>36966</v>
      </c>
      <c r="E71" s="16">
        <f>D71/$C71</f>
        <v>19.527733755942947</v>
      </c>
      <c r="F71" s="16">
        <v>0</v>
      </c>
      <c r="G71" s="16">
        <f>F71/$C71</f>
        <v>0</v>
      </c>
      <c r="H71" s="16">
        <v>4226000</v>
      </c>
      <c r="I71" s="16">
        <f>H71/$C71</f>
        <v>2232.4352879027997</v>
      </c>
      <c r="J71" s="16">
        <v>74174</v>
      </c>
      <c r="K71" s="16">
        <f>J71/$C71</f>
        <v>39.183306920232432</v>
      </c>
      <c r="L71" s="17">
        <f t="shared" si="6"/>
        <v>4337140</v>
      </c>
      <c r="M71" s="16">
        <f>L71/$C71</f>
        <v>2291.146328578975</v>
      </c>
    </row>
    <row r="72" spans="1:13" s="23" customFormat="1" x14ac:dyDescent="0.2">
      <c r="A72" s="14">
        <v>69</v>
      </c>
      <c r="B72" s="15" t="s">
        <v>83</v>
      </c>
      <c r="C72" s="11">
        <v>4012</v>
      </c>
      <c r="D72" s="16">
        <v>485000</v>
      </c>
      <c r="E72" s="16">
        <f>D72/$C72</f>
        <v>120.88733798604187</v>
      </c>
      <c r="F72" s="16">
        <v>0</v>
      </c>
      <c r="G72" s="16">
        <f>F72/$C72</f>
        <v>0</v>
      </c>
      <c r="H72" s="16">
        <v>716094</v>
      </c>
      <c r="I72" s="16">
        <f>H72/$C72</f>
        <v>178.48803589232304</v>
      </c>
      <c r="J72" s="16">
        <v>163925</v>
      </c>
      <c r="K72" s="16">
        <f>J72/$C72</f>
        <v>40.858673978065802</v>
      </c>
      <c r="L72" s="17">
        <f t="shared" si="6"/>
        <v>1365019</v>
      </c>
      <c r="M72" s="16">
        <f>L72/$C72</f>
        <v>340.23404785643072</v>
      </c>
    </row>
    <row r="73" spans="1:13" s="23" customFormat="1" x14ac:dyDescent="0.2">
      <c r="A73" s="18">
        <v>396</v>
      </c>
      <c r="B73" s="24" t="s">
        <v>84</v>
      </c>
      <c r="C73" s="20">
        <v>9234</v>
      </c>
      <c r="D73" s="21">
        <v>0</v>
      </c>
      <c r="E73" s="21">
        <f>D73/$C73</f>
        <v>0</v>
      </c>
      <c r="F73" s="21">
        <v>0</v>
      </c>
      <c r="G73" s="21">
        <f>F73/$C73</f>
        <v>0</v>
      </c>
      <c r="H73" s="21">
        <v>171394681</v>
      </c>
      <c r="I73" s="21">
        <f>H73/$C73</f>
        <v>18561.260667099847</v>
      </c>
      <c r="J73" s="21">
        <v>1004773</v>
      </c>
      <c r="K73" s="21">
        <f>J73/$C73</f>
        <v>108.81232401992636</v>
      </c>
      <c r="L73" s="22">
        <f t="shared" si="6"/>
        <v>172399454</v>
      </c>
      <c r="M73" s="21">
        <f>L73/$C73</f>
        <v>18670.072991119774</v>
      </c>
    </row>
    <row r="74" spans="1:13" x14ac:dyDescent="0.2">
      <c r="A74" s="25"/>
      <c r="B74" s="26" t="s">
        <v>85</v>
      </c>
      <c r="C74" s="27">
        <f>SUM(C4:C73)</f>
        <v>666213</v>
      </c>
      <c r="D74" s="28">
        <f>SUM(D4:D73)</f>
        <v>329415989</v>
      </c>
      <c r="E74" s="28">
        <f>D74/$C74</f>
        <v>494.46046384564698</v>
      </c>
      <c r="F74" s="28">
        <f>SUM(F4:F73)</f>
        <v>52597147</v>
      </c>
      <c r="G74" s="28">
        <f>F74/$C74</f>
        <v>78.949445597729252</v>
      </c>
      <c r="H74" s="28">
        <f>SUM(H4:H73)</f>
        <v>784043553</v>
      </c>
      <c r="I74" s="28">
        <f>H74/$C74</f>
        <v>1176.8661869402129</v>
      </c>
      <c r="J74" s="28">
        <f>SUM(J4:J73)</f>
        <v>49505526</v>
      </c>
      <c r="K74" s="28">
        <f>J74/$C74</f>
        <v>74.308856176628197</v>
      </c>
      <c r="L74" s="29">
        <f t="shared" si="6"/>
        <v>1215562215</v>
      </c>
      <c r="M74" s="28">
        <f>L74/$C74</f>
        <v>1824.5849525602173</v>
      </c>
    </row>
    <row r="75" spans="1:13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2"/>
    </row>
    <row r="76" spans="1:13" s="23" customFormat="1" x14ac:dyDescent="0.2">
      <c r="A76" s="33">
        <v>318</v>
      </c>
      <c r="B76" s="10" t="s">
        <v>86</v>
      </c>
      <c r="C76" s="11">
        <v>1359</v>
      </c>
      <c r="D76" s="12">
        <v>300000</v>
      </c>
      <c r="E76" s="12">
        <f>D76/$C76</f>
        <v>220.75055187637969</v>
      </c>
      <c r="F76" s="12">
        <v>0</v>
      </c>
      <c r="G76" s="12">
        <f>F76/$C76</f>
        <v>0</v>
      </c>
      <c r="H76" s="12">
        <v>0</v>
      </c>
      <c r="I76" s="12">
        <f>H76/$C76</f>
        <v>0</v>
      </c>
      <c r="J76" s="12">
        <v>0</v>
      </c>
      <c r="K76" s="12">
        <f>J76/$C76</f>
        <v>0</v>
      </c>
      <c r="L76" s="13">
        <f>D76+F76+H76+J76</f>
        <v>300000</v>
      </c>
      <c r="M76" s="12">
        <f>L76/$C76</f>
        <v>220.75055187637969</v>
      </c>
    </row>
    <row r="77" spans="1:13" x14ac:dyDescent="0.2">
      <c r="A77" s="34">
        <v>319</v>
      </c>
      <c r="B77" s="35" t="s">
        <v>87</v>
      </c>
      <c r="C77" s="20">
        <v>320</v>
      </c>
      <c r="D77" s="21">
        <v>0</v>
      </c>
      <c r="E77" s="21">
        <f>D77/$C77</f>
        <v>0</v>
      </c>
      <c r="F77" s="21">
        <v>0</v>
      </c>
      <c r="G77" s="21">
        <f>F77/$C77</f>
        <v>0</v>
      </c>
      <c r="H77" s="21">
        <v>3000</v>
      </c>
      <c r="I77" s="21">
        <f>H77/$C77</f>
        <v>9.375</v>
      </c>
      <c r="J77" s="21">
        <v>0</v>
      </c>
      <c r="K77" s="21">
        <f>J77/$C77</f>
        <v>0</v>
      </c>
      <c r="L77" s="22">
        <f>D77+F77+H77+J77</f>
        <v>3000</v>
      </c>
      <c r="M77" s="21">
        <f>L77/$C77</f>
        <v>9.375</v>
      </c>
    </row>
    <row r="78" spans="1:13" x14ac:dyDescent="0.2">
      <c r="A78" s="36"/>
      <c r="B78" s="37" t="s">
        <v>88</v>
      </c>
      <c r="C78" s="38">
        <f>SUM(C76:C77)</f>
        <v>1679</v>
      </c>
      <c r="D78" s="39">
        <f>SUM(D76:D77)</f>
        <v>300000</v>
      </c>
      <c r="E78" s="39">
        <f>D78/$C78</f>
        <v>178.67778439547351</v>
      </c>
      <c r="F78" s="39">
        <f>SUM(F76:F77)</f>
        <v>0</v>
      </c>
      <c r="G78" s="39">
        <f>F78/$C78</f>
        <v>0</v>
      </c>
      <c r="H78" s="39">
        <f>SUM(H76:H77)</f>
        <v>3000</v>
      </c>
      <c r="I78" s="39">
        <f>H78/$C78</f>
        <v>1.786777843954735</v>
      </c>
      <c r="J78" s="39">
        <f>SUM(J76:J77)</f>
        <v>0</v>
      </c>
      <c r="K78" s="39">
        <f>J78/$C78</f>
        <v>0</v>
      </c>
      <c r="L78" s="40">
        <f>SUM(L76:L77)</f>
        <v>303000</v>
      </c>
      <c r="M78" s="41">
        <f>L78/$C78</f>
        <v>180.46456223942823</v>
      </c>
    </row>
    <row r="79" spans="1:13" x14ac:dyDescent="0.2">
      <c r="A79" s="42"/>
      <c r="B79" s="43"/>
      <c r="C79" s="31"/>
      <c r="D79" s="43"/>
      <c r="E79" s="43"/>
      <c r="F79" s="43"/>
      <c r="G79" s="43"/>
      <c r="H79" s="43"/>
      <c r="I79" s="43"/>
      <c r="J79" s="43"/>
      <c r="K79" s="43"/>
      <c r="L79" s="43"/>
      <c r="M79" s="44"/>
    </row>
    <row r="80" spans="1:13" x14ac:dyDescent="0.2">
      <c r="A80" s="10">
        <v>321001</v>
      </c>
      <c r="B80" s="10" t="s">
        <v>89</v>
      </c>
      <c r="C80" s="11">
        <v>364</v>
      </c>
      <c r="D80" s="12">
        <v>0</v>
      </c>
      <c r="E80" s="12">
        <f t="shared" ref="E80:E92" si="7">D80/$C80</f>
        <v>0</v>
      </c>
      <c r="F80" s="12">
        <v>0</v>
      </c>
      <c r="G80" s="12">
        <f t="shared" ref="G80:G92" si="8">F80/$C80</f>
        <v>0</v>
      </c>
      <c r="H80" s="12">
        <v>0</v>
      </c>
      <c r="I80" s="12">
        <f t="shared" ref="I80:I92" si="9">H80/$C80</f>
        <v>0</v>
      </c>
      <c r="J80" s="12">
        <v>0</v>
      </c>
      <c r="K80" s="12">
        <f t="shared" ref="K80:K92" si="10">J80/$C80</f>
        <v>0</v>
      </c>
      <c r="L80" s="13">
        <f t="shared" ref="L80:L91" si="11">D80+F80+H80+J80</f>
        <v>0</v>
      </c>
      <c r="M80" s="12">
        <f t="shared" ref="M80:M92" si="12">L80/$C80</f>
        <v>0</v>
      </c>
    </row>
    <row r="81" spans="1:13" s="23" customFormat="1" x14ac:dyDescent="0.2">
      <c r="A81" s="14">
        <v>329001</v>
      </c>
      <c r="B81" s="15" t="s">
        <v>90</v>
      </c>
      <c r="C81" s="11">
        <v>369</v>
      </c>
      <c r="D81" s="16">
        <v>240327</v>
      </c>
      <c r="E81" s="16">
        <f t="shared" si="7"/>
        <v>651.29268292682923</v>
      </c>
      <c r="F81" s="16">
        <v>0</v>
      </c>
      <c r="G81" s="16">
        <f t="shared" si="8"/>
        <v>0</v>
      </c>
      <c r="H81" s="16">
        <v>0</v>
      </c>
      <c r="I81" s="16">
        <f t="shared" si="9"/>
        <v>0</v>
      </c>
      <c r="J81" s="16">
        <v>0</v>
      </c>
      <c r="K81" s="16">
        <f t="shared" si="10"/>
        <v>0</v>
      </c>
      <c r="L81" s="17">
        <f t="shared" si="11"/>
        <v>240327</v>
      </c>
      <c r="M81" s="16">
        <f t="shared" si="12"/>
        <v>651.29268292682923</v>
      </c>
    </row>
    <row r="82" spans="1:13" s="23" customFormat="1" x14ac:dyDescent="0.2">
      <c r="A82" s="14">
        <v>331001</v>
      </c>
      <c r="B82" s="15" t="s">
        <v>91</v>
      </c>
      <c r="C82" s="11">
        <v>525</v>
      </c>
      <c r="D82" s="16">
        <v>0</v>
      </c>
      <c r="E82" s="16">
        <f t="shared" si="7"/>
        <v>0</v>
      </c>
      <c r="F82" s="16">
        <v>0</v>
      </c>
      <c r="G82" s="16">
        <f t="shared" si="8"/>
        <v>0</v>
      </c>
      <c r="H82" s="16">
        <v>0</v>
      </c>
      <c r="I82" s="16">
        <f t="shared" si="9"/>
        <v>0</v>
      </c>
      <c r="J82" s="16">
        <v>15048</v>
      </c>
      <c r="K82" s="16">
        <f t="shared" si="10"/>
        <v>28.662857142857142</v>
      </c>
      <c r="L82" s="17">
        <f t="shared" si="11"/>
        <v>15048</v>
      </c>
      <c r="M82" s="16">
        <f>L82/$C82</f>
        <v>28.662857142857142</v>
      </c>
    </row>
    <row r="83" spans="1:13" s="23" customFormat="1" x14ac:dyDescent="0.2">
      <c r="A83" s="14">
        <v>333001</v>
      </c>
      <c r="B83" s="15" t="s">
        <v>92</v>
      </c>
      <c r="C83" s="11">
        <v>691</v>
      </c>
      <c r="D83" s="16">
        <v>766396</v>
      </c>
      <c r="E83" s="16">
        <f t="shared" si="7"/>
        <v>1109.1114327062228</v>
      </c>
      <c r="F83" s="16">
        <v>0</v>
      </c>
      <c r="G83" s="16">
        <f t="shared" si="8"/>
        <v>0</v>
      </c>
      <c r="H83" s="16">
        <v>0</v>
      </c>
      <c r="I83" s="16">
        <f t="shared" si="9"/>
        <v>0</v>
      </c>
      <c r="J83" s="16">
        <v>0</v>
      </c>
      <c r="K83" s="16">
        <f t="shared" si="10"/>
        <v>0</v>
      </c>
      <c r="L83" s="17">
        <f t="shared" si="11"/>
        <v>766396</v>
      </c>
      <c r="M83" s="16">
        <f t="shared" si="12"/>
        <v>1109.1114327062228</v>
      </c>
    </row>
    <row r="84" spans="1:13" x14ac:dyDescent="0.2">
      <c r="A84" s="18">
        <v>336001</v>
      </c>
      <c r="B84" s="19" t="s">
        <v>93</v>
      </c>
      <c r="C84" s="20">
        <v>625</v>
      </c>
      <c r="D84" s="21">
        <v>0</v>
      </c>
      <c r="E84" s="21">
        <f t="shared" si="7"/>
        <v>0</v>
      </c>
      <c r="F84" s="21">
        <v>0</v>
      </c>
      <c r="G84" s="21">
        <f t="shared" si="8"/>
        <v>0</v>
      </c>
      <c r="H84" s="21">
        <v>0</v>
      </c>
      <c r="I84" s="21">
        <f t="shared" si="9"/>
        <v>0</v>
      </c>
      <c r="J84" s="21">
        <v>19891</v>
      </c>
      <c r="K84" s="21">
        <f t="shared" si="10"/>
        <v>31.825600000000001</v>
      </c>
      <c r="L84" s="22">
        <f t="shared" si="11"/>
        <v>19891</v>
      </c>
      <c r="M84" s="21">
        <f t="shared" si="12"/>
        <v>31.825600000000001</v>
      </c>
    </row>
    <row r="85" spans="1:13" x14ac:dyDescent="0.2">
      <c r="A85" s="10">
        <v>337001</v>
      </c>
      <c r="B85" s="10" t="s">
        <v>94</v>
      </c>
      <c r="C85" s="11">
        <v>900</v>
      </c>
      <c r="D85" s="12">
        <v>300913</v>
      </c>
      <c r="E85" s="12">
        <f t="shared" si="7"/>
        <v>334.34777777777776</v>
      </c>
      <c r="F85" s="12">
        <v>0</v>
      </c>
      <c r="G85" s="12">
        <f t="shared" si="8"/>
        <v>0</v>
      </c>
      <c r="H85" s="12">
        <v>0</v>
      </c>
      <c r="I85" s="12">
        <f t="shared" si="9"/>
        <v>0</v>
      </c>
      <c r="J85" s="12">
        <v>0</v>
      </c>
      <c r="K85" s="12">
        <f t="shared" si="10"/>
        <v>0</v>
      </c>
      <c r="L85" s="13">
        <f t="shared" si="11"/>
        <v>300913</v>
      </c>
      <c r="M85" s="12">
        <f t="shared" si="12"/>
        <v>334.34777777777776</v>
      </c>
    </row>
    <row r="86" spans="1:13" s="23" customFormat="1" x14ac:dyDescent="0.2">
      <c r="A86" s="14">
        <v>339001</v>
      </c>
      <c r="B86" s="15" t="s">
        <v>95</v>
      </c>
      <c r="C86" s="11">
        <v>386</v>
      </c>
      <c r="D86" s="16">
        <v>0</v>
      </c>
      <c r="E86" s="16">
        <f t="shared" si="7"/>
        <v>0</v>
      </c>
      <c r="F86" s="16">
        <v>0</v>
      </c>
      <c r="G86" s="16">
        <f t="shared" si="8"/>
        <v>0</v>
      </c>
      <c r="H86" s="16">
        <v>0</v>
      </c>
      <c r="I86" s="16">
        <f t="shared" si="9"/>
        <v>0</v>
      </c>
      <c r="J86" s="16">
        <v>22398</v>
      </c>
      <c r="K86" s="16">
        <f t="shared" si="10"/>
        <v>58.025906735751292</v>
      </c>
      <c r="L86" s="17">
        <f t="shared" si="11"/>
        <v>22398</v>
      </c>
      <c r="M86" s="16">
        <f t="shared" si="12"/>
        <v>58.025906735751292</v>
      </c>
    </row>
    <row r="87" spans="1:13" s="23" customFormat="1" x14ac:dyDescent="0.2">
      <c r="A87" s="14">
        <v>340001</v>
      </c>
      <c r="B87" s="15" t="s">
        <v>96</v>
      </c>
      <c r="C87" s="11">
        <v>103</v>
      </c>
      <c r="D87" s="16">
        <v>0</v>
      </c>
      <c r="E87" s="16">
        <f>D87/$C87</f>
        <v>0</v>
      </c>
      <c r="F87" s="16">
        <v>0</v>
      </c>
      <c r="G87" s="16">
        <f>F87/$C87</f>
        <v>0</v>
      </c>
      <c r="H87" s="16">
        <v>0</v>
      </c>
      <c r="I87" s="16">
        <f>H87/$C87</f>
        <v>0</v>
      </c>
      <c r="J87" s="16">
        <v>0</v>
      </c>
      <c r="K87" s="16">
        <f>J87/$C87</f>
        <v>0</v>
      </c>
      <c r="L87" s="17">
        <f t="shared" si="11"/>
        <v>0</v>
      </c>
      <c r="M87" s="16">
        <f>L87/$C87</f>
        <v>0</v>
      </c>
    </row>
    <row r="88" spans="1:13" s="23" customFormat="1" x14ac:dyDescent="0.2">
      <c r="A88" s="14">
        <v>341001</v>
      </c>
      <c r="B88" s="15" t="s">
        <v>97</v>
      </c>
      <c r="C88" s="11">
        <v>302</v>
      </c>
      <c r="D88" s="16">
        <v>0</v>
      </c>
      <c r="E88" s="16">
        <f>D88/$C88</f>
        <v>0</v>
      </c>
      <c r="F88" s="16">
        <v>0</v>
      </c>
      <c r="G88" s="16">
        <f>F88/$C88</f>
        <v>0</v>
      </c>
      <c r="H88" s="16">
        <v>0</v>
      </c>
      <c r="I88" s="16">
        <f>H88/$C88</f>
        <v>0</v>
      </c>
      <c r="J88" s="16">
        <v>0</v>
      </c>
      <c r="K88" s="16">
        <f>J88/$C88</f>
        <v>0</v>
      </c>
      <c r="L88" s="17">
        <f t="shared" si="11"/>
        <v>0</v>
      </c>
      <c r="M88" s="16">
        <f>L88/$C88</f>
        <v>0</v>
      </c>
    </row>
    <row r="89" spans="1:13" x14ac:dyDescent="0.2">
      <c r="A89" s="18">
        <v>342001</v>
      </c>
      <c r="B89" s="19" t="s">
        <v>98</v>
      </c>
      <c r="C89" s="20">
        <v>80</v>
      </c>
      <c r="D89" s="21">
        <v>0</v>
      </c>
      <c r="E89" s="21">
        <f>D89/$C89</f>
        <v>0</v>
      </c>
      <c r="F89" s="21">
        <v>0</v>
      </c>
      <c r="G89" s="21">
        <f>F89/$C89</f>
        <v>0</v>
      </c>
      <c r="H89" s="21">
        <v>0</v>
      </c>
      <c r="I89" s="21">
        <f>H89/$C89</f>
        <v>0</v>
      </c>
      <c r="J89" s="21">
        <v>0</v>
      </c>
      <c r="K89" s="21">
        <f>J89/$C89</f>
        <v>0</v>
      </c>
      <c r="L89" s="22">
        <f t="shared" si="11"/>
        <v>0</v>
      </c>
      <c r="M89" s="21">
        <f>L89/$C89</f>
        <v>0</v>
      </c>
    </row>
    <row r="90" spans="1:13" s="23" customFormat="1" x14ac:dyDescent="0.2">
      <c r="A90" s="10">
        <v>343001</v>
      </c>
      <c r="B90" s="10" t="s">
        <v>99</v>
      </c>
      <c r="C90" s="45">
        <v>182</v>
      </c>
      <c r="D90" s="12">
        <v>0</v>
      </c>
      <c r="E90" s="12">
        <f>D90/$C90</f>
        <v>0</v>
      </c>
      <c r="F90" s="12">
        <v>0</v>
      </c>
      <c r="G90" s="12">
        <f>F90/$C90</f>
        <v>0</v>
      </c>
      <c r="H90" s="12">
        <v>0</v>
      </c>
      <c r="I90" s="12">
        <f>H90/$C90</f>
        <v>0</v>
      </c>
      <c r="J90" s="12">
        <v>0</v>
      </c>
      <c r="K90" s="12">
        <f>J90/$C90</f>
        <v>0</v>
      </c>
      <c r="L90" s="13">
        <f t="shared" si="11"/>
        <v>0</v>
      </c>
      <c r="M90" s="12">
        <f>L90/$C90</f>
        <v>0</v>
      </c>
    </row>
    <row r="91" spans="1:13" s="23" customFormat="1" x14ac:dyDescent="0.2">
      <c r="A91" s="24">
        <v>344001</v>
      </c>
      <c r="B91" s="24" t="s">
        <v>100</v>
      </c>
      <c r="C91" s="20">
        <v>167</v>
      </c>
      <c r="D91" s="21">
        <v>0</v>
      </c>
      <c r="E91" s="21">
        <f>D91/$C91</f>
        <v>0</v>
      </c>
      <c r="F91" s="21">
        <v>0</v>
      </c>
      <c r="G91" s="21">
        <f>F91/$C91</f>
        <v>0</v>
      </c>
      <c r="H91" s="21">
        <v>0</v>
      </c>
      <c r="I91" s="21">
        <f>H91/$C91</f>
        <v>0</v>
      </c>
      <c r="J91" s="21">
        <v>0</v>
      </c>
      <c r="K91" s="21">
        <f>J91/$C91</f>
        <v>0</v>
      </c>
      <c r="L91" s="22">
        <f t="shared" si="11"/>
        <v>0</v>
      </c>
      <c r="M91" s="21">
        <f>L91/$C91</f>
        <v>0</v>
      </c>
    </row>
    <row r="92" spans="1:13" x14ac:dyDescent="0.2">
      <c r="A92" s="36"/>
      <c r="B92" s="37" t="s">
        <v>101</v>
      </c>
      <c r="C92" s="38">
        <f>SUM(C80:C91)</f>
        <v>4694</v>
      </c>
      <c r="D92" s="46">
        <f>SUM(D80:D91)</f>
        <v>1307636</v>
      </c>
      <c r="E92" s="46">
        <f t="shared" si="7"/>
        <v>278.57605453770771</v>
      </c>
      <c r="F92" s="46">
        <f>SUM(F80:F91)</f>
        <v>0</v>
      </c>
      <c r="G92" s="46">
        <f t="shared" si="8"/>
        <v>0</v>
      </c>
      <c r="H92" s="46">
        <f>SUM(H80:H91)</f>
        <v>0</v>
      </c>
      <c r="I92" s="46">
        <f t="shared" si="9"/>
        <v>0</v>
      </c>
      <c r="J92" s="46">
        <f>SUM(J80:J91)</f>
        <v>57337</v>
      </c>
      <c r="K92" s="46">
        <f t="shared" si="10"/>
        <v>12.214955262036643</v>
      </c>
      <c r="L92" s="47">
        <f>SUM(L80:L91)</f>
        <v>1364973</v>
      </c>
      <c r="M92" s="46">
        <f t="shared" si="12"/>
        <v>290.79100979974436</v>
      </c>
    </row>
    <row r="93" spans="1:13" x14ac:dyDescent="0.2">
      <c r="A93" s="30"/>
      <c r="B93" s="43"/>
      <c r="C93" s="31"/>
      <c r="D93" s="43"/>
      <c r="E93" s="43"/>
      <c r="F93" s="43"/>
      <c r="G93" s="43"/>
      <c r="H93" s="43"/>
      <c r="I93" s="43"/>
      <c r="J93" s="43"/>
      <c r="K93" s="43"/>
      <c r="L93" s="43"/>
      <c r="M93" s="44"/>
    </row>
    <row r="94" spans="1:13" x14ac:dyDescent="0.2">
      <c r="A94" s="10">
        <v>300001</v>
      </c>
      <c r="B94" s="10" t="s">
        <v>102</v>
      </c>
      <c r="C94" s="11">
        <v>361</v>
      </c>
      <c r="D94" s="12">
        <v>0</v>
      </c>
      <c r="E94" s="12">
        <f>D94/$C94</f>
        <v>0</v>
      </c>
      <c r="F94" s="12">
        <v>0</v>
      </c>
      <c r="G94" s="12">
        <f>F94/$C94</f>
        <v>0</v>
      </c>
      <c r="H94" s="12">
        <v>0</v>
      </c>
      <c r="I94" s="12">
        <f>H94/$C94</f>
        <v>0</v>
      </c>
      <c r="J94" s="12">
        <v>0</v>
      </c>
      <c r="K94" s="12">
        <f>J94/$C94</f>
        <v>0</v>
      </c>
      <c r="L94" s="13">
        <f>D94+F94+H94+J94</f>
        <v>0</v>
      </c>
      <c r="M94" s="12">
        <f>L94/$C94</f>
        <v>0</v>
      </c>
    </row>
    <row r="95" spans="1:13" s="23" customFormat="1" x14ac:dyDescent="0.2">
      <c r="A95" s="14">
        <v>300002</v>
      </c>
      <c r="B95" s="15" t="s">
        <v>103</v>
      </c>
      <c r="C95" s="11">
        <v>406</v>
      </c>
      <c r="D95" s="16">
        <v>0</v>
      </c>
      <c r="E95" s="16">
        <f>D95/$C95</f>
        <v>0</v>
      </c>
      <c r="F95" s="16">
        <v>0</v>
      </c>
      <c r="G95" s="16">
        <f>F95/$C95</f>
        <v>0</v>
      </c>
      <c r="H95" s="16">
        <v>0</v>
      </c>
      <c r="I95" s="16">
        <f>H95/$C95</f>
        <v>0</v>
      </c>
      <c r="J95" s="16">
        <v>0</v>
      </c>
      <c r="K95" s="16">
        <f>J95/$C95</f>
        <v>0</v>
      </c>
      <c r="L95" s="17">
        <f>D95+F95+H95+J95</f>
        <v>0</v>
      </c>
      <c r="M95" s="16">
        <f>L95/$C95</f>
        <v>0</v>
      </c>
    </row>
    <row r="96" spans="1:13" s="23" customFormat="1" x14ac:dyDescent="0.2">
      <c r="A96" s="14">
        <v>300003</v>
      </c>
      <c r="B96" s="15" t="s">
        <v>104</v>
      </c>
      <c r="C96" s="11">
        <v>387</v>
      </c>
      <c r="D96" s="16">
        <v>0</v>
      </c>
      <c r="E96" s="16">
        <f t="shared" ref="E96:E145" si="13">D96/$C96</f>
        <v>0</v>
      </c>
      <c r="F96" s="16">
        <v>0</v>
      </c>
      <c r="G96" s="16">
        <f t="shared" ref="G96:G145" si="14">F96/$C96</f>
        <v>0</v>
      </c>
      <c r="H96" s="16">
        <v>0</v>
      </c>
      <c r="I96" s="16">
        <f t="shared" ref="I96:I145" si="15">H96/$C96</f>
        <v>0</v>
      </c>
      <c r="J96" s="16">
        <v>0</v>
      </c>
      <c r="K96" s="16">
        <f t="shared" ref="K96:K145" si="16">J96/$C96</f>
        <v>0</v>
      </c>
      <c r="L96" s="17">
        <f t="shared" ref="L96:L145" si="17">D96+F96+H96+J96</f>
        <v>0</v>
      </c>
      <c r="M96" s="16">
        <f t="shared" ref="M96:M145" si="18">L96/$C96</f>
        <v>0</v>
      </c>
    </row>
    <row r="97" spans="1:13" s="23" customFormat="1" x14ac:dyDescent="0.2">
      <c r="A97" s="48">
        <v>300004</v>
      </c>
      <c r="B97" s="49" t="s">
        <v>105</v>
      </c>
      <c r="C97" s="11">
        <v>386</v>
      </c>
      <c r="D97" s="16">
        <v>0</v>
      </c>
      <c r="E97" s="16">
        <f t="shared" si="13"/>
        <v>0</v>
      </c>
      <c r="F97" s="16">
        <v>0</v>
      </c>
      <c r="G97" s="16">
        <f t="shared" si="14"/>
        <v>0</v>
      </c>
      <c r="H97" s="16">
        <v>0</v>
      </c>
      <c r="I97" s="16">
        <f t="shared" si="15"/>
        <v>0</v>
      </c>
      <c r="J97" s="16">
        <v>0</v>
      </c>
      <c r="K97" s="16">
        <f t="shared" si="16"/>
        <v>0</v>
      </c>
      <c r="L97" s="17">
        <f t="shared" si="17"/>
        <v>0</v>
      </c>
      <c r="M97" s="16">
        <f t="shared" si="18"/>
        <v>0</v>
      </c>
    </row>
    <row r="98" spans="1:13" x14ac:dyDescent="0.2">
      <c r="A98" s="50">
        <v>366001</v>
      </c>
      <c r="B98" s="51" t="s">
        <v>106</v>
      </c>
      <c r="C98" s="20">
        <v>61</v>
      </c>
      <c r="D98" s="21">
        <v>0</v>
      </c>
      <c r="E98" s="21">
        <f t="shared" si="13"/>
        <v>0</v>
      </c>
      <c r="F98" s="21">
        <v>0</v>
      </c>
      <c r="G98" s="21">
        <f t="shared" si="14"/>
        <v>0</v>
      </c>
      <c r="H98" s="21">
        <v>0</v>
      </c>
      <c r="I98" s="21">
        <f t="shared" si="15"/>
        <v>0</v>
      </c>
      <c r="J98" s="21">
        <v>0</v>
      </c>
      <c r="K98" s="21">
        <f t="shared" si="16"/>
        <v>0</v>
      </c>
      <c r="L98" s="22">
        <f t="shared" si="17"/>
        <v>0</v>
      </c>
      <c r="M98" s="21">
        <f t="shared" si="18"/>
        <v>0</v>
      </c>
    </row>
    <row r="99" spans="1:13" x14ac:dyDescent="0.2">
      <c r="A99" s="52">
        <v>367001</v>
      </c>
      <c r="B99" s="53" t="s">
        <v>107</v>
      </c>
      <c r="C99" s="11">
        <v>374</v>
      </c>
      <c r="D99" s="12">
        <v>48328</v>
      </c>
      <c r="E99" s="12">
        <f t="shared" si="13"/>
        <v>129.2192513368984</v>
      </c>
      <c r="F99" s="12">
        <v>0</v>
      </c>
      <c r="G99" s="12">
        <f t="shared" si="14"/>
        <v>0</v>
      </c>
      <c r="H99" s="12">
        <v>0</v>
      </c>
      <c r="I99" s="12">
        <f t="shared" si="15"/>
        <v>0</v>
      </c>
      <c r="J99" s="12">
        <v>0</v>
      </c>
      <c r="K99" s="12">
        <f t="shared" si="16"/>
        <v>0</v>
      </c>
      <c r="L99" s="13">
        <f t="shared" si="17"/>
        <v>48328</v>
      </c>
      <c r="M99" s="12">
        <f t="shared" si="18"/>
        <v>129.2192513368984</v>
      </c>
    </row>
    <row r="100" spans="1:13" s="23" customFormat="1" x14ac:dyDescent="0.2">
      <c r="A100" s="52">
        <v>368001</v>
      </c>
      <c r="B100" s="53" t="s">
        <v>108</v>
      </c>
      <c r="C100" s="11">
        <v>139</v>
      </c>
      <c r="D100" s="16">
        <v>0</v>
      </c>
      <c r="E100" s="16">
        <f t="shared" si="13"/>
        <v>0</v>
      </c>
      <c r="F100" s="16">
        <v>0</v>
      </c>
      <c r="G100" s="16">
        <f t="shared" si="14"/>
        <v>0</v>
      </c>
      <c r="H100" s="16">
        <v>29996</v>
      </c>
      <c r="I100" s="16">
        <f t="shared" si="15"/>
        <v>215.79856115107913</v>
      </c>
      <c r="J100" s="16">
        <v>0</v>
      </c>
      <c r="K100" s="16">
        <f t="shared" si="16"/>
        <v>0</v>
      </c>
      <c r="L100" s="17">
        <f t="shared" si="17"/>
        <v>29996</v>
      </c>
      <c r="M100" s="16">
        <f t="shared" si="18"/>
        <v>215.79856115107913</v>
      </c>
    </row>
    <row r="101" spans="1:13" s="23" customFormat="1" x14ac:dyDescent="0.2">
      <c r="A101" s="52">
        <v>369001</v>
      </c>
      <c r="B101" s="53" t="s">
        <v>109</v>
      </c>
      <c r="C101" s="11">
        <v>580</v>
      </c>
      <c r="D101" s="16">
        <v>0</v>
      </c>
      <c r="E101" s="16">
        <f t="shared" si="13"/>
        <v>0</v>
      </c>
      <c r="F101" s="16">
        <v>0</v>
      </c>
      <c r="G101" s="16">
        <f t="shared" si="14"/>
        <v>0</v>
      </c>
      <c r="H101" s="16">
        <v>321148</v>
      </c>
      <c r="I101" s="16">
        <f t="shared" si="15"/>
        <v>553.70344827586212</v>
      </c>
      <c r="J101" s="16">
        <v>115187</v>
      </c>
      <c r="K101" s="16">
        <f t="shared" si="16"/>
        <v>198.59827586206896</v>
      </c>
      <c r="L101" s="17">
        <f t="shared" si="17"/>
        <v>436335</v>
      </c>
      <c r="M101" s="16">
        <f t="shared" si="18"/>
        <v>752.30172413793105</v>
      </c>
    </row>
    <row r="102" spans="1:13" s="23" customFormat="1" x14ac:dyDescent="0.2">
      <c r="A102" s="52">
        <v>369002</v>
      </c>
      <c r="B102" s="54" t="s">
        <v>110</v>
      </c>
      <c r="C102" s="11">
        <v>638</v>
      </c>
      <c r="D102" s="16">
        <v>0</v>
      </c>
      <c r="E102" s="16">
        <f t="shared" si="13"/>
        <v>0</v>
      </c>
      <c r="F102" s="16">
        <v>0</v>
      </c>
      <c r="G102" s="16">
        <f t="shared" si="14"/>
        <v>0</v>
      </c>
      <c r="H102" s="16">
        <v>333957</v>
      </c>
      <c r="I102" s="16">
        <f t="shared" si="15"/>
        <v>523.44357366771158</v>
      </c>
      <c r="J102" s="16">
        <v>120532</v>
      </c>
      <c r="K102" s="16">
        <f t="shared" si="16"/>
        <v>188.92163009404388</v>
      </c>
      <c r="L102" s="17">
        <f t="shared" si="17"/>
        <v>454489</v>
      </c>
      <c r="M102" s="16">
        <f t="shared" si="18"/>
        <v>712.36520376175554</v>
      </c>
    </row>
    <row r="103" spans="1:13" x14ac:dyDescent="0.2">
      <c r="A103" s="18">
        <v>371001</v>
      </c>
      <c r="B103" s="19" t="s">
        <v>111</v>
      </c>
      <c r="C103" s="20">
        <v>444</v>
      </c>
      <c r="D103" s="21">
        <v>0</v>
      </c>
      <c r="E103" s="21">
        <f t="shared" si="13"/>
        <v>0</v>
      </c>
      <c r="F103" s="21">
        <v>0</v>
      </c>
      <c r="G103" s="21">
        <f t="shared" si="14"/>
        <v>0</v>
      </c>
      <c r="H103" s="21">
        <v>65994</v>
      </c>
      <c r="I103" s="21">
        <f t="shared" si="15"/>
        <v>148.63513513513513</v>
      </c>
      <c r="J103" s="21">
        <v>0</v>
      </c>
      <c r="K103" s="21">
        <f t="shared" si="16"/>
        <v>0</v>
      </c>
      <c r="L103" s="22">
        <f t="shared" si="17"/>
        <v>65994</v>
      </c>
      <c r="M103" s="21">
        <f t="shared" si="18"/>
        <v>148.63513513513513</v>
      </c>
    </row>
    <row r="104" spans="1:13" x14ac:dyDescent="0.2">
      <c r="A104" s="10">
        <v>372001</v>
      </c>
      <c r="B104" s="10" t="s">
        <v>112</v>
      </c>
      <c r="C104" s="11">
        <v>446</v>
      </c>
      <c r="D104" s="12">
        <v>0</v>
      </c>
      <c r="E104" s="12">
        <f t="shared" si="13"/>
        <v>0</v>
      </c>
      <c r="F104" s="12">
        <v>0</v>
      </c>
      <c r="G104" s="12">
        <f t="shared" si="14"/>
        <v>0</v>
      </c>
      <c r="H104" s="12">
        <v>0</v>
      </c>
      <c r="I104" s="12">
        <f t="shared" si="15"/>
        <v>0</v>
      </c>
      <c r="J104" s="12">
        <v>28728</v>
      </c>
      <c r="K104" s="12">
        <f t="shared" si="16"/>
        <v>64.412556053811656</v>
      </c>
      <c r="L104" s="13">
        <f t="shared" si="17"/>
        <v>28728</v>
      </c>
      <c r="M104" s="12">
        <f t="shared" si="18"/>
        <v>64.412556053811656</v>
      </c>
    </row>
    <row r="105" spans="1:13" s="23" customFormat="1" x14ac:dyDescent="0.2">
      <c r="A105" s="14">
        <v>373001</v>
      </c>
      <c r="B105" s="15" t="s">
        <v>113</v>
      </c>
      <c r="C105" s="11">
        <v>241</v>
      </c>
      <c r="D105" s="16">
        <v>0</v>
      </c>
      <c r="E105" s="16">
        <f t="shared" si="13"/>
        <v>0</v>
      </c>
      <c r="F105" s="16">
        <v>0</v>
      </c>
      <c r="G105" s="16">
        <f t="shared" si="14"/>
        <v>0</v>
      </c>
      <c r="H105" s="16">
        <v>0</v>
      </c>
      <c r="I105" s="16">
        <f t="shared" si="15"/>
        <v>0</v>
      </c>
      <c r="J105" s="16">
        <v>29498</v>
      </c>
      <c r="K105" s="16">
        <f t="shared" si="16"/>
        <v>122.39834024896265</v>
      </c>
      <c r="L105" s="17">
        <f t="shared" si="17"/>
        <v>29498</v>
      </c>
      <c r="M105" s="16">
        <f t="shared" si="18"/>
        <v>122.39834024896265</v>
      </c>
    </row>
    <row r="106" spans="1:13" s="23" customFormat="1" x14ac:dyDescent="0.2">
      <c r="A106" s="14">
        <v>374001</v>
      </c>
      <c r="B106" s="15" t="s">
        <v>114</v>
      </c>
      <c r="C106" s="11">
        <v>330</v>
      </c>
      <c r="D106" s="16">
        <v>0</v>
      </c>
      <c r="E106" s="16">
        <f t="shared" si="13"/>
        <v>0</v>
      </c>
      <c r="F106" s="16">
        <v>0</v>
      </c>
      <c r="G106" s="16">
        <f t="shared" si="14"/>
        <v>0</v>
      </c>
      <c r="H106" s="16">
        <v>0</v>
      </c>
      <c r="I106" s="16">
        <f t="shared" si="15"/>
        <v>0</v>
      </c>
      <c r="J106" s="16">
        <v>39047</v>
      </c>
      <c r="K106" s="16">
        <f t="shared" si="16"/>
        <v>118.32424242424243</v>
      </c>
      <c r="L106" s="17">
        <f t="shared" si="17"/>
        <v>39047</v>
      </c>
      <c r="M106" s="16">
        <f t="shared" si="18"/>
        <v>118.32424242424243</v>
      </c>
    </row>
    <row r="107" spans="1:13" s="23" customFormat="1" x14ac:dyDescent="0.2">
      <c r="A107" s="14">
        <v>375001</v>
      </c>
      <c r="B107" s="15" t="s">
        <v>115</v>
      </c>
      <c r="C107" s="11">
        <v>198</v>
      </c>
      <c r="D107" s="16">
        <v>0</v>
      </c>
      <c r="E107" s="16">
        <f t="shared" si="13"/>
        <v>0</v>
      </c>
      <c r="F107" s="16">
        <v>0</v>
      </c>
      <c r="G107" s="16">
        <f t="shared" si="14"/>
        <v>0</v>
      </c>
      <c r="H107" s="16">
        <v>0</v>
      </c>
      <c r="I107" s="16">
        <f t="shared" si="15"/>
        <v>0</v>
      </c>
      <c r="J107" s="16">
        <v>12895</v>
      </c>
      <c r="K107" s="16">
        <f t="shared" si="16"/>
        <v>65.12626262626263</v>
      </c>
      <c r="L107" s="17">
        <f t="shared" si="17"/>
        <v>12895</v>
      </c>
      <c r="M107" s="16">
        <f t="shared" si="18"/>
        <v>65.12626262626263</v>
      </c>
    </row>
    <row r="108" spans="1:13" x14ac:dyDescent="0.2">
      <c r="A108" s="18">
        <v>376001</v>
      </c>
      <c r="B108" s="19" t="s">
        <v>116</v>
      </c>
      <c r="C108" s="20">
        <v>194</v>
      </c>
      <c r="D108" s="21">
        <v>0</v>
      </c>
      <c r="E108" s="21">
        <f t="shared" si="13"/>
        <v>0</v>
      </c>
      <c r="F108" s="21">
        <v>0</v>
      </c>
      <c r="G108" s="21">
        <f t="shared" si="14"/>
        <v>0</v>
      </c>
      <c r="H108" s="21">
        <v>0</v>
      </c>
      <c r="I108" s="21">
        <f t="shared" si="15"/>
        <v>0</v>
      </c>
      <c r="J108" s="21">
        <v>2863</v>
      </c>
      <c r="K108" s="21">
        <f t="shared" si="16"/>
        <v>14.757731958762887</v>
      </c>
      <c r="L108" s="22">
        <f t="shared" si="17"/>
        <v>2863</v>
      </c>
      <c r="M108" s="21">
        <f t="shared" si="18"/>
        <v>14.757731958762887</v>
      </c>
    </row>
    <row r="109" spans="1:13" x14ac:dyDescent="0.2">
      <c r="A109" s="10">
        <v>377001</v>
      </c>
      <c r="B109" s="10" t="s">
        <v>117</v>
      </c>
      <c r="C109" s="11">
        <v>265</v>
      </c>
      <c r="D109" s="12">
        <v>0</v>
      </c>
      <c r="E109" s="12">
        <f t="shared" si="13"/>
        <v>0</v>
      </c>
      <c r="F109" s="12">
        <v>0</v>
      </c>
      <c r="G109" s="12">
        <f t="shared" si="14"/>
        <v>0</v>
      </c>
      <c r="H109" s="12">
        <v>9609</v>
      </c>
      <c r="I109" s="12">
        <f t="shared" si="15"/>
        <v>36.260377358490565</v>
      </c>
      <c r="J109" s="12">
        <v>0</v>
      </c>
      <c r="K109" s="12">
        <f t="shared" si="16"/>
        <v>0</v>
      </c>
      <c r="L109" s="13">
        <f t="shared" si="17"/>
        <v>9609</v>
      </c>
      <c r="M109" s="12">
        <f t="shared" si="18"/>
        <v>36.260377358490565</v>
      </c>
    </row>
    <row r="110" spans="1:13" s="23" customFormat="1" x14ac:dyDescent="0.2">
      <c r="A110" s="14">
        <v>377002</v>
      </c>
      <c r="B110" s="15" t="s">
        <v>118</v>
      </c>
      <c r="C110" s="11">
        <v>265</v>
      </c>
      <c r="D110" s="16">
        <v>0</v>
      </c>
      <c r="E110" s="16">
        <f t="shared" si="13"/>
        <v>0</v>
      </c>
      <c r="F110" s="16">
        <v>0</v>
      </c>
      <c r="G110" s="16">
        <f t="shared" si="14"/>
        <v>0</v>
      </c>
      <c r="H110" s="16">
        <v>0</v>
      </c>
      <c r="I110" s="16">
        <f t="shared" si="15"/>
        <v>0</v>
      </c>
      <c r="J110" s="16">
        <v>0</v>
      </c>
      <c r="K110" s="16">
        <f t="shared" si="16"/>
        <v>0</v>
      </c>
      <c r="L110" s="17">
        <f t="shared" si="17"/>
        <v>0</v>
      </c>
      <c r="M110" s="16">
        <f t="shared" si="18"/>
        <v>0</v>
      </c>
    </row>
    <row r="111" spans="1:13" s="23" customFormat="1" x14ac:dyDescent="0.2">
      <c r="A111" s="14">
        <v>377003</v>
      </c>
      <c r="B111" s="15" t="s">
        <v>119</v>
      </c>
      <c r="C111" s="11">
        <v>301</v>
      </c>
      <c r="D111" s="16">
        <v>0</v>
      </c>
      <c r="E111" s="16">
        <f t="shared" si="13"/>
        <v>0</v>
      </c>
      <c r="F111" s="16">
        <v>0</v>
      </c>
      <c r="G111" s="16">
        <f t="shared" si="14"/>
        <v>0</v>
      </c>
      <c r="H111" s="16">
        <v>2517</v>
      </c>
      <c r="I111" s="16">
        <f t="shared" si="15"/>
        <v>8.3621262458471755</v>
      </c>
      <c r="J111" s="16">
        <v>0</v>
      </c>
      <c r="K111" s="16">
        <f t="shared" si="16"/>
        <v>0</v>
      </c>
      <c r="L111" s="17">
        <f t="shared" si="17"/>
        <v>2517</v>
      </c>
      <c r="M111" s="16">
        <f t="shared" si="18"/>
        <v>8.3621262458471755</v>
      </c>
    </row>
    <row r="112" spans="1:13" s="23" customFormat="1" x14ac:dyDescent="0.2">
      <c r="A112" s="14">
        <v>377004</v>
      </c>
      <c r="B112" s="15" t="s">
        <v>120</v>
      </c>
      <c r="C112" s="11">
        <v>383</v>
      </c>
      <c r="D112" s="16">
        <v>0</v>
      </c>
      <c r="E112" s="16">
        <f t="shared" si="13"/>
        <v>0</v>
      </c>
      <c r="F112" s="16">
        <v>0</v>
      </c>
      <c r="G112" s="16">
        <f t="shared" si="14"/>
        <v>0</v>
      </c>
      <c r="H112" s="16">
        <v>0</v>
      </c>
      <c r="I112" s="16">
        <f t="shared" si="15"/>
        <v>0</v>
      </c>
      <c r="J112" s="16">
        <v>0</v>
      </c>
      <c r="K112" s="16">
        <f t="shared" si="16"/>
        <v>0</v>
      </c>
      <c r="L112" s="17">
        <f t="shared" si="17"/>
        <v>0</v>
      </c>
      <c r="M112" s="16">
        <f t="shared" si="18"/>
        <v>0</v>
      </c>
    </row>
    <row r="113" spans="1:13" x14ac:dyDescent="0.2">
      <c r="A113" s="18">
        <v>377005</v>
      </c>
      <c r="B113" s="19" t="s">
        <v>121</v>
      </c>
      <c r="C113" s="20">
        <v>402</v>
      </c>
      <c r="D113" s="21">
        <v>0</v>
      </c>
      <c r="E113" s="21">
        <f t="shared" si="13"/>
        <v>0</v>
      </c>
      <c r="F113" s="21">
        <v>0</v>
      </c>
      <c r="G113" s="21">
        <f t="shared" si="14"/>
        <v>0</v>
      </c>
      <c r="H113" s="21">
        <v>0</v>
      </c>
      <c r="I113" s="21">
        <f t="shared" si="15"/>
        <v>0</v>
      </c>
      <c r="J113" s="21">
        <v>0</v>
      </c>
      <c r="K113" s="21">
        <f t="shared" si="16"/>
        <v>0</v>
      </c>
      <c r="L113" s="22">
        <f t="shared" si="17"/>
        <v>0</v>
      </c>
      <c r="M113" s="21">
        <f t="shared" si="18"/>
        <v>0</v>
      </c>
    </row>
    <row r="114" spans="1:13" s="23" customFormat="1" x14ac:dyDescent="0.2">
      <c r="A114" s="14">
        <v>379001</v>
      </c>
      <c r="B114" s="15" t="s">
        <v>122</v>
      </c>
      <c r="C114" s="11">
        <v>221</v>
      </c>
      <c r="D114" s="16">
        <v>0</v>
      </c>
      <c r="E114" s="16">
        <f t="shared" si="13"/>
        <v>0</v>
      </c>
      <c r="F114" s="16">
        <v>0</v>
      </c>
      <c r="G114" s="16">
        <f t="shared" si="14"/>
        <v>0</v>
      </c>
      <c r="H114" s="16">
        <v>0</v>
      </c>
      <c r="I114" s="16">
        <f t="shared" si="15"/>
        <v>0</v>
      </c>
      <c r="J114" s="16">
        <v>0</v>
      </c>
      <c r="K114" s="16">
        <f t="shared" si="16"/>
        <v>0</v>
      </c>
      <c r="L114" s="17">
        <f t="shared" si="17"/>
        <v>0</v>
      </c>
      <c r="M114" s="16">
        <f t="shared" si="18"/>
        <v>0</v>
      </c>
    </row>
    <row r="115" spans="1:13" s="23" customFormat="1" x14ac:dyDescent="0.2">
      <c r="A115" s="14">
        <v>380001</v>
      </c>
      <c r="B115" s="15" t="s">
        <v>123</v>
      </c>
      <c r="C115" s="11">
        <v>361</v>
      </c>
      <c r="D115" s="16">
        <v>0</v>
      </c>
      <c r="E115" s="16">
        <f t="shared" si="13"/>
        <v>0</v>
      </c>
      <c r="F115" s="16">
        <v>0</v>
      </c>
      <c r="G115" s="16">
        <f t="shared" si="14"/>
        <v>0</v>
      </c>
      <c r="H115" s="16">
        <v>0</v>
      </c>
      <c r="I115" s="16">
        <f t="shared" si="15"/>
        <v>0</v>
      </c>
      <c r="J115" s="16">
        <v>0</v>
      </c>
      <c r="K115" s="16">
        <f t="shared" si="16"/>
        <v>0</v>
      </c>
      <c r="L115" s="17">
        <f t="shared" si="17"/>
        <v>0</v>
      </c>
      <c r="M115" s="16">
        <f t="shared" si="18"/>
        <v>0</v>
      </c>
    </row>
    <row r="116" spans="1:13" x14ac:dyDescent="0.2">
      <c r="A116" s="18">
        <v>381001</v>
      </c>
      <c r="B116" s="19" t="s">
        <v>124</v>
      </c>
      <c r="C116" s="20">
        <v>219</v>
      </c>
      <c r="D116" s="21">
        <v>0</v>
      </c>
      <c r="E116" s="21">
        <f t="shared" si="13"/>
        <v>0</v>
      </c>
      <c r="F116" s="21">
        <v>0</v>
      </c>
      <c r="G116" s="21">
        <f t="shared" si="14"/>
        <v>0</v>
      </c>
      <c r="H116" s="21">
        <v>0</v>
      </c>
      <c r="I116" s="21">
        <f t="shared" si="15"/>
        <v>0</v>
      </c>
      <c r="J116" s="21">
        <v>28251</v>
      </c>
      <c r="K116" s="21">
        <f t="shared" si="16"/>
        <v>129</v>
      </c>
      <c r="L116" s="22">
        <f t="shared" si="17"/>
        <v>28251</v>
      </c>
      <c r="M116" s="21">
        <f t="shared" si="18"/>
        <v>129</v>
      </c>
    </row>
    <row r="117" spans="1:13" x14ac:dyDescent="0.2">
      <c r="A117" s="10">
        <v>382001</v>
      </c>
      <c r="B117" s="10" t="s">
        <v>125</v>
      </c>
      <c r="C117" s="11">
        <v>210</v>
      </c>
      <c r="D117" s="12">
        <v>0</v>
      </c>
      <c r="E117" s="12">
        <f t="shared" si="13"/>
        <v>0</v>
      </c>
      <c r="F117" s="12">
        <v>0</v>
      </c>
      <c r="G117" s="12">
        <f t="shared" si="14"/>
        <v>0</v>
      </c>
      <c r="H117" s="12">
        <v>0</v>
      </c>
      <c r="I117" s="12">
        <f t="shared" si="15"/>
        <v>0</v>
      </c>
      <c r="J117" s="12">
        <v>0</v>
      </c>
      <c r="K117" s="12">
        <f t="shared" si="16"/>
        <v>0</v>
      </c>
      <c r="L117" s="13">
        <f t="shared" si="17"/>
        <v>0</v>
      </c>
      <c r="M117" s="12">
        <f t="shared" si="18"/>
        <v>0</v>
      </c>
    </row>
    <row r="118" spans="1:13" s="23" customFormat="1" x14ac:dyDescent="0.2">
      <c r="A118" s="14">
        <v>383001</v>
      </c>
      <c r="B118" s="15" t="s">
        <v>126</v>
      </c>
      <c r="C118" s="11">
        <v>248</v>
      </c>
      <c r="D118" s="16">
        <v>0</v>
      </c>
      <c r="E118" s="16">
        <f t="shared" si="13"/>
        <v>0</v>
      </c>
      <c r="F118" s="16">
        <v>0</v>
      </c>
      <c r="G118" s="16">
        <f t="shared" si="14"/>
        <v>0</v>
      </c>
      <c r="H118" s="16">
        <v>0</v>
      </c>
      <c r="I118" s="16">
        <f t="shared" si="15"/>
        <v>0</v>
      </c>
      <c r="J118" s="16">
        <v>0</v>
      </c>
      <c r="K118" s="16">
        <f t="shared" si="16"/>
        <v>0</v>
      </c>
      <c r="L118" s="17">
        <f t="shared" si="17"/>
        <v>0</v>
      </c>
      <c r="M118" s="16">
        <f t="shared" si="18"/>
        <v>0</v>
      </c>
    </row>
    <row r="119" spans="1:13" s="23" customFormat="1" x14ac:dyDescent="0.2">
      <c r="A119" s="14">
        <v>384001</v>
      </c>
      <c r="B119" s="15" t="s">
        <v>127</v>
      </c>
      <c r="C119" s="11">
        <v>533</v>
      </c>
      <c r="D119" s="16">
        <v>0</v>
      </c>
      <c r="E119" s="16">
        <f t="shared" si="13"/>
        <v>0</v>
      </c>
      <c r="F119" s="16">
        <v>0</v>
      </c>
      <c r="G119" s="16">
        <f t="shared" si="14"/>
        <v>0</v>
      </c>
      <c r="H119" s="16">
        <v>0</v>
      </c>
      <c r="I119" s="16">
        <f t="shared" si="15"/>
        <v>0</v>
      </c>
      <c r="J119" s="16">
        <v>0</v>
      </c>
      <c r="K119" s="16">
        <f t="shared" si="16"/>
        <v>0</v>
      </c>
      <c r="L119" s="17">
        <f t="shared" si="17"/>
        <v>0</v>
      </c>
      <c r="M119" s="16">
        <f t="shared" si="18"/>
        <v>0</v>
      </c>
    </row>
    <row r="120" spans="1:13" s="23" customFormat="1" x14ac:dyDescent="0.2">
      <c r="A120" s="14">
        <v>385001</v>
      </c>
      <c r="B120" s="15" t="s">
        <v>128</v>
      </c>
      <c r="C120" s="20">
        <v>604</v>
      </c>
      <c r="D120" s="16">
        <v>0</v>
      </c>
      <c r="E120" s="16">
        <f t="shared" si="13"/>
        <v>0</v>
      </c>
      <c r="F120" s="16">
        <v>0</v>
      </c>
      <c r="G120" s="16">
        <f t="shared" si="14"/>
        <v>0</v>
      </c>
      <c r="H120" s="16">
        <v>0</v>
      </c>
      <c r="I120" s="16">
        <f t="shared" si="15"/>
        <v>0</v>
      </c>
      <c r="J120" s="16">
        <v>0</v>
      </c>
      <c r="K120" s="16">
        <f t="shared" si="16"/>
        <v>0</v>
      </c>
      <c r="L120" s="17">
        <f t="shared" si="17"/>
        <v>0</v>
      </c>
      <c r="M120" s="16">
        <f t="shared" si="18"/>
        <v>0</v>
      </c>
    </row>
    <row r="121" spans="1:13" x14ac:dyDescent="0.2">
      <c r="A121" s="10">
        <v>387001</v>
      </c>
      <c r="B121" s="10" t="s">
        <v>129</v>
      </c>
      <c r="C121" s="11">
        <v>597</v>
      </c>
      <c r="D121" s="12">
        <v>0</v>
      </c>
      <c r="E121" s="12">
        <f t="shared" si="13"/>
        <v>0</v>
      </c>
      <c r="F121" s="12">
        <v>0</v>
      </c>
      <c r="G121" s="12">
        <f t="shared" si="14"/>
        <v>0</v>
      </c>
      <c r="H121" s="12">
        <v>0</v>
      </c>
      <c r="I121" s="12">
        <f t="shared" si="15"/>
        <v>0</v>
      </c>
      <c r="J121" s="12">
        <v>0</v>
      </c>
      <c r="K121" s="12">
        <f t="shared" si="16"/>
        <v>0</v>
      </c>
      <c r="L121" s="13">
        <f t="shared" si="17"/>
        <v>0</v>
      </c>
      <c r="M121" s="12">
        <f t="shared" si="18"/>
        <v>0</v>
      </c>
    </row>
    <row r="122" spans="1:13" s="23" customFormat="1" x14ac:dyDescent="0.2">
      <c r="A122" s="14">
        <v>388001</v>
      </c>
      <c r="B122" s="15" t="s">
        <v>130</v>
      </c>
      <c r="C122" s="11">
        <v>562</v>
      </c>
      <c r="D122" s="16">
        <v>0</v>
      </c>
      <c r="E122" s="16">
        <f t="shared" si="13"/>
        <v>0</v>
      </c>
      <c r="F122" s="16">
        <v>0</v>
      </c>
      <c r="G122" s="16">
        <f t="shared" si="14"/>
        <v>0</v>
      </c>
      <c r="H122" s="16">
        <v>365552</v>
      </c>
      <c r="I122" s="16">
        <f t="shared" si="15"/>
        <v>650.44839857651243</v>
      </c>
      <c r="J122" s="16">
        <v>0</v>
      </c>
      <c r="K122" s="16">
        <f t="shared" si="16"/>
        <v>0</v>
      </c>
      <c r="L122" s="17">
        <f t="shared" si="17"/>
        <v>365552</v>
      </c>
      <c r="M122" s="16">
        <f t="shared" si="18"/>
        <v>650.44839857651243</v>
      </c>
    </row>
    <row r="123" spans="1:13" s="23" customFormat="1" x14ac:dyDescent="0.2">
      <c r="A123" s="14">
        <v>389001</v>
      </c>
      <c r="B123" s="15" t="s">
        <v>131</v>
      </c>
      <c r="C123" s="11">
        <v>591</v>
      </c>
      <c r="D123" s="16">
        <v>0</v>
      </c>
      <c r="E123" s="16">
        <f t="shared" si="13"/>
        <v>0</v>
      </c>
      <c r="F123" s="16">
        <v>0</v>
      </c>
      <c r="G123" s="16">
        <f t="shared" si="14"/>
        <v>0</v>
      </c>
      <c r="H123" s="16">
        <v>0</v>
      </c>
      <c r="I123" s="16">
        <f t="shared" si="15"/>
        <v>0</v>
      </c>
      <c r="J123" s="16">
        <v>42558</v>
      </c>
      <c r="K123" s="16">
        <f t="shared" si="16"/>
        <v>72.010152284263953</v>
      </c>
      <c r="L123" s="17">
        <f t="shared" si="17"/>
        <v>42558</v>
      </c>
      <c r="M123" s="16">
        <f t="shared" si="18"/>
        <v>72.010152284263953</v>
      </c>
    </row>
    <row r="124" spans="1:13" s="23" customFormat="1" x14ac:dyDescent="0.2">
      <c r="A124" s="14">
        <v>389002</v>
      </c>
      <c r="B124" s="15" t="s">
        <v>132</v>
      </c>
      <c r="C124" s="11">
        <v>447</v>
      </c>
      <c r="D124" s="16">
        <v>0</v>
      </c>
      <c r="E124" s="16">
        <f t="shared" si="13"/>
        <v>0</v>
      </c>
      <c r="F124" s="16">
        <v>0</v>
      </c>
      <c r="G124" s="16">
        <f t="shared" si="14"/>
        <v>0</v>
      </c>
      <c r="H124" s="16">
        <v>0</v>
      </c>
      <c r="I124" s="16">
        <f t="shared" si="15"/>
        <v>0</v>
      </c>
      <c r="J124" s="16">
        <v>23513</v>
      </c>
      <c r="K124" s="16">
        <f t="shared" si="16"/>
        <v>52.601789709172259</v>
      </c>
      <c r="L124" s="17">
        <f t="shared" si="17"/>
        <v>23513</v>
      </c>
      <c r="M124" s="16">
        <f t="shared" si="18"/>
        <v>52.601789709172259</v>
      </c>
    </row>
    <row r="125" spans="1:13" x14ac:dyDescent="0.2">
      <c r="A125" s="18">
        <v>390001</v>
      </c>
      <c r="B125" s="19" t="s">
        <v>133</v>
      </c>
      <c r="C125" s="20">
        <v>659</v>
      </c>
      <c r="D125" s="21">
        <v>0</v>
      </c>
      <c r="E125" s="21">
        <f t="shared" si="13"/>
        <v>0</v>
      </c>
      <c r="F125" s="21">
        <v>0</v>
      </c>
      <c r="G125" s="21">
        <f t="shared" si="14"/>
        <v>0</v>
      </c>
      <c r="H125" s="21">
        <v>0</v>
      </c>
      <c r="I125" s="21">
        <f t="shared" si="15"/>
        <v>0</v>
      </c>
      <c r="J125" s="21">
        <v>91038</v>
      </c>
      <c r="K125" s="21">
        <f t="shared" si="16"/>
        <v>138.14567526555388</v>
      </c>
      <c r="L125" s="22">
        <f t="shared" si="17"/>
        <v>91038</v>
      </c>
      <c r="M125" s="21">
        <f t="shared" si="18"/>
        <v>138.14567526555388</v>
      </c>
    </row>
    <row r="126" spans="1:13" x14ac:dyDescent="0.2">
      <c r="A126" s="10">
        <v>391001</v>
      </c>
      <c r="B126" s="10" t="s">
        <v>134</v>
      </c>
      <c r="C126" s="11">
        <v>745</v>
      </c>
      <c r="D126" s="12">
        <v>0</v>
      </c>
      <c r="E126" s="12">
        <f t="shared" si="13"/>
        <v>0</v>
      </c>
      <c r="F126" s="12">
        <v>0</v>
      </c>
      <c r="G126" s="12">
        <f t="shared" si="14"/>
        <v>0</v>
      </c>
      <c r="H126" s="12">
        <v>0</v>
      </c>
      <c r="I126" s="12">
        <f t="shared" si="15"/>
        <v>0</v>
      </c>
      <c r="J126" s="12">
        <v>0</v>
      </c>
      <c r="K126" s="12">
        <f t="shared" si="16"/>
        <v>0</v>
      </c>
      <c r="L126" s="13">
        <f t="shared" si="17"/>
        <v>0</v>
      </c>
      <c r="M126" s="12">
        <f t="shared" si="18"/>
        <v>0</v>
      </c>
    </row>
    <row r="127" spans="1:13" s="23" customFormat="1" x14ac:dyDescent="0.2">
      <c r="A127" s="14">
        <v>392001</v>
      </c>
      <c r="B127" s="15" t="s">
        <v>135</v>
      </c>
      <c r="C127" s="11">
        <v>407</v>
      </c>
      <c r="D127" s="16">
        <v>0</v>
      </c>
      <c r="E127" s="16">
        <f t="shared" si="13"/>
        <v>0</v>
      </c>
      <c r="F127" s="16">
        <v>0</v>
      </c>
      <c r="G127" s="16">
        <f t="shared" si="14"/>
        <v>0</v>
      </c>
      <c r="H127" s="16">
        <v>0</v>
      </c>
      <c r="I127" s="16">
        <f t="shared" si="15"/>
        <v>0</v>
      </c>
      <c r="J127" s="16">
        <v>47689</v>
      </c>
      <c r="K127" s="16">
        <f t="shared" si="16"/>
        <v>117.17199017199017</v>
      </c>
      <c r="L127" s="17">
        <f t="shared" si="17"/>
        <v>47689</v>
      </c>
      <c r="M127" s="16">
        <f t="shared" si="18"/>
        <v>117.17199017199017</v>
      </c>
    </row>
    <row r="128" spans="1:13" s="23" customFormat="1" x14ac:dyDescent="0.2">
      <c r="A128" s="14">
        <v>393001</v>
      </c>
      <c r="B128" s="15" t="s">
        <v>136</v>
      </c>
      <c r="C128" s="11">
        <v>795</v>
      </c>
      <c r="D128" s="16">
        <v>0</v>
      </c>
      <c r="E128" s="16">
        <f t="shared" si="13"/>
        <v>0</v>
      </c>
      <c r="F128" s="16">
        <v>0</v>
      </c>
      <c r="G128" s="16">
        <f t="shared" si="14"/>
        <v>0</v>
      </c>
      <c r="H128" s="16">
        <v>811060</v>
      </c>
      <c r="I128" s="16">
        <f t="shared" si="15"/>
        <v>1020.2012578616352</v>
      </c>
      <c r="J128" s="16">
        <v>0</v>
      </c>
      <c r="K128" s="16">
        <f t="shared" si="16"/>
        <v>0</v>
      </c>
      <c r="L128" s="17">
        <f t="shared" si="17"/>
        <v>811060</v>
      </c>
      <c r="M128" s="16">
        <f t="shared" si="18"/>
        <v>1020.2012578616352</v>
      </c>
    </row>
    <row r="129" spans="1:13" s="23" customFormat="1" x14ac:dyDescent="0.2">
      <c r="A129" s="14">
        <v>393002</v>
      </c>
      <c r="B129" s="15" t="s">
        <v>137</v>
      </c>
      <c r="C129" s="11">
        <v>398</v>
      </c>
      <c r="D129" s="16">
        <v>0</v>
      </c>
      <c r="E129" s="16">
        <f>D129/$C129</f>
        <v>0</v>
      </c>
      <c r="F129" s="16">
        <v>0</v>
      </c>
      <c r="G129" s="16">
        <f>F129/$C129</f>
        <v>0</v>
      </c>
      <c r="H129" s="16">
        <v>261314</v>
      </c>
      <c r="I129" s="16">
        <f>H129/$C129</f>
        <v>656.5678391959799</v>
      </c>
      <c r="J129" s="16">
        <v>0</v>
      </c>
      <c r="K129" s="16">
        <f>J129/$C129</f>
        <v>0</v>
      </c>
      <c r="L129" s="17">
        <f>D129+F129+H129+J129</f>
        <v>261314</v>
      </c>
      <c r="M129" s="16">
        <f>L129/$C129</f>
        <v>656.5678391959799</v>
      </c>
    </row>
    <row r="130" spans="1:13" s="23" customFormat="1" x14ac:dyDescent="0.2">
      <c r="A130" s="14">
        <v>394003</v>
      </c>
      <c r="B130" s="15" t="s">
        <v>138</v>
      </c>
      <c r="C130" s="11">
        <v>561</v>
      </c>
      <c r="D130" s="16">
        <v>0</v>
      </c>
      <c r="E130" s="16">
        <f t="shared" si="13"/>
        <v>0</v>
      </c>
      <c r="F130" s="16">
        <v>0</v>
      </c>
      <c r="G130" s="16">
        <f t="shared" si="14"/>
        <v>0</v>
      </c>
      <c r="H130" s="16">
        <v>0</v>
      </c>
      <c r="I130" s="16">
        <f t="shared" si="15"/>
        <v>0</v>
      </c>
      <c r="J130" s="16">
        <v>0</v>
      </c>
      <c r="K130" s="16">
        <f t="shared" si="16"/>
        <v>0</v>
      </c>
      <c r="L130" s="17">
        <f t="shared" si="17"/>
        <v>0</v>
      </c>
      <c r="M130" s="16">
        <f t="shared" si="18"/>
        <v>0</v>
      </c>
    </row>
    <row r="131" spans="1:13" x14ac:dyDescent="0.2">
      <c r="A131" s="18">
        <v>395001</v>
      </c>
      <c r="B131" s="19" t="s">
        <v>139</v>
      </c>
      <c r="C131" s="20">
        <v>628</v>
      </c>
      <c r="D131" s="21">
        <v>0</v>
      </c>
      <c r="E131" s="21">
        <f t="shared" si="13"/>
        <v>0</v>
      </c>
      <c r="F131" s="21">
        <v>0</v>
      </c>
      <c r="G131" s="21">
        <f t="shared" si="14"/>
        <v>0</v>
      </c>
      <c r="H131" s="21">
        <v>0</v>
      </c>
      <c r="I131" s="21">
        <f t="shared" si="15"/>
        <v>0</v>
      </c>
      <c r="J131" s="21">
        <v>74832</v>
      </c>
      <c r="K131" s="21">
        <f t="shared" si="16"/>
        <v>119.1592356687898</v>
      </c>
      <c r="L131" s="22">
        <f t="shared" si="17"/>
        <v>74832</v>
      </c>
      <c r="M131" s="21">
        <f t="shared" si="18"/>
        <v>119.1592356687898</v>
      </c>
    </row>
    <row r="132" spans="1:13" x14ac:dyDescent="0.2">
      <c r="A132" s="10">
        <v>395002</v>
      </c>
      <c r="B132" s="10" t="s">
        <v>140</v>
      </c>
      <c r="C132" s="11">
        <v>595</v>
      </c>
      <c r="D132" s="12">
        <v>0</v>
      </c>
      <c r="E132" s="12">
        <f t="shared" si="13"/>
        <v>0</v>
      </c>
      <c r="F132" s="12">
        <v>0</v>
      </c>
      <c r="G132" s="12">
        <f t="shared" si="14"/>
        <v>0</v>
      </c>
      <c r="H132" s="12">
        <v>0</v>
      </c>
      <c r="I132" s="12">
        <f t="shared" si="15"/>
        <v>0</v>
      </c>
      <c r="J132" s="12">
        <v>64364</v>
      </c>
      <c r="K132" s="12">
        <f t="shared" si="16"/>
        <v>108.17478991596639</v>
      </c>
      <c r="L132" s="13">
        <f t="shared" si="17"/>
        <v>64364</v>
      </c>
      <c r="M132" s="12">
        <f t="shared" si="18"/>
        <v>108.17478991596639</v>
      </c>
    </row>
    <row r="133" spans="1:13" s="23" customFormat="1" x14ac:dyDescent="0.2">
      <c r="A133" s="14">
        <v>395003</v>
      </c>
      <c r="B133" s="15" t="s">
        <v>141</v>
      </c>
      <c r="C133" s="11">
        <v>506</v>
      </c>
      <c r="D133" s="16">
        <v>0</v>
      </c>
      <c r="E133" s="16">
        <f t="shared" si="13"/>
        <v>0</v>
      </c>
      <c r="F133" s="16">
        <v>0</v>
      </c>
      <c r="G133" s="16">
        <f t="shared" si="14"/>
        <v>0</v>
      </c>
      <c r="H133" s="16">
        <v>0</v>
      </c>
      <c r="I133" s="16">
        <f t="shared" si="15"/>
        <v>0</v>
      </c>
      <c r="J133" s="16">
        <v>51904</v>
      </c>
      <c r="K133" s="16">
        <f t="shared" si="16"/>
        <v>102.57707509881423</v>
      </c>
      <c r="L133" s="17">
        <f t="shared" si="17"/>
        <v>51904</v>
      </c>
      <c r="M133" s="16">
        <f t="shared" si="18"/>
        <v>102.57707509881423</v>
      </c>
    </row>
    <row r="134" spans="1:13" s="23" customFormat="1" x14ac:dyDescent="0.2">
      <c r="A134" s="14">
        <v>395004</v>
      </c>
      <c r="B134" s="15" t="s">
        <v>142</v>
      </c>
      <c r="C134" s="11">
        <v>557</v>
      </c>
      <c r="D134" s="16">
        <v>0</v>
      </c>
      <c r="E134" s="16">
        <f t="shared" si="13"/>
        <v>0</v>
      </c>
      <c r="F134" s="16">
        <v>0</v>
      </c>
      <c r="G134" s="16">
        <f t="shared" si="14"/>
        <v>0</v>
      </c>
      <c r="H134" s="16">
        <v>0</v>
      </c>
      <c r="I134" s="16">
        <f t="shared" si="15"/>
        <v>0</v>
      </c>
      <c r="J134" s="16">
        <v>70665</v>
      </c>
      <c r="K134" s="16">
        <f t="shared" si="16"/>
        <v>126.86714542190305</v>
      </c>
      <c r="L134" s="17">
        <f t="shared" si="17"/>
        <v>70665</v>
      </c>
      <c r="M134" s="16">
        <f t="shared" si="18"/>
        <v>126.86714542190305</v>
      </c>
    </row>
    <row r="135" spans="1:13" s="23" customFormat="1" x14ac:dyDescent="0.2">
      <c r="A135" s="14">
        <v>395005</v>
      </c>
      <c r="B135" s="15" t="s">
        <v>143</v>
      </c>
      <c r="C135" s="11">
        <v>874</v>
      </c>
      <c r="D135" s="16">
        <v>0</v>
      </c>
      <c r="E135" s="16">
        <f t="shared" si="13"/>
        <v>0</v>
      </c>
      <c r="F135" s="16">
        <v>0</v>
      </c>
      <c r="G135" s="16">
        <f t="shared" si="14"/>
        <v>0</v>
      </c>
      <c r="H135" s="16">
        <v>0</v>
      </c>
      <c r="I135" s="16">
        <f t="shared" si="15"/>
        <v>0</v>
      </c>
      <c r="J135" s="16">
        <v>88713</v>
      </c>
      <c r="K135" s="16">
        <f t="shared" si="16"/>
        <v>101.50228832951944</v>
      </c>
      <c r="L135" s="17">
        <f t="shared" si="17"/>
        <v>88713</v>
      </c>
      <c r="M135" s="16">
        <f t="shared" si="18"/>
        <v>101.50228832951944</v>
      </c>
    </row>
    <row r="136" spans="1:13" x14ac:dyDescent="0.2">
      <c r="A136" s="18">
        <v>395006</v>
      </c>
      <c r="B136" s="19" t="s">
        <v>144</v>
      </c>
      <c r="C136" s="20">
        <v>500</v>
      </c>
      <c r="D136" s="21">
        <v>0</v>
      </c>
      <c r="E136" s="21">
        <f t="shared" si="13"/>
        <v>0</v>
      </c>
      <c r="F136" s="21">
        <v>0</v>
      </c>
      <c r="G136" s="21">
        <f t="shared" si="14"/>
        <v>0</v>
      </c>
      <c r="H136" s="21">
        <v>0</v>
      </c>
      <c r="I136" s="21">
        <f t="shared" si="15"/>
        <v>0</v>
      </c>
      <c r="J136" s="21">
        <v>80197</v>
      </c>
      <c r="K136" s="21">
        <f t="shared" si="16"/>
        <v>160.39400000000001</v>
      </c>
      <c r="L136" s="22">
        <f t="shared" si="17"/>
        <v>80197</v>
      </c>
      <c r="M136" s="21">
        <f t="shared" si="18"/>
        <v>160.39400000000001</v>
      </c>
    </row>
    <row r="137" spans="1:13" x14ac:dyDescent="0.2">
      <c r="A137" s="10">
        <v>395007</v>
      </c>
      <c r="B137" s="10" t="s">
        <v>145</v>
      </c>
      <c r="C137" s="11">
        <v>330</v>
      </c>
      <c r="D137" s="12">
        <v>0</v>
      </c>
      <c r="E137" s="12">
        <f t="shared" si="13"/>
        <v>0</v>
      </c>
      <c r="F137" s="12">
        <v>0</v>
      </c>
      <c r="G137" s="12">
        <f t="shared" si="14"/>
        <v>0</v>
      </c>
      <c r="H137" s="12">
        <v>189</v>
      </c>
      <c r="I137" s="12">
        <f t="shared" si="15"/>
        <v>0.57272727272727275</v>
      </c>
      <c r="J137" s="12">
        <v>40041</v>
      </c>
      <c r="K137" s="12">
        <f t="shared" si="16"/>
        <v>121.33636363636364</v>
      </c>
      <c r="L137" s="13">
        <f t="shared" si="17"/>
        <v>40230</v>
      </c>
      <c r="M137" s="12">
        <f t="shared" si="18"/>
        <v>121.90909090909091</v>
      </c>
    </row>
    <row r="138" spans="1:13" s="23" customFormat="1" x14ac:dyDescent="0.2">
      <c r="A138" s="14">
        <v>397001</v>
      </c>
      <c r="B138" s="15" t="s">
        <v>146</v>
      </c>
      <c r="C138" s="11">
        <v>405</v>
      </c>
      <c r="D138" s="16">
        <v>0</v>
      </c>
      <c r="E138" s="16">
        <f t="shared" si="13"/>
        <v>0</v>
      </c>
      <c r="F138" s="16">
        <v>0</v>
      </c>
      <c r="G138" s="16">
        <f t="shared" si="14"/>
        <v>0</v>
      </c>
      <c r="H138" s="16">
        <v>0</v>
      </c>
      <c r="I138" s="16">
        <f t="shared" si="15"/>
        <v>0</v>
      </c>
      <c r="J138" s="16">
        <v>0</v>
      </c>
      <c r="K138" s="16">
        <f t="shared" si="16"/>
        <v>0</v>
      </c>
      <c r="L138" s="17">
        <f t="shared" si="17"/>
        <v>0</v>
      </c>
      <c r="M138" s="16">
        <f t="shared" si="18"/>
        <v>0</v>
      </c>
    </row>
    <row r="139" spans="1:13" s="23" customFormat="1" x14ac:dyDescent="0.2">
      <c r="A139" s="14">
        <v>398001</v>
      </c>
      <c r="B139" s="15" t="s">
        <v>147</v>
      </c>
      <c r="C139" s="11">
        <v>348</v>
      </c>
      <c r="D139" s="16">
        <v>0</v>
      </c>
      <c r="E139" s="16">
        <f t="shared" si="13"/>
        <v>0</v>
      </c>
      <c r="F139" s="16">
        <v>0</v>
      </c>
      <c r="G139" s="16">
        <f t="shared" si="14"/>
        <v>0</v>
      </c>
      <c r="H139" s="16">
        <v>191148</v>
      </c>
      <c r="I139" s="16">
        <f t="shared" si="15"/>
        <v>549.27586206896547</v>
      </c>
      <c r="J139" s="16">
        <v>28209</v>
      </c>
      <c r="K139" s="16">
        <f t="shared" si="16"/>
        <v>81.060344827586206</v>
      </c>
      <c r="L139" s="17">
        <f t="shared" si="17"/>
        <v>219357</v>
      </c>
      <c r="M139" s="16">
        <f t="shared" si="18"/>
        <v>630.33620689655174</v>
      </c>
    </row>
    <row r="140" spans="1:13" s="23" customFormat="1" x14ac:dyDescent="0.2">
      <c r="A140" s="14">
        <v>398002</v>
      </c>
      <c r="B140" s="15" t="s">
        <v>148</v>
      </c>
      <c r="C140" s="11">
        <v>506</v>
      </c>
      <c r="D140" s="16">
        <v>0</v>
      </c>
      <c r="E140" s="16">
        <f t="shared" si="13"/>
        <v>0</v>
      </c>
      <c r="F140" s="16">
        <v>0</v>
      </c>
      <c r="G140" s="16">
        <f t="shared" si="14"/>
        <v>0</v>
      </c>
      <c r="H140" s="16">
        <v>256752</v>
      </c>
      <c r="I140" s="16">
        <f t="shared" si="15"/>
        <v>507.41501976284587</v>
      </c>
      <c r="J140" s="16">
        <v>41813</v>
      </c>
      <c r="K140" s="16">
        <f t="shared" si="16"/>
        <v>82.634387351778656</v>
      </c>
      <c r="L140" s="17">
        <f t="shared" si="17"/>
        <v>298565</v>
      </c>
      <c r="M140" s="16">
        <f t="shared" si="18"/>
        <v>590.0494071146245</v>
      </c>
    </row>
    <row r="141" spans="1:13" x14ac:dyDescent="0.2">
      <c r="A141" s="18">
        <v>398003</v>
      </c>
      <c r="B141" s="19" t="s">
        <v>149</v>
      </c>
      <c r="C141" s="20">
        <v>387</v>
      </c>
      <c r="D141" s="21">
        <v>0</v>
      </c>
      <c r="E141" s="21">
        <f t="shared" si="13"/>
        <v>0</v>
      </c>
      <c r="F141" s="21">
        <v>0</v>
      </c>
      <c r="G141" s="21">
        <f t="shared" si="14"/>
        <v>0</v>
      </c>
      <c r="H141" s="21">
        <v>149784</v>
      </c>
      <c r="I141" s="21">
        <f t="shared" si="15"/>
        <v>387.03875968992247</v>
      </c>
      <c r="J141" s="21">
        <v>28364</v>
      </c>
      <c r="K141" s="21">
        <f t="shared" si="16"/>
        <v>73.291989664082692</v>
      </c>
      <c r="L141" s="22">
        <f t="shared" si="17"/>
        <v>178148</v>
      </c>
      <c r="M141" s="21">
        <f t="shared" si="18"/>
        <v>460.33074935400515</v>
      </c>
    </row>
    <row r="142" spans="1:13" x14ac:dyDescent="0.2">
      <c r="A142" s="10">
        <v>398004</v>
      </c>
      <c r="B142" s="10" t="s">
        <v>150</v>
      </c>
      <c r="C142" s="11">
        <v>301</v>
      </c>
      <c r="D142" s="12">
        <v>0</v>
      </c>
      <c r="E142" s="12">
        <f t="shared" si="13"/>
        <v>0</v>
      </c>
      <c r="F142" s="12">
        <v>0</v>
      </c>
      <c r="G142" s="12">
        <f t="shared" si="14"/>
        <v>0</v>
      </c>
      <c r="H142" s="12">
        <v>0</v>
      </c>
      <c r="I142" s="12">
        <f t="shared" si="15"/>
        <v>0</v>
      </c>
      <c r="J142" s="12">
        <v>0</v>
      </c>
      <c r="K142" s="12">
        <f t="shared" si="16"/>
        <v>0</v>
      </c>
      <c r="L142" s="13">
        <f t="shared" si="17"/>
        <v>0</v>
      </c>
      <c r="M142" s="12">
        <f t="shared" si="18"/>
        <v>0</v>
      </c>
    </row>
    <row r="143" spans="1:13" s="23" customFormat="1" x14ac:dyDescent="0.2">
      <c r="A143" s="52">
        <v>398005</v>
      </c>
      <c r="B143" s="53" t="s">
        <v>151</v>
      </c>
      <c r="C143" s="11">
        <v>142</v>
      </c>
      <c r="D143" s="16">
        <v>0</v>
      </c>
      <c r="E143" s="16">
        <f>D143/$C143</f>
        <v>0</v>
      </c>
      <c r="F143" s="16">
        <v>0</v>
      </c>
      <c r="G143" s="16">
        <f>F143/$C143</f>
        <v>0</v>
      </c>
      <c r="H143" s="16">
        <v>60572</v>
      </c>
      <c r="I143" s="16">
        <f>H143/$C143</f>
        <v>426.56338028169012</v>
      </c>
      <c r="J143" s="16">
        <v>0</v>
      </c>
      <c r="K143" s="16">
        <f>J143/$C143</f>
        <v>0</v>
      </c>
      <c r="L143" s="17">
        <f>D143+F143+H143+J143</f>
        <v>60572</v>
      </c>
      <c r="M143" s="16">
        <f>L143/$C143</f>
        <v>426.56338028169012</v>
      </c>
    </row>
    <row r="144" spans="1:13" s="23" customFormat="1" x14ac:dyDescent="0.2">
      <c r="A144" s="48">
        <v>398006</v>
      </c>
      <c r="B144" s="53" t="s">
        <v>152</v>
      </c>
      <c r="C144" s="11">
        <v>110</v>
      </c>
      <c r="D144" s="16">
        <v>0</v>
      </c>
      <c r="E144" s="16">
        <f>D144/$C144</f>
        <v>0</v>
      </c>
      <c r="F144" s="16">
        <v>0</v>
      </c>
      <c r="G144" s="16">
        <f>F144/$C144</f>
        <v>0</v>
      </c>
      <c r="H144" s="16">
        <v>0</v>
      </c>
      <c r="I144" s="16">
        <f>H144/$C144</f>
        <v>0</v>
      </c>
      <c r="J144" s="16">
        <v>5521</v>
      </c>
      <c r="K144" s="16">
        <f>J144/$C144</f>
        <v>50.190909090909088</v>
      </c>
      <c r="L144" s="17">
        <f>D144+F144+H144+J144</f>
        <v>5521</v>
      </c>
      <c r="M144" s="16">
        <f>L144/$C144</f>
        <v>50.190909090909088</v>
      </c>
    </row>
    <row r="145" spans="1:14" s="23" customFormat="1" x14ac:dyDescent="0.2">
      <c r="A145" s="14">
        <v>399001</v>
      </c>
      <c r="B145" s="15" t="s">
        <v>153</v>
      </c>
      <c r="C145" s="11">
        <v>484</v>
      </c>
      <c r="D145" s="16">
        <v>0</v>
      </c>
      <c r="E145" s="16">
        <f t="shared" si="13"/>
        <v>0</v>
      </c>
      <c r="F145" s="16">
        <v>0</v>
      </c>
      <c r="G145" s="16">
        <f t="shared" si="14"/>
        <v>0</v>
      </c>
      <c r="H145" s="16">
        <v>0</v>
      </c>
      <c r="I145" s="16">
        <f t="shared" si="15"/>
        <v>0</v>
      </c>
      <c r="J145" s="16">
        <v>0</v>
      </c>
      <c r="K145" s="16">
        <f t="shared" si="16"/>
        <v>0</v>
      </c>
      <c r="L145" s="17">
        <f t="shared" si="17"/>
        <v>0</v>
      </c>
      <c r="M145" s="16">
        <f t="shared" si="18"/>
        <v>0</v>
      </c>
    </row>
    <row r="146" spans="1:14" s="23" customFormat="1" x14ac:dyDescent="0.2">
      <c r="A146" s="14">
        <v>399002</v>
      </c>
      <c r="B146" s="15" t="s">
        <v>154</v>
      </c>
      <c r="C146" s="11">
        <v>323</v>
      </c>
      <c r="D146" s="16">
        <v>0</v>
      </c>
      <c r="E146" s="16">
        <f>D146/$C146</f>
        <v>0</v>
      </c>
      <c r="F146" s="16">
        <v>0</v>
      </c>
      <c r="G146" s="16">
        <f>F146/$C146</f>
        <v>0</v>
      </c>
      <c r="H146" s="16">
        <v>0</v>
      </c>
      <c r="I146" s="16">
        <f>H146/$C146</f>
        <v>0</v>
      </c>
      <c r="J146" s="16">
        <v>4235</v>
      </c>
      <c r="K146" s="16">
        <f>J146/$C146</f>
        <v>13.111455108359133</v>
      </c>
      <c r="L146" s="17">
        <f>D146+F146+H146+J146</f>
        <v>4235</v>
      </c>
      <c r="M146" s="16">
        <f>L146/$C146</f>
        <v>13.111455108359133</v>
      </c>
    </row>
    <row r="147" spans="1:14" s="23" customFormat="1" x14ac:dyDescent="0.2">
      <c r="A147" s="18">
        <v>399003</v>
      </c>
      <c r="B147" s="24" t="s">
        <v>155</v>
      </c>
      <c r="C147" s="20">
        <v>398</v>
      </c>
      <c r="D147" s="21">
        <v>0</v>
      </c>
      <c r="E147" s="21">
        <f>D147/$C147</f>
        <v>0</v>
      </c>
      <c r="F147" s="21">
        <v>0</v>
      </c>
      <c r="G147" s="21">
        <f>F147/$C147</f>
        <v>0</v>
      </c>
      <c r="H147" s="21">
        <v>0</v>
      </c>
      <c r="I147" s="21">
        <f>H147/$C147</f>
        <v>0</v>
      </c>
      <c r="J147" s="21">
        <v>0</v>
      </c>
      <c r="K147" s="21">
        <f>J147/$C147</f>
        <v>0</v>
      </c>
      <c r="L147" s="22">
        <f>D147+F147+H147+J147</f>
        <v>0</v>
      </c>
      <c r="M147" s="21">
        <f>L147/$C147</f>
        <v>0</v>
      </c>
    </row>
    <row r="148" spans="1:14" x14ac:dyDescent="0.2">
      <c r="A148" s="36"/>
      <c r="B148" s="37" t="s">
        <v>156</v>
      </c>
      <c r="C148" s="38">
        <f>SUM(C94:C147)</f>
        <v>22353</v>
      </c>
      <c r="D148" s="39">
        <f>SUM(D94:D147)</f>
        <v>48328</v>
      </c>
      <c r="E148" s="39">
        <f>D148/$C148</f>
        <v>2.1620364156936431</v>
      </c>
      <c r="F148" s="39">
        <f>SUM(F94:F147)</f>
        <v>0</v>
      </c>
      <c r="G148" s="39">
        <f>F148/$C148</f>
        <v>0</v>
      </c>
      <c r="H148" s="39">
        <f>SUM(H94:H147)</f>
        <v>2859592</v>
      </c>
      <c r="I148" s="39">
        <f>H148/$C148</f>
        <v>127.92877913479175</v>
      </c>
      <c r="J148" s="39">
        <f>SUM(J94:J147)</f>
        <v>1160657</v>
      </c>
      <c r="K148" s="39">
        <f>J148/$C148</f>
        <v>51.923992305283406</v>
      </c>
      <c r="L148" s="55">
        <f>SUM(L94:L147)</f>
        <v>4068577</v>
      </c>
      <c r="M148" s="39">
        <f>L148/$C148</f>
        <v>182.01480785576879</v>
      </c>
    </row>
    <row r="149" spans="1:14" x14ac:dyDescent="0.2">
      <c r="A149" s="42"/>
      <c r="B149" s="43"/>
      <c r="C149" s="43"/>
      <c r="D149" s="31"/>
      <c r="E149" s="31"/>
      <c r="F149" s="31"/>
      <c r="G149" s="31"/>
      <c r="H149" s="31"/>
      <c r="I149" s="31"/>
      <c r="J149" s="31"/>
      <c r="K149" s="31"/>
      <c r="L149" s="43"/>
      <c r="M149" s="44"/>
    </row>
    <row r="150" spans="1:14" s="23" customFormat="1" x14ac:dyDescent="0.2">
      <c r="A150" s="18" t="s">
        <v>157</v>
      </c>
      <c r="B150" s="24" t="s">
        <v>158</v>
      </c>
      <c r="C150" s="20">
        <v>339</v>
      </c>
      <c r="D150" s="21">
        <v>0</v>
      </c>
      <c r="E150" s="21">
        <f>D150/$C150</f>
        <v>0</v>
      </c>
      <c r="F150" s="21">
        <v>0</v>
      </c>
      <c r="G150" s="21">
        <f>F150/$C150</f>
        <v>0</v>
      </c>
      <c r="H150" s="21">
        <v>0</v>
      </c>
      <c r="I150" s="21">
        <f>H150/$C150</f>
        <v>0</v>
      </c>
      <c r="J150" s="21">
        <v>0</v>
      </c>
      <c r="K150" s="21">
        <f>J150/$C150</f>
        <v>0</v>
      </c>
      <c r="L150" s="22">
        <f>D150+F150+H150+J150</f>
        <v>0</v>
      </c>
      <c r="M150" s="21">
        <f>L150/$C150</f>
        <v>0</v>
      </c>
    </row>
    <row r="151" spans="1:14" x14ac:dyDescent="0.2">
      <c r="A151" s="36"/>
      <c r="B151" s="37" t="s">
        <v>159</v>
      </c>
      <c r="C151" s="38">
        <f>SUM(C150)</f>
        <v>339</v>
      </c>
      <c r="D151" s="39">
        <f>SUM(D150)</f>
        <v>0</v>
      </c>
      <c r="E151" s="39">
        <f>D151/$C151</f>
        <v>0</v>
      </c>
      <c r="F151" s="39">
        <f>SUM(F150)</f>
        <v>0</v>
      </c>
      <c r="G151" s="39">
        <f>F151/$C151</f>
        <v>0</v>
      </c>
      <c r="H151" s="39">
        <f>SUM(H150)</f>
        <v>0</v>
      </c>
      <c r="I151" s="39">
        <f>H151/$C151</f>
        <v>0</v>
      </c>
      <c r="J151" s="39">
        <f>SUM(J150)</f>
        <v>0</v>
      </c>
      <c r="K151" s="39">
        <f>J151/$C151</f>
        <v>0</v>
      </c>
      <c r="L151" s="55">
        <f>SUM(L150)</f>
        <v>0</v>
      </c>
      <c r="M151" s="39">
        <f>L151/$C151</f>
        <v>0</v>
      </c>
    </row>
    <row r="152" spans="1:14" x14ac:dyDescent="0.2">
      <c r="A152" s="42"/>
      <c r="B152" s="43"/>
      <c r="C152" s="43"/>
      <c r="D152" s="31"/>
      <c r="E152" s="31"/>
      <c r="F152" s="31"/>
      <c r="G152" s="31"/>
      <c r="H152" s="31"/>
      <c r="I152" s="31"/>
      <c r="J152" s="31"/>
      <c r="K152" s="31"/>
      <c r="L152" s="43"/>
      <c r="M152" s="44"/>
    </row>
    <row r="153" spans="1:14" ht="13.5" thickBot="1" x14ac:dyDescent="0.25">
      <c r="A153" s="56"/>
      <c r="B153" s="57" t="s">
        <v>160</v>
      </c>
      <c r="C153" s="58">
        <f>SUM(C148+C92+C78+C74+C151)</f>
        <v>695278</v>
      </c>
      <c r="D153" s="59">
        <f>D148+D92+D78+D74+D151</f>
        <v>331071953</v>
      </c>
      <c r="E153" s="59">
        <f>D153/$C153</f>
        <v>476.17205348076595</v>
      </c>
      <c r="F153" s="59">
        <f>F148+F92+F78+F74+F151</f>
        <v>52597147</v>
      </c>
      <c r="G153" s="59">
        <f>F153/$C153</f>
        <v>75.649088566012438</v>
      </c>
      <c r="H153" s="59">
        <f>H148+H92+H78+H74+H151</f>
        <v>786906145</v>
      </c>
      <c r="I153" s="59">
        <f>H153/$C153</f>
        <v>1131.7863430167502</v>
      </c>
      <c r="J153" s="59">
        <f>J148+J92+J78+J74+J151</f>
        <v>50723520</v>
      </c>
      <c r="K153" s="59">
        <f>J153/$C153</f>
        <v>72.95430029427078</v>
      </c>
      <c r="L153" s="60">
        <f>L148+L92+L78+L74+L151</f>
        <v>1221298765</v>
      </c>
      <c r="M153" s="59">
        <f>L153/$C153</f>
        <v>1756.5617853577994</v>
      </c>
    </row>
    <row r="154" spans="1:14" ht="36.75" customHeight="1" thickTop="1" x14ac:dyDescent="0.2">
      <c r="D154" s="68"/>
      <c r="E154" s="68"/>
      <c r="F154" s="68"/>
      <c r="G154" s="68"/>
      <c r="H154" s="68"/>
      <c r="I154" s="68"/>
      <c r="J154" s="68"/>
      <c r="K154" s="68"/>
      <c r="L154" s="69"/>
      <c r="M154" s="69"/>
      <c r="N154" s="69"/>
    </row>
    <row r="155" spans="1:14" ht="12.75" customHeight="1" x14ac:dyDescent="0.2">
      <c r="D155" s="70" t="s">
        <v>161</v>
      </c>
      <c r="E155" s="70"/>
      <c r="F155" s="70"/>
      <c r="H155" s="70" t="s">
        <v>161</v>
      </c>
      <c r="I155" s="70"/>
      <c r="J155" s="70"/>
      <c r="L155" s="70" t="s">
        <v>161</v>
      </c>
      <c r="M155" s="70"/>
      <c r="N155" s="70"/>
    </row>
  </sheetData>
  <mergeCells count="12">
    <mergeCell ref="D154:G154"/>
    <mergeCell ref="H154:K154"/>
    <mergeCell ref="L154:N154"/>
    <mergeCell ref="D155:F155"/>
    <mergeCell ref="H155:J155"/>
    <mergeCell ref="L155:N155"/>
    <mergeCell ref="A1:B2"/>
    <mergeCell ref="D1:G1"/>
    <mergeCell ref="H1:K1"/>
    <mergeCell ref="L1:N1"/>
    <mergeCell ref="C2:C3"/>
    <mergeCell ref="L2:L3"/>
  </mergeCells>
  <printOptions horizontalCentered="1"/>
  <pageMargins left="0.25" right="0.25" top="0.72" bottom="0.5" header="0.45" footer="0.5"/>
  <pageSetup paperSize="5" scale="78" fitToWidth="14" fitToHeight="2" orientation="portrait" r:id="rId1"/>
  <headerFooter alignWithMargins="0"/>
  <rowBreaks count="1" manualBreakCount="1">
    <brk id="75" max="13" man="1"/>
  </rowBreaks>
  <colBreaks count="1" manualBreakCount="1">
    <brk id="7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Uses of Funds - 900</vt:lpstr>
      <vt:lpstr>'Other Uses of Funds - 900'!Print_Area</vt:lpstr>
      <vt:lpstr>'Other Uses of Funds - 900'!Print_Titles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2012-07-03T18:52:56Z</dcterms:created>
  <dcterms:modified xsi:type="dcterms:W3CDTF">2012-07-09T18:41:31Z</dcterms:modified>
</cp:coreProperties>
</file>