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Fund Bal &amp; Equity" sheetId="1" r:id="rId1"/>
  </sheets>
  <externalReferences>
    <externalReference r:id="rId2"/>
  </externalReferences>
  <definedNames>
    <definedName name="_xlnm.Print_Area" localSheetId="0">'Fund Bal &amp; Equity'!$A$1:$I$159</definedName>
    <definedName name="_xlnm.Print_Titles" localSheetId="0">'Fund Bal &amp; Equity'!$A:$B,'Fund Bal &amp; Equity'!$1:$6</definedName>
  </definedNames>
  <calcPr calcId="145621"/>
</workbook>
</file>

<file path=xl/calcChain.xml><?xml version="1.0" encoding="utf-8"?>
<calcChain xmlns="http://schemas.openxmlformats.org/spreadsheetml/2006/main">
  <c r="H154" i="1" l="1"/>
  <c r="G154" i="1"/>
  <c r="F154" i="1"/>
  <c r="D154" i="1"/>
  <c r="I153" i="1"/>
  <c r="I154" i="1" s="1"/>
  <c r="H151" i="1"/>
  <c r="G151" i="1"/>
  <c r="F151" i="1"/>
  <c r="D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H95" i="1"/>
  <c r="G95" i="1"/>
  <c r="F95" i="1"/>
  <c r="D95" i="1"/>
  <c r="I94" i="1"/>
  <c r="I93" i="1"/>
  <c r="I92" i="1"/>
  <c r="I91" i="1"/>
  <c r="I90" i="1"/>
  <c r="I89" i="1"/>
  <c r="I88" i="1"/>
  <c r="I87" i="1"/>
  <c r="I86" i="1"/>
  <c r="I85" i="1"/>
  <c r="I84" i="1"/>
  <c r="I83" i="1"/>
  <c r="H81" i="1"/>
  <c r="G81" i="1"/>
  <c r="F81" i="1"/>
  <c r="D81" i="1"/>
  <c r="I80" i="1"/>
  <c r="I79" i="1"/>
  <c r="H77" i="1"/>
  <c r="G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D58" i="1"/>
  <c r="D77" i="1" s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F44" i="1"/>
  <c r="F77" i="1" s="1"/>
  <c r="F156" i="1" s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D156" i="1" l="1"/>
  <c r="G156" i="1"/>
  <c r="I95" i="1"/>
  <c r="I151" i="1"/>
  <c r="H156" i="1"/>
  <c r="I44" i="1"/>
  <c r="I77" i="1" s="1"/>
  <c r="I156" i="1" s="1"/>
  <c r="I81" i="1"/>
</calcChain>
</file>

<file path=xl/sharedStrings.xml><?xml version="1.0" encoding="utf-8"?>
<sst xmlns="http://schemas.openxmlformats.org/spreadsheetml/2006/main" count="160" uniqueCount="160">
  <si>
    <t>Fund Balance and Fund Equity - FY 2010-2011 (Total Funds)</t>
  </si>
  <si>
    <t>Fund Balance</t>
  </si>
  <si>
    <t>Fund Equity</t>
  </si>
  <si>
    <t>Reserved</t>
  </si>
  <si>
    <t>Unreserved</t>
  </si>
  <si>
    <t>Total Fund Equity</t>
  </si>
  <si>
    <t>Undesignated</t>
  </si>
  <si>
    <t>Designated</t>
  </si>
  <si>
    <t>LEA</t>
  </si>
  <si>
    <t>DISTRICT</t>
  </si>
  <si>
    <t>Keypunch Code 51196</t>
  </si>
  <si>
    <t>Keypunch Code 52830</t>
  </si>
  <si>
    <t>Keypunch Code 52870</t>
  </si>
  <si>
    <t>Keypunch Code 52880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</si>
  <si>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</si>
  <si>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</si>
  <si>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</si>
  <si>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</si>
  <si>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</si>
  <si>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</si>
  <si>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</si>
  <si>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</si>
  <si>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</si>
  <si>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</si>
  <si>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</si>
  <si>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</si>
  <si>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</si>
  <si>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</si>
  <si>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</si>
  <si>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</si>
  <si>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</si>
  <si>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</si>
  <si>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</si>
  <si>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</si>
  <si>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</si>
  <si>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</si>
  <si>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</si>
  <si>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</si>
  <si>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</si>
  <si>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 xml:space="preserve">Jefferson Parish School Board </t>
  </si>
  <si>
    <t xml:space="preserve">Jefferson Davis Parish School Board 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</si>
  <si>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</si>
  <si>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</si>
  <si>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</si>
  <si>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</si>
  <si>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</si>
  <si>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</si>
  <si>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</si>
  <si>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</si>
  <si>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</si>
  <si>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</si>
  <si>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 xml:space="preserve">Plaquemines Parish School Board 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</si>
  <si>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</si>
  <si>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</si>
  <si>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</si>
  <si>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</si>
  <si>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</si>
  <si>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 xml:space="preserve">St. Bernard Parish School Board 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</si>
  <si>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</si>
  <si>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</si>
  <si>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</si>
  <si>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</si>
  <si>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</si>
  <si>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</si>
  <si>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</si>
  <si>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</si>
  <si>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>Tangipahoa Parish School Board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</si>
  <si>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</si>
  <si>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</si>
  <si>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</si>
  <si>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</si>
  <si>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</si>
  <si>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</si>
  <si>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</si>
  <si>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</si>
  <si>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</si>
  <si>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</si>
  <si>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</si>
  <si>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</si>
  <si>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</si>
  <si>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</si>
  <si>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</si>
  <si>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</si>
  <si>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(RSD OPERATED)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</si>
  <si>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</si>
  <si>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</si>
  <si>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</si>
  <si>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</si>
  <si>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</si>
  <si>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</si>
  <si>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</si>
  <si>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</si>
  <si>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</si>
  <si>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</si>
  <si>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</si>
  <si>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The MAX Charter School</t>
  </si>
  <si>
    <t>D'Arbonne Woods Charter School</t>
  </si>
  <si>
    <t>Children's Charter</t>
  </si>
  <si>
    <t>Madison Preparatory Academy</t>
  </si>
  <si>
    <t xml:space="preserve">International High School of New Orleans </t>
  </si>
  <si>
    <t>Total Type 2 Charter Schools</t>
  </si>
  <si>
    <t>P. A. Capdau including Early College H.S. (UNO)</t>
  </si>
  <si>
    <t>Medard Nelson (UNO)</t>
  </si>
  <si>
    <t>Thurgood Marshall Early College High School</t>
  </si>
  <si>
    <t>Gentilly Terrace School</t>
  </si>
  <si>
    <t xml:space="preserve">Lagniappe Academies of New Orleans </t>
  </si>
  <si>
    <t xml:space="preserve">E.P. Harney Spirit of Excellence Academy </t>
  </si>
  <si>
    <t xml:space="preserve">Morris Jeff Community School </t>
  </si>
  <si>
    <t xml:space="preserve">Batiste Cultural Arts Academy at Live Oak Elem. </t>
  </si>
  <si>
    <t>SciTech Academy at Laurel Elementary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</si>
  <si>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</si>
  <si>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</si>
  <si>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</si>
  <si>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</si>
  <si>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</si>
  <si>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</si>
  <si>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Glen Oaks Middle (ADVANCE BR)</t>
  </si>
  <si>
    <t>Prescott Middle School (ADVANCE BR)</t>
  </si>
  <si>
    <t>Pointe Coupee Central High (ADVANCE BR)</t>
  </si>
  <si>
    <t>Dalton Elementary School</t>
  </si>
  <si>
    <t>Lanier Elementary School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</si>
  <si>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</si>
  <si>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</si>
  <si>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</si>
  <si>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</si>
  <si>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</si>
  <si>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</si>
  <si>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NOLA College Prep Charter School</t>
  </si>
  <si>
    <t>Langston Hughes Academy Charter School</t>
  </si>
  <si>
    <t>Andrew H. Wilson Charter School</t>
  </si>
  <si>
    <t>Abramson Science &amp; Technology Charter School</t>
  </si>
  <si>
    <t>Kenilworth Science &amp; Technology School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</si>
  <si>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</si>
  <si>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</si>
  <si>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</si>
  <si>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</si>
  <si>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Esperanza Charter School (CHOICE)</t>
  </si>
  <si>
    <t>McDonogh #42 Elementary Charter School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</si>
  <si>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</si>
  <si>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</si>
  <si>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</si>
  <si>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</si>
  <si>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</si>
  <si>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</si>
  <si>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Algiers Technology Academy</t>
  </si>
  <si>
    <t>Sophie B. Wright (SUNO)</t>
  </si>
  <si>
    <t>Edward Phillips (KIPP)</t>
  </si>
  <si>
    <t>McDonogh #15 (KIPP)</t>
  </si>
  <si>
    <t>Guste: KIPP Central City Academy</t>
  </si>
  <si>
    <t>KIPP Central City Primary</t>
  </si>
  <si>
    <t>KIPP Renaissance High School</t>
  </si>
  <si>
    <t>KIPP New Orleans Leadership Academy</t>
  </si>
  <si>
    <t>Samuel J. Green (FirstLine)</t>
  </si>
  <si>
    <t>New Orleans Charter Middle School (FirstLine)</t>
  </si>
  <si>
    <t>John Dibert Community School (FirstLine)</t>
  </si>
  <si>
    <t>Total Type 5 Charter Schools</t>
  </si>
  <si>
    <t>A02</t>
  </si>
  <si>
    <t xml:space="preserve">Office of Juvenile Justice </t>
  </si>
  <si>
    <t>Total Office of Juvenile Justice Schools</t>
  </si>
  <si>
    <t>Total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</si>
</sst>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3" formatCode="_(* #,##0.00_);_(* \(#,##0.0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20"/>
      <name val="Arial Narrow"/>
      <family val="2"/>
    </font>
    <font>
      <sz val="10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61"/>
      <name val="Arial Narrow"/>
      <family val="2"/>
    </font>
    <font>
      <sz val="10"/>
      <name val="Arial"/>
      <family val="2"/>
    </font>
    <font>
      <sz val="10"/>
      <color theme="1"/>
      <name val="Courier New"/>
      <family val="2"/>
    </font>
    <font>
      <sz val="10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8" fillId="0" borderId="0"/>
    <xf numFmtId="0" fontId="8" fillId="0" borderId="0"/>
    <xf numFmtId="0" fontId="12" fillId="0" borderId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3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" fillId="0" borderId="0"/>
    <xf numFmtId="0" fontId="12" fillId="0" borderId="0"/>
    <xf numFmtId="0" fontId="1" fillId="0" borderId="0"/>
  </cellStyleXfs>
  <cellXfs count="97">
    <xf numFmtId="0" fontId="0" fillId="0" borderId="0" xfId="0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Alignment="1">
      <alignment horizontal="left"/>
    </xf>
    <xf numFmtId="0" fontId="4" fillId="0" borderId="10" xfId="0" applyFont="1" applyBorder="1"/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9" fillId="5" borderId="12" xfId="1" applyFont="1" applyFill="1" applyBorder="1" applyAlignment="1">
      <alignment horizontal="center"/>
    </xf>
    <xf numFmtId="0" fontId="9" fillId="5" borderId="13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left"/>
    </xf>
    <xf numFmtId="0" fontId="10" fillId="5" borderId="15" xfId="1" applyFont="1" applyFill="1" applyBorder="1" applyAlignment="1">
      <alignment horizontal="center"/>
    </xf>
    <xf numFmtId="0" fontId="10" fillId="5" borderId="16" xfId="1" applyFont="1" applyFill="1" applyBorder="1" applyAlignment="1">
      <alignment horizontal="center"/>
    </xf>
    <xf numFmtId="0" fontId="10" fillId="5" borderId="17" xfId="1" applyFont="1" applyFill="1" applyBorder="1" applyAlignment="1">
      <alignment horizontal="center"/>
    </xf>
    <xf numFmtId="0" fontId="9" fillId="0" borderId="19" xfId="1" applyFont="1" applyFill="1" applyBorder="1" applyAlignment="1">
      <alignment horizontal="right" wrapText="1"/>
    </xf>
    <xf numFmtId="0" fontId="9" fillId="0" borderId="20" xfId="1" applyFont="1" applyFill="1" applyBorder="1" applyAlignment="1">
      <alignment wrapText="1"/>
    </xf>
    <xf numFmtId="0" fontId="9" fillId="0" borderId="21" xfId="1" applyFont="1" applyFill="1" applyBorder="1" applyAlignment="1">
      <alignment horizontal="left" wrapText="1"/>
    </xf>
    <xf numFmtId="6" fontId="9" fillId="0" borderId="5" xfId="1" applyNumberFormat="1" applyFont="1" applyFill="1" applyBorder="1" applyAlignment="1">
      <alignment horizontal="right" wrapText="1"/>
    </xf>
    <xf numFmtId="6" fontId="9" fillId="0" borderId="21" xfId="1" applyNumberFormat="1" applyFont="1" applyFill="1" applyBorder="1" applyAlignment="1">
      <alignment horizontal="left" wrapText="1"/>
    </xf>
    <xf numFmtId="0" fontId="8" fillId="0" borderId="0" xfId="2" applyFont="1" applyFill="1" applyBorder="1" applyAlignment="1">
      <alignment horizontal="right" wrapText="1"/>
    </xf>
    <xf numFmtId="0" fontId="9" fillId="0" borderId="14" xfId="1" applyFont="1" applyFill="1" applyBorder="1" applyAlignment="1">
      <alignment horizontal="right" wrapText="1"/>
    </xf>
    <xf numFmtId="0" fontId="9" fillId="0" borderId="5" xfId="1" applyFont="1" applyFill="1" applyBorder="1" applyAlignment="1">
      <alignment wrapText="1"/>
    </xf>
    <xf numFmtId="0" fontId="9" fillId="0" borderId="22" xfId="1" applyFont="1" applyFill="1" applyBorder="1" applyAlignment="1">
      <alignment horizontal="right" wrapText="1"/>
    </xf>
    <xf numFmtId="0" fontId="9" fillId="0" borderId="23" xfId="1" applyFont="1" applyFill="1" applyBorder="1" applyAlignment="1">
      <alignment horizontal="left" wrapText="1"/>
    </xf>
    <xf numFmtId="6" fontId="9" fillId="0" borderId="23" xfId="1" applyNumberFormat="1" applyFont="1" applyFill="1" applyBorder="1" applyAlignment="1">
      <alignment horizontal="right" wrapText="1"/>
    </xf>
    <xf numFmtId="0" fontId="9" fillId="0" borderId="1" xfId="1" applyFont="1" applyFill="1" applyBorder="1" applyAlignment="1">
      <alignment wrapText="1"/>
    </xf>
    <xf numFmtId="6" fontId="9" fillId="0" borderId="24" xfId="1" applyNumberFormat="1" applyFont="1" applyFill="1" applyBorder="1" applyAlignment="1">
      <alignment horizontal="right" wrapText="1"/>
    </xf>
    <xf numFmtId="0" fontId="8" fillId="0" borderId="0" xfId="2" applyFont="1" applyFill="1" applyBorder="1" applyAlignment="1">
      <alignment horizontal="center"/>
    </xf>
    <xf numFmtId="0" fontId="8" fillId="0" borderId="0" xfId="2" applyFill="1" applyBorder="1"/>
    <xf numFmtId="0" fontId="4" fillId="0" borderId="0" xfId="0" applyFont="1" applyBorder="1"/>
    <xf numFmtId="0" fontId="4" fillId="0" borderId="25" xfId="0" applyFont="1" applyBorder="1" applyAlignment="1">
      <alignment horizontal="left"/>
    </xf>
    <xf numFmtId="0" fontId="9" fillId="0" borderId="26" xfId="1" applyFont="1" applyFill="1" applyBorder="1" applyAlignment="1">
      <alignment horizontal="left" wrapText="1"/>
    </xf>
    <xf numFmtId="0" fontId="4" fillId="0" borderId="21" xfId="0" applyFont="1" applyBorder="1" applyAlignment="1">
      <alignment horizontal="left"/>
    </xf>
    <xf numFmtId="6" fontId="6" fillId="0" borderId="7" xfId="0" applyNumberFormat="1" applyFont="1" applyBorder="1"/>
    <xf numFmtId="6" fontId="4" fillId="0" borderId="21" xfId="0" applyNumberFormat="1" applyFont="1" applyBorder="1" applyAlignment="1">
      <alignment horizontal="left"/>
    </xf>
    <xf numFmtId="6" fontId="7" fillId="0" borderId="7" xfId="0" applyNumberFormat="1" applyFont="1" applyBorder="1"/>
    <xf numFmtId="0" fontId="4" fillId="5" borderId="27" xfId="0" applyFont="1" applyFill="1" applyBorder="1"/>
    <xf numFmtId="0" fontId="4" fillId="5" borderId="28" xfId="0" applyFont="1" applyFill="1" applyBorder="1"/>
    <xf numFmtId="6" fontId="4" fillId="5" borderId="29" xfId="0" applyNumberFormat="1" applyFont="1" applyFill="1" applyBorder="1"/>
    <xf numFmtId="0" fontId="9" fillId="0" borderId="30" xfId="1" applyFont="1" applyFill="1" applyBorder="1" applyAlignment="1">
      <alignment horizontal="left" wrapText="1"/>
    </xf>
    <xf numFmtId="0" fontId="4" fillId="0" borderId="21" xfId="0" applyFont="1" applyBorder="1" applyAlignment="1">
      <alignment wrapText="1"/>
    </xf>
    <xf numFmtId="6" fontId="4" fillId="0" borderId="21" xfId="0" applyNumberFormat="1" applyFont="1" applyBorder="1" applyAlignment="1">
      <alignment wrapText="1"/>
    </xf>
    <xf numFmtId="0" fontId="9" fillId="0" borderId="31" xfId="1" applyFont="1" applyFill="1" applyBorder="1" applyAlignment="1">
      <alignment horizontal="left" wrapText="1"/>
    </xf>
    <xf numFmtId="0" fontId="6" fillId="0" borderId="32" xfId="0" applyFont="1" applyBorder="1"/>
    <xf numFmtId="0" fontId="6" fillId="0" borderId="33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6" fontId="6" fillId="0" borderId="25" xfId="0" applyNumberFormat="1" applyFont="1" applyBorder="1"/>
    <xf numFmtId="6" fontId="6" fillId="0" borderId="21" xfId="0" applyNumberFormat="1" applyFont="1" applyBorder="1" applyAlignment="1">
      <alignment horizontal="left"/>
    </xf>
    <xf numFmtId="6" fontId="7" fillId="0" borderId="25" xfId="0" applyNumberFormat="1" applyFont="1" applyBorder="1"/>
    <xf numFmtId="0" fontId="6" fillId="0" borderId="0" xfId="0" applyFont="1"/>
    <xf numFmtId="0" fontId="6" fillId="0" borderId="0" xfId="0" applyFont="1" applyFill="1" applyBorder="1"/>
    <xf numFmtId="0" fontId="4" fillId="5" borderId="34" xfId="0" applyFont="1" applyFill="1" applyBorder="1"/>
    <xf numFmtId="0" fontId="4" fillId="5" borderId="35" xfId="0" applyFont="1" applyFill="1" applyBorder="1"/>
    <xf numFmtId="0" fontId="9" fillId="0" borderId="36" xfId="1" applyFont="1" applyFill="1" applyBorder="1" applyAlignment="1">
      <alignment horizontal="left" wrapText="1"/>
    </xf>
    <xf numFmtId="0" fontId="9" fillId="0" borderId="37" xfId="1" applyFont="1" applyFill="1" applyBorder="1" applyAlignment="1">
      <alignment horizontal="left" wrapText="1"/>
    </xf>
    <xf numFmtId="0" fontId="9" fillId="0" borderId="33" xfId="1" applyFont="1" applyFill="1" applyBorder="1" applyAlignment="1">
      <alignment horizontal="left" wrapText="1"/>
    </xf>
    <xf numFmtId="0" fontId="9" fillId="0" borderId="38" xfId="1" applyFont="1" applyFill="1" applyBorder="1" applyAlignment="1">
      <alignment horizontal="right" wrapText="1"/>
    </xf>
    <xf numFmtId="0" fontId="9" fillId="0" borderId="39" xfId="1" applyFont="1" applyFill="1" applyBorder="1" applyAlignment="1">
      <alignment horizontal="left" wrapText="1"/>
    </xf>
    <xf numFmtId="6" fontId="9" fillId="0" borderId="1" xfId="1" applyNumberFormat="1" applyFont="1" applyFill="1" applyBorder="1" applyAlignment="1">
      <alignment horizontal="right" wrapText="1"/>
    </xf>
    <xf numFmtId="0" fontId="4" fillId="0" borderId="32" xfId="0" applyFont="1" applyBorder="1"/>
    <xf numFmtId="6" fontId="6" fillId="0" borderId="22" xfId="0" applyNumberFormat="1" applyFont="1" applyBorder="1"/>
    <xf numFmtId="6" fontId="7" fillId="0" borderId="22" xfId="0" applyNumberFormat="1" applyFont="1" applyBorder="1"/>
    <xf numFmtId="0" fontId="4" fillId="5" borderId="40" xfId="0" applyFont="1" applyFill="1" applyBorder="1"/>
    <xf numFmtId="0" fontId="9" fillId="0" borderId="5" xfId="1" applyFont="1" applyFill="1" applyBorder="1" applyAlignment="1">
      <alignment horizontal="right" wrapText="1"/>
    </xf>
    <xf numFmtId="0" fontId="9" fillId="6" borderId="5" xfId="1" applyFont="1" applyFill="1" applyBorder="1" applyAlignment="1">
      <alignment horizontal="right" wrapText="1"/>
    </xf>
    <xf numFmtId="0" fontId="9" fillId="6" borderId="5" xfId="1" applyFont="1" applyFill="1" applyBorder="1" applyAlignment="1">
      <alignment wrapText="1"/>
    </xf>
    <xf numFmtId="0" fontId="9" fillId="6" borderId="23" xfId="1" applyFont="1" applyFill="1" applyBorder="1" applyAlignment="1">
      <alignment horizontal="right" wrapText="1"/>
    </xf>
    <xf numFmtId="0" fontId="9" fillId="6" borderId="23" xfId="1" applyFont="1" applyFill="1" applyBorder="1" applyAlignment="1">
      <alignment wrapText="1"/>
    </xf>
    <xf numFmtId="0" fontId="9" fillId="0" borderId="23" xfId="1" applyFont="1" applyFill="1" applyBorder="1" applyAlignment="1">
      <alignment horizontal="right" wrapText="1"/>
    </xf>
    <xf numFmtId="0" fontId="9" fillId="0" borderId="5" xfId="1" applyFont="1" applyFill="1" applyBorder="1" applyAlignment="1">
      <alignment horizontal="left" wrapText="1"/>
    </xf>
    <xf numFmtId="0" fontId="9" fillId="0" borderId="23" xfId="1" applyFont="1" applyFill="1" applyBorder="1" applyAlignment="1">
      <alignment wrapText="1"/>
    </xf>
    <xf numFmtId="6" fontId="11" fillId="0" borderId="23" xfId="0" applyNumberFormat="1" applyFont="1" applyBorder="1"/>
    <xf numFmtId="6" fontId="6" fillId="0" borderId="23" xfId="0" applyNumberFormat="1" applyFont="1" applyBorder="1"/>
    <xf numFmtId="6" fontId="7" fillId="0" borderId="23" xfId="0" applyNumberFormat="1" applyFont="1" applyBorder="1"/>
    <xf numFmtId="0" fontId="4" fillId="5" borderId="29" xfId="0" applyFont="1" applyFill="1" applyBorder="1"/>
    <xf numFmtId="6" fontId="4" fillId="5" borderId="7" xfId="0" applyNumberFormat="1" applyFont="1" applyFill="1" applyBorder="1"/>
    <xf numFmtId="6" fontId="4" fillId="5" borderId="40" xfId="0" applyNumberFormat="1" applyFont="1" applyFill="1" applyBorder="1"/>
    <xf numFmtId="6" fontId="4" fillId="5" borderId="41" xfId="0" applyNumberFormat="1" applyFont="1" applyFill="1" applyBorder="1"/>
    <xf numFmtId="6" fontId="4" fillId="5" borderId="21" xfId="0" applyNumberFormat="1" applyFont="1" applyFill="1" applyBorder="1"/>
    <xf numFmtId="6" fontId="9" fillId="0" borderId="7" xfId="1" applyNumberFormat="1" applyFont="1" applyFill="1" applyBorder="1" applyAlignment="1">
      <alignment horizontal="right" wrapText="1"/>
    </xf>
    <xf numFmtId="6" fontId="11" fillId="0" borderId="7" xfId="0" applyNumberFormat="1" applyFont="1" applyBorder="1"/>
    <xf numFmtId="0" fontId="4" fillId="0" borderId="0" xfId="0" applyFont="1" applyAlignment="1">
      <alignment wrapText="1"/>
    </xf>
    <xf numFmtId="6" fontId="4" fillId="0" borderId="0" xfId="0" applyNumberFormat="1" applyFont="1"/>
    <xf numFmtId="38" fontId="4" fillId="0" borderId="0" xfId="3" applyNumberFormat="1" applyFont="1" applyFill="1" applyAlignment="1">
      <alignment horizontal="left" vertical="center" wrapText="1"/>
    </xf>
    <xf numFmtId="38" fontId="4" fillId="0" borderId="0" xfId="3" applyNumberFormat="1" applyFont="1" applyFill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22">
    <cellStyle name="Comma 2" xfId="4"/>
    <cellStyle name="Comma 3" xfId="5"/>
    <cellStyle name="Normal" xfId="0" builtinId="0"/>
    <cellStyle name="Normal 16 2" xfId="6"/>
    <cellStyle name="Normal 19 2" xfId="7"/>
    <cellStyle name="Normal 2 2" xfId="8"/>
    <cellStyle name="Normal 2 3" xfId="9"/>
    <cellStyle name="Normal 2 4" xfId="10"/>
    <cellStyle name="Normal 3 2" xfId="11"/>
    <cellStyle name="Normal 38 2" xfId="3"/>
    <cellStyle name="Normal 39 2" xfId="12"/>
    <cellStyle name="Normal 4 2" xfId="13"/>
    <cellStyle name="Normal 4 3" xfId="14"/>
    <cellStyle name="Normal 4 4" xfId="15"/>
    <cellStyle name="Normal 4 5" xfId="16"/>
    <cellStyle name="Normal 4 6" xfId="17"/>
    <cellStyle name="Normal 40 2" xfId="18"/>
    <cellStyle name="Normal 46" xfId="19"/>
    <cellStyle name="Normal 46 2" xfId="20"/>
    <cellStyle name="Normal 47" xfId="21"/>
    <cellStyle name="Normal_Fund Bal &amp; Equity" xfId="2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Accountability_Resource%20Allocation_70%25%20Instr/2010-11%20AFR%20Data%20for%20Resource%20Alloc_May%202013%20Acct%20Report/Resource%20Allocation/10-11%20Fund%20Balance%20Debt%20Service/32-FY10-11%20Total%20Fund%20-%20Fund%20Balance_Equi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Bal &amp; Equity"/>
      <sheetName val="AFR-Balance Equity"/>
      <sheetName val="AFR-Fund Equity Reserved"/>
      <sheetName val="Hurricane-Bal Eq"/>
      <sheetName val="Hurricane-Fund EQ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1"/>
  <sheetViews>
    <sheetView tabSelected="1"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161" sqref="A161:IV161"/>
    </sheetView>
  </sheetViews>
  <sheetFormatPr defaultRowHeight="12.75" x14ac:dyDescent="0.2"/>
  <cols>
    <col min="1" max="1" width="6.140625" style="1" customWidth="1"/>
    <col min="2" max="2" width="41.5703125" style="3" customWidth="1"/>
    <col min="3" max="3" width="1.28515625" style="3" customWidth="1"/>
    <col min="4" max="4" width="15.140625" style="1" customWidth="1"/>
    <col min="5" max="5" width="1.28515625" style="1" customWidth="1"/>
    <col min="6" max="6" width="14.28515625" style="1" customWidth="1"/>
    <col min="7" max="8" width="14.42578125" style="1" customWidth="1"/>
    <col min="9" max="9" width="13.7109375" style="1" customWidth="1"/>
    <col min="10" max="10" width="9.140625" style="1"/>
    <col min="11" max="13" width="9.140625" style="2"/>
    <col min="14" max="16384" width="9.140625" style="1"/>
  </cols>
  <sheetData>
    <row r="1" spans="1:13" ht="48" customHeight="1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</row>
    <row r="2" spans="1:13" ht="13.5" thickBot="1" x14ac:dyDescent="0.25"/>
    <row r="3" spans="1:13" x14ac:dyDescent="0.2">
      <c r="D3" s="85" t="s">
        <v>1</v>
      </c>
      <c r="F3" s="88" t="s">
        <v>2</v>
      </c>
      <c r="G3" s="89"/>
      <c r="H3" s="89"/>
      <c r="I3" s="90"/>
    </row>
    <row r="4" spans="1:13" x14ac:dyDescent="0.2">
      <c r="D4" s="86"/>
      <c r="F4" s="91" t="s">
        <v>3</v>
      </c>
      <c r="G4" s="93" t="s">
        <v>4</v>
      </c>
      <c r="H4" s="93"/>
      <c r="I4" s="94" t="s">
        <v>5</v>
      </c>
    </row>
    <row r="5" spans="1:13" x14ac:dyDescent="0.2">
      <c r="D5" s="87"/>
      <c r="E5" s="4"/>
      <c r="F5" s="92"/>
      <c r="G5" s="5" t="s">
        <v>6</v>
      </c>
      <c r="H5" s="6" t="s">
        <v>7</v>
      </c>
      <c r="I5" s="95"/>
    </row>
    <row r="6" spans="1:13" ht="14.25" thickBot="1" x14ac:dyDescent="0.3">
      <c r="A6" s="7" t="s">
        <v>8</v>
      </c>
      <c r="B6" s="8" t="s">
        <v>9</v>
      </c>
      <c r="C6" s="9"/>
      <c r="D6" s="10" t="s">
        <v>10</v>
      </c>
      <c r="E6" s="9"/>
      <c r="F6" s="11" t="s">
        <v>11</v>
      </c>
      <c r="G6" s="12" t="s">
        <v>12</v>
      </c>
      <c r="H6" s="12" t="s">
        <v>13</v>
      </c>
      <c r="I6" s="96"/>
    </row>
    <row r="7" spans="1:13" x14ac:dyDescent="0.2">
      <c r="A7" s="13">
        <v>1</v>
      </c>
      <c r="B7" s="14" t="s">
        <v>14</v>
      </c>
      <c r="C7" s="15"/>
      <c r="D7" s="16">
        <v>29404282</v>
      </c>
      <c r="E7" s="17"/>
      <c r="F7" s="16">
        <v>21082428</v>
      </c>
      <c r="G7" s="16">
        <v>8321854</v>
      </c>
      <c r="H7" s="16">
        <v>0</v>
      </c>
      <c r="I7" s="16">
        <f>SUM(F7:H7)</f>
        <v>29404282</v>
      </c>
      <c r="K7" s="18"/>
      <c r="L7" s="18"/>
      <c r="M7" s="18"/>
    </row>
    <row r="8" spans="1:13" x14ac:dyDescent="0.2">
      <c r="A8" s="19">
        <v>2</v>
      </c>
      <c r="B8" s="20" t="s">
        <v>15</v>
      </c>
      <c r="C8" s="15"/>
      <c r="D8" s="16">
        <v>22308930</v>
      </c>
      <c r="E8" s="17"/>
      <c r="F8" s="16">
        <v>316</v>
      </c>
      <c r="G8" s="16">
        <v>21850994</v>
      </c>
      <c r="H8" s="16">
        <v>457620</v>
      </c>
      <c r="I8" s="16">
        <f t="shared" ref="I8:I71" si="0">SUM(F8:H8)</f>
        <v>22308930</v>
      </c>
      <c r="K8" s="18"/>
      <c r="L8" s="18"/>
      <c r="M8" s="18"/>
    </row>
    <row r="9" spans="1:13" x14ac:dyDescent="0.2">
      <c r="A9" s="19">
        <v>3</v>
      </c>
      <c r="B9" s="20" t="s">
        <v>16</v>
      </c>
      <c r="C9" s="15"/>
      <c r="D9" s="16">
        <v>92159351</v>
      </c>
      <c r="E9" s="17"/>
      <c r="F9" s="16">
        <v>0</v>
      </c>
      <c r="G9" s="16">
        <v>61349337</v>
      </c>
      <c r="H9" s="16">
        <v>30810014</v>
      </c>
      <c r="I9" s="16">
        <f t="shared" si="0"/>
        <v>92159351</v>
      </c>
      <c r="K9" s="18"/>
      <c r="L9" s="18"/>
      <c r="M9" s="18"/>
    </row>
    <row r="10" spans="1:13" x14ac:dyDescent="0.2">
      <c r="A10" s="19">
        <v>4</v>
      </c>
      <c r="B10" s="20" t="s">
        <v>17</v>
      </c>
      <c r="C10" s="15"/>
      <c r="D10" s="16">
        <v>23750474</v>
      </c>
      <c r="E10" s="17"/>
      <c r="F10" s="16">
        <v>152388</v>
      </c>
      <c r="G10" s="16">
        <v>8876911</v>
      </c>
      <c r="H10" s="16">
        <v>14721175</v>
      </c>
      <c r="I10" s="16">
        <f t="shared" si="0"/>
        <v>23750474</v>
      </c>
      <c r="K10" s="18"/>
      <c r="L10" s="18"/>
      <c r="M10" s="18"/>
    </row>
    <row r="11" spans="1:13" x14ac:dyDescent="0.2">
      <c r="A11" s="21">
        <v>5</v>
      </c>
      <c r="B11" s="22" t="s">
        <v>18</v>
      </c>
      <c r="C11" s="15"/>
      <c r="D11" s="23">
        <v>24531577</v>
      </c>
      <c r="E11" s="17"/>
      <c r="F11" s="23">
        <v>0</v>
      </c>
      <c r="G11" s="23">
        <v>23331577</v>
      </c>
      <c r="H11" s="23">
        <v>1200000</v>
      </c>
      <c r="I11" s="23">
        <f t="shared" si="0"/>
        <v>24531577</v>
      </c>
      <c r="K11" s="18"/>
      <c r="L11" s="18"/>
      <c r="M11" s="18"/>
    </row>
    <row r="12" spans="1:13" x14ac:dyDescent="0.2">
      <c r="A12" s="19">
        <v>6</v>
      </c>
      <c r="B12" s="24" t="s">
        <v>19</v>
      </c>
      <c r="C12" s="15"/>
      <c r="D12" s="16">
        <v>36242994</v>
      </c>
      <c r="E12" s="17"/>
      <c r="F12" s="16">
        <v>20567820</v>
      </c>
      <c r="G12" s="16">
        <v>13554293</v>
      </c>
      <c r="H12" s="16">
        <v>2120881</v>
      </c>
      <c r="I12" s="16">
        <f t="shared" si="0"/>
        <v>36242994</v>
      </c>
      <c r="K12" s="18"/>
      <c r="L12" s="18"/>
      <c r="M12" s="18"/>
    </row>
    <row r="13" spans="1:13" x14ac:dyDescent="0.2">
      <c r="A13" s="19">
        <v>7</v>
      </c>
      <c r="B13" s="20" t="s">
        <v>20</v>
      </c>
      <c r="C13" s="15"/>
      <c r="D13" s="16">
        <v>35585257</v>
      </c>
      <c r="E13" s="17"/>
      <c r="F13" s="16">
        <v>0</v>
      </c>
      <c r="G13" s="16">
        <v>35585257</v>
      </c>
      <c r="H13" s="16">
        <v>0</v>
      </c>
      <c r="I13" s="16">
        <f t="shared" si="0"/>
        <v>35585257</v>
      </c>
      <c r="K13" s="18"/>
      <c r="L13" s="18"/>
      <c r="M13" s="18"/>
    </row>
    <row r="14" spans="1:13" x14ac:dyDescent="0.2">
      <c r="A14" s="19">
        <v>8</v>
      </c>
      <c r="B14" s="20" t="s">
        <v>21</v>
      </c>
      <c r="C14" s="15"/>
      <c r="D14" s="16">
        <v>71797801</v>
      </c>
      <c r="E14" s="17"/>
      <c r="F14" s="16">
        <v>0</v>
      </c>
      <c r="G14" s="16">
        <v>0</v>
      </c>
      <c r="H14" s="16">
        <v>71797802</v>
      </c>
      <c r="I14" s="16">
        <f t="shared" si="0"/>
        <v>71797802</v>
      </c>
      <c r="K14" s="18"/>
      <c r="L14" s="18"/>
      <c r="M14" s="18"/>
    </row>
    <row r="15" spans="1:13" x14ac:dyDescent="0.2">
      <c r="A15" s="19">
        <v>9</v>
      </c>
      <c r="B15" s="20" t="s">
        <v>22</v>
      </c>
      <c r="C15" s="15"/>
      <c r="D15" s="16">
        <v>113318996</v>
      </c>
      <c r="E15" s="17"/>
      <c r="F15" s="16">
        <v>1442433</v>
      </c>
      <c r="G15" s="16">
        <v>111876563</v>
      </c>
      <c r="H15" s="16">
        <v>0</v>
      </c>
      <c r="I15" s="16">
        <f t="shared" si="0"/>
        <v>113318996</v>
      </c>
      <c r="K15" s="18"/>
      <c r="L15" s="18"/>
      <c r="M15" s="18"/>
    </row>
    <row r="16" spans="1:13" x14ac:dyDescent="0.2">
      <c r="A16" s="21">
        <v>10</v>
      </c>
      <c r="B16" s="22" t="s">
        <v>23</v>
      </c>
      <c r="C16" s="15"/>
      <c r="D16" s="23">
        <v>90337328</v>
      </c>
      <c r="E16" s="17"/>
      <c r="F16" s="23">
        <v>35166704</v>
      </c>
      <c r="G16" s="23">
        <v>45674139</v>
      </c>
      <c r="H16" s="23">
        <v>9496485</v>
      </c>
      <c r="I16" s="23">
        <f t="shared" si="0"/>
        <v>90337328</v>
      </c>
      <c r="K16" s="18"/>
      <c r="L16" s="18"/>
      <c r="M16" s="18"/>
    </row>
    <row r="17" spans="1:13" x14ac:dyDescent="0.2">
      <c r="A17" s="13">
        <v>11</v>
      </c>
      <c r="B17" s="24" t="s">
        <v>24</v>
      </c>
      <c r="C17" s="15"/>
      <c r="D17" s="25">
        <v>8332653</v>
      </c>
      <c r="E17" s="17"/>
      <c r="F17" s="25">
        <v>0</v>
      </c>
      <c r="G17" s="25">
        <v>6207448</v>
      </c>
      <c r="H17" s="25">
        <v>2125211</v>
      </c>
      <c r="I17" s="25">
        <f t="shared" si="0"/>
        <v>8332659</v>
      </c>
      <c r="K17" s="18"/>
      <c r="L17" s="18"/>
      <c r="M17" s="18"/>
    </row>
    <row r="18" spans="1:13" x14ac:dyDescent="0.2">
      <c r="A18" s="19">
        <v>12</v>
      </c>
      <c r="B18" s="20" t="s">
        <v>25</v>
      </c>
      <c r="C18" s="15"/>
      <c r="D18" s="16">
        <v>34104768</v>
      </c>
      <c r="E18" s="17"/>
      <c r="F18" s="16">
        <v>0</v>
      </c>
      <c r="G18" s="16">
        <v>34104768</v>
      </c>
      <c r="H18" s="16">
        <v>0</v>
      </c>
      <c r="I18" s="16">
        <f t="shared" si="0"/>
        <v>34104768</v>
      </c>
      <c r="K18" s="18"/>
      <c r="L18" s="18"/>
      <c r="M18" s="18"/>
    </row>
    <row r="19" spans="1:13" x14ac:dyDescent="0.2">
      <c r="A19" s="19">
        <v>13</v>
      </c>
      <c r="B19" s="20" t="s">
        <v>26</v>
      </c>
      <c r="C19" s="15"/>
      <c r="D19" s="16">
        <v>4777177</v>
      </c>
      <c r="E19" s="17"/>
      <c r="F19" s="16">
        <v>539107</v>
      </c>
      <c r="G19" s="16">
        <v>4186529</v>
      </c>
      <c r="H19" s="16">
        <v>51541</v>
      </c>
      <c r="I19" s="16">
        <f t="shared" si="0"/>
        <v>4777177</v>
      </c>
      <c r="K19" s="18"/>
      <c r="L19" s="18"/>
      <c r="M19" s="18"/>
    </row>
    <row r="20" spans="1:13" x14ac:dyDescent="0.2">
      <c r="A20" s="19">
        <v>14</v>
      </c>
      <c r="B20" s="20" t="s">
        <v>27</v>
      </c>
      <c r="C20" s="15"/>
      <c r="D20" s="16">
        <v>12429556</v>
      </c>
      <c r="E20" s="17"/>
      <c r="F20" s="16">
        <v>133018</v>
      </c>
      <c r="G20" s="16">
        <v>12296538</v>
      </c>
      <c r="H20" s="16">
        <v>0</v>
      </c>
      <c r="I20" s="16">
        <f t="shared" si="0"/>
        <v>12429556</v>
      </c>
      <c r="K20" s="18"/>
      <c r="L20" s="18"/>
      <c r="M20" s="18"/>
    </row>
    <row r="21" spans="1:13" x14ac:dyDescent="0.2">
      <c r="A21" s="21">
        <v>15</v>
      </c>
      <c r="B21" s="22" t="s">
        <v>28</v>
      </c>
      <c r="C21" s="15"/>
      <c r="D21" s="23">
        <v>31377093</v>
      </c>
      <c r="E21" s="17"/>
      <c r="F21" s="23">
        <v>30778639</v>
      </c>
      <c r="G21" s="23">
        <v>0</v>
      </c>
      <c r="H21" s="23">
        <v>598454</v>
      </c>
      <c r="I21" s="23">
        <f t="shared" si="0"/>
        <v>31377093</v>
      </c>
      <c r="K21" s="18"/>
      <c r="L21" s="18"/>
      <c r="M21" s="18"/>
    </row>
    <row r="22" spans="1:13" x14ac:dyDescent="0.2">
      <c r="A22" s="13">
        <v>16</v>
      </c>
      <c r="B22" s="24" t="s">
        <v>29</v>
      </c>
      <c r="C22" s="15"/>
      <c r="D22" s="25">
        <v>64001682</v>
      </c>
      <c r="E22" s="17"/>
      <c r="F22" s="25">
        <v>36908724</v>
      </c>
      <c r="G22" s="25">
        <v>21733772</v>
      </c>
      <c r="H22" s="25">
        <v>5359186</v>
      </c>
      <c r="I22" s="25">
        <f t="shared" si="0"/>
        <v>64001682</v>
      </c>
      <c r="K22" s="18"/>
      <c r="L22" s="18"/>
      <c r="M22" s="18"/>
    </row>
    <row r="23" spans="1:13" x14ac:dyDescent="0.2">
      <c r="A23" s="19">
        <v>17</v>
      </c>
      <c r="B23" s="20" t="s">
        <v>30</v>
      </c>
      <c r="C23" s="15"/>
      <c r="D23" s="16">
        <v>174372863</v>
      </c>
      <c r="E23" s="17"/>
      <c r="F23" s="16">
        <v>90720040</v>
      </c>
      <c r="G23" s="16">
        <v>25732178</v>
      </c>
      <c r="H23" s="16">
        <v>57920645</v>
      </c>
      <c r="I23" s="16">
        <f t="shared" si="0"/>
        <v>174372863</v>
      </c>
      <c r="K23" s="18"/>
      <c r="L23" s="18"/>
      <c r="M23" s="18"/>
    </row>
    <row r="24" spans="1:13" x14ac:dyDescent="0.2">
      <c r="A24" s="19">
        <v>18</v>
      </c>
      <c r="B24" s="20" t="s">
        <v>31</v>
      </c>
      <c r="C24" s="15"/>
      <c r="D24" s="16">
        <v>3388447</v>
      </c>
      <c r="E24" s="17"/>
      <c r="F24" s="16">
        <v>0</v>
      </c>
      <c r="G24" s="16">
        <v>-1159488</v>
      </c>
      <c r="H24" s="16">
        <v>4547935</v>
      </c>
      <c r="I24" s="16">
        <f t="shared" si="0"/>
        <v>3388447</v>
      </c>
      <c r="K24" s="18"/>
      <c r="L24" s="18"/>
      <c r="M24" s="18"/>
    </row>
    <row r="25" spans="1:13" x14ac:dyDescent="0.2">
      <c r="A25" s="19">
        <v>19</v>
      </c>
      <c r="B25" s="20" t="s">
        <v>32</v>
      </c>
      <c r="C25" s="15"/>
      <c r="D25" s="16">
        <v>2128877</v>
      </c>
      <c r="E25" s="17"/>
      <c r="F25" s="16">
        <v>195</v>
      </c>
      <c r="G25" s="16">
        <v>2128686</v>
      </c>
      <c r="H25" s="16"/>
      <c r="I25" s="16">
        <f t="shared" si="0"/>
        <v>2128881</v>
      </c>
      <c r="K25" s="18"/>
      <c r="L25" s="18"/>
      <c r="M25" s="26"/>
    </row>
    <row r="26" spans="1:13" x14ac:dyDescent="0.2">
      <c r="A26" s="21">
        <v>20</v>
      </c>
      <c r="B26" s="22" t="s">
        <v>33</v>
      </c>
      <c r="C26" s="15"/>
      <c r="D26" s="23">
        <v>10743424</v>
      </c>
      <c r="E26" s="17"/>
      <c r="F26" s="23">
        <v>0</v>
      </c>
      <c r="G26" s="23">
        <v>10743424</v>
      </c>
      <c r="H26" s="23">
        <v>0</v>
      </c>
      <c r="I26" s="23">
        <f t="shared" si="0"/>
        <v>10743424</v>
      </c>
      <c r="K26" s="18"/>
      <c r="L26" s="18"/>
      <c r="M26" s="18"/>
    </row>
    <row r="27" spans="1:13" x14ac:dyDescent="0.2">
      <c r="A27" s="13">
        <v>21</v>
      </c>
      <c r="B27" s="24" t="s">
        <v>34</v>
      </c>
      <c r="C27" s="15"/>
      <c r="D27" s="25">
        <v>6051692</v>
      </c>
      <c r="E27" s="17"/>
      <c r="F27" s="25">
        <v>1365517</v>
      </c>
      <c r="G27" s="25">
        <v>2484575</v>
      </c>
      <c r="H27" s="25">
        <v>2201600</v>
      </c>
      <c r="I27" s="25">
        <f t="shared" si="0"/>
        <v>6051692</v>
      </c>
      <c r="K27" s="18"/>
      <c r="L27" s="18"/>
      <c r="M27" s="18"/>
    </row>
    <row r="28" spans="1:13" x14ac:dyDescent="0.2">
      <c r="A28" s="19">
        <v>22</v>
      </c>
      <c r="B28" s="20" t="s">
        <v>35</v>
      </c>
      <c r="C28" s="15"/>
      <c r="D28" s="16">
        <v>12930417</v>
      </c>
      <c r="E28" s="17"/>
      <c r="F28" s="16">
        <v>129870</v>
      </c>
      <c r="G28" s="16">
        <v>12800547</v>
      </c>
      <c r="H28" s="16">
        <v>0</v>
      </c>
      <c r="I28" s="16">
        <f t="shared" si="0"/>
        <v>12930417</v>
      </c>
      <c r="K28" s="18"/>
      <c r="L28" s="18"/>
      <c r="M28" s="18"/>
    </row>
    <row r="29" spans="1:13" x14ac:dyDescent="0.2">
      <c r="A29" s="19">
        <v>23</v>
      </c>
      <c r="B29" s="20" t="s">
        <v>36</v>
      </c>
      <c r="C29" s="15"/>
      <c r="D29" s="16">
        <v>96859420</v>
      </c>
      <c r="E29" s="17"/>
      <c r="F29" s="16">
        <v>11534592</v>
      </c>
      <c r="G29" s="16">
        <v>85324828</v>
      </c>
      <c r="H29" s="16">
        <v>0</v>
      </c>
      <c r="I29" s="16">
        <f t="shared" si="0"/>
        <v>96859420</v>
      </c>
      <c r="K29" s="18"/>
      <c r="L29" s="18"/>
      <c r="M29" s="18"/>
    </row>
    <row r="30" spans="1:13" x14ac:dyDescent="0.2">
      <c r="A30" s="19">
        <v>24</v>
      </c>
      <c r="B30" s="20" t="s">
        <v>37</v>
      </c>
      <c r="C30" s="15"/>
      <c r="D30" s="16">
        <v>52084860</v>
      </c>
      <c r="E30" s="17"/>
      <c r="F30" s="16">
        <v>52084860</v>
      </c>
      <c r="G30" s="16"/>
      <c r="H30" s="16"/>
      <c r="I30" s="16">
        <f t="shared" si="0"/>
        <v>52084860</v>
      </c>
      <c r="K30" s="18"/>
      <c r="L30" s="18"/>
      <c r="M30" s="18"/>
    </row>
    <row r="31" spans="1:13" x14ac:dyDescent="0.2">
      <c r="A31" s="21">
        <v>25</v>
      </c>
      <c r="B31" s="22" t="s">
        <v>38</v>
      </c>
      <c r="C31" s="15"/>
      <c r="D31" s="23">
        <v>18913088</v>
      </c>
      <c r="E31" s="17"/>
      <c r="F31" s="23">
        <v>0</v>
      </c>
      <c r="G31" s="23">
        <v>18913088</v>
      </c>
      <c r="H31" s="23">
        <v>0</v>
      </c>
      <c r="I31" s="23">
        <f t="shared" si="0"/>
        <v>18913088</v>
      </c>
      <c r="K31" s="18"/>
      <c r="L31" s="18"/>
      <c r="M31" s="18"/>
    </row>
    <row r="32" spans="1:13" x14ac:dyDescent="0.2">
      <c r="A32" s="13">
        <v>26</v>
      </c>
      <c r="B32" s="24" t="s">
        <v>39</v>
      </c>
      <c r="C32" s="15"/>
      <c r="D32" s="25">
        <v>237971709</v>
      </c>
      <c r="E32" s="17"/>
      <c r="F32" s="25">
        <v>237971709</v>
      </c>
      <c r="G32" s="25"/>
      <c r="H32" s="25"/>
      <c r="I32" s="25">
        <f t="shared" si="0"/>
        <v>237971709</v>
      </c>
      <c r="K32" s="18"/>
      <c r="L32" s="18"/>
      <c r="M32" s="18"/>
    </row>
    <row r="33" spans="1:13" x14ac:dyDescent="0.2">
      <c r="A33" s="19">
        <v>27</v>
      </c>
      <c r="B33" s="20" t="s">
        <v>40</v>
      </c>
      <c r="C33" s="15"/>
      <c r="D33" s="16">
        <v>29658338</v>
      </c>
      <c r="E33" s="17"/>
      <c r="F33" s="16">
        <v>18239246</v>
      </c>
      <c r="G33" s="16">
        <v>10419092</v>
      </c>
      <c r="H33" s="16">
        <v>1000000</v>
      </c>
      <c r="I33" s="16">
        <f t="shared" si="0"/>
        <v>29658338</v>
      </c>
      <c r="K33" s="18"/>
      <c r="L33" s="18"/>
      <c r="M33" s="18"/>
    </row>
    <row r="34" spans="1:13" x14ac:dyDescent="0.2">
      <c r="A34" s="19">
        <v>28</v>
      </c>
      <c r="B34" s="20" t="s">
        <v>41</v>
      </c>
      <c r="C34" s="15"/>
      <c r="D34" s="16">
        <v>125072548</v>
      </c>
      <c r="E34" s="17"/>
      <c r="F34" s="16">
        <v>17408034</v>
      </c>
      <c r="G34" s="16">
        <v>100141738</v>
      </c>
      <c r="H34" s="16">
        <v>7522777</v>
      </c>
      <c r="I34" s="16">
        <f t="shared" si="0"/>
        <v>125072549</v>
      </c>
      <c r="K34" s="18"/>
      <c r="L34" s="18"/>
      <c r="M34" s="18"/>
    </row>
    <row r="35" spans="1:13" x14ac:dyDescent="0.2">
      <c r="A35" s="19">
        <v>29</v>
      </c>
      <c r="B35" s="20" t="s">
        <v>42</v>
      </c>
      <c r="C35" s="15"/>
      <c r="D35" s="16">
        <v>75499160</v>
      </c>
      <c r="E35" s="17"/>
      <c r="F35" s="16">
        <v>62779318</v>
      </c>
      <c r="G35" s="16">
        <v>7899701</v>
      </c>
      <c r="H35" s="16">
        <v>4820154</v>
      </c>
      <c r="I35" s="16">
        <f t="shared" si="0"/>
        <v>75499173</v>
      </c>
      <c r="K35" s="18"/>
      <c r="L35" s="18"/>
      <c r="M35" s="18"/>
    </row>
    <row r="36" spans="1:13" x14ac:dyDescent="0.2">
      <c r="A36" s="21">
        <v>30</v>
      </c>
      <c r="B36" s="22" t="s">
        <v>43</v>
      </c>
      <c r="C36" s="15"/>
      <c r="D36" s="23">
        <v>17988912</v>
      </c>
      <c r="E36" s="17"/>
      <c r="F36" s="23">
        <v>0</v>
      </c>
      <c r="G36" s="23">
        <v>15488912</v>
      </c>
      <c r="H36" s="23">
        <v>2500000</v>
      </c>
      <c r="I36" s="23">
        <f t="shared" si="0"/>
        <v>17988912</v>
      </c>
      <c r="K36" s="18"/>
      <c r="L36" s="18"/>
      <c r="M36" s="18"/>
    </row>
    <row r="37" spans="1:13" x14ac:dyDescent="0.2">
      <c r="A37" s="13">
        <v>31</v>
      </c>
      <c r="B37" s="24" t="s">
        <v>44</v>
      </c>
      <c r="C37" s="15"/>
      <c r="D37" s="25">
        <v>54032862</v>
      </c>
      <c r="E37" s="17"/>
      <c r="F37" s="25">
        <v>28817481</v>
      </c>
      <c r="G37" s="25">
        <v>25215381</v>
      </c>
      <c r="H37" s="25">
        <v>0</v>
      </c>
      <c r="I37" s="25">
        <f t="shared" si="0"/>
        <v>54032862</v>
      </c>
      <c r="K37" s="18"/>
      <c r="L37" s="18"/>
      <c r="M37" s="18"/>
    </row>
    <row r="38" spans="1:13" x14ac:dyDescent="0.2">
      <c r="A38" s="19">
        <v>32</v>
      </c>
      <c r="B38" s="20" t="s">
        <v>45</v>
      </c>
      <c r="C38" s="15"/>
      <c r="D38" s="16">
        <v>56535453</v>
      </c>
      <c r="E38" s="17"/>
      <c r="F38" s="16">
        <v>1185014</v>
      </c>
      <c r="G38" s="16">
        <v>6124108</v>
      </c>
      <c r="H38" s="16">
        <v>49226331</v>
      </c>
      <c r="I38" s="16">
        <f t="shared" si="0"/>
        <v>56535453</v>
      </c>
      <c r="K38" s="18"/>
      <c r="L38" s="18"/>
      <c r="M38" s="18"/>
    </row>
    <row r="39" spans="1:13" x14ac:dyDescent="0.2">
      <c r="A39" s="19">
        <v>33</v>
      </c>
      <c r="B39" s="20" t="s">
        <v>46</v>
      </c>
      <c r="C39" s="15"/>
      <c r="D39" s="16">
        <v>13758874</v>
      </c>
      <c r="E39" s="17"/>
      <c r="F39" s="16">
        <v>0</v>
      </c>
      <c r="G39" s="16">
        <v>8600302</v>
      </c>
      <c r="H39" s="16">
        <v>5158572</v>
      </c>
      <c r="I39" s="16">
        <f t="shared" si="0"/>
        <v>13758874</v>
      </c>
      <c r="K39" s="18"/>
      <c r="L39" s="18"/>
      <c r="M39" s="18"/>
    </row>
    <row r="40" spans="1:13" x14ac:dyDescent="0.2">
      <c r="A40" s="19">
        <v>34</v>
      </c>
      <c r="B40" s="20" t="s">
        <v>47</v>
      </c>
      <c r="C40" s="15"/>
      <c r="D40" s="16">
        <v>6380630</v>
      </c>
      <c r="E40" s="17"/>
      <c r="F40" s="16">
        <v>4396612</v>
      </c>
      <c r="G40" s="16">
        <v>1097007</v>
      </c>
      <c r="H40" s="16">
        <v>887011</v>
      </c>
      <c r="I40" s="16">
        <f t="shared" si="0"/>
        <v>6380630</v>
      </c>
      <c r="K40" s="18"/>
      <c r="L40" s="18"/>
      <c r="M40" s="18"/>
    </row>
    <row r="41" spans="1:13" x14ac:dyDescent="0.2">
      <c r="A41" s="21">
        <v>35</v>
      </c>
      <c r="B41" s="22" t="s">
        <v>48</v>
      </c>
      <c r="C41" s="15"/>
      <c r="D41" s="23">
        <v>20653843</v>
      </c>
      <c r="E41" s="17"/>
      <c r="F41" s="23">
        <v>0</v>
      </c>
      <c r="G41" s="23">
        <v>14675216</v>
      </c>
      <c r="H41" s="23">
        <v>5978627</v>
      </c>
      <c r="I41" s="23">
        <f t="shared" si="0"/>
        <v>20653843</v>
      </c>
      <c r="K41" s="18"/>
      <c r="L41" s="18"/>
      <c r="M41" s="18"/>
    </row>
    <row r="42" spans="1:13" x14ac:dyDescent="0.2">
      <c r="A42" s="13">
        <v>36</v>
      </c>
      <c r="B42" s="24" t="s">
        <v>49</v>
      </c>
      <c r="C42" s="15"/>
      <c r="D42" s="25">
        <v>218124137</v>
      </c>
      <c r="E42" s="17"/>
      <c r="F42" s="25">
        <v>45615</v>
      </c>
      <c r="G42" s="25">
        <v>216353874</v>
      </c>
      <c r="H42" s="25">
        <v>1724648</v>
      </c>
      <c r="I42" s="25">
        <f t="shared" si="0"/>
        <v>218124137</v>
      </c>
      <c r="K42" s="18"/>
      <c r="L42" s="18"/>
      <c r="M42" s="18"/>
    </row>
    <row r="43" spans="1:13" x14ac:dyDescent="0.2">
      <c r="A43" s="19">
        <v>37</v>
      </c>
      <c r="B43" s="20" t="s">
        <v>50</v>
      </c>
      <c r="C43" s="15"/>
      <c r="D43" s="16">
        <v>61375574</v>
      </c>
      <c r="E43" s="17"/>
      <c r="F43" s="16">
        <v>46603304</v>
      </c>
      <c r="G43" s="16">
        <v>13156415</v>
      </c>
      <c r="H43" s="16">
        <v>1615864</v>
      </c>
      <c r="I43" s="16">
        <f t="shared" si="0"/>
        <v>61375583</v>
      </c>
      <c r="K43" s="18"/>
      <c r="L43" s="18"/>
      <c r="M43" s="18"/>
    </row>
    <row r="44" spans="1:13" x14ac:dyDescent="0.2">
      <c r="A44" s="19">
        <v>38</v>
      </c>
      <c r="B44" s="20" t="s">
        <v>51</v>
      </c>
      <c r="C44" s="15"/>
      <c r="D44" s="16">
        <v>52706366</v>
      </c>
      <c r="E44" s="17"/>
      <c r="F44" s="16">
        <f>15130833-'[1]Hurricane-Fund EQ'!F2</f>
        <v>15130833</v>
      </c>
      <c r="G44" s="16">
        <v>36387554</v>
      </c>
      <c r="H44" s="16">
        <v>1187979</v>
      </c>
      <c r="I44" s="16">
        <f t="shared" si="0"/>
        <v>52706366</v>
      </c>
      <c r="K44" s="18"/>
      <c r="L44" s="18"/>
      <c r="M44" s="18"/>
    </row>
    <row r="45" spans="1:13" x14ac:dyDescent="0.2">
      <c r="A45" s="19">
        <v>39</v>
      </c>
      <c r="B45" s="20" t="s">
        <v>52</v>
      </c>
      <c r="C45" s="15"/>
      <c r="D45" s="16">
        <v>3445791</v>
      </c>
      <c r="E45" s="17"/>
      <c r="F45" s="16"/>
      <c r="G45" s="16">
        <v>3445787</v>
      </c>
      <c r="H45" s="16"/>
      <c r="I45" s="16">
        <f t="shared" si="0"/>
        <v>3445787</v>
      </c>
      <c r="K45" s="27"/>
      <c r="L45" s="18"/>
      <c r="M45" s="26"/>
    </row>
    <row r="46" spans="1:13" x14ac:dyDescent="0.2">
      <c r="A46" s="21">
        <v>40</v>
      </c>
      <c r="B46" s="22" t="s">
        <v>53</v>
      </c>
      <c r="C46" s="15"/>
      <c r="D46" s="23">
        <v>57868312</v>
      </c>
      <c r="E46" s="17"/>
      <c r="F46" s="23">
        <v>8179931</v>
      </c>
      <c r="G46" s="23">
        <v>35552569</v>
      </c>
      <c r="H46" s="23">
        <v>14135808</v>
      </c>
      <c r="I46" s="23">
        <f t="shared" si="0"/>
        <v>57868308</v>
      </c>
      <c r="K46" s="18"/>
      <c r="L46" s="18"/>
      <c r="M46" s="18"/>
    </row>
    <row r="47" spans="1:13" x14ac:dyDescent="0.2">
      <c r="A47" s="13">
        <v>41</v>
      </c>
      <c r="B47" s="24" t="s">
        <v>54</v>
      </c>
      <c r="C47" s="15"/>
      <c r="D47" s="25">
        <v>30805297</v>
      </c>
      <c r="E47" s="17"/>
      <c r="F47" s="25">
        <v>0</v>
      </c>
      <c r="G47" s="25">
        <v>0</v>
      </c>
      <c r="H47" s="25">
        <v>30805297</v>
      </c>
      <c r="I47" s="25">
        <f t="shared" si="0"/>
        <v>30805297</v>
      </c>
      <c r="K47" s="18"/>
      <c r="L47" s="18"/>
      <c r="M47" s="18"/>
    </row>
    <row r="48" spans="1:13" x14ac:dyDescent="0.2">
      <c r="A48" s="19">
        <v>42</v>
      </c>
      <c r="B48" s="20" t="s">
        <v>55</v>
      </c>
      <c r="C48" s="15"/>
      <c r="D48" s="16">
        <v>15565535</v>
      </c>
      <c r="E48" s="17"/>
      <c r="F48" s="16">
        <v>10417057</v>
      </c>
      <c r="G48" s="16">
        <v>5148478</v>
      </c>
      <c r="H48" s="16">
        <v>0</v>
      </c>
      <c r="I48" s="16">
        <f t="shared" si="0"/>
        <v>15565535</v>
      </c>
      <c r="K48" s="18"/>
      <c r="L48" s="18"/>
      <c r="M48" s="18"/>
    </row>
    <row r="49" spans="1:13" x14ac:dyDescent="0.2">
      <c r="A49" s="19">
        <v>43</v>
      </c>
      <c r="B49" s="20" t="s">
        <v>56</v>
      </c>
      <c r="C49" s="15"/>
      <c r="D49" s="16">
        <v>23384305</v>
      </c>
      <c r="E49" s="17"/>
      <c r="F49" s="16">
        <v>165000</v>
      </c>
      <c r="G49" s="16">
        <v>23219306</v>
      </c>
      <c r="H49" s="16">
        <v>0</v>
      </c>
      <c r="I49" s="16">
        <f t="shared" si="0"/>
        <v>23384306</v>
      </c>
      <c r="K49" s="18"/>
      <c r="L49" s="18"/>
      <c r="M49" s="18"/>
    </row>
    <row r="50" spans="1:13" x14ac:dyDescent="0.2">
      <c r="A50" s="19">
        <v>44</v>
      </c>
      <c r="B50" s="20" t="s">
        <v>57</v>
      </c>
      <c r="C50" s="15"/>
      <c r="D50" s="16">
        <v>99200000</v>
      </c>
      <c r="E50" s="17"/>
      <c r="F50" s="16">
        <v>8274363</v>
      </c>
      <c r="G50" s="16">
        <v>7997180</v>
      </c>
      <c r="H50" s="16">
        <v>82928457</v>
      </c>
      <c r="I50" s="16">
        <f t="shared" si="0"/>
        <v>99200000</v>
      </c>
      <c r="K50" s="18"/>
      <c r="L50" s="18"/>
      <c r="M50" s="18"/>
    </row>
    <row r="51" spans="1:13" x14ac:dyDescent="0.2">
      <c r="A51" s="21">
        <v>45</v>
      </c>
      <c r="B51" s="22" t="s">
        <v>58</v>
      </c>
      <c r="C51" s="15"/>
      <c r="D51" s="23">
        <v>73060639</v>
      </c>
      <c r="E51" s="17"/>
      <c r="F51" s="23">
        <v>38671449</v>
      </c>
      <c r="G51" s="23">
        <v>23460503</v>
      </c>
      <c r="H51" s="23">
        <v>10928680</v>
      </c>
      <c r="I51" s="23">
        <f t="shared" si="0"/>
        <v>73060632</v>
      </c>
      <c r="K51" s="18"/>
      <c r="L51" s="18"/>
      <c r="M51" s="18"/>
    </row>
    <row r="52" spans="1:13" x14ac:dyDescent="0.2">
      <c r="A52" s="13">
        <v>46</v>
      </c>
      <c r="B52" s="24" t="s">
        <v>59</v>
      </c>
      <c r="C52" s="15"/>
      <c r="D52" s="25">
        <v>3956688</v>
      </c>
      <c r="E52" s="17"/>
      <c r="F52" s="25">
        <v>0</v>
      </c>
      <c r="G52" s="25">
        <v>3956688</v>
      </c>
      <c r="H52" s="25">
        <v>0</v>
      </c>
      <c r="I52" s="25">
        <f t="shared" si="0"/>
        <v>3956688</v>
      </c>
      <c r="K52" s="18"/>
      <c r="L52" s="18"/>
      <c r="M52" s="18"/>
    </row>
    <row r="53" spans="1:13" x14ac:dyDescent="0.2">
      <c r="A53" s="19">
        <v>47</v>
      </c>
      <c r="B53" s="20" t="s">
        <v>60</v>
      </c>
      <c r="C53" s="15"/>
      <c r="D53" s="16">
        <v>33149782</v>
      </c>
      <c r="E53" s="17"/>
      <c r="F53" s="16">
        <v>23055999</v>
      </c>
      <c r="G53" s="16">
        <v>10093783</v>
      </c>
      <c r="H53" s="16"/>
      <c r="I53" s="16">
        <f t="shared" si="0"/>
        <v>33149782</v>
      </c>
      <c r="K53" s="18"/>
      <c r="L53" s="18"/>
      <c r="M53" s="18"/>
    </row>
    <row r="54" spans="1:13" x14ac:dyDescent="0.2">
      <c r="A54" s="19">
        <v>48</v>
      </c>
      <c r="B54" s="20" t="s">
        <v>61</v>
      </c>
      <c r="C54" s="15"/>
      <c r="D54" s="16">
        <v>21500549</v>
      </c>
      <c r="E54" s="17"/>
      <c r="F54" s="16">
        <v>196956</v>
      </c>
      <c r="G54" s="16">
        <v>5503431</v>
      </c>
      <c r="H54" s="16">
        <v>15800162</v>
      </c>
      <c r="I54" s="16">
        <f t="shared" si="0"/>
        <v>21500549</v>
      </c>
      <c r="K54" s="18"/>
      <c r="L54" s="18"/>
      <c r="M54" s="18"/>
    </row>
    <row r="55" spans="1:13" x14ac:dyDescent="0.2">
      <c r="A55" s="19">
        <v>49</v>
      </c>
      <c r="B55" s="20" t="s">
        <v>62</v>
      </c>
      <c r="C55" s="15"/>
      <c r="D55" s="16">
        <v>7667311</v>
      </c>
      <c r="E55" s="17"/>
      <c r="F55" s="16">
        <v>1241026</v>
      </c>
      <c r="G55" s="16">
        <v>6426285</v>
      </c>
      <c r="H55" s="16">
        <v>0</v>
      </c>
      <c r="I55" s="16">
        <f t="shared" si="0"/>
        <v>7667311</v>
      </c>
      <c r="K55" s="18"/>
      <c r="L55" s="18"/>
      <c r="M55" s="18"/>
    </row>
    <row r="56" spans="1:13" x14ac:dyDescent="0.2">
      <c r="A56" s="21">
        <v>50</v>
      </c>
      <c r="B56" s="22" t="s">
        <v>63</v>
      </c>
      <c r="C56" s="15"/>
      <c r="D56" s="23">
        <v>61360923</v>
      </c>
      <c r="E56" s="17"/>
      <c r="F56" s="23">
        <v>57334281</v>
      </c>
      <c r="G56" s="23">
        <v>2492221</v>
      </c>
      <c r="H56" s="23">
        <v>1534421</v>
      </c>
      <c r="I56" s="23">
        <f t="shared" si="0"/>
        <v>61360923</v>
      </c>
      <c r="K56" s="18"/>
      <c r="L56" s="18"/>
      <c r="M56" s="18"/>
    </row>
    <row r="57" spans="1:13" x14ac:dyDescent="0.2">
      <c r="A57" s="13">
        <v>51</v>
      </c>
      <c r="B57" s="24" t="s">
        <v>64</v>
      </c>
      <c r="C57" s="15"/>
      <c r="D57" s="25">
        <v>36553358</v>
      </c>
      <c r="E57" s="17"/>
      <c r="F57" s="25">
        <v>12001993</v>
      </c>
      <c r="G57" s="25">
        <v>2327769</v>
      </c>
      <c r="H57" s="25">
        <v>22223596</v>
      </c>
      <c r="I57" s="25">
        <f t="shared" si="0"/>
        <v>36553358</v>
      </c>
      <c r="K57" s="18"/>
      <c r="L57" s="18"/>
      <c r="M57" s="18"/>
    </row>
    <row r="58" spans="1:13" x14ac:dyDescent="0.2">
      <c r="A58" s="19">
        <v>52</v>
      </c>
      <c r="B58" s="20" t="s">
        <v>65</v>
      </c>
      <c r="C58" s="15"/>
      <c r="D58" s="16">
        <f>152416525-'[1]Hurricane-Bal Eq'!F6</f>
        <v>152416525</v>
      </c>
      <c r="E58" s="17"/>
      <c r="F58" s="16">
        <v>101041480</v>
      </c>
      <c r="G58" s="16">
        <v>0</v>
      </c>
      <c r="H58" s="16">
        <v>51375045</v>
      </c>
      <c r="I58" s="16">
        <f>SUM(F58:H58)</f>
        <v>152416525</v>
      </c>
      <c r="K58" s="18"/>
      <c r="L58" s="18"/>
      <c r="M58" s="18"/>
    </row>
    <row r="59" spans="1:13" x14ac:dyDescent="0.2">
      <c r="A59" s="19">
        <v>53</v>
      </c>
      <c r="B59" s="20" t="s">
        <v>66</v>
      </c>
      <c r="C59" s="15"/>
      <c r="D59" s="16">
        <v>66949587</v>
      </c>
      <c r="E59" s="17"/>
      <c r="F59" s="16">
        <v>17396277</v>
      </c>
      <c r="G59" s="16">
        <v>49553310</v>
      </c>
      <c r="H59" s="16">
        <v>0</v>
      </c>
      <c r="I59" s="16">
        <f t="shared" si="0"/>
        <v>66949587</v>
      </c>
      <c r="K59" s="18"/>
      <c r="L59" s="18"/>
      <c r="M59" s="26"/>
    </row>
    <row r="60" spans="1:13" x14ac:dyDescent="0.2">
      <c r="A60" s="19">
        <v>54</v>
      </c>
      <c r="B60" s="20" t="s">
        <v>67</v>
      </c>
      <c r="C60" s="15"/>
      <c r="D60" s="16">
        <v>2257096</v>
      </c>
      <c r="E60" s="17"/>
      <c r="F60" s="16">
        <v>621576</v>
      </c>
      <c r="G60" s="16">
        <v>975758</v>
      </c>
      <c r="H60" s="16">
        <v>659762</v>
      </c>
      <c r="I60" s="16">
        <f t="shared" si="0"/>
        <v>2257096</v>
      </c>
      <c r="K60" s="18"/>
      <c r="L60" s="18"/>
      <c r="M60" s="18"/>
    </row>
    <row r="61" spans="1:13" x14ac:dyDescent="0.2">
      <c r="A61" s="21">
        <v>55</v>
      </c>
      <c r="B61" s="22" t="s">
        <v>68</v>
      </c>
      <c r="C61" s="15"/>
      <c r="D61" s="23">
        <v>45691954</v>
      </c>
      <c r="E61" s="17"/>
      <c r="F61" s="23">
        <v>1262922</v>
      </c>
      <c r="G61" s="23">
        <v>7850464</v>
      </c>
      <c r="H61" s="23">
        <v>36578568</v>
      </c>
      <c r="I61" s="23">
        <f t="shared" si="0"/>
        <v>45691954</v>
      </c>
      <c r="K61" s="18"/>
      <c r="L61" s="18"/>
      <c r="M61" s="18"/>
    </row>
    <row r="62" spans="1:13" x14ac:dyDescent="0.2">
      <c r="A62" s="13">
        <v>56</v>
      </c>
      <c r="B62" s="24" t="s">
        <v>69</v>
      </c>
      <c r="C62" s="15"/>
      <c r="D62" s="25">
        <v>3657034</v>
      </c>
      <c r="E62" s="17"/>
      <c r="F62" s="25">
        <v>0</v>
      </c>
      <c r="G62" s="25">
        <v>3292037</v>
      </c>
      <c r="H62" s="25">
        <v>365000</v>
      </c>
      <c r="I62" s="25">
        <f t="shared" si="0"/>
        <v>3657037</v>
      </c>
      <c r="K62" s="18"/>
      <c r="L62" s="18"/>
      <c r="M62" s="18"/>
    </row>
    <row r="63" spans="1:13" x14ac:dyDescent="0.2">
      <c r="A63" s="19">
        <v>57</v>
      </c>
      <c r="B63" s="20" t="s">
        <v>70</v>
      </c>
      <c r="C63" s="15"/>
      <c r="D63" s="16">
        <v>17681005</v>
      </c>
      <c r="E63" s="17"/>
      <c r="F63" s="16">
        <v>5285426</v>
      </c>
      <c r="G63" s="16">
        <v>12395579</v>
      </c>
      <c r="H63" s="16">
        <v>0</v>
      </c>
      <c r="I63" s="16">
        <f t="shared" si="0"/>
        <v>17681005</v>
      </c>
      <c r="K63" s="18"/>
      <c r="L63" s="18"/>
      <c r="M63" s="18"/>
    </row>
    <row r="64" spans="1:13" x14ac:dyDescent="0.2">
      <c r="A64" s="19">
        <v>58</v>
      </c>
      <c r="B64" s="20" t="s">
        <v>71</v>
      </c>
      <c r="C64" s="15"/>
      <c r="D64" s="16">
        <v>49517338</v>
      </c>
      <c r="E64" s="17"/>
      <c r="F64" s="16">
        <v>0</v>
      </c>
      <c r="G64" s="16">
        <v>49517338</v>
      </c>
      <c r="H64" s="16">
        <v>0</v>
      </c>
      <c r="I64" s="16">
        <f t="shared" si="0"/>
        <v>49517338</v>
      </c>
      <c r="K64" s="18"/>
      <c r="L64" s="18"/>
      <c r="M64" s="18"/>
    </row>
    <row r="65" spans="1:13" x14ac:dyDescent="0.2">
      <c r="A65" s="19">
        <v>59</v>
      </c>
      <c r="B65" s="20" t="s">
        <v>72</v>
      </c>
      <c r="C65" s="15"/>
      <c r="D65" s="16">
        <v>17366255</v>
      </c>
      <c r="E65" s="17"/>
      <c r="F65" s="16">
        <v>10819358</v>
      </c>
      <c r="G65" s="16">
        <v>6462500</v>
      </c>
      <c r="H65" s="16">
        <v>84397</v>
      </c>
      <c r="I65" s="16">
        <f t="shared" si="0"/>
        <v>17366255</v>
      </c>
      <c r="K65" s="18"/>
      <c r="L65" s="18"/>
      <c r="M65" s="18"/>
    </row>
    <row r="66" spans="1:13" x14ac:dyDescent="0.2">
      <c r="A66" s="21">
        <v>60</v>
      </c>
      <c r="B66" s="22" t="s">
        <v>73</v>
      </c>
      <c r="C66" s="15"/>
      <c r="D66" s="23">
        <v>35813974</v>
      </c>
      <c r="E66" s="17"/>
      <c r="F66" s="23">
        <v>8140064</v>
      </c>
      <c r="G66" s="23">
        <v>26917413</v>
      </c>
      <c r="H66" s="23">
        <v>756499</v>
      </c>
      <c r="I66" s="23">
        <f t="shared" si="0"/>
        <v>35813976</v>
      </c>
      <c r="K66" s="18"/>
      <c r="L66" s="18"/>
      <c r="M66" s="18"/>
    </row>
    <row r="67" spans="1:13" x14ac:dyDescent="0.2">
      <c r="A67" s="13">
        <v>61</v>
      </c>
      <c r="B67" s="24" t="s">
        <v>74</v>
      </c>
      <c r="C67" s="15"/>
      <c r="D67" s="25">
        <v>16571222</v>
      </c>
      <c r="E67" s="17"/>
      <c r="F67" s="25">
        <v>5073741</v>
      </c>
      <c r="G67" s="25">
        <v>10468672</v>
      </c>
      <c r="H67" s="25">
        <v>1028809</v>
      </c>
      <c r="I67" s="25">
        <f t="shared" si="0"/>
        <v>16571222</v>
      </c>
      <c r="K67" s="18"/>
      <c r="L67" s="18"/>
      <c r="M67" s="18"/>
    </row>
    <row r="68" spans="1:13" x14ac:dyDescent="0.2">
      <c r="A68" s="19">
        <v>62</v>
      </c>
      <c r="B68" s="20" t="s">
        <v>75</v>
      </c>
      <c r="C68" s="15"/>
      <c r="D68" s="16">
        <v>10161973</v>
      </c>
      <c r="E68" s="17"/>
      <c r="F68" s="16">
        <v>1</v>
      </c>
      <c r="G68" s="16">
        <v>10161973</v>
      </c>
      <c r="H68" s="16">
        <v>0</v>
      </c>
      <c r="I68" s="16">
        <f t="shared" si="0"/>
        <v>10161974</v>
      </c>
      <c r="K68" s="18"/>
      <c r="L68" s="18"/>
      <c r="M68" s="18"/>
    </row>
    <row r="69" spans="1:13" x14ac:dyDescent="0.2">
      <c r="A69" s="19">
        <v>63</v>
      </c>
      <c r="B69" s="20" t="s">
        <v>76</v>
      </c>
      <c r="C69" s="15"/>
      <c r="D69" s="16">
        <v>3242632</v>
      </c>
      <c r="E69" s="17"/>
      <c r="F69" s="16">
        <v>520196</v>
      </c>
      <c r="G69" s="16">
        <v>2722436</v>
      </c>
      <c r="H69" s="16">
        <v>0</v>
      </c>
      <c r="I69" s="16">
        <f t="shared" si="0"/>
        <v>3242632</v>
      </c>
      <c r="K69" s="18"/>
      <c r="L69" s="18"/>
      <c r="M69" s="18"/>
    </row>
    <row r="70" spans="1:13" x14ac:dyDescent="0.2">
      <c r="A70" s="19">
        <v>64</v>
      </c>
      <c r="B70" s="20" t="s">
        <v>77</v>
      </c>
      <c r="C70" s="15"/>
      <c r="D70" s="16">
        <v>4388102</v>
      </c>
      <c r="E70" s="17"/>
      <c r="F70" s="16">
        <v>1868826</v>
      </c>
      <c r="G70" s="16">
        <v>1812844</v>
      </c>
      <c r="H70" s="16">
        <v>706432</v>
      </c>
      <c r="I70" s="16">
        <f t="shared" si="0"/>
        <v>4388102</v>
      </c>
      <c r="K70" s="18"/>
      <c r="L70" s="18"/>
      <c r="M70" s="18"/>
    </row>
    <row r="71" spans="1:13" x14ac:dyDescent="0.2">
      <c r="A71" s="21">
        <v>65</v>
      </c>
      <c r="B71" s="22" t="s">
        <v>78</v>
      </c>
      <c r="C71" s="15"/>
      <c r="D71" s="23">
        <v>33377708</v>
      </c>
      <c r="E71" s="17"/>
      <c r="F71" s="23">
        <v>568481</v>
      </c>
      <c r="G71" s="23">
        <v>32809227</v>
      </c>
      <c r="H71" s="23">
        <v>0</v>
      </c>
      <c r="I71" s="23">
        <f t="shared" si="0"/>
        <v>33377708</v>
      </c>
      <c r="K71" s="18"/>
      <c r="L71" s="18"/>
      <c r="M71" s="18"/>
    </row>
    <row r="72" spans="1:13" x14ac:dyDescent="0.2">
      <c r="A72" s="13">
        <v>66</v>
      </c>
      <c r="B72" s="24" t="s">
        <v>79</v>
      </c>
      <c r="C72" s="15"/>
      <c r="D72" s="25">
        <v>8627321</v>
      </c>
      <c r="E72" s="17"/>
      <c r="F72" s="25">
        <v>65861</v>
      </c>
      <c r="G72" s="25">
        <v>4034238</v>
      </c>
      <c r="H72" s="25">
        <v>4527222</v>
      </c>
      <c r="I72" s="25">
        <f>SUM(F72:H72)</f>
        <v>8627321</v>
      </c>
      <c r="K72" s="18"/>
      <c r="L72" s="18"/>
      <c r="M72" s="18"/>
    </row>
    <row r="73" spans="1:13" x14ac:dyDescent="0.2">
      <c r="A73" s="19">
        <v>67</v>
      </c>
      <c r="B73" s="20" t="s">
        <v>80</v>
      </c>
      <c r="C73" s="15"/>
      <c r="D73" s="16">
        <v>31177908</v>
      </c>
      <c r="E73" s="17"/>
      <c r="F73" s="16">
        <v>0</v>
      </c>
      <c r="G73" s="16">
        <v>31177908</v>
      </c>
      <c r="H73" s="16">
        <v>0</v>
      </c>
      <c r="I73" s="16">
        <f>SUM(F73:H73)</f>
        <v>31177908</v>
      </c>
      <c r="K73" s="18"/>
      <c r="L73" s="18"/>
      <c r="M73" s="18"/>
    </row>
    <row r="74" spans="1:13" s="28" customFormat="1" x14ac:dyDescent="0.2">
      <c r="A74" s="19">
        <v>68</v>
      </c>
      <c r="B74" s="20" t="s">
        <v>81</v>
      </c>
      <c r="C74" s="15"/>
      <c r="D74" s="16">
        <v>13943854</v>
      </c>
      <c r="E74" s="17"/>
      <c r="F74" s="16">
        <v>898772</v>
      </c>
      <c r="G74" s="16">
        <v>13045082</v>
      </c>
      <c r="H74" s="16">
        <v>0</v>
      </c>
      <c r="I74" s="16">
        <f>SUM(F74:H74)</f>
        <v>13943854</v>
      </c>
      <c r="K74" s="18"/>
      <c r="L74" s="18"/>
      <c r="M74" s="18"/>
    </row>
    <row r="75" spans="1:13" x14ac:dyDescent="0.2">
      <c r="A75" s="19">
        <v>69</v>
      </c>
      <c r="B75" s="20" t="s">
        <v>82</v>
      </c>
      <c r="C75" s="15"/>
      <c r="D75" s="16">
        <v>42360822</v>
      </c>
      <c r="E75" s="17"/>
      <c r="F75" s="16">
        <v>0</v>
      </c>
      <c r="G75" s="16">
        <v>10948942</v>
      </c>
      <c r="H75" s="16">
        <v>31411880</v>
      </c>
      <c r="I75" s="16">
        <f>SUM(F75:H75)</f>
        <v>42360822</v>
      </c>
      <c r="K75" s="18"/>
      <c r="L75" s="18"/>
      <c r="M75" s="18"/>
    </row>
    <row r="76" spans="1:13" x14ac:dyDescent="0.2">
      <c r="A76" s="19">
        <v>396</v>
      </c>
      <c r="B76" s="20" t="s">
        <v>83</v>
      </c>
      <c r="C76" s="15"/>
      <c r="D76" s="16">
        <v>1744882</v>
      </c>
      <c r="E76" s="17"/>
      <c r="F76" s="16">
        <v>0</v>
      </c>
      <c r="G76" s="16">
        <v>1744882</v>
      </c>
      <c r="H76" s="16">
        <v>0</v>
      </c>
      <c r="I76" s="16">
        <f>SUM(F76:H76)</f>
        <v>1744882</v>
      </c>
    </row>
    <row r="77" spans="1:13" x14ac:dyDescent="0.2">
      <c r="A77" s="29"/>
      <c r="B77" s="30" t="s">
        <v>84</v>
      </c>
      <c r="C77" s="31"/>
      <c r="D77" s="32">
        <f>SUM(D7:D76)</f>
        <v>3066157095</v>
      </c>
      <c r="E77" s="33"/>
      <c r="F77" s="32">
        <f>SUM(F7:F76)</f>
        <v>1048284853</v>
      </c>
      <c r="G77" s="32">
        <f>SUM(G7:G76)</f>
        <v>1426991721</v>
      </c>
      <c r="H77" s="32">
        <f>SUM(H7:H76)</f>
        <v>590880547</v>
      </c>
      <c r="I77" s="34">
        <f>SUM(I7:I76)</f>
        <v>3066157121</v>
      </c>
    </row>
    <row r="78" spans="1:13" x14ac:dyDescent="0.2">
      <c r="A78" s="35"/>
      <c r="B78" s="36"/>
      <c r="C78" s="31"/>
      <c r="D78" s="37"/>
      <c r="E78" s="33"/>
      <c r="F78" s="37"/>
      <c r="G78" s="37"/>
      <c r="H78" s="37"/>
      <c r="I78" s="37"/>
    </row>
    <row r="79" spans="1:13" ht="12.75" customHeight="1" x14ac:dyDescent="0.2">
      <c r="A79" s="13">
        <v>318</v>
      </c>
      <c r="B79" s="38" t="s">
        <v>85</v>
      </c>
      <c r="C79" s="39"/>
      <c r="D79" s="25">
        <v>4304196</v>
      </c>
      <c r="E79" s="40"/>
      <c r="F79" s="25">
        <v>0</v>
      </c>
      <c r="G79" s="25">
        <v>4304196</v>
      </c>
      <c r="H79" s="25">
        <v>0</v>
      </c>
      <c r="I79" s="25">
        <f>SUM(F79:H79)</f>
        <v>4304196</v>
      </c>
    </row>
    <row r="80" spans="1:13" x14ac:dyDescent="0.2">
      <c r="A80" s="21">
        <v>319</v>
      </c>
      <c r="B80" s="41" t="s">
        <v>86</v>
      </c>
      <c r="C80" s="31"/>
      <c r="D80" s="23">
        <v>92396</v>
      </c>
      <c r="E80" s="33"/>
      <c r="F80" s="23">
        <v>2804</v>
      </c>
      <c r="G80" s="23">
        <v>89592</v>
      </c>
      <c r="H80" s="23">
        <v>0</v>
      </c>
      <c r="I80" s="23">
        <f>SUM(F80:H80)</f>
        <v>92396</v>
      </c>
    </row>
    <row r="81" spans="1:13" s="48" customFormat="1" x14ac:dyDescent="0.2">
      <c r="A81" s="42"/>
      <c r="B81" s="43" t="s">
        <v>87</v>
      </c>
      <c r="C81" s="44"/>
      <c r="D81" s="45">
        <f>SUM(D79:D80)</f>
        <v>4396592</v>
      </c>
      <c r="E81" s="46"/>
      <c r="F81" s="45">
        <f>SUM(F79:F80)</f>
        <v>2804</v>
      </c>
      <c r="G81" s="45">
        <f>SUM(G79:G80)</f>
        <v>4393788</v>
      </c>
      <c r="H81" s="45">
        <f>SUM(H79:H80)</f>
        <v>0</v>
      </c>
      <c r="I81" s="47">
        <f>SUM(I79:I80)</f>
        <v>4396592</v>
      </c>
      <c r="K81" s="49"/>
      <c r="L81" s="49"/>
      <c r="M81" s="49"/>
    </row>
    <row r="82" spans="1:13" x14ac:dyDescent="0.2">
      <c r="A82" s="50"/>
      <c r="B82" s="51"/>
      <c r="C82" s="31"/>
      <c r="D82" s="37"/>
      <c r="E82" s="33"/>
      <c r="F82" s="37"/>
      <c r="G82" s="37"/>
      <c r="H82" s="37"/>
      <c r="I82" s="37"/>
    </row>
    <row r="83" spans="1:13" x14ac:dyDescent="0.2">
      <c r="A83" s="13">
        <v>321001</v>
      </c>
      <c r="B83" s="52" t="s">
        <v>88</v>
      </c>
      <c r="C83" s="15"/>
      <c r="D83" s="16">
        <v>2164387</v>
      </c>
      <c r="E83" s="17"/>
      <c r="F83" s="16">
        <v>0</v>
      </c>
      <c r="G83" s="16">
        <v>2164387</v>
      </c>
      <c r="H83" s="16">
        <v>0</v>
      </c>
      <c r="I83" s="16">
        <f t="shared" ref="I83:I94" si="1">SUM(F83:H83)</f>
        <v>2164387</v>
      </c>
    </row>
    <row r="84" spans="1:13" x14ac:dyDescent="0.2">
      <c r="A84" s="19">
        <v>329001</v>
      </c>
      <c r="B84" s="53" t="s">
        <v>89</v>
      </c>
      <c r="C84" s="15"/>
      <c r="D84" s="16">
        <v>763560</v>
      </c>
      <c r="E84" s="17"/>
      <c r="F84" s="16">
        <v>0</v>
      </c>
      <c r="G84" s="16">
        <v>763560</v>
      </c>
      <c r="H84" s="16">
        <v>0</v>
      </c>
      <c r="I84" s="16">
        <f t="shared" si="1"/>
        <v>763560</v>
      </c>
    </row>
    <row r="85" spans="1:13" x14ac:dyDescent="0.2">
      <c r="A85" s="19">
        <v>331001</v>
      </c>
      <c r="B85" s="53" t="s">
        <v>90</v>
      </c>
      <c r="C85" s="15"/>
      <c r="D85" s="16">
        <v>1252569</v>
      </c>
      <c r="E85" s="17"/>
      <c r="F85" s="16">
        <v>19731</v>
      </c>
      <c r="G85" s="16">
        <v>1232838</v>
      </c>
      <c r="H85" s="16">
        <v>0</v>
      </c>
      <c r="I85" s="16">
        <f t="shared" si="1"/>
        <v>1252569</v>
      </c>
    </row>
    <row r="86" spans="1:13" x14ac:dyDescent="0.2">
      <c r="A86" s="19">
        <v>333001</v>
      </c>
      <c r="B86" s="53" t="s">
        <v>91</v>
      </c>
      <c r="C86" s="15"/>
      <c r="D86" s="16">
        <v>6237522</v>
      </c>
      <c r="E86" s="17"/>
      <c r="F86" s="16">
        <v>0</v>
      </c>
      <c r="G86" s="16">
        <v>747591</v>
      </c>
      <c r="H86" s="16">
        <v>5489931</v>
      </c>
      <c r="I86" s="16">
        <f t="shared" si="1"/>
        <v>6237522</v>
      </c>
    </row>
    <row r="87" spans="1:13" x14ac:dyDescent="0.2">
      <c r="A87" s="21">
        <v>336001</v>
      </c>
      <c r="B87" s="54" t="s">
        <v>92</v>
      </c>
      <c r="C87" s="15"/>
      <c r="D87" s="23">
        <v>5202523</v>
      </c>
      <c r="E87" s="17"/>
      <c r="F87" s="23">
        <v>0</v>
      </c>
      <c r="G87" s="23">
        <v>5202523</v>
      </c>
      <c r="H87" s="23">
        <v>0</v>
      </c>
      <c r="I87" s="23">
        <f t="shared" si="1"/>
        <v>5202523</v>
      </c>
    </row>
    <row r="88" spans="1:13" x14ac:dyDescent="0.2">
      <c r="A88" s="13">
        <v>337001</v>
      </c>
      <c r="B88" s="52" t="s">
        <v>93</v>
      </c>
      <c r="C88" s="15"/>
      <c r="D88" s="16">
        <v>4909805</v>
      </c>
      <c r="E88" s="17"/>
      <c r="F88" s="16">
        <v>0</v>
      </c>
      <c r="G88" s="16">
        <v>4909805</v>
      </c>
      <c r="H88" s="16">
        <v>0</v>
      </c>
      <c r="I88" s="16">
        <f t="shared" si="1"/>
        <v>4909805</v>
      </c>
    </row>
    <row r="89" spans="1:13" x14ac:dyDescent="0.2">
      <c r="A89" s="19">
        <v>339001</v>
      </c>
      <c r="B89" s="53" t="s">
        <v>94</v>
      </c>
      <c r="C89" s="15"/>
      <c r="D89" s="16">
        <v>857474</v>
      </c>
      <c r="E89" s="17"/>
      <c r="F89" s="16">
        <v>0</v>
      </c>
      <c r="G89" s="16">
        <v>857474</v>
      </c>
      <c r="H89" s="16">
        <v>0</v>
      </c>
      <c r="I89" s="16">
        <f t="shared" si="1"/>
        <v>857474</v>
      </c>
    </row>
    <row r="90" spans="1:13" x14ac:dyDescent="0.2">
      <c r="A90" s="19">
        <v>340001</v>
      </c>
      <c r="B90" s="53" t="s">
        <v>95</v>
      </c>
      <c r="C90" s="15"/>
      <c r="D90" s="16">
        <v>449544</v>
      </c>
      <c r="E90" s="17"/>
      <c r="F90" s="16">
        <v>0</v>
      </c>
      <c r="G90" s="16">
        <v>449544</v>
      </c>
      <c r="H90" s="16">
        <v>0</v>
      </c>
      <c r="I90" s="16">
        <f t="shared" si="1"/>
        <v>449544</v>
      </c>
    </row>
    <row r="91" spans="1:13" x14ac:dyDescent="0.2">
      <c r="A91" s="19">
        <v>341001</v>
      </c>
      <c r="B91" s="53" t="s">
        <v>96</v>
      </c>
      <c r="C91" s="15"/>
      <c r="D91" s="16">
        <v>5491759</v>
      </c>
      <c r="E91" s="17"/>
      <c r="F91" s="16">
        <v>5045359</v>
      </c>
      <c r="G91" s="16">
        <v>446400</v>
      </c>
      <c r="H91" s="16">
        <v>0</v>
      </c>
      <c r="I91" s="16">
        <f t="shared" si="1"/>
        <v>5491759</v>
      </c>
    </row>
    <row r="92" spans="1:13" x14ac:dyDescent="0.2">
      <c r="A92" s="21">
        <v>342001</v>
      </c>
      <c r="B92" s="54" t="s">
        <v>97</v>
      </c>
      <c r="C92" s="15"/>
      <c r="D92" s="23">
        <v>112277</v>
      </c>
      <c r="E92" s="17"/>
      <c r="F92" s="23">
        <v>0</v>
      </c>
      <c r="G92" s="23">
        <v>112277</v>
      </c>
      <c r="H92" s="23">
        <v>0</v>
      </c>
      <c r="I92" s="23">
        <f t="shared" si="1"/>
        <v>112277</v>
      </c>
    </row>
    <row r="93" spans="1:13" x14ac:dyDescent="0.2">
      <c r="A93" s="55">
        <v>343001</v>
      </c>
      <c r="B93" s="56" t="s">
        <v>98</v>
      </c>
      <c r="C93" s="15"/>
      <c r="D93" s="57">
        <v>2920963</v>
      </c>
      <c r="E93" s="17"/>
      <c r="F93" s="57">
        <v>0</v>
      </c>
      <c r="G93" s="57">
        <v>2920963</v>
      </c>
      <c r="H93" s="57">
        <v>0</v>
      </c>
      <c r="I93" s="57">
        <f t="shared" si="1"/>
        <v>2920963</v>
      </c>
    </row>
    <row r="94" spans="1:13" s="28" customFormat="1" x14ac:dyDescent="0.2">
      <c r="A94" s="21">
        <v>344001</v>
      </c>
      <c r="B94" s="41" t="s">
        <v>99</v>
      </c>
      <c r="C94" s="15"/>
      <c r="D94" s="23">
        <v>199690</v>
      </c>
      <c r="E94" s="17"/>
      <c r="F94" s="23">
        <v>0</v>
      </c>
      <c r="G94" s="23">
        <v>199691</v>
      </c>
      <c r="H94" s="23">
        <v>0</v>
      </c>
      <c r="I94" s="23">
        <f t="shared" si="1"/>
        <v>199691</v>
      </c>
      <c r="K94" s="2"/>
      <c r="L94" s="2"/>
      <c r="M94" s="2"/>
    </row>
    <row r="95" spans="1:13" s="48" customFormat="1" x14ac:dyDescent="0.2">
      <c r="A95" s="58"/>
      <c r="B95" s="43" t="s">
        <v>100</v>
      </c>
      <c r="C95" s="44"/>
      <c r="D95" s="59">
        <f>SUM(D83:D94)</f>
        <v>30562073</v>
      </c>
      <c r="E95" s="46"/>
      <c r="F95" s="59">
        <f>SUM(F83:F94)</f>
        <v>5065090</v>
      </c>
      <c r="G95" s="59">
        <f>SUM(G83:G94)</f>
        <v>20007053</v>
      </c>
      <c r="H95" s="59">
        <f>SUM(H83:H94)</f>
        <v>5489931</v>
      </c>
      <c r="I95" s="60">
        <f>SUM(I83:I94)</f>
        <v>30562074</v>
      </c>
      <c r="K95" s="49"/>
      <c r="L95" s="49"/>
      <c r="M95" s="49"/>
    </row>
    <row r="96" spans="1:13" x14ac:dyDescent="0.2">
      <c r="A96" s="61"/>
      <c r="B96" s="51"/>
      <c r="C96" s="31"/>
      <c r="D96" s="37"/>
      <c r="E96" s="33"/>
      <c r="F96" s="37"/>
      <c r="G96" s="37"/>
      <c r="H96" s="37"/>
      <c r="I96" s="37"/>
    </row>
    <row r="97" spans="1:9" x14ac:dyDescent="0.2">
      <c r="A97" s="24">
        <v>300001</v>
      </c>
      <c r="B97" s="24" t="s">
        <v>101</v>
      </c>
      <c r="C97" s="15"/>
      <c r="D97" s="16">
        <v>407971</v>
      </c>
      <c r="E97" s="17"/>
      <c r="F97" s="16">
        <v>0</v>
      </c>
      <c r="G97" s="16">
        <v>407971</v>
      </c>
      <c r="H97" s="16">
        <v>0</v>
      </c>
      <c r="I97" s="16">
        <f>SUM(F97:H97)</f>
        <v>407971</v>
      </c>
    </row>
    <row r="98" spans="1:9" x14ac:dyDescent="0.2">
      <c r="A98" s="62">
        <v>300002</v>
      </c>
      <c r="B98" s="20" t="s">
        <v>102</v>
      </c>
      <c r="C98" s="15"/>
      <c r="D98" s="16">
        <v>889891</v>
      </c>
      <c r="E98" s="17"/>
      <c r="F98" s="16">
        <v>0</v>
      </c>
      <c r="G98" s="16">
        <v>889891</v>
      </c>
      <c r="H98" s="16">
        <v>0</v>
      </c>
      <c r="I98" s="16">
        <f>SUM(F98:H98)</f>
        <v>889891</v>
      </c>
    </row>
    <row r="99" spans="1:9" x14ac:dyDescent="0.2">
      <c r="A99" s="62">
        <v>300003</v>
      </c>
      <c r="B99" s="20" t="s">
        <v>103</v>
      </c>
      <c r="C99" s="15"/>
      <c r="D99" s="16">
        <v>157366</v>
      </c>
      <c r="E99" s="17"/>
      <c r="F99" s="16">
        <v>0</v>
      </c>
      <c r="G99" s="16">
        <v>157366</v>
      </c>
      <c r="H99" s="16">
        <v>0</v>
      </c>
      <c r="I99" s="16">
        <f t="shared" ref="I99:I112" si="2">SUM(F99:H99)</f>
        <v>157366</v>
      </c>
    </row>
    <row r="100" spans="1:9" x14ac:dyDescent="0.2">
      <c r="A100" s="63">
        <v>300004</v>
      </c>
      <c r="B100" s="64" t="s">
        <v>104</v>
      </c>
      <c r="C100" s="15"/>
      <c r="D100" s="16">
        <v>168324</v>
      </c>
      <c r="E100" s="17"/>
      <c r="F100" s="16">
        <v>0</v>
      </c>
      <c r="G100" s="16">
        <v>168324</v>
      </c>
      <c r="H100" s="16">
        <v>0</v>
      </c>
      <c r="I100" s="16">
        <f t="shared" si="2"/>
        <v>168324</v>
      </c>
    </row>
    <row r="101" spans="1:9" x14ac:dyDescent="0.2">
      <c r="A101" s="65">
        <v>366001</v>
      </c>
      <c r="B101" s="66" t="s">
        <v>105</v>
      </c>
      <c r="C101" s="15"/>
      <c r="D101" s="23">
        <v>213451</v>
      </c>
      <c r="E101" s="17"/>
      <c r="F101" s="23">
        <v>0</v>
      </c>
      <c r="G101" s="23">
        <v>213451</v>
      </c>
      <c r="H101" s="23">
        <v>0</v>
      </c>
      <c r="I101" s="23">
        <f t="shared" si="2"/>
        <v>213451</v>
      </c>
    </row>
    <row r="102" spans="1:9" x14ac:dyDescent="0.2">
      <c r="A102" s="63">
        <v>367001</v>
      </c>
      <c r="B102" s="64" t="s">
        <v>106</v>
      </c>
      <c r="C102" s="15"/>
      <c r="D102" s="16">
        <v>418752</v>
      </c>
      <c r="E102" s="17"/>
      <c r="F102" s="16">
        <v>0</v>
      </c>
      <c r="G102" s="16">
        <v>418752</v>
      </c>
      <c r="H102" s="16">
        <v>0</v>
      </c>
      <c r="I102" s="16">
        <f t="shared" si="2"/>
        <v>418752</v>
      </c>
    </row>
    <row r="103" spans="1:9" x14ac:dyDescent="0.2">
      <c r="A103" s="63">
        <v>368001</v>
      </c>
      <c r="B103" s="64" t="s">
        <v>107</v>
      </c>
      <c r="C103" s="15"/>
      <c r="D103" s="16">
        <v>292073</v>
      </c>
      <c r="E103" s="17"/>
      <c r="F103" s="16">
        <v>0</v>
      </c>
      <c r="G103" s="16">
        <v>132073</v>
      </c>
      <c r="H103" s="16">
        <v>160000</v>
      </c>
      <c r="I103" s="16">
        <f t="shared" si="2"/>
        <v>292073</v>
      </c>
    </row>
    <row r="104" spans="1:9" x14ac:dyDescent="0.2">
      <c r="A104" s="63">
        <v>369001</v>
      </c>
      <c r="B104" s="64" t="s">
        <v>108</v>
      </c>
      <c r="C104" s="15"/>
      <c r="D104" s="16">
        <v>62448</v>
      </c>
      <c r="E104" s="17"/>
      <c r="F104" s="16">
        <v>0</v>
      </c>
      <c r="G104" s="16">
        <v>56843</v>
      </c>
      <c r="H104" s="16">
        <v>5605</v>
      </c>
      <c r="I104" s="16">
        <f t="shared" si="2"/>
        <v>62448</v>
      </c>
    </row>
    <row r="105" spans="1:9" x14ac:dyDescent="0.2">
      <c r="A105" s="63">
        <v>369002</v>
      </c>
      <c r="B105" s="64" t="s">
        <v>109</v>
      </c>
      <c r="C105" s="15"/>
      <c r="D105" s="16">
        <v>190484</v>
      </c>
      <c r="E105" s="17"/>
      <c r="F105" s="16">
        <v>0</v>
      </c>
      <c r="G105" s="16">
        <v>0</v>
      </c>
      <c r="H105" s="16">
        <v>190484</v>
      </c>
      <c r="I105" s="16">
        <f t="shared" si="2"/>
        <v>190484</v>
      </c>
    </row>
    <row r="106" spans="1:9" x14ac:dyDescent="0.2">
      <c r="A106" s="67">
        <v>371001</v>
      </c>
      <c r="B106" s="22" t="s">
        <v>110</v>
      </c>
      <c r="C106" s="15"/>
      <c r="D106" s="23">
        <v>941284</v>
      </c>
      <c r="E106" s="17"/>
      <c r="F106" s="23">
        <v>0</v>
      </c>
      <c r="G106" s="23">
        <v>941284</v>
      </c>
      <c r="H106" s="23">
        <v>0</v>
      </c>
      <c r="I106" s="23">
        <f t="shared" si="2"/>
        <v>941284</v>
      </c>
    </row>
    <row r="107" spans="1:9" x14ac:dyDescent="0.2">
      <c r="A107" s="20">
        <v>372001</v>
      </c>
      <c r="B107" s="20" t="s">
        <v>111</v>
      </c>
      <c r="C107" s="15"/>
      <c r="D107" s="16">
        <v>174282</v>
      </c>
      <c r="E107" s="17"/>
      <c r="F107" s="16">
        <v>18054</v>
      </c>
      <c r="G107" s="16">
        <v>156228</v>
      </c>
      <c r="H107" s="16">
        <v>0</v>
      </c>
      <c r="I107" s="16">
        <f t="shared" si="2"/>
        <v>174282</v>
      </c>
    </row>
    <row r="108" spans="1:9" x14ac:dyDescent="0.2">
      <c r="A108" s="62">
        <v>373001</v>
      </c>
      <c r="B108" s="20" t="s">
        <v>112</v>
      </c>
      <c r="C108" s="15"/>
      <c r="D108" s="16">
        <v>211100</v>
      </c>
      <c r="E108" s="17"/>
      <c r="F108" s="16">
        <v>0</v>
      </c>
      <c r="G108" s="16">
        <v>211100</v>
      </c>
      <c r="H108" s="16">
        <v>0</v>
      </c>
      <c r="I108" s="16">
        <f t="shared" si="2"/>
        <v>211100</v>
      </c>
    </row>
    <row r="109" spans="1:9" x14ac:dyDescent="0.2">
      <c r="A109" s="62">
        <v>374001</v>
      </c>
      <c r="B109" s="20" t="s">
        <v>113</v>
      </c>
      <c r="C109" s="15"/>
      <c r="D109" s="16">
        <v>1087261</v>
      </c>
      <c r="E109" s="17"/>
      <c r="F109" s="16">
        <v>0</v>
      </c>
      <c r="G109" s="16">
        <v>1087261</v>
      </c>
      <c r="H109" s="16">
        <v>0</v>
      </c>
      <c r="I109" s="16">
        <f t="shared" si="2"/>
        <v>1087261</v>
      </c>
    </row>
    <row r="110" spans="1:9" x14ac:dyDescent="0.2">
      <c r="A110" s="62">
        <v>375001</v>
      </c>
      <c r="B110" s="20" t="s">
        <v>114</v>
      </c>
      <c r="C110" s="15"/>
      <c r="D110" s="16">
        <v>319618</v>
      </c>
      <c r="E110" s="17"/>
      <c r="F110" s="16">
        <v>0</v>
      </c>
      <c r="G110" s="16">
        <v>295391</v>
      </c>
      <c r="H110" s="16">
        <v>24226</v>
      </c>
      <c r="I110" s="16">
        <f t="shared" si="2"/>
        <v>319617</v>
      </c>
    </row>
    <row r="111" spans="1:9" x14ac:dyDescent="0.2">
      <c r="A111" s="67">
        <v>376001</v>
      </c>
      <c r="B111" s="22" t="s">
        <v>115</v>
      </c>
      <c r="C111" s="15"/>
      <c r="D111" s="23">
        <v>498952</v>
      </c>
      <c r="E111" s="17"/>
      <c r="F111" s="23">
        <v>0</v>
      </c>
      <c r="G111" s="23">
        <v>498952</v>
      </c>
      <c r="H111" s="23">
        <v>0</v>
      </c>
      <c r="I111" s="23">
        <f t="shared" si="2"/>
        <v>498952</v>
      </c>
    </row>
    <row r="112" spans="1:9" x14ac:dyDescent="0.2">
      <c r="A112" s="20">
        <v>377001</v>
      </c>
      <c r="B112" s="20" t="s">
        <v>116</v>
      </c>
      <c r="C112" s="15"/>
      <c r="D112" s="16">
        <v>1476542</v>
      </c>
      <c r="E112" s="17"/>
      <c r="F112" s="16">
        <v>0</v>
      </c>
      <c r="G112" s="16">
        <v>1476542</v>
      </c>
      <c r="H112" s="16">
        <v>0</v>
      </c>
      <c r="I112" s="16">
        <f t="shared" si="2"/>
        <v>1476542</v>
      </c>
    </row>
    <row r="113" spans="1:9" x14ac:dyDescent="0.2">
      <c r="A113" s="62">
        <v>377002</v>
      </c>
      <c r="B113" s="20" t="s">
        <v>117</v>
      </c>
      <c r="C113" s="15"/>
      <c r="D113" s="16">
        <v>1789839</v>
      </c>
      <c r="E113" s="17"/>
      <c r="F113" s="16">
        <v>0</v>
      </c>
      <c r="G113" s="16">
        <v>1789839</v>
      </c>
      <c r="H113" s="16">
        <v>0</v>
      </c>
      <c r="I113" s="16">
        <f>SUM(F113:H113)</f>
        <v>1789839</v>
      </c>
    </row>
    <row r="114" spans="1:9" x14ac:dyDescent="0.2">
      <c r="A114" s="62">
        <v>377003</v>
      </c>
      <c r="B114" s="20" t="s">
        <v>118</v>
      </c>
      <c r="C114" s="15"/>
      <c r="D114" s="16">
        <v>353173</v>
      </c>
      <c r="E114" s="17"/>
      <c r="F114" s="16">
        <v>0</v>
      </c>
      <c r="G114" s="16">
        <v>353173</v>
      </c>
      <c r="H114" s="16">
        <v>0</v>
      </c>
      <c r="I114" s="16">
        <f>SUM(F114:H114)</f>
        <v>353173</v>
      </c>
    </row>
    <row r="115" spans="1:9" x14ac:dyDescent="0.2">
      <c r="A115" s="62">
        <v>377004</v>
      </c>
      <c r="B115" s="20" t="s">
        <v>119</v>
      </c>
      <c r="C115" s="15"/>
      <c r="D115" s="16">
        <v>630445</v>
      </c>
      <c r="E115" s="17"/>
      <c r="F115" s="16">
        <v>0</v>
      </c>
      <c r="G115" s="16">
        <v>630445</v>
      </c>
      <c r="H115" s="16">
        <v>0</v>
      </c>
      <c r="I115" s="16">
        <f>SUM(F115:H115)</f>
        <v>630445</v>
      </c>
    </row>
    <row r="116" spans="1:9" x14ac:dyDescent="0.2">
      <c r="A116" s="67">
        <v>377005</v>
      </c>
      <c r="B116" s="22" t="s">
        <v>120</v>
      </c>
      <c r="C116" s="15"/>
      <c r="D116" s="23">
        <v>1199645</v>
      </c>
      <c r="E116" s="17"/>
      <c r="F116" s="23">
        <v>0</v>
      </c>
      <c r="G116" s="23">
        <v>1199645</v>
      </c>
      <c r="H116" s="23">
        <v>0</v>
      </c>
      <c r="I116" s="23">
        <f>SUM(F116:H116)</f>
        <v>1199645</v>
      </c>
    </row>
    <row r="117" spans="1:9" x14ac:dyDescent="0.2">
      <c r="A117" s="62">
        <v>379001</v>
      </c>
      <c r="B117" s="20" t="s">
        <v>121</v>
      </c>
      <c r="C117" s="15"/>
      <c r="D117" s="16">
        <v>151490</v>
      </c>
      <c r="E117" s="17"/>
      <c r="F117" s="16">
        <v>0</v>
      </c>
      <c r="G117" s="16">
        <v>151490</v>
      </c>
      <c r="H117" s="16">
        <v>0</v>
      </c>
      <c r="I117" s="16">
        <f>SUM(F117:H117)</f>
        <v>151490</v>
      </c>
    </row>
    <row r="118" spans="1:9" x14ac:dyDescent="0.2">
      <c r="A118" s="62">
        <v>380001</v>
      </c>
      <c r="B118" s="20" t="s">
        <v>122</v>
      </c>
      <c r="C118" s="15"/>
      <c r="D118" s="16">
        <v>-577514</v>
      </c>
      <c r="E118" s="17"/>
      <c r="F118" s="16">
        <v>3698</v>
      </c>
      <c r="G118" s="16">
        <v>-581212</v>
      </c>
      <c r="H118" s="16">
        <v>0</v>
      </c>
      <c r="I118" s="16">
        <f t="shared" ref="I118:I148" si="3">SUM(F118:H118)</f>
        <v>-577514</v>
      </c>
    </row>
    <row r="119" spans="1:9" x14ac:dyDescent="0.2">
      <c r="A119" s="62">
        <v>381001</v>
      </c>
      <c r="B119" s="68" t="s">
        <v>123</v>
      </c>
      <c r="C119" s="15"/>
      <c r="D119" s="16">
        <v>441379</v>
      </c>
      <c r="E119" s="17"/>
      <c r="F119" s="16">
        <v>50000</v>
      </c>
      <c r="G119" s="16">
        <v>391379</v>
      </c>
      <c r="H119" s="16">
        <v>0</v>
      </c>
      <c r="I119" s="16">
        <f t="shared" si="3"/>
        <v>441379</v>
      </c>
    </row>
    <row r="120" spans="1:9" x14ac:dyDescent="0.2">
      <c r="A120" s="20">
        <v>382001</v>
      </c>
      <c r="B120" s="20" t="s">
        <v>124</v>
      </c>
      <c r="C120" s="15"/>
      <c r="D120" s="16">
        <v>1201465</v>
      </c>
      <c r="E120" s="17"/>
      <c r="F120" s="16">
        <v>0</v>
      </c>
      <c r="G120" s="16">
        <v>1201465</v>
      </c>
      <c r="H120" s="16">
        <v>0</v>
      </c>
      <c r="I120" s="16">
        <f t="shared" si="3"/>
        <v>1201465</v>
      </c>
    </row>
    <row r="121" spans="1:9" x14ac:dyDescent="0.2">
      <c r="A121" s="67">
        <v>383001</v>
      </c>
      <c r="B121" s="69" t="s">
        <v>125</v>
      </c>
      <c r="C121" s="15"/>
      <c r="D121" s="23">
        <v>-93236</v>
      </c>
      <c r="E121" s="17"/>
      <c r="F121" s="23">
        <v>0</v>
      </c>
      <c r="G121" s="23">
        <v>-128463</v>
      </c>
      <c r="H121" s="23">
        <v>35227</v>
      </c>
      <c r="I121" s="23">
        <f t="shared" si="3"/>
        <v>-93236</v>
      </c>
    </row>
    <row r="122" spans="1:9" x14ac:dyDescent="0.2">
      <c r="A122" s="62">
        <v>384001</v>
      </c>
      <c r="B122" s="20" t="s">
        <v>126</v>
      </c>
      <c r="C122" s="15"/>
      <c r="D122" s="16">
        <v>115538</v>
      </c>
      <c r="E122" s="17"/>
      <c r="F122" s="16">
        <v>0</v>
      </c>
      <c r="G122" s="16">
        <v>115538</v>
      </c>
      <c r="H122" s="16">
        <v>0</v>
      </c>
      <c r="I122" s="16">
        <f t="shared" si="3"/>
        <v>115538</v>
      </c>
    </row>
    <row r="123" spans="1:9" x14ac:dyDescent="0.2">
      <c r="A123" s="62">
        <v>385001</v>
      </c>
      <c r="B123" s="20" t="s">
        <v>127</v>
      </c>
      <c r="C123" s="15"/>
      <c r="D123" s="16">
        <v>935807</v>
      </c>
      <c r="E123" s="17"/>
      <c r="F123" s="16">
        <v>0</v>
      </c>
      <c r="G123" s="16">
        <v>935807</v>
      </c>
      <c r="H123" s="16">
        <v>0</v>
      </c>
      <c r="I123" s="16">
        <f t="shared" si="3"/>
        <v>935807</v>
      </c>
    </row>
    <row r="124" spans="1:9" x14ac:dyDescent="0.2">
      <c r="A124" s="20">
        <v>387001</v>
      </c>
      <c r="B124" s="20" t="s">
        <v>128</v>
      </c>
      <c r="C124" s="15"/>
      <c r="D124" s="16">
        <v>450475</v>
      </c>
      <c r="E124" s="17"/>
      <c r="F124" s="16">
        <v>0</v>
      </c>
      <c r="G124" s="16">
        <v>450475</v>
      </c>
      <c r="H124" s="16">
        <v>0</v>
      </c>
      <c r="I124" s="16">
        <f t="shared" si="3"/>
        <v>450475</v>
      </c>
    </row>
    <row r="125" spans="1:9" x14ac:dyDescent="0.2">
      <c r="A125" s="62">
        <v>388001</v>
      </c>
      <c r="B125" s="20" t="s">
        <v>129</v>
      </c>
      <c r="C125" s="15"/>
      <c r="D125" s="16">
        <v>155912</v>
      </c>
      <c r="E125" s="17"/>
      <c r="F125" s="16">
        <v>1623</v>
      </c>
      <c r="G125" s="16">
        <v>154289</v>
      </c>
      <c r="H125" s="16">
        <v>0</v>
      </c>
      <c r="I125" s="16">
        <f t="shared" si="3"/>
        <v>155912</v>
      </c>
    </row>
    <row r="126" spans="1:9" x14ac:dyDescent="0.2">
      <c r="A126" s="67">
        <v>389001</v>
      </c>
      <c r="B126" s="69" t="s">
        <v>130</v>
      </c>
      <c r="C126" s="15"/>
      <c r="D126" s="23">
        <v>725398</v>
      </c>
      <c r="E126" s="17"/>
      <c r="F126" s="23">
        <v>0</v>
      </c>
      <c r="G126" s="23">
        <v>725398</v>
      </c>
      <c r="H126" s="23">
        <v>0</v>
      </c>
      <c r="I126" s="23">
        <f t="shared" si="3"/>
        <v>725398</v>
      </c>
    </row>
    <row r="127" spans="1:9" x14ac:dyDescent="0.2">
      <c r="A127" s="62">
        <v>389002</v>
      </c>
      <c r="B127" s="20" t="s">
        <v>131</v>
      </c>
      <c r="C127" s="15"/>
      <c r="D127" s="16">
        <v>55397</v>
      </c>
      <c r="E127" s="17"/>
      <c r="F127" s="16">
        <v>55397</v>
      </c>
      <c r="G127" s="16">
        <v>0</v>
      </c>
      <c r="H127" s="16">
        <v>0</v>
      </c>
      <c r="I127" s="16">
        <f t="shared" si="3"/>
        <v>55397</v>
      </c>
    </row>
    <row r="128" spans="1:9" x14ac:dyDescent="0.2">
      <c r="A128" s="62">
        <v>390001</v>
      </c>
      <c r="B128" s="68" t="s">
        <v>132</v>
      </c>
      <c r="C128" s="15"/>
      <c r="D128" s="16">
        <v>2238654</v>
      </c>
      <c r="E128" s="17"/>
      <c r="F128" s="16">
        <v>0</v>
      </c>
      <c r="G128" s="16">
        <v>2238655</v>
      </c>
      <c r="H128" s="16">
        <v>0</v>
      </c>
      <c r="I128" s="16">
        <f t="shared" si="3"/>
        <v>2238655</v>
      </c>
    </row>
    <row r="129" spans="1:9" x14ac:dyDescent="0.2">
      <c r="A129" s="20">
        <v>391001</v>
      </c>
      <c r="B129" s="20" t="s">
        <v>133</v>
      </c>
      <c r="C129" s="15"/>
      <c r="D129" s="16">
        <v>1546523</v>
      </c>
      <c r="E129" s="17"/>
      <c r="F129" s="16">
        <v>0</v>
      </c>
      <c r="G129" s="16">
        <v>1546523</v>
      </c>
      <c r="H129" s="16">
        <v>0</v>
      </c>
      <c r="I129" s="16">
        <f t="shared" si="3"/>
        <v>1546523</v>
      </c>
    </row>
    <row r="130" spans="1:9" x14ac:dyDescent="0.2">
      <c r="A130" s="62">
        <v>392001</v>
      </c>
      <c r="B130" s="20" t="s">
        <v>134</v>
      </c>
      <c r="C130" s="15"/>
      <c r="D130" s="16">
        <v>935093</v>
      </c>
      <c r="E130" s="17"/>
      <c r="F130" s="16">
        <v>0</v>
      </c>
      <c r="G130" s="16">
        <v>935093</v>
      </c>
      <c r="H130" s="16">
        <v>0</v>
      </c>
      <c r="I130" s="16">
        <f t="shared" si="3"/>
        <v>935093</v>
      </c>
    </row>
    <row r="131" spans="1:9" x14ac:dyDescent="0.2">
      <c r="A131" s="67">
        <v>393001</v>
      </c>
      <c r="B131" s="69" t="s">
        <v>135</v>
      </c>
      <c r="C131" s="15"/>
      <c r="D131" s="16">
        <v>861514</v>
      </c>
      <c r="E131" s="17"/>
      <c r="F131" s="16">
        <v>0</v>
      </c>
      <c r="G131" s="16">
        <v>861514</v>
      </c>
      <c r="H131" s="16">
        <v>0</v>
      </c>
      <c r="I131" s="16">
        <f t="shared" si="3"/>
        <v>861514</v>
      </c>
    </row>
    <row r="132" spans="1:9" x14ac:dyDescent="0.2">
      <c r="A132" s="62">
        <v>393002</v>
      </c>
      <c r="B132" s="20" t="s">
        <v>136</v>
      </c>
      <c r="C132" s="15"/>
      <c r="D132" s="57">
        <v>611506</v>
      </c>
      <c r="E132" s="17"/>
      <c r="F132" s="57">
        <v>0</v>
      </c>
      <c r="G132" s="57">
        <v>611506</v>
      </c>
      <c r="H132" s="57">
        <v>0</v>
      </c>
      <c r="I132" s="57">
        <f t="shared" si="3"/>
        <v>611506</v>
      </c>
    </row>
    <row r="133" spans="1:9" x14ac:dyDescent="0.2">
      <c r="A133" s="62">
        <v>394003</v>
      </c>
      <c r="B133" s="20" t="s">
        <v>137</v>
      </c>
      <c r="C133" s="15"/>
      <c r="D133" s="16">
        <v>554710</v>
      </c>
      <c r="E133" s="17"/>
      <c r="F133" s="16">
        <v>0</v>
      </c>
      <c r="G133" s="16">
        <v>554710</v>
      </c>
      <c r="H133" s="16">
        <v>0</v>
      </c>
      <c r="I133" s="16">
        <f t="shared" si="3"/>
        <v>554710</v>
      </c>
    </row>
    <row r="134" spans="1:9" x14ac:dyDescent="0.2">
      <c r="A134" s="62">
        <v>395001</v>
      </c>
      <c r="B134" s="68" t="s">
        <v>138</v>
      </c>
      <c r="C134" s="15"/>
      <c r="D134" s="16">
        <v>2699065</v>
      </c>
      <c r="E134" s="17"/>
      <c r="F134" s="16">
        <v>0</v>
      </c>
      <c r="G134" s="16">
        <v>2699065</v>
      </c>
      <c r="H134" s="16">
        <v>0</v>
      </c>
      <c r="I134" s="16">
        <f t="shared" si="3"/>
        <v>2699065</v>
      </c>
    </row>
    <row r="135" spans="1:9" x14ac:dyDescent="0.2">
      <c r="A135" s="20">
        <v>395002</v>
      </c>
      <c r="B135" s="20" t="s">
        <v>139</v>
      </c>
      <c r="C135" s="15"/>
      <c r="D135" s="16">
        <v>3765951</v>
      </c>
      <c r="E135" s="17"/>
      <c r="F135" s="16">
        <v>0</v>
      </c>
      <c r="G135" s="16">
        <v>3765951</v>
      </c>
      <c r="H135" s="16">
        <v>0</v>
      </c>
      <c r="I135" s="16">
        <f t="shared" si="3"/>
        <v>3765951</v>
      </c>
    </row>
    <row r="136" spans="1:9" x14ac:dyDescent="0.2">
      <c r="A136" s="67">
        <v>395003</v>
      </c>
      <c r="B136" s="69" t="s">
        <v>140</v>
      </c>
      <c r="C136" s="15"/>
      <c r="D136" s="16">
        <v>1801552</v>
      </c>
      <c r="E136" s="17"/>
      <c r="F136" s="16">
        <v>0</v>
      </c>
      <c r="G136" s="16">
        <v>1801552</v>
      </c>
      <c r="H136" s="16">
        <v>0</v>
      </c>
      <c r="I136" s="16">
        <f t="shared" si="3"/>
        <v>1801552</v>
      </c>
    </row>
    <row r="137" spans="1:9" x14ac:dyDescent="0.2">
      <c r="A137" s="62">
        <v>395004</v>
      </c>
      <c r="B137" s="20" t="s">
        <v>141</v>
      </c>
      <c r="C137" s="15"/>
      <c r="D137" s="57">
        <v>539912</v>
      </c>
      <c r="E137" s="17"/>
      <c r="F137" s="57">
        <v>0</v>
      </c>
      <c r="G137" s="57">
        <v>539912</v>
      </c>
      <c r="H137" s="57">
        <v>0</v>
      </c>
      <c r="I137" s="57">
        <f t="shared" si="3"/>
        <v>539912</v>
      </c>
    </row>
    <row r="138" spans="1:9" x14ac:dyDescent="0.2">
      <c r="A138" s="62">
        <v>395005</v>
      </c>
      <c r="B138" s="20" t="s">
        <v>142</v>
      </c>
      <c r="C138" s="15"/>
      <c r="D138" s="16">
        <v>6782893</v>
      </c>
      <c r="E138" s="17"/>
      <c r="F138" s="16">
        <v>0</v>
      </c>
      <c r="G138" s="16">
        <v>6782893</v>
      </c>
      <c r="H138" s="16">
        <v>0</v>
      </c>
      <c r="I138" s="16">
        <f t="shared" si="3"/>
        <v>6782893</v>
      </c>
    </row>
    <row r="139" spans="1:9" x14ac:dyDescent="0.2">
      <c r="A139" s="62">
        <v>395006</v>
      </c>
      <c r="B139" s="68" t="s">
        <v>143</v>
      </c>
      <c r="C139" s="15"/>
      <c r="D139" s="16">
        <v>921003</v>
      </c>
      <c r="E139" s="17"/>
      <c r="F139" s="16">
        <v>0</v>
      </c>
      <c r="G139" s="16">
        <v>921003</v>
      </c>
      <c r="H139" s="16">
        <v>0</v>
      </c>
      <c r="I139" s="16">
        <f t="shared" si="3"/>
        <v>921003</v>
      </c>
    </row>
    <row r="140" spans="1:9" x14ac:dyDescent="0.2">
      <c r="A140" s="20">
        <v>395007</v>
      </c>
      <c r="B140" s="20" t="s">
        <v>144</v>
      </c>
      <c r="C140" s="15"/>
      <c r="D140" s="16">
        <v>-277223</v>
      </c>
      <c r="E140" s="17"/>
      <c r="F140" s="16">
        <v>0</v>
      </c>
      <c r="G140" s="16">
        <v>-277223</v>
      </c>
      <c r="H140" s="16">
        <v>0</v>
      </c>
      <c r="I140" s="16">
        <f t="shared" si="3"/>
        <v>-277223</v>
      </c>
    </row>
    <row r="141" spans="1:9" x14ac:dyDescent="0.2">
      <c r="A141" s="67">
        <v>397001</v>
      </c>
      <c r="B141" s="69" t="s">
        <v>145</v>
      </c>
      <c r="C141" s="15"/>
      <c r="D141" s="23">
        <v>1744657</v>
      </c>
      <c r="E141" s="17"/>
      <c r="F141" s="23">
        <v>0</v>
      </c>
      <c r="G141" s="23">
        <v>1744656</v>
      </c>
      <c r="H141" s="23">
        <v>0</v>
      </c>
      <c r="I141" s="23">
        <f t="shared" si="3"/>
        <v>1744656</v>
      </c>
    </row>
    <row r="142" spans="1:9" x14ac:dyDescent="0.2">
      <c r="A142" s="62">
        <v>398001</v>
      </c>
      <c r="B142" s="20" t="s">
        <v>146</v>
      </c>
      <c r="C142" s="15"/>
      <c r="D142" s="16">
        <v>125173</v>
      </c>
      <c r="E142" s="17"/>
      <c r="F142" s="16">
        <v>0</v>
      </c>
      <c r="G142" s="16">
        <v>125173</v>
      </c>
      <c r="H142" s="16">
        <v>0</v>
      </c>
      <c r="I142" s="16">
        <f t="shared" si="3"/>
        <v>125173</v>
      </c>
    </row>
    <row r="143" spans="1:9" x14ac:dyDescent="0.2">
      <c r="A143" s="62">
        <v>398002</v>
      </c>
      <c r="B143" s="20" t="s">
        <v>147</v>
      </c>
      <c r="C143" s="15"/>
      <c r="D143" s="16">
        <v>851503</v>
      </c>
      <c r="E143" s="17"/>
      <c r="F143" s="16">
        <v>0</v>
      </c>
      <c r="G143" s="16">
        <v>851503</v>
      </c>
      <c r="H143" s="16">
        <v>0</v>
      </c>
      <c r="I143" s="16">
        <f t="shared" si="3"/>
        <v>851503</v>
      </c>
    </row>
    <row r="144" spans="1:9" x14ac:dyDescent="0.2">
      <c r="A144" s="62">
        <v>398003</v>
      </c>
      <c r="B144" s="68" t="s">
        <v>148</v>
      </c>
      <c r="C144" s="15"/>
      <c r="D144" s="16">
        <v>387077</v>
      </c>
      <c r="E144" s="17"/>
      <c r="F144" s="16">
        <v>0</v>
      </c>
      <c r="G144" s="16">
        <v>387077</v>
      </c>
      <c r="H144" s="16">
        <v>0</v>
      </c>
      <c r="I144" s="16">
        <f t="shared" si="3"/>
        <v>387077</v>
      </c>
    </row>
    <row r="145" spans="1:13" x14ac:dyDescent="0.2">
      <c r="A145" s="20">
        <v>398004</v>
      </c>
      <c r="B145" s="20" t="s">
        <v>149</v>
      </c>
      <c r="C145" s="15"/>
      <c r="D145" s="16">
        <v>41747</v>
      </c>
      <c r="E145" s="17"/>
      <c r="F145" s="16">
        <v>0</v>
      </c>
      <c r="G145" s="16">
        <v>41747</v>
      </c>
      <c r="H145" s="16">
        <v>0</v>
      </c>
      <c r="I145" s="16">
        <f t="shared" si="3"/>
        <v>41747</v>
      </c>
    </row>
    <row r="146" spans="1:13" x14ac:dyDescent="0.2">
      <c r="A146" s="65">
        <v>398004</v>
      </c>
      <c r="B146" s="66" t="s">
        <v>150</v>
      </c>
      <c r="C146" s="15"/>
      <c r="D146" s="23">
        <v>69426</v>
      </c>
      <c r="E146" s="17"/>
      <c r="F146" s="23">
        <v>0</v>
      </c>
      <c r="G146" s="23">
        <v>69426</v>
      </c>
      <c r="H146" s="23">
        <v>0</v>
      </c>
      <c r="I146" s="23">
        <f t="shared" si="3"/>
        <v>69426</v>
      </c>
    </row>
    <row r="147" spans="1:13" x14ac:dyDescent="0.2">
      <c r="A147" s="63">
        <v>398005</v>
      </c>
      <c r="B147" s="64" t="s">
        <v>151</v>
      </c>
      <c r="C147" s="15"/>
      <c r="D147" s="16">
        <v>565</v>
      </c>
      <c r="E147" s="17"/>
      <c r="F147" s="16">
        <v>0</v>
      </c>
      <c r="G147" s="16">
        <v>565</v>
      </c>
      <c r="H147" s="16">
        <v>0</v>
      </c>
      <c r="I147" s="16">
        <f>SUM(F147:H147)</f>
        <v>565</v>
      </c>
    </row>
    <row r="148" spans="1:13" x14ac:dyDescent="0.2">
      <c r="A148" s="62">
        <v>399001</v>
      </c>
      <c r="B148" s="20" t="s">
        <v>152</v>
      </c>
      <c r="C148" s="15"/>
      <c r="D148" s="16">
        <v>129307</v>
      </c>
      <c r="E148" s="17"/>
      <c r="F148" s="16">
        <v>0</v>
      </c>
      <c r="G148" s="16">
        <v>129306</v>
      </c>
      <c r="H148" s="16">
        <v>0</v>
      </c>
      <c r="I148" s="16">
        <f t="shared" si="3"/>
        <v>129306</v>
      </c>
    </row>
    <row r="149" spans="1:13" x14ac:dyDescent="0.2">
      <c r="A149" s="62">
        <v>399002</v>
      </c>
      <c r="B149" s="20" t="s">
        <v>153</v>
      </c>
      <c r="C149" s="15"/>
      <c r="D149" s="16">
        <v>1440574</v>
      </c>
      <c r="E149" s="17"/>
      <c r="F149" s="16">
        <v>0</v>
      </c>
      <c r="G149" s="16">
        <v>1440574</v>
      </c>
      <c r="H149" s="16">
        <v>0</v>
      </c>
      <c r="I149" s="16">
        <f>SUM(F149:H149)</f>
        <v>1440574</v>
      </c>
    </row>
    <row r="150" spans="1:13" x14ac:dyDescent="0.2">
      <c r="A150" s="65">
        <v>399004</v>
      </c>
      <c r="B150" s="66" t="s">
        <v>154</v>
      </c>
      <c r="C150" s="15"/>
      <c r="D150" s="23">
        <v>178683</v>
      </c>
      <c r="E150" s="17"/>
      <c r="F150" s="23">
        <v>0</v>
      </c>
      <c r="G150" s="23">
        <v>178682</v>
      </c>
      <c r="H150" s="23">
        <v>0</v>
      </c>
      <c r="I150" s="23">
        <f>SUM(F150:H150)</f>
        <v>178682</v>
      </c>
    </row>
    <row r="151" spans="1:13" s="48" customFormat="1" x14ac:dyDescent="0.2">
      <c r="A151" s="42"/>
      <c r="B151" s="43" t="s">
        <v>155</v>
      </c>
      <c r="C151" s="44"/>
      <c r="D151" s="70">
        <f>SUM(D97:D150)</f>
        <v>42994877</v>
      </c>
      <c r="E151" s="46"/>
      <c r="F151" s="71">
        <f>SUM(F97:F150)</f>
        <v>128772</v>
      </c>
      <c r="G151" s="71">
        <f>SUM(G97:G150)</f>
        <v>42450560</v>
      </c>
      <c r="H151" s="71">
        <f>SUM(H97:H150)</f>
        <v>415542</v>
      </c>
      <c r="I151" s="72">
        <f>SUM(I97:I150)</f>
        <v>42994874</v>
      </c>
      <c r="K151" s="49"/>
      <c r="L151" s="49"/>
      <c r="M151" s="49"/>
    </row>
    <row r="152" spans="1:13" x14ac:dyDescent="0.2">
      <c r="A152" s="50"/>
      <c r="B152" s="73"/>
      <c r="C152" s="31"/>
      <c r="D152" s="74"/>
      <c r="E152" s="33"/>
      <c r="F152" s="75"/>
      <c r="G152" s="76"/>
      <c r="H152" s="76"/>
      <c r="I152" s="77"/>
    </row>
    <row r="153" spans="1:13" x14ac:dyDescent="0.2">
      <c r="A153" s="21" t="s">
        <v>156</v>
      </c>
      <c r="B153" s="41" t="s">
        <v>157</v>
      </c>
      <c r="C153" s="15"/>
      <c r="D153" s="23">
        <v>0</v>
      </c>
      <c r="E153" s="17"/>
      <c r="F153" s="23">
        <v>0</v>
      </c>
      <c r="G153" s="23">
        <v>0</v>
      </c>
      <c r="H153" s="23">
        <v>0</v>
      </c>
      <c r="I153" s="78">
        <f>SUM(F153:H153)</f>
        <v>0</v>
      </c>
    </row>
    <row r="154" spans="1:13" s="48" customFormat="1" x14ac:dyDescent="0.2">
      <c r="A154" s="42"/>
      <c r="B154" s="43" t="s">
        <v>158</v>
      </c>
      <c r="C154" s="44"/>
      <c r="D154" s="70">
        <f>SUM(D153)</f>
        <v>0</v>
      </c>
      <c r="E154" s="46"/>
      <c r="F154" s="71">
        <f>SUM(F153)</f>
        <v>0</v>
      </c>
      <c r="G154" s="71">
        <f>SUM(G153)</f>
        <v>0</v>
      </c>
      <c r="H154" s="71">
        <f>SUM(H153)</f>
        <v>0</v>
      </c>
      <c r="I154" s="72">
        <f>SUM(I153)</f>
        <v>0</v>
      </c>
      <c r="K154" s="49"/>
      <c r="L154" s="49"/>
      <c r="M154" s="49"/>
    </row>
    <row r="155" spans="1:13" x14ac:dyDescent="0.2">
      <c r="A155" s="50"/>
      <c r="B155" s="73"/>
      <c r="C155" s="31"/>
      <c r="D155" s="74"/>
      <c r="E155" s="33"/>
      <c r="F155" s="75"/>
      <c r="G155" s="76"/>
      <c r="H155" s="76"/>
      <c r="I155" s="77"/>
    </row>
    <row r="156" spans="1:13" s="48" customFormat="1" x14ac:dyDescent="0.2">
      <c r="A156" s="42"/>
      <c r="B156" s="43" t="s">
        <v>159</v>
      </c>
      <c r="C156" s="44"/>
      <c r="D156" s="79">
        <f>D77+D81+D95+D151+D154</f>
        <v>3144110637</v>
      </c>
      <c r="E156" s="46"/>
      <c r="F156" s="32">
        <f>F77+F81+F95+F151+F154</f>
        <v>1053481519</v>
      </c>
      <c r="G156" s="32">
        <f>G77+G81+G95+G151+G154</f>
        <v>1493843122</v>
      </c>
      <c r="H156" s="32">
        <f>H77+H81+H95+H151+H154</f>
        <v>596786020</v>
      </c>
      <c r="I156" s="34">
        <f>I77+I81+I95+I151+I154</f>
        <v>3144110661</v>
      </c>
      <c r="K156" s="49"/>
      <c r="L156" s="49"/>
      <c r="M156" s="49"/>
    </row>
    <row r="158" spans="1:13" ht="12.75" customHeight="1" x14ac:dyDescent="0.2">
      <c r="B158" s="82"/>
      <c r="C158" s="82"/>
      <c r="D158" s="82"/>
      <c r="E158" s="80"/>
      <c r="F158" s="80"/>
      <c r="G158" s="80"/>
      <c r="H158" s="80"/>
    </row>
    <row r="159" spans="1:13" x14ac:dyDescent="0.2">
      <c r="B159" s="83"/>
      <c r="C159" s="83"/>
      <c r="D159" s="83"/>
    </row>
    <row r="161" spans="4:9" x14ac:dyDescent="0.2">
      <c r="D161" s="81"/>
      <c r="F161" s="81"/>
      <c r="I161" s="81"/>
    </row>
  </sheetData>
  <mergeCells count="8">
    <mergeCell ref="B158:D158"/>
    <mergeCell ref="B159:D159"/>
    <mergeCell ref="A1:I1"/>
    <mergeCell ref="D3:D5"/>
    <mergeCell ref="F3:I3"/>
    <mergeCell ref="F4:F5"/>
    <mergeCell ref="G4:H4"/>
    <mergeCell ref="I4:I6"/>
  </mergeCells>
  <printOptions horizontalCentered="1"/>
  <pageMargins left="0.5" right="0.5" top="1" bottom="0.5" header="0.21" footer="0.5"/>
  <pageSetup paperSize="5" scale="75" fitToHeight="2" orientation="portrait" r:id="rId1"/>
  <headerFooter alignWithMargins="0">
    <oddHeader xml:space="preserve">&amp;C&amp;14
</oddHeader>
  </headerFooter>
  <rowBreaks count="1" manualBreakCount="1"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Fund Bal &amp; Equity</vt:lpstr>
      <vt:lpstr>'Fund Bal &amp; Equity'!Print_Area</vt:lpstr>
      <vt:lpstr>'Fund Bal &amp; Equity'!Print_Titles</vt:lpstr>
    </vt:vector>
  </TitlesOfParts>
  <Company>LDOE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ldoe</dc:creator>
  <cp:lastModifiedBy>Paula Matherne</cp:lastModifiedBy>
  <dcterms:created xsi:type="dcterms:W3CDTF">2012-07-03T19:26:38Z</dcterms:created>
  <dcterms:modified xsi:type="dcterms:W3CDTF">2012-07-09T18:37:43Z</dcterms:modified>
</cp:coreProperties>
</file>