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Total by Object" sheetId="1" r:id="rId1"/>
  </sheets>
  <definedNames>
    <definedName name="_xlnm.Print_Area" localSheetId="0">'Total by Object'!$A$1:$W$157</definedName>
    <definedName name="_xlnm.Print_Titles" localSheetId="0">'Total by Object'!$A:$C,'Total by Object'!$1:$3</definedName>
  </definedNames>
  <calcPr calcId="125725"/>
</workbook>
</file>

<file path=xl/calcChain.xml><?xml version="1.0" encoding="utf-8"?>
<calcChain xmlns="http://schemas.openxmlformats.org/spreadsheetml/2006/main">
  <c r="T151" i="1"/>
  <c r="R151"/>
  <c r="P151"/>
  <c r="N151"/>
  <c r="L151"/>
  <c r="J151"/>
  <c r="H151"/>
  <c r="F151"/>
  <c r="D151"/>
  <c r="C151"/>
  <c r="U151" s="1"/>
  <c r="V150"/>
  <c r="V151" s="1"/>
  <c r="W151" s="1"/>
  <c r="U150"/>
  <c r="S150"/>
  <c r="Q150"/>
  <c r="O150"/>
  <c r="M150"/>
  <c r="K150"/>
  <c r="I150"/>
  <c r="G150"/>
  <c r="E150"/>
  <c r="T148"/>
  <c r="R148"/>
  <c r="P148"/>
  <c r="N148"/>
  <c r="L148"/>
  <c r="J148"/>
  <c r="H148"/>
  <c r="F148"/>
  <c r="D148"/>
  <c r="C148"/>
  <c r="C153" s="1"/>
  <c r="V147"/>
  <c r="W147" s="1"/>
  <c r="U147"/>
  <c r="S147"/>
  <c r="Q147"/>
  <c r="O147"/>
  <c r="M147"/>
  <c r="K147"/>
  <c r="I147"/>
  <c r="G147"/>
  <c r="E147"/>
  <c r="W146"/>
  <c r="V146"/>
  <c r="U146"/>
  <c r="S146"/>
  <c r="Q146"/>
  <c r="O146"/>
  <c r="M146"/>
  <c r="K146"/>
  <c r="I146"/>
  <c r="G146"/>
  <c r="E146"/>
  <c r="V145"/>
  <c r="W145" s="1"/>
  <c r="U145"/>
  <c r="S145"/>
  <c r="Q145"/>
  <c r="O145"/>
  <c r="M145"/>
  <c r="K145"/>
  <c r="I145"/>
  <c r="G145"/>
  <c r="E145"/>
  <c r="W144"/>
  <c r="V144"/>
  <c r="U144"/>
  <c r="S144"/>
  <c r="Q144"/>
  <c r="O144"/>
  <c r="M144"/>
  <c r="K144"/>
  <c r="I144"/>
  <c r="G144"/>
  <c r="E144"/>
  <c r="V143"/>
  <c r="W143" s="1"/>
  <c r="U143"/>
  <c r="S143"/>
  <c r="Q143"/>
  <c r="O143"/>
  <c r="M143"/>
  <c r="K143"/>
  <c r="I143"/>
  <c r="G143"/>
  <c r="E143"/>
  <c r="W142"/>
  <c r="V142"/>
  <c r="U142"/>
  <c r="S142"/>
  <c r="Q142"/>
  <c r="O142"/>
  <c r="M142"/>
  <c r="K142"/>
  <c r="I142"/>
  <c r="G142"/>
  <c r="E142"/>
  <c r="V141"/>
  <c r="W141" s="1"/>
  <c r="U141"/>
  <c r="S141"/>
  <c r="Q141"/>
  <c r="O141"/>
  <c r="M141"/>
  <c r="K141"/>
  <c r="I141"/>
  <c r="G141"/>
  <c r="E141"/>
  <c r="W140"/>
  <c r="V140"/>
  <c r="U140"/>
  <c r="S140"/>
  <c r="Q140"/>
  <c r="O140"/>
  <c r="M140"/>
  <c r="K140"/>
  <c r="I140"/>
  <c r="G140"/>
  <c r="E140"/>
  <c r="V139"/>
  <c r="W139" s="1"/>
  <c r="U139"/>
  <c r="S139"/>
  <c r="Q139"/>
  <c r="O139"/>
  <c r="M139"/>
  <c r="K139"/>
  <c r="I139"/>
  <c r="G139"/>
  <c r="E139"/>
  <c r="W138"/>
  <c r="V138"/>
  <c r="U138"/>
  <c r="S138"/>
  <c r="Q138"/>
  <c r="O138"/>
  <c r="M138"/>
  <c r="K138"/>
  <c r="I138"/>
  <c r="G138"/>
  <c r="E138"/>
  <c r="V137"/>
  <c r="W137" s="1"/>
  <c r="U137"/>
  <c r="S137"/>
  <c r="Q137"/>
  <c r="O137"/>
  <c r="M137"/>
  <c r="K137"/>
  <c r="I137"/>
  <c r="G137"/>
  <c r="E137"/>
  <c r="W136"/>
  <c r="V136"/>
  <c r="U136"/>
  <c r="S136"/>
  <c r="Q136"/>
  <c r="O136"/>
  <c r="M136"/>
  <c r="K136"/>
  <c r="I136"/>
  <c r="G136"/>
  <c r="E136"/>
  <c r="V135"/>
  <c r="W135" s="1"/>
  <c r="U135"/>
  <c r="S135"/>
  <c r="Q135"/>
  <c r="O135"/>
  <c r="M135"/>
  <c r="K135"/>
  <c r="I135"/>
  <c r="G135"/>
  <c r="E135"/>
  <c r="W134"/>
  <c r="V134"/>
  <c r="U134"/>
  <c r="S134"/>
  <c r="Q134"/>
  <c r="O134"/>
  <c r="M134"/>
  <c r="K134"/>
  <c r="I134"/>
  <c r="G134"/>
  <c r="E134"/>
  <c r="V133"/>
  <c r="W133" s="1"/>
  <c r="U133"/>
  <c r="S133"/>
  <c r="Q133"/>
  <c r="O133"/>
  <c r="M133"/>
  <c r="K133"/>
  <c r="I133"/>
  <c r="G133"/>
  <c r="E133"/>
  <c r="W132"/>
  <c r="V132"/>
  <c r="U132"/>
  <c r="S132"/>
  <c r="Q132"/>
  <c r="O132"/>
  <c r="M132"/>
  <c r="K132"/>
  <c r="I132"/>
  <c r="G132"/>
  <c r="E132"/>
  <c r="V131"/>
  <c r="W131" s="1"/>
  <c r="U131"/>
  <c r="S131"/>
  <c r="Q131"/>
  <c r="O131"/>
  <c r="M131"/>
  <c r="K131"/>
  <c r="I131"/>
  <c r="G131"/>
  <c r="E131"/>
  <c r="W130"/>
  <c r="V130"/>
  <c r="U130"/>
  <c r="S130"/>
  <c r="Q130"/>
  <c r="O130"/>
  <c r="M130"/>
  <c r="K130"/>
  <c r="I130"/>
  <c r="G130"/>
  <c r="E130"/>
  <c r="V129"/>
  <c r="W129" s="1"/>
  <c r="U129"/>
  <c r="S129"/>
  <c r="Q129"/>
  <c r="O129"/>
  <c r="M129"/>
  <c r="K129"/>
  <c r="I129"/>
  <c r="G129"/>
  <c r="E129"/>
  <c r="W128"/>
  <c r="V128"/>
  <c r="U128"/>
  <c r="S128"/>
  <c r="Q128"/>
  <c r="O128"/>
  <c r="M128"/>
  <c r="K128"/>
  <c r="I128"/>
  <c r="G128"/>
  <c r="E128"/>
  <c r="V127"/>
  <c r="W127" s="1"/>
  <c r="U127"/>
  <c r="S127"/>
  <c r="Q127"/>
  <c r="O127"/>
  <c r="M127"/>
  <c r="K127"/>
  <c r="I127"/>
  <c r="G127"/>
  <c r="E127"/>
  <c r="W126"/>
  <c r="V126"/>
  <c r="U126"/>
  <c r="S126"/>
  <c r="Q126"/>
  <c r="O126"/>
  <c r="M126"/>
  <c r="K126"/>
  <c r="I126"/>
  <c r="G126"/>
  <c r="E126"/>
  <c r="V125"/>
  <c r="W125" s="1"/>
  <c r="U125"/>
  <c r="S125"/>
  <c r="Q125"/>
  <c r="O125"/>
  <c r="M125"/>
  <c r="K125"/>
  <c r="I125"/>
  <c r="G125"/>
  <c r="E125"/>
  <c r="W124"/>
  <c r="V124"/>
  <c r="U124"/>
  <c r="S124"/>
  <c r="Q124"/>
  <c r="O124"/>
  <c r="M124"/>
  <c r="K124"/>
  <c r="I124"/>
  <c r="G124"/>
  <c r="E124"/>
  <c r="V123"/>
  <c r="W123" s="1"/>
  <c r="U123"/>
  <c r="S123"/>
  <c r="Q123"/>
  <c r="O123"/>
  <c r="M123"/>
  <c r="K123"/>
  <c r="I123"/>
  <c r="G123"/>
  <c r="E123"/>
  <c r="W122"/>
  <c r="V122"/>
  <c r="U122"/>
  <c r="S122"/>
  <c r="Q122"/>
  <c r="O122"/>
  <c r="M122"/>
  <c r="K122"/>
  <c r="I122"/>
  <c r="G122"/>
  <c r="E122"/>
  <c r="V121"/>
  <c r="W121" s="1"/>
  <c r="U121"/>
  <c r="S121"/>
  <c r="Q121"/>
  <c r="O121"/>
  <c r="M121"/>
  <c r="K121"/>
  <c r="I121"/>
  <c r="G121"/>
  <c r="E121"/>
  <c r="W120"/>
  <c r="V120"/>
  <c r="U120"/>
  <c r="S120"/>
  <c r="Q120"/>
  <c r="O120"/>
  <c r="M120"/>
  <c r="K120"/>
  <c r="I120"/>
  <c r="G120"/>
  <c r="E120"/>
  <c r="V119"/>
  <c r="W119" s="1"/>
  <c r="U119"/>
  <c r="S119"/>
  <c r="Q119"/>
  <c r="O119"/>
  <c r="M119"/>
  <c r="K119"/>
  <c r="I119"/>
  <c r="G119"/>
  <c r="E119"/>
  <c r="W118"/>
  <c r="V118"/>
  <c r="U118"/>
  <c r="S118"/>
  <c r="Q118"/>
  <c r="O118"/>
  <c r="M118"/>
  <c r="K118"/>
  <c r="I118"/>
  <c r="G118"/>
  <c r="E118"/>
  <c r="V117"/>
  <c r="W117" s="1"/>
  <c r="U117"/>
  <c r="S117"/>
  <c r="Q117"/>
  <c r="O117"/>
  <c r="M117"/>
  <c r="K117"/>
  <c r="I117"/>
  <c r="G117"/>
  <c r="E117"/>
  <c r="W116"/>
  <c r="V116"/>
  <c r="U116"/>
  <c r="S116"/>
  <c r="Q116"/>
  <c r="O116"/>
  <c r="M116"/>
  <c r="K116"/>
  <c r="I116"/>
  <c r="G116"/>
  <c r="E116"/>
  <c r="V115"/>
  <c r="W115" s="1"/>
  <c r="U115"/>
  <c r="S115"/>
  <c r="Q115"/>
  <c r="O115"/>
  <c r="M115"/>
  <c r="K115"/>
  <c r="I115"/>
  <c r="G115"/>
  <c r="E115"/>
  <c r="W114"/>
  <c r="V114"/>
  <c r="U114"/>
  <c r="S114"/>
  <c r="Q114"/>
  <c r="O114"/>
  <c r="M114"/>
  <c r="K114"/>
  <c r="I114"/>
  <c r="G114"/>
  <c r="E114"/>
  <c r="V113"/>
  <c r="W113" s="1"/>
  <c r="U113"/>
  <c r="S113"/>
  <c r="Q113"/>
  <c r="O113"/>
  <c r="M113"/>
  <c r="K113"/>
  <c r="I113"/>
  <c r="G113"/>
  <c r="E113"/>
  <c r="W112"/>
  <c r="V112"/>
  <c r="U112"/>
  <c r="S112"/>
  <c r="Q112"/>
  <c r="O112"/>
  <c r="M112"/>
  <c r="K112"/>
  <c r="I112"/>
  <c r="G112"/>
  <c r="E112"/>
  <c r="V111"/>
  <c r="W111" s="1"/>
  <c r="U111"/>
  <c r="S111"/>
  <c r="Q111"/>
  <c r="O111"/>
  <c r="M111"/>
  <c r="K111"/>
  <c r="I111"/>
  <c r="G111"/>
  <c r="E111"/>
  <c r="W110"/>
  <c r="V110"/>
  <c r="U110"/>
  <c r="S110"/>
  <c r="Q110"/>
  <c r="O110"/>
  <c r="M110"/>
  <c r="K110"/>
  <c r="I110"/>
  <c r="G110"/>
  <c r="E110"/>
  <c r="V109"/>
  <c r="W109" s="1"/>
  <c r="U109"/>
  <c r="S109"/>
  <c r="Q109"/>
  <c r="O109"/>
  <c r="M109"/>
  <c r="K109"/>
  <c r="I109"/>
  <c r="G109"/>
  <c r="E109"/>
  <c r="W108"/>
  <c r="V108"/>
  <c r="U108"/>
  <c r="S108"/>
  <c r="Q108"/>
  <c r="O108"/>
  <c r="M108"/>
  <c r="K108"/>
  <c r="I108"/>
  <c r="G108"/>
  <c r="E108"/>
  <c r="V107"/>
  <c r="W107" s="1"/>
  <c r="U107"/>
  <c r="S107"/>
  <c r="Q107"/>
  <c r="O107"/>
  <c r="M107"/>
  <c r="K107"/>
  <c r="I107"/>
  <c r="G107"/>
  <c r="E107"/>
  <c r="W106"/>
  <c r="V106"/>
  <c r="U106"/>
  <c r="S106"/>
  <c r="Q106"/>
  <c r="O106"/>
  <c r="M106"/>
  <c r="K106"/>
  <c r="I106"/>
  <c r="G106"/>
  <c r="E106"/>
  <c r="V105"/>
  <c r="W105" s="1"/>
  <c r="U105"/>
  <c r="S105"/>
  <c r="Q105"/>
  <c r="O105"/>
  <c r="M105"/>
  <c r="K105"/>
  <c r="I105"/>
  <c r="G105"/>
  <c r="E105"/>
  <c r="W104"/>
  <c r="V104"/>
  <c r="U104"/>
  <c r="S104"/>
  <c r="Q104"/>
  <c r="O104"/>
  <c r="M104"/>
  <c r="K104"/>
  <c r="I104"/>
  <c r="G104"/>
  <c r="E104"/>
  <c r="V103"/>
  <c r="W103" s="1"/>
  <c r="U103"/>
  <c r="S103"/>
  <c r="Q103"/>
  <c r="O103"/>
  <c r="M103"/>
  <c r="K103"/>
  <c r="I103"/>
  <c r="G103"/>
  <c r="E103"/>
  <c r="W102"/>
  <c r="V102"/>
  <c r="U102"/>
  <c r="S102"/>
  <c r="Q102"/>
  <c r="O102"/>
  <c r="M102"/>
  <c r="K102"/>
  <c r="I102"/>
  <c r="G102"/>
  <c r="E102"/>
  <c r="V101"/>
  <c r="W101" s="1"/>
  <c r="U101"/>
  <c r="S101"/>
  <c r="Q101"/>
  <c r="O101"/>
  <c r="M101"/>
  <c r="K101"/>
  <c r="I101"/>
  <c r="G101"/>
  <c r="E101"/>
  <c r="W100"/>
  <c r="V100"/>
  <c r="U100"/>
  <c r="S100"/>
  <c r="Q100"/>
  <c r="O100"/>
  <c r="M100"/>
  <c r="K100"/>
  <c r="I100"/>
  <c r="G100"/>
  <c r="E100"/>
  <c r="V99"/>
  <c r="W99" s="1"/>
  <c r="U99"/>
  <c r="S99"/>
  <c r="Q99"/>
  <c r="O99"/>
  <c r="M99"/>
  <c r="K99"/>
  <c r="I99"/>
  <c r="G99"/>
  <c r="E99"/>
  <c r="W98"/>
  <c r="V98"/>
  <c r="U98"/>
  <c r="S98"/>
  <c r="Q98"/>
  <c r="O98"/>
  <c r="M98"/>
  <c r="K98"/>
  <c r="I98"/>
  <c r="G98"/>
  <c r="E98"/>
  <c r="V97"/>
  <c r="W97" s="1"/>
  <c r="U97"/>
  <c r="S97"/>
  <c r="Q97"/>
  <c r="O97"/>
  <c r="M97"/>
  <c r="K97"/>
  <c r="I97"/>
  <c r="G97"/>
  <c r="E97"/>
  <c r="W96"/>
  <c r="V96"/>
  <c r="U96"/>
  <c r="S96"/>
  <c r="Q96"/>
  <c r="O96"/>
  <c r="M96"/>
  <c r="K96"/>
  <c r="I96"/>
  <c r="G96"/>
  <c r="E96"/>
  <c r="V95"/>
  <c r="W95" s="1"/>
  <c r="U95"/>
  <c r="S95"/>
  <c r="Q95"/>
  <c r="O95"/>
  <c r="M95"/>
  <c r="K95"/>
  <c r="I95"/>
  <c r="G95"/>
  <c r="E95"/>
  <c r="W94"/>
  <c r="V94"/>
  <c r="V148" s="1"/>
  <c r="U94"/>
  <c r="S94"/>
  <c r="Q94"/>
  <c r="O94"/>
  <c r="M94"/>
  <c r="K94"/>
  <c r="I94"/>
  <c r="G94"/>
  <c r="E94"/>
  <c r="V92"/>
  <c r="W92" s="1"/>
  <c r="T92"/>
  <c r="U92" s="1"/>
  <c r="R92"/>
  <c r="S92" s="1"/>
  <c r="P92"/>
  <c r="Q92" s="1"/>
  <c r="N92"/>
  <c r="O92" s="1"/>
  <c r="L92"/>
  <c r="M92" s="1"/>
  <c r="J92"/>
  <c r="K92" s="1"/>
  <c r="H92"/>
  <c r="I92" s="1"/>
  <c r="F92"/>
  <c r="G92" s="1"/>
  <c r="D92"/>
  <c r="E92" s="1"/>
  <c r="C92"/>
  <c r="W91"/>
  <c r="V91"/>
  <c r="S91"/>
  <c r="Q91"/>
  <c r="O91"/>
  <c r="M91"/>
  <c r="K91"/>
  <c r="I91"/>
  <c r="G91"/>
  <c r="E91"/>
  <c r="W90"/>
  <c r="V90"/>
  <c r="S90"/>
  <c r="Q90"/>
  <c r="O90"/>
  <c r="M90"/>
  <c r="K90"/>
  <c r="I90"/>
  <c r="G90"/>
  <c r="E90"/>
  <c r="W89"/>
  <c r="V89"/>
  <c r="S89"/>
  <c r="Q89"/>
  <c r="O89"/>
  <c r="M89"/>
  <c r="K89"/>
  <c r="I89"/>
  <c r="G89"/>
  <c r="E89"/>
  <c r="W88"/>
  <c r="V88"/>
  <c r="S88"/>
  <c r="Q88"/>
  <c r="O88"/>
  <c r="M88"/>
  <c r="K88"/>
  <c r="I88"/>
  <c r="G88"/>
  <c r="E88"/>
  <c r="W87"/>
  <c r="V87"/>
  <c r="S87"/>
  <c r="Q87"/>
  <c r="O87"/>
  <c r="M87"/>
  <c r="K87"/>
  <c r="I87"/>
  <c r="G87"/>
  <c r="E87"/>
  <c r="W86"/>
  <c r="V86"/>
  <c r="S86"/>
  <c r="Q86"/>
  <c r="O86"/>
  <c r="M86"/>
  <c r="K86"/>
  <c r="I86"/>
  <c r="G86"/>
  <c r="E86"/>
  <c r="W85"/>
  <c r="V85"/>
  <c r="S85"/>
  <c r="Q85"/>
  <c r="O85"/>
  <c r="M85"/>
  <c r="K85"/>
  <c r="I85"/>
  <c r="G85"/>
  <c r="E85"/>
  <c r="W84"/>
  <c r="V84"/>
  <c r="S84"/>
  <c r="Q84"/>
  <c r="O84"/>
  <c r="M84"/>
  <c r="K84"/>
  <c r="I84"/>
  <c r="G84"/>
  <c r="E84"/>
  <c r="W83"/>
  <c r="V83"/>
  <c r="S83"/>
  <c r="Q83"/>
  <c r="O83"/>
  <c r="M83"/>
  <c r="K83"/>
  <c r="I83"/>
  <c r="G83"/>
  <c r="E83"/>
  <c r="W82"/>
  <c r="V82"/>
  <c r="S82"/>
  <c r="Q82"/>
  <c r="O82"/>
  <c r="M82"/>
  <c r="K82"/>
  <c r="I82"/>
  <c r="G82"/>
  <c r="E82"/>
  <c r="W81"/>
  <c r="V81"/>
  <c r="S81"/>
  <c r="Q81"/>
  <c r="O81"/>
  <c r="M81"/>
  <c r="K81"/>
  <c r="I81"/>
  <c r="G81"/>
  <c r="E81"/>
  <c r="W80"/>
  <c r="V80"/>
  <c r="S80"/>
  <c r="Q80"/>
  <c r="O80"/>
  <c r="M80"/>
  <c r="K80"/>
  <c r="I80"/>
  <c r="G80"/>
  <c r="E80"/>
  <c r="T78"/>
  <c r="R78"/>
  <c r="P78"/>
  <c r="N78"/>
  <c r="L78"/>
  <c r="J78"/>
  <c r="H78"/>
  <c r="F78"/>
  <c r="D78"/>
  <c r="C78"/>
  <c r="U78" s="1"/>
  <c r="V77"/>
  <c r="W77" s="1"/>
  <c r="S77"/>
  <c r="Q77"/>
  <c r="O77"/>
  <c r="M77"/>
  <c r="K77"/>
  <c r="I77"/>
  <c r="G77"/>
  <c r="E77"/>
  <c r="V76"/>
  <c r="V78" s="1"/>
  <c r="W78" s="1"/>
  <c r="S76"/>
  <c r="Q76"/>
  <c r="O76"/>
  <c r="M76"/>
  <c r="K76"/>
  <c r="I76"/>
  <c r="G76"/>
  <c r="E76"/>
  <c r="T74"/>
  <c r="U74" s="1"/>
  <c r="P74"/>
  <c r="Q74" s="1"/>
  <c r="N74"/>
  <c r="O74" s="1"/>
  <c r="L74"/>
  <c r="M74" s="1"/>
  <c r="J74"/>
  <c r="K74" s="1"/>
  <c r="C74"/>
  <c r="U73"/>
  <c r="R73"/>
  <c r="S73" s="1"/>
  <c r="Q73"/>
  <c r="O73"/>
  <c r="N73"/>
  <c r="M73"/>
  <c r="L73"/>
  <c r="K73"/>
  <c r="H73"/>
  <c r="I73" s="1"/>
  <c r="F73"/>
  <c r="G73" s="1"/>
  <c r="D73"/>
  <c r="V73" s="1"/>
  <c r="W73" s="1"/>
  <c r="V72"/>
  <c r="W72" s="1"/>
  <c r="U72"/>
  <c r="S72"/>
  <c r="Q72"/>
  <c r="O72"/>
  <c r="M72"/>
  <c r="K72"/>
  <c r="I72"/>
  <c r="G72"/>
  <c r="E72"/>
  <c r="W71"/>
  <c r="V71"/>
  <c r="U71"/>
  <c r="S71"/>
  <c r="Q71"/>
  <c r="O71"/>
  <c r="M71"/>
  <c r="K71"/>
  <c r="I71"/>
  <c r="G71"/>
  <c r="E71"/>
  <c r="V70"/>
  <c r="W70" s="1"/>
  <c r="U70"/>
  <c r="S70"/>
  <c r="Q70"/>
  <c r="O70"/>
  <c r="M70"/>
  <c r="K70"/>
  <c r="I70"/>
  <c r="G70"/>
  <c r="E70"/>
  <c r="W69"/>
  <c r="V69"/>
  <c r="U69"/>
  <c r="S69"/>
  <c r="Q69"/>
  <c r="O69"/>
  <c r="M69"/>
  <c r="K69"/>
  <c r="I69"/>
  <c r="G69"/>
  <c r="E69"/>
  <c r="V68"/>
  <c r="W68" s="1"/>
  <c r="U68"/>
  <c r="S68"/>
  <c r="Q68"/>
  <c r="O68"/>
  <c r="M68"/>
  <c r="K68"/>
  <c r="I68"/>
  <c r="G68"/>
  <c r="E68"/>
  <c r="W67"/>
  <c r="V67"/>
  <c r="U67"/>
  <c r="S67"/>
  <c r="Q67"/>
  <c r="O67"/>
  <c r="M67"/>
  <c r="K67"/>
  <c r="I67"/>
  <c r="G67"/>
  <c r="E67"/>
  <c r="V66"/>
  <c r="W66" s="1"/>
  <c r="U66"/>
  <c r="S66"/>
  <c r="Q66"/>
  <c r="O66"/>
  <c r="M66"/>
  <c r="K66"/>
  <c r="I66"/>
  <c r="G66"/>
  <c r="E66"/>
  <c r="W65"/>
  <c r="V65"/>
  <c r="U65"/>
  <c r="S65"/>
  <c r="Q65"/>
  <c r="O65"/>
  <c r="M65"/>
  <c r="K65"/>
  <c r="I65"/>
  <c r="G65"/>
  <c r="E65"/>
  <c r="V64"/>
  <c r="W64" s="1"/>
  <c r="U64"/>
  <c r="S64"/>
  <c r="Q64"/>
  <c r="O64"/>
  <c r="M64"/>
  <c r="K64"/>
  <c r="I64"/>
  <c r="G64"/>
  <c r="E64"/>
  <c r="W63"/>
  <c r="V63"/>
  <c r="U63"/>
  <c r="S63"/>
  <c r="Q63"/>
  <c r="O63"/>
  <c r="M63"/>
  <c r="K63"/>
  <c r="I63"/>
  <c r="G63"/>
  <c r="E63"/>
  <c r="V62"/>
  <c r="W62" s="1"/>
  <c r="U62"/>
  <c r="S62"/>
  <c r="Q62"/>
  <c r="O62"/>
  <c r="M62"/>
  <c r="K62"/>
  <c r="I62"/>
  <c r="G62"/>
  <c r="E62"/>
  <c r="W61"/>
  <c r="V61"/>
  <c r="U61"/>
  <c r="S61"/>
  <c r="Q61"/>
  <c r="O61"/>
  <c r="M61"/>
  <c r="K61"/>
  <c r="I61"/>
  <c r="G61"/>
  <c r="E61"/>
  <c r="V60"/>
  <c r="W60" s="1"/>
  <c r="U60"/>
  <c r="S60"/>
  <c r="Q60"/>
  <c r="O60"/>
  <c r="M60"/>
  <c r="K60"/>
  <c r="I60"/>
  <c r="G60"/>
  <c r="E60"/>
  <c r="W59"/>
  <c r="V59"/>
  <c r="U59"/>
  <c r="S59"/>
  <c r="Q59"/>
  <c r="O59"/>
  <c r="M59"/>
  <c r="K59"/>
  <c r="I59"/>
  <c r="G59"/>
  <c r="E59"/>
  <c r="V58"/>
  <c r="W58" s="1"/>
  <c r="U58"/>
  <c r="S58"/>
  <c r="Q58"/>
  <c r="O58"/>
  <c r="M58"/>
  <c r="K58"/>
  <c r="I58"/>
  <c r="G58"/>
  <c r="E58"/>
  <c r="W57"/>
  <c r="V57"/>
  <c r="U57"/>
  <c r="S57"/>
  <c r="Q57"/>
  <c r="O57"/>
  <c r="M57"/>
  <c r="K57"/>
  <c r="I57"/>
  <c r="G57"/>
  <c r="E57"/>
  <c r="V56"/>
  <c r="W56" s="1"/>
  <c r="U56"/>
  <c r="S56"/>
  <c r="Q56"/>
  <c r="O56"/>
  <c r="M56"/>
  <c r="K56"/>
  <c r="I56"/>
  <c r="G56"/>
  <c r="E56"/>
  <c r="W55"/>
  <c r="V55"/>
  <c r="U55"/>
  <c r="S55"/>
  <c r="Q55"/>
  <c r="O55"/>
  <c r="M55"/>
  <c r="K55"/>
  <c r="I55"/>
  <c r="G55"/>
  <c r="E55"/>
  <c r="V54"/>
  <c r="W54" s="1"/>
  <c r="U54"/>
  <c r="S54"/>
  <c r="Q54"/>
  <c r="O54"/>
  <c r="M54"/>
  <c r="K54"/>
  <c r="I54"/>
  <c r="G54"/>
  <c r="E54"/>
  <c r="W53"/>
  <c r="V53"/>
  <c r="U53"/>
  <c r="S53"/>
  <c r="Q53"/>
  <c r="O53"/>
  <c r="M53"/>
  <c r="K53"/>
  <c r="I53"/>
  <c r="G53"/>
  <c r="E53"/>
  <c r="V52"/>
  <c r="W52" s="1"/>
  <c r="U52"/>
  <c r="S52"/>
  <c r="Q52"/>
  <c r="O52"/>
  <c r="M52"/>
  <c r="K52"/>
  <c r="I52"/>
  <c r="G52"/>
  <c r="E52"/>
  <c r="W51"/>
  <c r="V51"/>
  <c r="U51"/>
  <c r="S51"/>
  <c r="Q51"/>
  <c r="O51"/>
  <c r="M51"/>
  <c r="K51"/>
  <c r="I51"/>
  <c r="G51"/>
  <c r="E51"/>
  <c r="V50"/>
  <c r="W50" s="1"/>
  <c r="U50"/>
  <c r="S50"/>
  <c r="Q50"/>
  <c r="O50"/>
  <c r="M50"/>
  <c r="K50"/>
  <c r="I50"/>
  <c r="G50"/>
  <c r="E50"/>
  <c r="W49"/>
  <c r="V49"/>
  <c r="U49"/>
  <c r="S49"/>
  <c r="Q49"/>
  <c r="O49"/>
  <c r="M49"/>
  <c r="K49"/>
  <c r="I49"/>
  <c r="G49"/>
  <c r="E49"/>
  <c r="V48"/>
  <c r="W48" s="1"/>
  <c r="U48"/>
  <c r="S48"/>
  <c r="Q48"/>
  <c r="O48"/>
  <c r="M48"/>
  <c r="K48"/>
  <c r="I48"/>
  <c r="G48"/>
  <c r="E48"/>
  <c r="W47"/>
  <c r="V47"/>
  <c r="U47"/>
  <c r="S47"/>
  <c r="Q47"/>
  <c r="O47"/>
  <c r="M47"/>
  <c r="K47"/>
  <c r="I47"/>
  <c r="G47"/>
  <c r="E47"/>
  <c r="V46"/>
  <c r="W46" s="1"/>
  <c r="U46"/>
  <c r="S46"/>
  <c r="Q46"/>
  <c r="O46"/>
  <c r="M46"/>
  <c r="K46"/>
  <c r="I46"/>
  <c r="G46"/>
  <c r="E46"/>
  <c r="W45"/>
  <c r="V45"/>
  <c r="U45"/>
  <c r="S45"/>
  <c r="Q45"/>
  <c r="O45"/>
  <c r="M45"/>
  <c r="K45"/>
  <c r="I45"/>
  <c r="G45"/>
  <c r="E45"/>
  <c r="V44"/>
  <c r="W44" s="1"/>
  <c r="U44"/>
  <c r="S44"/>
  <c r="Q44"/>
  <c r="O44"/>
  <c r="M44"/>
  <c r="K44"/>
  <c r="I44"/>
  <c r="G44"/>
  <c r="E44"/>
  <c r="W43"/>
  <c r="V43"/>
  <c r="U43"/>
  <c r="S43"/>
  <c r="Q43"/>
  <c r="O43"/>
  <c r="M43"/>
  <c r="K43"/>
  <c r="I43"/>
  <c r="G43"/>
  <c r="E43"/>
  <c r="V42"/>
  <c r="W42" s="1"/>
  <c r="U42"/>
  <c r="S42"/>
  <c r="Q42"/>
  <c r="O42"/>
  <c r="M42"/>
  <c r="K42"/>
  <c r="I42"/>
  <c r="G42"/>
  <c r="E42"/>
  <c r="W41"/>
  <c r="V41"/>
  <c r="U41"/>
  <c r="S41"/>
  <c r="Q41"/>
  <c r="O41"/>
  <c r="M41"/>
  <c r="K41"/>
  <c r="I41"/>
  <c r="G41"/>
  <c r="E41"/>
  <c r="V40"/>
  <c r="W40" s="1"/>
  <c r="U40"/>
  <c r="S40"/>
  <c r="Q40"/>
  <c r="O40"/>
  <c r="M40"/>
  <c r="K40"/>
  <c r="I40"/>
  <c r="G40"/>
  <c r="E40"/>
  <c r="W39"/>
  <c r="V39"/>
  <c r="U39"/>
  <c r="S39"/>
  <c r="Q39"/>
  <c r="O39"/>
  <c r="M39"/>
  <c r="K39"/>
  <c r="I39"/>
  <c r="G39"/>
  <c r="E39"/>
  <c r="V38"/>
  <c r="W38" s="1"/>
  <c r="U38"/>
  <c r="S38"/>
  <c r="Q38"/>
  <c r="O38"/>
  <c r="M38"/>
  <c r="K38"/>
  <c r="I38"/>
  <c r="G38"/>
  <c r="E38"/>
  <c r="W37"/>
  <c r="V37"/>
  <c r="U37"/>
  <c r="S37"/>
  <c r="Q37"/>
  <c r="O37"/>
  <c r="M37"/>
  <c r="K37"/>
  <c r="I37"/>
  <c r="G37"/>
  <c r="E37"/>
  <c r="V36"/>
  <c r="W36" s="1"/>
  <c r="U36"/>
  <c r="S36"/>
  <c r="Q36"/>
  <c r="O36"/>
  <c r="M36"/>
  <c r="K36"/>
  <c r="I36"/>
  <c r="G36"/>
  <c r="E36"/>
  <c r="W35"/>
  <c r="V35"/>
  <c r="U35"/>
  <c r="S35"/>
  <c r="Q35"/>
  <c r="O35"/>
  <c r="M35"/>
  <c r="K35"/>
  <c r="I35"/>
  <c r="G35"/>
  <c r="E35"/>
  <c r="V34"/>
  <c r="W34" s="1"/>
  <c r="U34"/>
  <c r="S34"/>
  <c r="Q34"/>
  <c r="O34"/>
  <c r="M34"/>
  <c r="K34"/>
  <c r="I34"/>
  <c r="G34"/>
  <c r="E34"/>
  <c r="W33"/>
  <c r="V33"/>
  <c r="U33"/>
  <c r="S33"/>
  <c r="Q33"/>
  <c r="O33"/>
  <c r="M33"/>
  <c r="K33"/>
  <c r="I33"/>
  <c r="G33"/>
  <c r="E33"/>
  <c r="V32"/>
  <c r="W32" s="1"/>
  <c r="U32"/>
  <c r="S32"/>
  <c r="Q32"/>
  <c r="O32"/>
  <c r="M32"/>
  <c r="K32"/>
  <c r="I32"/>
  <c r="G32"/>
  <c r="E32"/>
  <c r="W31"/>
  <c r="V31"/>
  <c r="U31"/>
  <c r="S31"/>
  <c r="Q31"/>
  <c r="O31"/>
  <c r="M31"/>
  <c r="K31"/>
  <c r="I31"/>
  <c r="G31"/>
  <c r="E31"/>
  <c r="V30"/>
  <c r="W30" s="1"/>
  <c r="U30"/>
  <c r="S30"/>
  <c r="Q30"/>
  <c r="O30"/>
  <c r="M30"/>
  <c r="K30"/>
  <c r="I30"/>
  <c r="G30"/>
  <c r="E30"/>
  <c r="W29"/>
  <c r="V29"/>
  <c r="U29"/>
  <c r="S29"/>
  <c r="Q29"/>
  <c r="O29"/>
  <c r="M29"/>
  <c r="K29"/>
  <c r="I29"/>
  <c r="G29"/>
  <c r="E29"/>
  <c r="V28"/>
  <c r="W28" s="1"/>
  <c r="U28"/>
  <c r="S28"/>
  <c r="Q28"/>
  <c r="O28"/>
  <c r="M28"/>
  <c r="K28"/>
  <c r="I28"/>
  <c r="G28"/>
  <c r="E28"/>
  <c r="W27"/>
  <c r="V27"/>
  <c r="U27"/>
  <c r="S27"/>
  <c r="Q27"/>
  <c r="O27"/>
  <c r="M27"/>
  <c r="K27"/>
  <c r="I27"/>
  <c r="G27"/>
  <c r="E27"/>
  <c r="V26"/>
  <c r="W26" s="1"/>
  <c r="U26"/>
  <c r="S26"/>
  <c r="Q26"/>
  <c r="O26"/>
  <c r="M26"/>
  <c r="K26"/>
  <c r="I26"/>
  <c r="G26"/>
  <c r="E26"/>
  <c r="W25"/>
  <c r="V25"/>
  <c r="U25"/>
  <c r="S25"/>
  <c r="Q25"/>
  <c r="O25"/>
  <c r="M25"/>
  <c r="K25"/>
  <c r="I25"/>
  <c r="G25"/>
  <c r="E25"/>
  <c r="V24"/>
  <c r="W24" s="1"/>
  <c r="U24"/>
  <c r="S24"/>
  <c r="Q24"/>
  <c r="O24"/>
  <c r="M24"/>
  <c r="K24"/>
  <c r="I24"/>
  <c r="G24"/>
  <c r="E24"/>
  <c r="W23"/>
  <c r="V23"/>
  <c r="U23"/>
  <c r="S23"/>
  <c r="Q23"/>
  <c r="O23"/>
  <c r="M23"/>
  <c r="K23"/>
  <c r="I23"/>
  <c r="G23"/>
  <c r="E23"/>
  <c r="V22"/>
  <c r="W22" s="1"/>
  <c r="U22"/>
  <c r="S22"/>
  <c r="Q22"/>
  <c r="O22"/>
  <c r="M22"/>
  <c r="K22"/>
  <c r="I22"/>
  <c r="G22"/>
  <c r="E22"/>
  <c r="W21"/>
  <c r="V21"/>
  <c r="U21"/>
  <c r="S21"/>
  <c r="Q21"/>
  <c r="O21"/>
  <c r="M21"/>
  <c r="K21"/>
  <c r="I21"/>
  <c r="G21"/>
  <c r="E21"/>
  <c r="V20"/>
  <c r="W20" s="1"/>
  <c r="U20"/>
  <c r="S20"/>
  <c r="Q20"/>
  <c r="O20"/>
  <c r="M20"/>
  <c r="K20"/>
  <c r="I20"/>
  <c r="G20"/>
  <c r="E20"/>
  <c r="W19"/>
  <c r="V19"/>
  <c r="U19"/>
  <c r="S19"/>
  <c r="Q19"/>
  <c r="O19"/>
  <c r="M19"/>
  <c r="K19"/>
  <c r="I19"/>
  <c r="G19"/>
  <c r="E19"/>
  <c r="V18"/>
  <c r="W18" s="1"/>
  <c r="U18"/>
  <c r="S18"/>
  <c r="Q18"/>
  <c r="O18"/>
  <c r="M18"/>
  <c r="K18"/>
  <c r="I18"/>
  <c r="G18"/>
  <c r="E18"/>
  <c r="W17"/>
  <c r="V17"/>
  <c r="U17"/>
  <c r="S17"/>
  <c r="Q17"/>
  <c r="O17"/>
  <c r="M17"/>
  <c r="K17"/>
  <c r="I17"/>
  <c r="G17"/>
  <c r="E17"/>
  <c r="V16"/>
  <c r="W16" s="1"/>
  <c r="U16"/>
  <c r="S16"/>
  <c r="Q16"/>
  <c r="O16"/>
  <c r="M16"/>
  <c r="K16"/>
  <c r="I16"/>
  <c r="G16"/>
  <c r="E16"/>
  <c r="W15"/>
  <c r="V15"/>
  <c r="U15"/>
  <c r="S15"/>
  <c r="Q15"/>
  <c r="O15"/>
  <c r="M15"/>
  <c r="K15"/>
  <c r="I15"/>
  <c r="G15"/>
  <c r="E15"/>
  <c r="V14"/>
  <c r="W14" s="1"/>
  <c r="U14"/>
  <c r="S14"/>
  <c r="Q14"/>
  <c r="O14"/>
  <c r="M14"/>
  <c r="K14"/>
  <c r="I14"/>
  <c r="G14"/>
  <c r="E14"/>
  <c r="W13"/>
  <c r="V13"/>
  <c r="U13"/>
  <c r="S13"/>
  <c r="Q13"/>
  <c r="O13"/>
  <c r="M13"/>
  <c r="K13"/>
  <c r="I13"/>
  <c r="G13"/>
  <c r="E13"/>
  <c r="V12"/>
  <c r="W12" s="1"/>
  <c r="U12"/>
  <c r="S12"/>
  <c r="Q12"/>
  <c r="O12"/>
  <c r="M12"/>
  <c r="K12"/>
  <c r="I12"/>
  <c r="G12"/>
  <c r="E12"/>
  <c r="W11"/>
  <c r="V11"/>
  <c r="U11"/>
  <c r="S11"/>
  <c r="Q11"/>
  <c r="O11"/>
  <c r="M11"/>
  <c r="K11"/>
  <c r="I11"/>
  <c r="G11"/>
  <c r="E11"/>
  <c r="V10"/>
  <c r="W10" s="1"/>
  <c r="U10"/>
  <c r="S10"/>
  <c r="Q10"/>
  <c r="O10"/>
  <c r="M10"/>
  <c r="K10"/>
  <c r="I10"/>
  <c r="G10"/>
  <c r="E10"/>
  <c r="W9"/>
  <c r="V9"/>
  <c r="U9"/>
  <c r="S9"/>
  <c r="Q9"/>
  <c r="O9"/>
  <c r="M9"/>
  <c r="K9"/>
  <c r="I9"/>
  <c r="G9"/>
  <c r="E9"/>
  <c r="V8"/>
  <c r="W8" s="1"/>
  <c r="U8"/>
  <c r="S8"/>
  <c r="Q8"/>
  <c r="O8"/>
  <c r="M8"/>
  <c r="K8"/>
  <c r="I8"/>
  <c r="G8"/>
  <c r="E8"/>
  <c r="W7"/>
  <c r="V7"/>
  <c r="U7"/>
  <c r="S7"/>
  <c r="Q7"/>
  <c r="O7"/>
  <c r="M7"/>
  <c r="K7"/>
  <c r="I7"/>
  <c r="G7"/>
  <c r="E7"/>
  <c r="V6"/>
  <c r="W6" s="1"/>
  <c r="U6"/>
  <c r="S6"/>
  <c r="Q6"/>
  <c r="O6"/>
  <c r="M6"/>
  <c r="K6"/>
  <c r="I6"/>
  <c r="G6"/>
  <c r="E6"/>
  <c r="W5"/>
  <c r="V5"/>
  <c r="U5"/>
  <c r="S5"/>
  <c r="Q5"/>
  <c r="O5"/>
  <c r="M5"/>
  <c r="K5"/>
  <c r="I5"/>
  <c r="G5"/>
  <c r="E5"/>
  <c r="V4"/>
  <c r="W4" s="1"/>
  <c r="U4"/>
  <c r="S4"/>
  <c r="Q4"/>
  <c r="O4"/>
  <c r="M4"/>
  <c r="K4"/>
  <c r="I4"/>
  <c r="G4"/>
  <c r="E4"/>
  <c r="W148" l="1"/>
  <c r="D74"/>
  <c r="E74" s="1"/>
  <c r="F74"/>
  <c r="G74" s="1"/>
  <c r="H74"/>
  <c r="I74" s="1"/>
  <c r="R74"/>
  <c r="S74" s="1"/>
  <c r="V74"/>
  <c r="W74" s="1"/>
  <c r="E78"/>
  <c r="G78"/>
  <c r="I78"/>
  <c r="K78"/>
  <c r="M78"/>
  <c r="O78"/>
  <c r="Q78"/>
  <c r="S78"/>
  <c r="E148"/>
  <c r="G148"/>
  <c r="I148"/>
  <c r="K148"/>
  <c r="M148"/>
  <c r="O148"/>
  <c r="Q148"/>
  <c r="S148"/>
  <c r="U148"/>
  <c r="E151"/>
  <c r="G151"/>
  <c r="I151"/>
  <c r="K151"/>
  <c r="M151"/>
  <c r="O151"/>
  <c r="Q151"/>
  <c r="S151"/>
  <c r="D153"/>
  <c r="E153" s="1"/>
  <c r="F153"/>
  <c r="G153" s="1"/>
  <c r="H153"/>
  <c r="I153" s="1"/>
  <c r="J153"/>
  <c r="K153" s="1"/>
  <c r="L153"/>
  <c r="M153" s="1"/>
  <c r="N153"/>
  <c r="O153" s="1"/>
  <c r="P153"/>
  <c r="Q153" s="1"/>
  <c r="R153"/>
  <c r="S153" s="1"/>
  <c r="T153"/>
  <c r="U153" s="1"/>
  <c r="E73"/>
  <c r="W76"/>
  <c r="W150"/>
  <c r="V153" l="1"/>
  <c r="W153" l="1"/>
</calcChain>
</file>

<file path=xl/sharedStrings.xml><?xml version="1.0" encoding="utf-8"?>
<sst xmlns="http://schemas.openxmlformats.org/spreadsheetml/2006/main" count="199" uniqueCount="174">
  <si>
    <t>2010-2011</t>
  </si>
  <si>
    <t>Expenditures by Object*</t>
  </si>
  <si>
    <t>Oct.  2010 Elementary Secondary Membership</t>
  </si>
  <si>
    <t>Salaries</t>
  </si>
  <si>
    <t>Benefits</t>
  </si>
  <si>
    <t>Purchased Professional &amp; Technical Services</t>
  </si>
  <si>
    <t>Purchased Property Services</t>
  </si>
  <si>
    <t>Other Purchased Services</t>
  </si>
  <si>
    <t>Supplies</t>
  </si>
  <si>
    <t>Property</t>
  </si>
  <si>
    <t>Other Objects</t>
  </si>
  <si>
    <t>Other Uses of Funds</t>
  </si>
  <si>
    <t>Total Expenditures
Plus
Other Uses of Funds</t>
  </si>
  <si>
    <t>LEA</t>
  </si>
  <si>
    <t>DISTRICT</t>
  </si>
  <si>
    <t xml:space="preserve">Object Code 100 </t>
  </si>
  <si>
    <t>Per Pupil</t>
  </si>
  <si>
    <t xml:space="preserve">Object Code 200 </t>
  </si>
  <si>
    <t xml:space="preserve">Object Code 300 </t>
  </si>
  <si>
    <t xml:space="preserve">Object Code 400 </t>
  </si>
  <si>
    <t xml:space="preserve">Object Code 500 </t>
  </si>
  <si>
    <t xml:space="preserve">Object Code 600 </t>
  </si>
  <si>
    <t xml:space="preserve">Object Code 700 </t>
  </si>
  <si>
    <t xml:space="preserve">Object Code 800 </t>
  </si>
  <si>
    <t xml:space="preserve">Object Code 900 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</si>
  <si>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</si>
  <si>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</si>
  <si>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</si>
  <si>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</si>
  <si>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</si>
  <si>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</si>
  <si>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</si>
  <si>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</si>
  <si>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 xml:space="preserve">Caddo Parish School Board 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</si>
  <si>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</si>
  <si>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</si>
  <si>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</si>
  <si>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</si>
  <si>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</si>
  <si>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</si>
  <si>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</si>
  <si>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 xml:space="preserve">East Baton Rouge Parish School Board 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</si>
  <si>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</si>
  <si>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</si>
  <si>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</si>
  <si>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</si>
  <si>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</si>
  <si>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</si>
  <si>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</si>
  <si>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</si>
  <si>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</si>
  <si>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</si>
  <si>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</si>
  <si>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Board*</t>
  </si>
  <si>
    <t>LaSalle Parish School Board</t>
  </si>
  <si>
    <t xml:space="preserve">Lincoln Parish School Board 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</si>
  <si>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</si>
  <si>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</si>
  <si>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</si>
  <si>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</si>
  <si>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</si>
  <si>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 xml:space="preserve">Ouachita Parish School Board </t>
  </si>
  <si>
    <t>Plaquemines Parish School Board*</t>
  </si>
  <si>
    <t xml:space="preserve">Pointe Coupee Parish School Board </t>
  </si>
  <si>
    <t>Rapides Parish School Board</t>
  </si>
  <si>
    <t>Red River Parish School Board</t>
  </si>
  <si>
    <t>Richland Parish School Board</t>
  </si>
  <si>
    <t>Sabine Parish School Board</t>
  </si>
  <si>
    <t>St. Bernard Parish School Board*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</si>
  <si>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</si>
  <si>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</si>
  <si>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</si>
  <si>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</si>
  <si>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</si>
  <si>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</si>
  <si>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</si>
  <si>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Board*</t>
  </si>
  <si>
    <t>Tangipahoa Parish School Board</t>
  </si>
  <si>
    <t>Tensas Parish School Board</t>
  </si>
  <si>
    <t xml:space="preserve">Terrebonne Parish School Board </t>
  </si>
  <si>
    <t xml:space="preserve">Union Parish School Board 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</si>
  <si>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</si>
  <si>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</si>
  <si>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</si>
  <si>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</si>
  <si>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</si>
  <si>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</si>
  <si>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</si>
  <si>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</si>
  <si>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</si>
  <si>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</si>
  <si>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</si>
  <si>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</si>
  <si>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</si>
  <si>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OPERATED)*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</si>
  <si>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</si>
  <si>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</si>
  <si>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</si>
  <si>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</si>
  <si>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</si>
  <si>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</si>
  <si>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</si>
  <si>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</si>
  <si>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</si>
  <si>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</si>
  <si>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</si>
  <si>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</si>
  <si>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</si>
  <si>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</si>
  <si>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</si>
  <si>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</si>
  <si>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</si>
  <si>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</si>
  <si>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</si>
  <si>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</si>
  <si>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</si>
  <si>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</si>
  <si>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</si>
  <si>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</si>
  <si>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</si>
  <si>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</si>
  <si>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</si>
  <si>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</si>
  <si>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</si>
  <si>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</si>
  <si>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</si>
  <si>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</si>
  <si>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</si>
  <si>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</si>
  <si>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</si>
  <si>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</si>
  <si>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</si>
  <si>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</si>
  <si>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</si>
  <si>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</si>
  <si>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</si>
  <si>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</si>
  <si>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</si>
  <si>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</si>
  <si>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</si>
  <si>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</si>
  <si>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School*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</si>
  <si>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</si>
  <si>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</si>
  <si>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</si>
  <si>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</si>
  <si>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</si>
  <si>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</si>
  <si>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</si>
  <si>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</si>
  <si>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</si>
  <si>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</si>
  <si>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</si>
  <si>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</si>
  <si>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</si>
  <si>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</si>
  <si>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</si>
  <si>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</si>
  <si>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</si>
  <si>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</si>
  <si>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</si>
  <si>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</si>
  <si>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 xml:space="preserve">KIPP New Orleans Leadership Academy </t>
  </si>
  <si>
    <t>Samuel J. Green (MSA)</t>
  </si>
  <si>
    <t>New Orleans Charter Middle School</t>
  </si>
  <si>
    <t>John Dibert Community School</t>
  </si>
  <si>
    <t>Total Type 5 Charter Schools</t>
  </si>
  <si>
    <t>A02</t>
  </si>
  <si>
    <t xml:space="preserve">Office of Juvenile Justice </t>
  </si>
  <si>
    <t>Total Office of Juvenile Justice Schools **</t>
  </si>
  <si>
    <t>Total State</t>
  </si>
  <si>
    <t>Includes KPC 51115, 51120, 51130 under Other Uses of Funds.</t>
  </si>
  <si>
    <t>* Excludes one-time Hurricane Related expenditures</t>
  </si>
  <si>
    <t xml:space="preserve">**Includes all students for which education is provided.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</si>
</sst>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4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7" fillId="3" borderId="5" xfId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7" fillId="0" borderId="2" xfId="2" applyFont="1" applyFill="1" applyBorder="1" applyAlignment="1">
      <alignment wrapText="1"/>
    </xf>
    <xf numFmtId="3" fontId="7" fillId="4" borderId="7" xfId="2" applyNumberFormat="1" applyFont="1" applyFill="1" applyBorder="1" applyAlignment="1">
      <alignment horizontal="right" wrapText="1"/>
    </xf>
    <xf numFmtId="164" fontId="7" fillId="0" borderId="2" xfId="2" applyNumberFormat="1" applyFont="1" applyFill="1" applyBorder="1" applyAlignment="1">
      <alignment horizontal="right" wrapText="1"/>
    </xf>
    <xf numFmtId="164" fontId="7" fillId="0" borderId="8" xfId="2" applyNumberFormat="1" applyFont="1" applyFill="1" applyBorder="1" applyAlignment="1">
      <alignment horizontal="right" wrapText="1"/>
    </xf>
    <xf numFmtId="164" fontId="7" fillId="5" borderId="2" xfId="2" applyNumberFormat="1" applyFont="1" applyFill="1" applyBorder="1" applyAlignment="1">
      <alignment horizontal="right" wrapText="1"/>
    </xf>
    <xf numFmtId="0" fontId="7" fillId="0" borderId="7" xfId="2" applyFont="1" applyFill="1" applyBorder="1" applyAlignment="1">
      <alignment horizontal="right" wrapText="1"/>
    </xf>
    <xf numFmtId="0" fontId="7" fillId="0" borderId="7" xfId="2" applyFont="1" applyFill="1" applyBorder="1" applyAlignment="1">
      <alignment wrapText="1"/>
    </xf>
    <xf numFmtId="164" fontId="7" fillId="0" borderId="7" xfId="2" applyNumberFormat="1" applyFont="1" applyFill="1" applyBorder="1" applyAlignment="1">
      <alignment horizontal="right" wrapText="1"/>
    </xf>
    <xf numFmtId="164" fontId="7" fillId="0" borderId="9" xfId="2" applyNumberFormat="1" applyFont="1" applyFill="1" applyBorder="1" applyAlignment="1">
      <alignment horizontal="right" wrapText="1"/>
    </xf>
    <xf numFmtId="164" fontId="7" fillId="5" borderId="7" xfId="2" applyNumberFormat="1" applyFont="1" applyFill="1" applyBorder="1" applyAlignment="1">
      <alignment horizontal="right" wrapText="1"/>
    </xf>
    <xf numFmtId="0" fontId="4" fillId="0" borderId="0" xfId="0" applyFont="1" applyBorder="1"/>
    <xf numFmtId="0" fontId="7" fillId="0" borderId="3" xfId="2" applyFont="1" applyFill="1" applyBorder="1" applyAlignment="1">
      <alignment horizontal="right" wrapText="1"/>
    </xf>
    <xf numFmtId="0" fontId="7" fillId="0" borderId="3" xfId="2" applyFont="1" applyFill="1" applyBorder="1" applyAlignment="1">
      <alignment horizontal="left" wrapText="1"/>
    </xf>
    <xf numFmtId="3" fontId="7" fillId="4" borderId="3" xfId="2" applyNumberFormat="1" applyFont="1" applyFill="1" applyBorder="1" applyAlignment="1">
      <alignment horizontal="right" wrapText="1"/>
    </xf>
    <xf numFmtId="164" fontId="7" fillId="0" borderId="3" xfId="2" applyNumberFormat="1" applyFont="1" applyFill="1" applyBorder="1" applyAlignment="1">
      <alignment horizontal="right" wrapText="1"/>
    </xf>
    <xf numFmtId="164" fontId="7" fillId="0" borderId="10" xfId="2" applyNumberFormat="1" applyFont="1" applyFill="1" applyBorder="1" applyAlignment="1">
      <alignment horizontal="right" wrapText="1"/>
    </xf>
    <xf numFmtId="164" fontId="7" fillId="5" borderId="3" xfId="2" applyNumberFormat="1" applyFont="1" applyFill="1" applyBorder="1" applyAlignment="1">
      <alignment horizontal="right" wrapText="1"/>
    </xf>
    <xf numFmtId="0" fontId="7" fillId="0" borderId="3" xfId="2" applyFont="1" applyFill="1" applyBorder="1" applyAlignment="1">
      <alignment wrapText="1"/>
    </xf>
    <xf numFmtId="0" fontId="4" fillId="0" borderId="4" xfId="0" applyFont="1" applyBorder="1"/>
    <xf numFmtId="0" fontId="3" fillId="0" borderId="3" xfId="0" applyFont="1" applyBorder="1"/>
    <xf numFmtId="3" fontId="3" fillId="2" borderId="3" xfId="0" applyNumberFormat="1" applyFont="1" applyFill="1" applyBorder="1"/>
    <xf numFmtId="164" fontId="3" fillId="0" borderId="3" xfId="0" applyNumberFormat="1" applyFont="1" applyBorder="1" applyAlignment="1">
      <alignment vertical="top"/>
    </xf>
    <xf numFmtId="164" fontId="3" fillId="0" borderId="3" xfId="0" applyNumberFormat="1" applyFont="1" applyBorder="1"/>
    <xf numFmtId="164" fontId="3" fillId="0" borderId="10" xfId="0" applyNumberFormat="1" applyFont="1" applyBorder="1"/>
    <xf numFmtId="164" fontId="3" fillId="0" borderId="7" xfId="0" applyNumberFormat="1" applyFont="1" applyBorder="1"/>
    <xf numFmtId="164" fontId="3" fillId="0" borderId="9" xfId="0" applyNumberFormat="1" applyFont="1" applyBorder="1"/>
    <xf numFmtId="164" fontId="5" fillId="3" borderId="7" xfId="0" applyNumberFormat="1" applyFont="1" applyFill="1" applyBorder="1"/>
    <xf numFmtId="0" fontId="4" fillId="6" borderId="11" xfId="0" applyFont="1" applyFill="1" applyBorder="1"/>
    <xf numFmtId="0" fontId="4" fillId="6" borderId="12" xfId="0" applyFont="1" applyFill="1" applyBorder="1"/>
    <xf numFmtId="0" fontId="4" fillId="6" borderId="6" xfId="0" applyFont="1" applyFill="1" applyBorder="1"/>
    <xf numFmtId="0" fontId="7" fillId="0" borderId="13" xfId="2" applyFont="1" applyFill="1" applyBorder="1" applyAlignment="1">
      <alignment horizontal="right" wrapText="1"/>
    </xf>
    <xf numFmtId="0" fontId="7" fillId="0" borderId="14" xfId="2" applyFont="1" applyFill="1" applyBorder="1" applyAlignment="1">
      <alignment horizontal="left" wrapText="1"/>
    </xf>
    <xf numFmtId="0" fontId="4" fillId="0" borderId="14" xfId="0" applyFont="1" applyBorder="1"/>
    <xf numFmtId="0" fontId="3" fillId="0" borderId="15" xfId="0" applyFont="1" applyBorder="1" applyAlignment="1">
      <alignment horizontal="left"/>
    </xf>
    <xf numFmtId="3" fontId="3" fillId="2" borderId="13" xfId="0" applyNumberFormat="1" applyFont="1" applyFill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0" xfId="0" applyNumberFormat="1" applyFont="1"/>
    <xf numFmtId="164" fontId="5" fillId="3" borderId="5" xfId="0" applyNumberFormat="1" applyFont="1" applyFill="1" applyBorder="1"/>
    <xf numFmtId="0" fontId="4" fillId="6" borderId="16" xfId="0" applyFont="1" applyFill="1" applyBorder="1"/>
    <xf numFmtId="0" fontId="4" fillId="6" borderId="17" xfId="0" applyFont="1" applyFill="1" applyBorder="1"/>
    <xf numFmtId="0" fontId="4" fillId="6" borderId="18" xfId="0" applyFont="1" applyFill="1" applyBorder="1"/>
    <xf numFmtId="164" fontId="7" fillId="0" borderId="19" xfId="2" applyNumberFormat="1" applyFont="1" applyFill="1" applyBorder="1" applyAlignment="1">
      <alignment horizontal="right" wrapText="1"/>
    </xf>
    <xf numFmtId="0" fontId="7" fillId="7" borderId="1" xfId="3" applyFont="1" applyFill="1" applyBorder="1" applyAlignment="1">
      <alignment horizontal="right" wrapText="1"/>
    </xf>
    <xf numFmtId="0" fontId="7" fillId="7" borderId="3" xfId="3" applyFont="1" applyFill="1" applyBorder="1" applyAlignment="1">
      <alignment wrapText="1"/>
    </xf>
    <xf numFmtId="164" fontId="7" fillId="7" borderId="3" xfId="2" applyNumberFormat="1" applyFont="1" applyFill="1" applyBorder="1" applyAlignment="1">
      <alignment horizontal="right" wrapText="1"/>
    </xf>
    <xf numFmtId="164" fontId="7" fillId="7" borderId="10" xfId="2" applyNumberFormat="1" applyFont="1" applyFill="1" applyBorder="1" applyAlignment="1">
      <alignment horizontal="right" wrapText="1"/>
    </xf>
    <xf numFmtId="0" fontId="4" fillId="7" borderId="0" xfId="0" applyFont="1" applyFill="1" applyBorder="1"/>
    <xf numFmtId="164" fontId="3" fillId="0" borderId="20" xfId="0" applyNumberFormat="1" applyFont="1" applyBorder="1"/>
    <xf numFmtId="164" fontId="5" fillId="3" borderId="20" xfId="0" applyNumberFormat="1" applyFont="1" applyFill="1" applyBorder="1"/>
    <xf numFmtId="0" fontId="7" fillId="7" borderId="7" xfId="3" applyFont="1" applyFill="1" applyBorder="1" applyAlignment="1">
      <alignment horizontal="right" wrapText="1"/>
    </xf>
    <xf numFmtId="0" fontId="7" fillId="7" borderId="7" xfId="3" applyFont="1" applyFill="1" applyBorder="1" applyAlignment="1">
      <alignment wrapText="1"/>
    </xf>
    <xf numFmtId="164" fontId="7" fillId="7" borderId="7" xfId="2" applyNumberFormat="1" applyFont="1" applyFill="1" applyBorder="1" applyAlignment="1">
      <alignment horizontal="right" wrapText="1"/>
    </xf>
    <xf numFmtId="164" fontId="7" fillId="7" borderId="9" xfId="2" applyNumberFormat="1" applyFont="1" applyFill="1" applyBorder="1" applyAlignment="1">
      <alignment horizontal="right" wrapText="1"/>
    </xf>
    <xf numFmtId="0" fontId="7" fillId="7" borderId="3" xfId="3" applyFont="1" applyFill="1" applyBorder="1" applyAlignment="1">
      <alignment horizontal="right" wrapText="1"/>
    </xf>
    <xf numFmtId="0" fontId="4" fillId="7" borderId="1" xfId="0" applyFont="1" applyFill="1" applyBorder="1"/>
    <xf numFmtId="0" fontId="7" fillId="7" borderId="7" xfId="3" applyFont="1" applyFill="1" applyBorder="1" applyAlignment="1">
      <alignment horizontal="left" wrapText="1"/>
    </xf>
    <xf numFmtId="0" fontId="4" fillId="0" borderId="1" xfId="0" applyFont="1" applyBorder="1"/>
    <xf numFmtId="0" fontId="7" fillId="0" borderId="7" xfId="2" applyFont="1" applyFill="1" applyBorder="1" applyAlignment="1">
      <alignment horizontal="left" wrapText="1"/>
    </xf>
    <xf numFmtId="164" fontId="3" fillId="0" borderId="14" xfId="0" applyNumberFormat="1" applyFont="1" applyBorder="1"/>
    <xf numFmtId="164" fontId="3" fillId="0" borderId="1" xfId="0" applyNumberFormat="1" applyFont="1" applyBorder="1"/>
    <xf numFmtId="164" fontId="3" fillId="0" borderId="21" xfId="0" applyNumberFormat="1" applyFont="1" applyBorder="1"/>
    <xf numFmtId="164" fontId="5" fillId="3" borderId="3" xfId="0" applyNumberFormat="1" applyFont="1" applyFill="1" applyBorder="1"/>
    <xf numFmtId="3" fontId="4" fillId="2" borderId="13" xfId="0" applyNumberFormat="1" applyFont="1" applyFill="1" applyBorder="1"/>
    <xf numFmtId="0" fontId="4" fillId="0" borderId="22" xfId="0" applyFont="1" applyBorder="1"/>
    <xf numFmtId="0" fontId="3" fillId="0" borderId="23" xfId="0" applyFont="1" applyBorder="1" applyAlignment="1">
      <alignment horizontal="left"/>
    </xf>
    <xf numFmtId="164" fontId="3" fillId="0" borderId="24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3" fillId="0" borderId="27" xfId="0" applyNumberFormat="1" applyFont="1" applyBorder="1"/>
    <xf numFmtId="164" fontId="5" fillId="3" borderId="24" xfId="0" applyNumberFormat="1" applyFont="1" applyFill="1" applyBorder="1"/>
    <xf numFmtId="0" fontId="4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38" fontId="4" fillId="0" borderId="0" xfId="0" applyNumberFormat="1" applyFont="1" applyFill="1" applyAlignment="1">
      <alignment vertical="top" wrapText="1"/>
    </xf>
    <xf numFmtId="164" fontId="4" fillId="0" borderId="0" xfId="0" applyNumberFormat="1" applyFont="1"/>
    <xf numFmtId="38" fontId="4" fillId="0" borderId="0" xfId="4" applyNumberFormat="1" applyFont="1" applyFill="1" applyAlignment="1">
      <alignment horizontal="left" vertical="top" wrapText="1"/>
    </xf>
    <xf numFmtId="0" fontId="4" fillId="0" borderId="28" xfId="0" applyFont="1" applyBorder="1" applyAlignment="1">
      <alignment horizontal="left" vertical="center" wrapText="1"/>
    </xf>
    <xf numFmtId="38" fontId="4" fillId="0" borderId="0" xfId="4" applyNumberFormat="1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44">
    <cellStyle name="Comma 2" xfId="5"/>
    <cellStyle name="Comma 3" xfId="6"/>
    <cellStyle name="Normal" xfId="0" builtinId="0"/>
    <cellStyle name="Normal 109" xfId="7"/>
    <cellStyle name="Normal 112" xfId="8"/>
    <cellStyle name="Normal 135" xfId="9"/>
    <cellStyle name="Normal 16" xfId="10"/>
    <cellStyle name="Normal 16 2" xfId="11"/>
    <cellStyle name="Normal 19" xfId="12"/>
    <cellStyle name="Normal 19 2" xfId="13"/>
    <cellStyle name="Normal 2" xfId="14"/>
    <cellStyle name="Normal 2 2" xfId="15"/>
    <cellStyle name="Normal 2 3" xfId="16"/>
    <cellStyle name="Normal 3" xfId="17"/>
    <cellStyle name="Normal 3 2" xfId="18"/>
    <cellStyle name="Normal 35" xfId="19"/>
    <cellStyle name="Normal 36" xfId="20"/>
    <cellStyle name="Normal 37" xfId="21"/>
    <cellStyle name="Normal 37 2" xfId="22"/>
    <cellStyle name="Normal 38" xfId="23"/>
    <cellStyle name="Normal 38 2" xfId="4"/>
    <cellStyle name="Normal 39" xfId="24"/>
    <cellStyle name="Normal 39 2" xfId="25"/>
    <cellStyle name="Normal 39 2 2" xfId="26"/>
    <cellStyle name="Normal 4" xfId="27"/>
    <cellStyle name="Normal 4 2" xfId="28"/>
    <cellStyle name="Normal 4 3" xfId="29"/>
    <cellStyle name="Normal 4 4" xfId="30"/>
    <cellStyle name="Normal 4 5" xfId="31"/>
    <cellStyle name="Normal 4 6" xfId="32"/>
    <cellStyle name="Normal 46" xfId="33"/>
    <cellStyle name="Normal 46 2" xfId="34"/>
    <cellStyle name="Normal 47" xfId="35"/>
    <cellStyle name="Normal 56" xfId="36"/>
    <cellStyle name="Normal 64" xfId="37"/>
    <cellStyle name="Normal 65" xfId="38"/>
    <cellStyle name="Normal 7" xfId="39"/>
    <cellStyle name="Normal 7 2" xfId="40"/>
    <cellStyle name="Normal 79" xfId="41"/>
    <cellStyle name="Normal 8" xfId="42"/>
    <cellStyle name="Normal 8 2" xfId="43"/>
    <cellStyle name="Normal_800" xfId="1"/>
    <cellStyle name="Normal_Sheet1" xfId="2"/>
    <cellStyle name="Normal_Sheet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9"/>
  <sheetViews>
    <sheetView tabSelected="1" view="pageBreakPreview" zoomScale="80" zoomScaleNormal="100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V164" sqref="V164"/>
    </sheetView>
  </sheetViews>
  <sheetFormatPr defaultRowHeight="12.75"/>
  <cols>
    <col min="1" max="1" width="9.28515625" style="6" customWidth="1"/>
    <col min="2" max="2" width="45" style="6" customWidth="1"/>
    <col min="3" max="3" width="14.42578125" style="6" customWidth="1"/>
    <col min="4" max="4" width="19.42578125" style="6" bestFit="1" customWidth="1"/>
    <col min="5" max="5" width="10" style="6" customWidth="1"/>
    <col min="6" max="6" width="19.140625" style="6" bestFit="1" customWidth="1"/>
    <col min="7" max="7" width="9.42578125" style="6" customWidth="1"/>
    <col min="8" max="8" width="16.5703125" style="6" customWidth="1"/>
    <col min="9" max="9" width="10.140625" style="6" customWidth="1"/>
    <col min="10" max="10" width="16.5703125" style="6" customWidth="1"/>
    <col min="11" max="11" width="9.5703125" style="6" customWidth="1"/>
    <col min="12" max="12" width="18.42578125" style="6" customWidth="1"/>
    <col min="13" max="13" width="8.85546875" style="6" customWidth="1"/>
    <col min="14" max="14" width="16.85546875" style="6" customWidth="1"/>
    <col min="15" max="15" width="8.85546875" style="6" customWidth="1"/>
    <col min="16" max="16" width="16.7109375" style="6" customWidth="1"/>
    <col min="17" max="17" width="8.7109375" style="6" customWidth="1"/>
    <col min="18" max="18" width="16.140625" style="6" customWidth="1"/>
    <col min="19" max="19" width="7.7109375" style="6" customWidth="1"/>
    <col min="20" max="20" width="18.85546875" style="6" customWidth="1"/>
    <col min="21" max="21" width="8.85546875" style="6" bestFit="1" customWidth="1"/>
    <col min="22" max="22" width="19.140625" style="6" customWidth="1"/>
    <col min="23" max="23" width="11.140625" style="6" customWidth="1"/>
    <col min="24" max="16384" width="9.140625" style="6"/>
  </cols>
  <sheetData>
    <row r="1" spans="1:23" s="1" customFormat="1" ht="33.75" customHeight="1">
      <c r="A1" s="89" t="s">
        <v>0</v>
      </c>
      <c r="B1" s="89"/>
      <c r="C1" s="89" t="s">
        <v>1</v>
      </c>
      <c r="D1" s="89"/>
      <c r="E1" s="89"/>
      <c r="F1" s="89"/>
      <c r="G1" s="89"/>
      <c r="H1" s="89" t="s">
        <v>1</v>
      </c>
      <c r="I1" s="89"/>
      <c r="J1" s="89"/>
      <c r="K1" s="89"/>
      <c r="L1" s="89" t="s">
        <v>1</v>
      </c>
      <c r="M1" s="89"/>
      <c r="N1" s="89"/>
      <c r="O1" s="89"/>
      <c r="P1" s="89" t="s">
        <v>1</v>
      </c>
      <c r="Q1" s="89"/>
      <c r="R1" s="89"/>
      <c r="S1" s="89"/>
      <c r="T1" s="89" t="s">
        <v>1</v>
      </c>
      <c r="U1" s="89"/>
      <c r="V1" s="89"/>
      <c r="W1" s="89"/>
    </row>
    <row r="2" spans="1:23" ht="51" customHeight="1">
      <c r="A2" s="90"/>
      <c r="B2" s="90"/>
      <c r="C2" s="91" t="s">
        <v>2</v>
      </c>
      <c r="D2" s="2" t="s">
        <v>3</v>
      </c>
      <c r="E2" s="3"/>
      <c r="F2" s="2" t="s">
        <v>4</v>
      </c>
      <c r="G2" s="4"/>
      <c r="H2" s="5" t="s">
        <v>5</v>
      </c>
      <c r="I2" s="4"/>
      <c r="J2" s="5" t="s">
        <v>6</v>
      </c>
      <c r="K2" s="3"/>
      <c r="L2" s="2" t="s">
        <v>7</v>
      </c>
      <c r="M2" s="4"/>
      <c r="N2" s="5" t="s">
        <v>8</v>
      </c>
      <c r="O2" s="4"/>
      <c r="P2" s="5" t="s">
        <v>9</v>
      </c>
      <c r="Q2" s="4"/>
      <c r="R2" s="5" t="s">
        <v>10</v>
      </c>
      <c r="S2" s="4"/>
      <c r="T2" s="5" t="s">
        <v>11</v>
      </c>
      <c r="U2" s="3"/>
      <c r="V2" s="93" t="s">
        <v>12</v>
      </c>
      <c r="W2" s="4"/>
    </row>
    <row r="3" spans="1:23" ht="27.75" customHeight="1">
      <c r="A3" s="7" t="s">
        <v>13</v>
      </c>
      <c r="B3" s="7" t="s">
        <v>14</v>
      </c>
      <c r="C3" s="92"/>
      <c r="D3" s="8" t="s">
        <v>15</v>
      </c>
      <c r="E3" s="9" t="s">
        <v>16</v>
      </c>
      <c r="F3" s="8" t="s">
        <v>17</v>
      </c>
      <c r="G3" s="9" t="s">
        <v>16</v>
      </c>
      <c r="H3" s="10" t="s">
        <v>18</v>
      </c>
      <c r="I3" s="9" t="s">
        <v>16</v>
      </c>
      <c r="J3" s="8" t="s">
        <v>19</v>
      </c>
      <c r="K3" s="9" t="s">
        <v>16</v>
      </c>
      <c r="L3" s="10" t="s">
        <v>20</v>
      </c>
      <c r="M3" s="9" t="s">
        <v>16</v>
      </c>
      <c r="N3" s="8" t="s">
        <v>21</v>
      </c>
      <c r="O3" s="9" t="s">
        <v>16</v>
      </c>
      <c r="P3" s="10" t="s">
        <v>22</v>
      </c>
      <c r="Q3" s="9" t="s">
        <v>16</v>
      </c>
      <c r="R3" s="8" t="s">
        <v>23</v>
      </c>
      <c r="S3" s="9" t="s">
        <v>16</v>
      </c>
      <c r="T3" s="10" t="s">
        <v>24</v>
      </c>
      <c r="U3" s="9" t="s">
        <v>16</v>
      </c>
      <c r="V3" s="94"/>
      <c r="W3" s="9" t="s">
        <v>16</v>
      </c>
    </row>
    <row r="4" spans="1:23">
      <c r="A4" s="11">
        <v>1</v>
      </c>
      <c r="B4" s="11" t="s">
        <v>25</v>
      </c>
      <c r="C4" s="12">
        <v>9587</v>
      </c>
      <c r="D4" s="13">
        <v>53087977</v>
      </c>
      <c r="E4" s="13">
        <f>D4/$C4</f>
        <v>5537.4962970689476</v>
      </c>
      <c r="F4" s="14">
        <v>20236924</v>
      </c>
      <c r="G4" s="13">
        <f>F4/$C4</f>
        <v>2110.8713883383748</v>
      </c>
      <c r="H4" s="13">
        <v>1479244</v>
      </c>
      <c r="I4" s="13">
        <f>H4/$C4</f>
        <v>154.29686033169918</v>
      </c>
      <c r="J4" s="13">
        <v>5676375</v>
      </c>
      <c r="K4" s="13">
        <f>J4/$C4</f>
        <v>592.09085219568169</v>
      </c>
      <c r="L4" s="14">
        <v>2290549</v>
      </c>
      <c r="M4" s="13">
        <f>L4/$C4</f>
        <v>238.92239490977366</v>
      </c>
      <c r="N4" s="13">
        <v>7675894</v>
      </c>
      <c r="O4" s="13">
        <f>N4/$C4</f>
        <v>800.65651402941478</v>
      </c>
      <c r="P4" s="13">
        <v>1298467</v>
      </c>
      <c r="Q4" s="13">
        <f>P4/$C4</f>
        <v>135.44038802545114</v>
      </c>
      <c r="R4" s="13">
        <v>1066078</v>
      </c>
      <c r="S4" s="13">
        <f>R4/$C4</f>
        <v>111.2003755085011</v>
      </c>
      <c r="T4" s="13">
        <v>6239832</v>
      </c>
      <c r="U4" s="13">
        <f>T4/$C4</f>
        <v>650.86387816835293</v>
      </c>
      <c r="V4" s="15">
        <f>D4+F4+H4+J4+L4+N4+P4+R4+T4</f>
        <v>99051340</v>
      </c>
      <c r="W4" s="13">
        <f>V4/$C4</f>
        <v>10331.838948576196</v>
      </c>
    </row>
    <row r="5" spans="1:23" s="21" customFormat="1">
      <c r="A5" s="16">
        <v>2</v>
      </c>
      <c r="B5" s="17" t="s">
        <v>26</v>
      </c>
      <c r="C5" s="12">
        <v>4277</v>
      </c>
      <c r="D5" s="18">
        <v>26966483</v>
      </c>
      <c r="E5" s="18">
        <f t="shared" ref="E5:E70" si="0">D5/$C5</f>
        <v>6304.9995323825115</v>
      </c>
      <c r="F5" s="19">
        <v>10675738</v>
      </c>
      <c r="G5" s="18">
        <f t="shared" ref="G5:G70" si="1">F5/$C5</f>
        <v>2496.0808978255786</v>
      </c>
      <c r="H5" s="18">
        <v>1398747</v>
      </c>
      <c r="I5" s="18">
        <f t="shared" ref="I5:I70" si="2">H5/$C5</f>
        <v>327.03927986906712</v>
      </c>
      <c r="J5" s="18">
        <v>1449747</v>
      </c>
      <c r="K5" s="18">
        <f t="shared" ref="K5:K70" si="3">J5/$C5</f>
        <v>338.96352583586628</v>
      </c>
      <c r="L5" s="19">
        <v>785055</v>
      </c>
      <c r="M5" s="18">
        <f t="shared" ref="M5:M70" si="4">L5/$C5</f>
        <v>183.55272387187281</v>
      </c>
      <c r="N5" s="18">
        <v>3856315</v>
      </c>
      <c r="O5" s="18">
        <f t="shared" ref="O5:O70" si="5">N5/$C5</f>
        <v>901.64016834229596</v>
      </c>
      <c r="P5" s="18">
        <v>857829</v>
      </c>
      <c r="Q5" s="18">
        <f t="shared" ref="Q5:Q70" si="6">P5/$C5</f>
        <v>200.56792144026187</v>
      </c>
      <c r="R5" s="18">
        <v>778634</v>
      </c>
      <c r="S5" s="18">
        <f t="shared" ref="S5:S70" si="7">R5/$C5</f>
        <v>182.05143792377834</v>
      </c>
      <c r="T5" s="18">
        <v>2897954</v>
      </c>
      <c r="U5" s="18">
        <f t="shared" ref="U5:U70" si="8">T5/$C5</f>
        <v>677.56698620528402</v>
      </c>
      <c r="V5" s="20">
        <f t="shared" ref="V5:V68" si="9">D5+F5+H5+J5+L5+N5+P5+R5+T5</f>
        <v>49666502</v>
      </c>
      <c r="W5" s="18">
        <f t="shared" ref="W5:W70" si="10">V5/$C5</f>
        <v>11612.462473696516</v>
      </c>
    </row>
    <row r="6" spans="1:23" s="21" customFormat="1">
      <c r="A6" s="16">
        <v>3</v>
      </c>
      <c r="B6" s="17" t="s">
        <v>27</v>
      </c>
      <c r="C6" s="12">
        <v>19980</v>
      </c>
      <c r="D6" s="18">
        <v>115543532</v>
      </c>
      <c r="E6" s="18">
        <f t="shared" si="0"/>
        <v>5782.9595595595592</v>
      </c>
      <c r="F6" s="19">
        <v>52352044</v>
      </c>
      <c r="G6" s="18">
        <f t="shared" si="1"/>
        <v>2620.2224224224224</v>
      </c>
      <c r="H6" s="18">
        <v>7641956</v>
      </c>
      <c r="I6" s="18">
        <f t="shared" si="2"/>
        <v>382.48028028028028</v>
      </c>
      <c r="J6" s="18">
        <v>14970273</v>
      </c>
      <c r="K6" s="18">
        <f t="shared" si="3"/>
        <v>749.26291291291295</v>
      </c>
      <c r="L6" s="19">
        <v>2892467</v>
      </c>
      <c r="M6" s="18">
        <f t="shared" si="4"/>
        <v>144.76811811811811</v>
      </c>
      <c r="N6" s="18">
        <v>21955311</v>
      </c>
      <c r="O6" s="18">
        <f t="shared" si="5"/>
        <v>1098.8644144144143</v>
      </c>
      <c r="P6" s="18">
        <v>3277164</v>
      </c>
      <c r="Q6" s="18">
        <f t="shared" si="6"/>
        <v>164.02222222222221</v>
      </c>
      <c r="R6" s="18">
        <v>8711537</v>
      </c>
      <c r="S6" s="18">
        <f t="shared" si="7"/>
        <v>436.01286286286285</v>
      </c>
      <c r="T6" s="18">
        <v>21071299</v>
      </c>
      <c r="U6" s="18">
        <f t="shared" si="8"/>
        <v>1054.6195695695696</v>
      </c>
      <c r="V6" s="20">
        <f t="shared" si="9"/>
        <v>248415583</v>
      </c>
      <c r="W6" s="18">
        <f t="shared" si="10"/>
        <v>12433.212362362363</v>
      </c>
    </row>
    <row r="7" spans="1:23" s="21" customFormat="1">
      <c r="A7" s="16">
        <v>4</v>
      </c>
      <c r="B7" s="17" t="s">
        <v>28</v>
      </c>
      <c r="C7" s="12">
        <v>3806</v>
      </c>
      <c r="D7" s="18">
        <v>23362005</v>
      </c>
      <c r="E7" s="18">
        <f t="shared" si="0"/>
        <v>6138.204151339989</v>
      </c>
      <c r="F7" s="19">
        <v>10629894</v>
      </c>
      <c r="G7" s="18">
        <f t="shared" si="1"/>
        <v>2792.9306358381505</v>
      </c>
      <c r="H7" s="18">
        <v>1933406</v>
      </c>
      <c r="I7" s="18">
        <f t="shared" si="2"/>
        <v>507.98896479243302</v>
      </c>
      <c r="J7" s="18">
        <v>1150549</v>
      </c>
      <c r="K7" s="18">
        <f t="shared" si="3"/>
        <v>302.29873883342094</v>
      </c>
      <c r="L7" s="19">
        <v>2403332</v>
      </c>
      <c r="M7" s="18">
        <f t="shared" si="4"/>
        <v>631.45874934314236</v>
      </c>
      <c r="N7" s="18">
        <v>3125601</v>
      </c>
      <c r="O7" s="18">
        <f t="shared" si="5"/>
        <v>821.22990015764583</v>
      </c>
      <c r="P7" s="18">
        <v>227385</v>
      </c>
      <c r="Q7" s="18">
        <f t="shared" si="6"/>
        <v>59.743825538623227</v>
      </c>
      <c r="R7" s="18">
        <v>530526</v>
      </c>
      <c r="S7" s="18">
        <f t="shared" si="7"/>
        <v>139.39201261166579</v>
      </c>
      <c r="T7" s="18">
        <v>1767444</v>
      </c>
      <c r="U7" s="18">
        <f t="shared" si="8"/>
        <v>464.3836048344719</v>
      </c>
      <c r="V7" s="20">
        <f t="shared" si="9"/>
        <v>45130142</v>
      </c>
      <c r="W7" s="18">
        <f t="shared" si="10"/>
        <v>11857.630583289543</v>
      </c>
    </row>
    <row r="8" spans="1:23">
      <c r="A8" s="22">
        <v>5</v>
      </c>
      <c r="B8" s="23" t="s">
        <v>29</v>
      </c>
      <c r="C8" s="24">
        <v>6037</v>
      </c>
      <c r="D8" s="25">
        <v>26732996</v>
      </c>
      <c r="E8" s="25">
        <f t="shared" si="0"/>
        <v>4428.1921484180884</v>
      </c>
      <c r="F8" s="26">
        <v>14194558</v>
      </c>
      <c r="G8" s="25">
        <f t="shared" si="1"/>
        <v>2351.2602285903595</v>
      </c>
      <c r="H8" s="25">
        <v>1207172</v>
      </c>
      <c r="I8" s="25">
        <f t="shared" si="2"/>
        <v>199.96223289713433</v>
      </c>
      <c r="J8" s="25">
        <v>5489738</v>
      </c>
      <c r="K8" s="25">
        <f t="shared" si="3"/>
        <v>909.34868312075537</v>
      </c>
      <c r="L8" s="26">
        <v>1441750</v>
      </c>
      <c r="M8" s="25">
        <f t="shared" si="4"/>
        <v>238.81894980950804</v>
      </c>
      <c r="N8" s="25">
        <v>5650196</v>
      </c>
      <c r="O8" s="25">
        <f t="shared" si="5"/>
        <v>935.92777869802887</v>
      </c>
      <c r="P8" s="25">
        <v>409819</v>
      </c>
      <c r="Q8" s="25">
        <f t="shared" si="6"/>
        <v>67.884545303958916</v>
      </c>
      <c r="R8" s="25">
        <v>116329</v>
      </c>
      <c r="S8" s="25">
        <f t="shared" si="7"/>
        <v>19.26933907569985</v>
      </c>
      <c r="T8" s="25">
        <v>16396859</v>
      </c>
      <c r="U8" s="25">
        <f t="shared" si="8"/>
        <v>2716.0607917839989</v>
      </c>
      <c r="V8" s="27">
        <f t="shared" si="9"/>
        <v>71639417</v>
      </c>
      <c r="W8" s="25">
        <f t="shared" si="10"/>
        <v>11866.724697697531</v>
      </c>
    </row>
    <row r="9" spans="1:23">
      <c r="A9" s="11">
        <v>6</v>
      </c>
      <c r="B9" s="11" t="s">
        <v>30</v>
      </c>
      <c r="C9" s="12">
        <v>6077</v>
      </c>
      <c r="D9" s="13">
        <v>31953696</v>
      </c>
      <c r="E9" s="13">
        <f t="shared" si="0"/>
        <v>5258.1365805496134</v>
      </c>
      <c r="F9" s="14">
        <v>14291142</v>
      </c>
      <c r="G9" s="13">
        <f t="shared" si="1"/>
        <v>2351.6771433272997</v>
      </c>
      <c r="H9" s="13">
        <v>2247118</v>
      </c>
      <c r="I9" s="13">
        <f t="shared" si="2"/>
        <v>369.77423070594045</v>
      </c>
      <c r="J9" s="13">
        <v>14926905</v>
      </c>
      <c r="K9" s="13">
        <f t="shared" si="3"/>
        <v>2456.2950468981408</v>
      </c>
      <c r="L9" s="14">
        <v>1106304</v>
      </c>
      <c r="M9" s="13">
        <f t="shared" si="4"/>
        <v>182.04772091492512</v>
      </c>
      <c r="N9" s="13">
        <v>5869035</v>
      </c>
      <c r="O9" s="13">
        <f t="shared" si="5"/>
        <v>965.77834457791676</v>
      </c>
      <c r="P9" s="13">
        <v>462253</v>
      </c>
      <c r="Q9" s="13">
        <f t="shared" si="6"/>
        <v>76.065986506499911</v>
      </c>
      <c r="R9" s="13">
        <v>1661775</v>
      </c>
      <c r="S9" s="13">
        <f t="shared" si="7"/>
        <v>273.45318413690967</v>
      </c>
      <c r="T9" s="13">
        <v>2445846</v>
      </c>
      <c r="U9" s="13">
        <f t="shared" si="8"/>
        <v>402.47589271021889</v>
      </c>
      <c r="V9" s="15">
        <f t="shared" si="9"/>
        <v>74964074</v>
      </c>
      <c r="W9" s="13">
        <f t="shared" si="10"/>
        <v>12335.704130327464</v>
      </c>
    </row>
    <row r="10" spans="1:23" s="21" customFormat="1">
      <c r="A10" s="16">
        <v>7</v>
      </c>
      <c r="B10" s="17" t="s">
        <v>31</v>
      </c>
      <c r="C10" s="12">
        <v>2307</v>
      </c>
      <c r="D10" s="18">
        <v>20637329</v>
      </c>
      <c r="E10" s="18">
        <f t="shared" si="0"/>
        <v>8945.5262245340273</v>
      </c>
      <c r="F10" s="19">
        <v>18387436</v>
      </c>
      <c r="G10" s="18">
        <f t="shared" si="1"/>
        <v>7970.2800173385349</v>
      </c>
      <c r="H10" s="18">
        <v>1071821</v>
      </c>
      <c r="I10" s="18">
        <f t="shared" si="2"/>
        <v>464.59514521022976</v>
      </c>
      <c r="J10" s="18">
        <v>3511774</v>
      </c>
      <c r="K10" s="18">
        <f t="shared" si="3"/>
        <v>1522.2254009536193</v>
      </c>
      <c r="L10" s="19">
        <v>408866</v>
      </c>
      <c r="M10" s="18">
        <f t="shared" si="4"/>
        <v>177.22843519722582</v>
      </c>
      <c r="N10" s="18">
        <v>2852659</v>
      </c>
      <c r="O10" s="18">
        <f t="shared" si="5"/>
        <v>1236.5231902904204</v>
      </c>
      <c r="P10" s="18">
        <v>1175231</v>
      </c>
      <c r="Q10" s="18">
        <f t="shared" si="6"/>
        <v>509.41959254442997</v>
      </c>
      <c r="R10" s="18">
        <v>339521</v>
      </c>
      <c r="S10" s="18">
        <f t="shared" si="7"/>
        <v>147.16991764195924</v>
      </c>
      <c r="T10" s="18">
        <v>3177793</v>
      </c>
      <c r="U10" s="18">
        <f t="shared" si="8"/>
        <v>1377.4568703944517</v>
      </c>
      <c r="V10" s="20">
        <f t="shared" si="9"/>
        <v>51562430</v>
      </c>
      <c r="W10" s="18">
        <f t="shared" si="10"/>
        <v>22350.4247941049</v>
      </c>
    </row>
    <row r="11" spans="1:23" s="21" customFormat="1">
      <c r="A11" s="16">
        <v>8</v>
      </c>
      <c r="B11" s="17" t="s">
        <v>32</v>
      </c>
      <c r="C11" s="12">
        <v>20707</v>
      </c>
      <c r="D11" s="18">
        <v>122371691</v>
      </c>
      <c r="E11" s="18">
        <f t="shared" si="0"/>
        <v>5909.6774520693489</v>
      </c>
      <c r="F11" s="19">
        <v>54677079</v>
      </c>
      <c r="G11" s="18">
        <f t="shared" si="1"/>
        <v>2640.5118558941422</v>
      </c>
      <c r="H11" s="18">
        <v>2352768</v>
      </c>
      <c r="I11" s="18">
        <f t="shared" si="2"/>
        <v>113.62186700149708</v>
      </c>
      <c r="J11" s="18">
        <v>6980152</v>
      </c>
      <c r="K11" s="18">
        <f t="shared" si="3"/>
        <v>337.09141836094074</v>
      </c>
      <c r="L11" s="19">
        <v>1728471</v>
      </c>
      <c r="M11" s="18">
        <f t="shared" si="4"/>
        <v>83.47278698024823</v>
      </c>
      <c r="N11" s="18">
        <v>15801820</v>
      </c>
      <c r="O11" s="18">
        <f t="shared" si="5"/>
        <v>763.11488868498577</v>
      </c>
      <c r="P11" s="18">
        <v>8994642</v>
      </c>
      <c r="Q11" s="18">
        <f t="shared" si="6"/>
        <v>434.37687738445936</v>
      </c>
      <c r="R11" s="18">
        <v>6564043</v>
      </c>
      <c r="S11" s="18">
        <f t="shared" si="7"/>
        <v>316.99632974356496</v>
      </c>
      <c r="T11" s="18">
        <v>103455190</v>
      </c>
      <c r="U11" s="18">
        <f t="shared" si="8"/>
        <v>4996.1457478147486</v>
      </c>
      <c r="V11" s="20">
        <f t="shared" si="9"/>
        <v>322925856</v>
      </c>
      <c r="W11" s="18">
        <f t="shared" si="10"/>
        <v>15595.009223933936</v>
      </c>
    </row>
    <row r="12" spans="1:23" s="21" customFormat="1">
      <c r="A12" s="16">
        <v>9</v>
      </c>
      <c r="B12" s="17" t="s">
        <v>33</v>
      </c>
      <c r="C12" s="12">
        <v>41894</v>
      </c>
      <c r="D12" s="18">
        <v>275669196</v>
      </c>
      <c r="E12" s="18">
        <f t="shared" si="0"/>
        <v>6580.1593545615124</v>
      </c>
      <c r="F12" s="19">
        <v>115937441</v>
      </c>
      <c r="G12" s="18">
        <f t="shared" si="1"/>
        <v>2767.3996515014082</v>
      </c>
      <c r="H12" s="18">
        <v>16683191</v>
      </c>
      <c r="I12" s="18">
        <f t="shared" si="2"/>
        <v>398.22387454050698</v>
      </c>
      <c r="J12" s="18">
        <v>22946943</v>
      </c>
      <c r="K12" s="18">
        <f t="shared" si="3"/>
        <v>547.73817253067261</v>
      </c>
      <c r="L12" s="19">
        <v>3283745</v>
      </c>
      <c r="M12" s="18">
        <f t="shared" si="4"/>
        <v>78.382226571824134</v>
      </c>
      <c r="N12" s="18">
        <v>42251633</v>
      </c>
      <c r="O12" s="18">
        <f t="shared" si="5"/>
        <v>1008.5366162218934</v>
      </c>
      <c r="P12" s="18">
        <v>6317726</v>
      </c>
      <c r="Q12" s="18">
        <f t="shared" si="6"/>
        <v>150.80264477013415</v>
      </c>
      <c r="R12" s="18">
        <v>5646150</v>
      </c>
      <c r="S12" s="18">
        <f t="shared" si="7"/>
        <v>134.77228242707787</v>
      </c>
      <c r="T12" s="18">
        <v>14450902</v>
      </c>
      <c r="U12" s="18">
        <f t="shared" si="8"/>
        <v>344.93965723015231</v>
      </c>
      <c r="V12" s="20">
        <f t="shared" si="9"/>
        <v>503186927</v>
      </c>
      <c r="W12" s="18">
        <f t="shared" si="10"/>
        <v>12010.954480355182</v>
      </c>
    </row>
    <row r="13" spans="1:23">
      <c r="A13" s="22">
        <v>10</v>
      </c>
      <c r="B13" s="23" t="s">
        <v>34</v>
      </c>
      <c r="C13" s="24">
        <v>33116</v>
      </c>
      <c r="D13" s="25">
        <v>189954053</v>
      </c>
      <c r="E13" s="25">
        <f t="shared" si="0"/>
        <v>5736.0204432902528</v>
      </c>
      <c r="F13" s="26">
        <v>67763097</v>
      </c>
      <c r="G13" s="25">
        <f t="shared" si="1"/>
        <v>2046.2343580142528</v>
      </c>
      <c r="H13" s="25">
        <v>6336369</v>
      </c>
      <c r="I13" s="25">
        <f t="shared" si="2"/>
        <v>191.33859765672182</v>
      </c>
      <c r="J13" s="25">
        <v>34213927</v>
      </c>
      <c r="K13" s="25">
        <f t="shared" si="3"/>
        <v>1033.1539739098926</v>
      </c>
      <c r="L13" s="26">
        <v>5570357</v>
      </c>
      <c r="M13" s="25">
        <f t="shared" si="4"/>
        <v>168.20742239400894</v>
      </c>
      <c r="N13" s="25">
        <v>34374910</v>
      </c>
      <c r="O13" s="25">
        <f t="shared" si="5"/>
        <v>1038.0151588356082</v>
      </c>
      <c r="P13" s="25">
        <v>451814</v>
      </c>
      <c r="Q13" s="25">
        <f t="shared" si="6"/>
        <v>13.643374803720256</v>
      </c>
      <c r="R13" s="25">
        <v>11164326</v>
      </c>
      <c r="S13" s="25">
        <f t="shared" si="7"/>
        <v>337.12785360550794</v>
      </c>
      <c r="T13" s="25">
        <v>61929989</v>
      </c>
      <c r="U13" s="25">
        <f t="shared" si="8"/>
        <v>1870.0926742360189</v>
      </c>
      <c r="V13" s="27">
        <f t="shared" si="9"/>
        <v>411758842</v>
      </c>
      <c r="W13" s="25">
        <f t="shared" si="10"/>
        <v>12433.833856745983</v>
      </c>
    </row>
    <row r="14" spans="1:23">
      <c r="A14" s="11">
        <v>11</v>
      </c>
      <c r="B14" s="11" t="s">
        <v>35</v>
      </c>
      <c r="C14" s="12">
        <v>1670</v>
      </c>
      <c r="D14" s="13">
        <v>10779337</v>
      </c>
      <c r="E14" s="13">
        <f t="shared" si="0"/>
        <v>6454.6928143712576</v>
      </c>
      <c r="F14" s="14">
        <v>4568729</v>
      </c>
      <c r="G14" s="13">
        <f t="shared" si="1"/>
        <v>2735.7658682634728</v>
      </c>
      <c r="H14" s="13">
        <v>604289</v>
      </c>
      <c r="I14" s="13">
        <f t="shared" si="2"/>
        <v>361.84970059880237</v>
      </c>
      <c r="J14" s="13">
        <v>5055648</v>
      </c>
      <c r="K14" s="13">
        <f t="shared" si="3"/>
        <v>3027.3341317365271</v>
      </c>
      <c r="L14" s="14">
        <v>329468</v>
      </c>
      <c r="M14" s="13">
        <f t="shared" si="4"/>
        <v>197.28622754491019</v>
      </c>
      <c r="N14" s="13">
        <v>1819201</v>
      </c>
      <c r="O14" s="13">
        <f t="shared" si="5"/>
        <v>1089.3419161676647</v>
      </c>
      <c r="P14" s="13">
        <v>113514</v>
      </c>
      <c r="Q14" s="13">
        <f t="shared" si="6"/>
        <v>67.972455089820357</v>
      </c>
      <c r="R14" s="13">
        <v>691959</v>
      </c>
      <c r="S14" s="13">
        <f t="shared" si="7"/>
        <v>414.34670658682637</v>
      </c>
      <c r="T14" s="13">
        <v>620684</v>
      </c>
      <c r="U14" s="13">
        <f t="shared" si="8"/>
        <v>371.66706586826348</v>
      </c>
      <c r="V14" s="15">
        <f t="shared" si="9"/>
        <v>24582829</v>
      </c>
      <c r="W14" s="13">
        <f t="shared" si="10"/>
        <v>14720.256886227546</v>
      </c>
    </row>
    <row r="15" spans="1:23" s="21" customFormat="1">
      <c r="A15" s="16">
        <v>12</v>
      </c>
      <c r="B15" s="17" t="s">
        <v>36</v>
      </c>
      <c r="C15" s="12">
        <v>1287</v>
      </c>
      <c r="D15" s="18">
        <v>13996190</v>
      </c>
      <c r="E15" s="18">
        <f t="shared" si="0"/>
        <v>10875.050505050505</v>
      </c>
      <c r="F15" s="19">
        <v>5723487</v>
      </c>
      <c r="G15" s="18">
        <f t="shared" si="1"/>
        <v>4447.1538461538457</v>
      </c>
      <c r="H15" s="18">
        <v>3482600</v>
      </c>
      <c r="I15" s="18">
        <f t="shared" si="2"/>
        <v>2705.9829059829058</v>
      </c>
      <c r="J15" s="18">
        <v>14037530</v>
      </c>
      <c r="K15" s="18">
        <f t="shared" si="3"/>
        <v>10907.171717171717</v>
      </c>
      <c r="L15" s="19">
        <v>2675659</v>
      </c>
      <c r="M15" s="18">
        <f t="shared" si="4"/>
        <v>2078.9891219891219</v>
      </c>
      <c r="N15" s="18">
        <v>2909039</v>
      </c>
      <c r="O15" s="18">
        <f t="shared" si="5"/>
        <v>2260.3255633255635</v>
      </c>
      <c r="P15" s="18">
        <v>376043</v>
      </c>
      <c r="Q15" s="18">
        <f t="shared" si="6"/>
        <v>292.18570318570318</v>
      </c>
      <c r="R15" s="18">
        <v>321406</v>
      </c>
      <c r="S15" s="18">
        <f t="shared" si="7"/>
        <v>249.73271173271172</v>
      </c>
      <c r="T15" s="18">
        <v>1697220</v>
      </c>
      <c r="U15" s="18">
        <f t="shared" si="8"/>
        <v>1318.7412587412587</v>
      </c>
      <c r="V15" s="20">
        <f t="shared" si="9"/>
        <v>45219174</v>
      </c>
      <c r="W15" s="18">
        <f t="shared" si="10"/>
        <v>35135.333333333336</v>
      </c>
    </row>
    <row r="16" spans="1:23" s="21" customFormat="1">
      <c r="A16" s="16">
        <v>13</v>
      </c>
      <c r="B16" s="17" t="s">
        <v>37</v>
      </c>
      <c r="C16" s="12">
        <v>1555</v>
      </c>
      <c r="D16" s="18">
        <v>9530793</v>
      </c>
      <c r="E16" s="18">
        <f t="shared" si="0"/>
        <v>6129.1273311897103</v>
      </c>
      <c r="F16" s="19">
        <v>4693134</v>
      </c>
      <c r="G16" s="18">
        <f t="shared" si="1"/>
        <v>3018.0926045016076</v>
      </c>
      <c r="H16" s="18">
        <v>578303</v>
      </c>
      <c r="I16" s="18">
        <f t="shared" si="2"/>
        <v>371.89903536977494</v>
      </c>
      <c r="J16" s="18">
        <v>976518</v>
      </c>
      <c r="K16" s="18">
        <f t="shared" si="3"/>
        <v>627.98585209003215</v>
      </c>
      <c r="L16" s="19">
        <v>620441</v>
      </c>
      <c r="M16" s="18">
        <f t="shared" si="4"/>
        <v>398.99742765273311</v>
      </c>
      <c r="N16" s="18">
        <v>2110742</v>
      </c>
      <c r="O16" s="18">
        <f t="shared" si="5"/>
        <v>1357.3903536977491</v>
      </c>
      <c r="P16" s="18">
        <v>67415</v>
      </c>
      <c r="Q16" s="18">
        <f t="shared" si="6"/>
        <v>43.353697749196144</v>
      </c>
      <c r="R16" s="18">
        <v>173334</v>
      </c>
      <c r="S16" s="18">
        <f t="shared" si="7"/>
        <v>111.46881028938907</v>
      </c>
      <c r="T16" s="18">
        <v>531902</v>
      </c>
      <c r="U16" s="18">
        <f t="shared" si="8"/>
        <v>342.05916398713828</v>
      </c>
      <c r="V16" s="20">
        <f t="shared" si="9"/>
        <v>19282582</v>
      </c>
      <c r="W16" s="18">
        <f t="shared" si="10"/>
        <v>12400.374276527331</v>
      </c>
    </row>
    <row r="17" spans="1:23" s="21" customFormat="1">
      <c r="A17" s="16">
        <v>14</v>
      </c>
      <c r="B17" s="17" t="s">
        <v>38</v>
      </c>
      <c r="C17" s="12">
        <v>2105</v>
      </c>
      <c r="D17" s="18">
        <v>14224936</v>
      </c>
      <c r="E17" s="18">
        <f t="shared" si="0"/>
        <v>6757.6893111638956</v>
      </c>
      <c r="F17" s="19">
        <v>5910141</v>
      </c>
      <c r="G17" s="18">
        <f t="shared" si="1"/>
        <v>2807.6679334916867</v>
      </c>
      <c r="H17" s="18">
        <v>678466</v>
      </c>
      <c r="I17" s="18">
        <f t="shared" si="2"/>
        <v>322.31163895486935</v>
      </c>
      <c r="J17" s="18">
        <v>336315</v>
      </c>
      <c r="K17" s="18">
        <f t="shared" si="3"/>
        <v>159.76959619952495</v>
      </c>
      <c r="L17" s="19">
        <v>282962</v>
      </c>
      <c r="M17" s="18">
        <f t="shared" si="4"/>
        <v>134.42375296912115</v>
      </c>
      <c r="N17" s="18">
        <v>2500014</v>
      </c>
      <c r="O17" s="18">
        <f t="shared" si="5"/>
        <v>1187.6551068883609</v>
      </c>
      <c r="P17" s="18">
        <v>18455</v>
      </c>
      <c r="Q17" s="18">
        <f t="shared" si="6"/>
        <v>8.7672209026128272</v>
      </c>
      <c r="R17" s="18">
        <v>316524</v>
      </c>
      <c r="S17" s="18">
        <f t="shared" si="7"/>
        <v>150.36769596199525</v>
      </c>
      <c r="T17" s="18">
        <v>5810327</v>
      </c>
      <c r="U17" s="18">
        <f t="shared" si="8"/>
        <v>2760.2503562945367</v>
      </c>
      <c r="V17" s="20">
        <f t="shared" si="9"/>
        <v>30078140</v>
      </c>
      <c r="W17" s="18">
        <f t="shared" si="10"/>
        <v>14288.902612826603</v>
      </c>
    </row>
    <row r="18" spans="1:23">
      <c r="A18" s="22">
        <v>15</v>
      </c>
      <c r="B18" s="23" t="s">
        <v>39</v>
      </c>
      <c r="C18" s="24">
        <v>3876</v>
      </c>
      <c r="D18" s="25">
        <v>21134409</v>
      </c>
      <c r="E18" s="25">
        <f t="shared" si="0"/>
        <v>5452.6339009287922</v>
      </c>
      <c r="F18" s="26">
        <v>9535168</v>
      </c>
      <c r="G18" s="25">
        <f t="shared" si="1"/>
        <v>2460.0536635706912</v>
      </c>
      <c r="H18" s="25">
        <v>1912190</v>
      </c>
      <c r="I18" s="25">
        <f t="shared" si="2"/>
        <v>493.34107327141385</v>
      </c>
      <c r="J18" s="25">
        <v>1018889</v>
      </c>
      <c r="K18" s="25">
        <f t="shared" si="3"/>
        <v>262.87125902992778</v>
      </c>
      <c r="L18" s="26">
        <v>675311</v>
      </c>
      <c r="M18" s="25">
        <f t="shared" si="4"/>
        <v>174.22884416924666</v>
      </c>
      <c r="N18" s="25">
        <v>3495499</v>
      </c>
      <c r="O18" s="25">
        <f t="shared" si="5"/>
        <v>901.83152734778116</v>
      </c>
      <c r="P18" s="25">
        <v>77749</v>
      </c>
      <c r="Q18" s="25">
        <f t="shared" si="6"/>
        <v>20.059081527347782</v>
      </c>
      <c r="R18" s="25">
        <v>130780</v>
      </c>
      <c r="S18" s="25">
        <f t="shared" si="7"/>
        <v>33.740970072239421</v>
      </c>
      <c r="T18" s="25">
        <v>6701793</v>
      </c>
      <c r="U18" s="25">
        <f t="shared" si="8"/>
        <v>1729.0487616099072</v>
      </c>
      <c r="V18" s="27">
        <f t="shared" si="9"/>
        <v>44681788</v>
      </c>
      <c r="W18" s="25">
        <f t="shared" si="10"/>
        <v>11527.809081527348</v>
      </c>
    </row>
    <row r="19" spans="1:23">
      <c r="A19" s="11">
        <v>16</v>
      </c>
      <c r="B19" s="11" t="s">
        <v>40</v>
      </c>
      <c r="C19" s="12">
        <v>4923</v>
      </c>
      <c r="D19" s="13">
        <v>48962463</v>
      </c>
      <c r="E19" s="13">
        <f t="shared" si="0"/>
        <v>9945.6556977452765</v>
      </c>
      <c r="F19" s="14">
        <v>30031218</v>
      </c>
      <c r="G19" s="13">
        <f t="shared" si="1"/>
        <v>6100.1864716636201</v>
      </c>
      <c r="H19" s="13">
        <v>3089953</v>
      </c>
      <c r="I19" s="13">
        <f t="shared" si="2"/>
        <v>627.65651025797274</v>
      </c>
      <c r="J19" s="13">
        <v>16256198</v>
      </c>
      <c r="K19" s="13">
        <f t="shared" si="3"/>
        <v>3302.0918139345927</v>
      </c>
      <c r="L19" s="14">
        <v>1476307</v>
      </c>
      <c r="M19" s="13">
        <f t="shared" si="4"/>
        <v>299.87954499289049</v>
      </c>
      <c r="N19" s="13">
        <v>7714448</v>
      </c>
      <c r="O19" s="13">
        <f t="shared" si="5"/>
        <v>1567.0217347146049</v>
      </c>
      <c r="P19" s="13">
        <v>3141236</v>
      </c>
      <c r="Q19" s="13">
        <f t="shared" si="6"/>
        <v>638.07353239894371</v>
      </c>
      <c r="R19" s="13">
        <v>2739401</v>
      </c>
      <c r="S19" s="13">
        <f t="shared" si="7"/>
        <v>556.44952264879134</v>
      </c>
      <c r="T19" s="13">
        <v>2195858</v>
      </c>
      <c r="U19" s="13">
        <f t="shared" si="8"/>
        <v>446.04062563477555</v>
      </c>
      <c r="V19" s="15">
        <f t="shared" si="9"/>
        <v>115607082</v>
      </c>
      <c r="W19" s="13">
        <f t="shared" si="10"/>
        <v>23483.05545399147</v>
      </c>
    </row>
    <row r="20" spans="1:23" s="21" customFormat="1">
      <c r="A20" s="16">
        <v>17</v>
      </c>
      <c r="B20" s="17" t="s">
        <v>41</v>
      </c>
      <c r="C20" s="12">
        <v>42764</v>
      </c>
      <c r="D20" s="18">
        <v>295600468</v>
      </c>
      <c r="E20" s="18">
        <f t="shared" si="0"/>
        <v>6912.3671312318775</v>
      </c>
      <c r="F20" s="19">
        <v>128473500</v>
      </c>
      <c r="G20" s="18">
        <f t="shared" si="1"/>
        <v>3004.2442241137405</v>
      </c>
      <c r="H20" s="18">
        <v>28285920</v>
      </c>
      <c r="I20" s="18">
        <f t="shared" si="2"/>
        <v>661.44233467402489</v>
      </c>
      <c r="J20" s="18">
        <v>92830270</v>
      </c>
      <c r="K20" s="18">
        <f t="shared" si="3"/>
        <v>2170.7574127771022</v>
      </c>
      <c r="L20" s="19">
        <v>10791335</v>
      </c>
      <c r="M20" s="18">
        <f t="shared" si="4"/>
        <v>252.34624918155458</v>
      </c>
      <c r="N20" s="18">
        <v>48399099</v>
      </c>
      <c r="O20" s="18">
        <f t="shared" si="5"/>
        <v>1131.7720278739127</v>
      </c>
      <c r="P20" s="18">
        <v>6329684</v>
      </c>
      <c r="Q20" s="18">
        <f t="shared" si="6"/>
        <v>148.01431110279674</v>
      </c>
      <c r="R20" s="18">
        <v>1212223</v>
      </c>
      <c r="S20" s="18">
        <f t="shared" si="7"/>
        <v>28.346810401272098</v>
      </c>
      <c r="T20" s="18">
        <v>23670032</v>
      </c>
      <c r="U20" s="18">
        <f t="shared" si="8"/>
        <v>553.50369469647364</v>
      </c>
      <c r="V20" s="20">
        <f t="shared" si="9"/>
        <v>635592531</v>
      </c>
      <c r="W20" s="18">
        <f t="shared" si="10"/>
        <v>14862.794196052755</v>
      </c>
    </row>
    <row r="21" spans="1:23" s="21" customFormat="1">
      <c r="A21" s="16">
        <v>18</v>
      </c>
      <c r="B21" s="17" t="s">
        <v>42</v>
      </c>
      <c r="C21" s="12">
        <v>1229</v>
      </c>
      <c r="D21" s="18">
        <v>7967756</v>
      </c>
      <c r="E21" s="18">
        <f t="shared" si="0"/>
        <v>6483.121236777868</v>
      </c>
      <c r="F21" s="19">
        <v>3261634</v>
      </c>
      <c r="G21" s="18">
        <f t="shared" si="1"/>
        <v>2653.8925956061839</v>
      </c>
      <c r="H21" s="18">
        <v>1111252</v>
      </c>
      <c r="I21" s="18">
        <f t="shared" si="2"/>
        <v>904.19202603742883</v>
      </c>
      <c r="J21" s="18">
        <v>239559</v>
      </c>
      <c r="K21" s="18">
        <f t="shared" si="3"/>
        <v>194.92188771358829</v>
      </c>
      <c r="L21" s="19">
        <v>566885</v>
      </c>
      <c r="M21" s="18">
        <f t="shared" si="4"/>
        <v>461.25711960943858</v>
      </c>
      <c r="N21" s="18">
        <v>1457542</v>
      </c>
      <c r="O21" s="18">
        <f t="shared" si="5"/>
        <v>1185.9576891781937</v>
      </c>
      <c r="P21" s="18">
        <v>28887</v>
      </c>
      <c r="Q21" s="18">
        <f t="shared" si="6"/>
        <v>23.50447518307567</v>
      </c>
      <c r="R21" s="18">
        <v>69961</v>
      </c>
      <c r="S21" s="18">
        <f t="shared" si="7"/>
        <v>56.925142392188768</v>
      </c>
      <c r="T21" s="18">
        <v>3531308</v>
      </c>
      <c r="U21" s="18">
        <f t="shared" si="8"/>
        <v>2873.3181448331979</v>
      </c>
      <c r="V21" s="20">
        <f t="shared" si="9"/>
        <v>18234784</v>
      </c>
      <c r="W21" s="18">
        <f t="shared" si="10"/>
        <v>14837.090317331164</v>
      </c>
    </row>
    <row r="22" spans="1:23" s="21" customFormat="1">
      <c r="A22" s="16">
        <v>19</v>
      </c>
      <c r="B22" s="17" t="s">
        <v>43</v>
      </c>
      <c r="C22" s="12">
        <v>2114</v>
      </c>
      <c r="D22" s="18">
        <v>13055259</v>
      </c>
      <c r="E22" s="18">
        <f t="shared" si="0"/>
        <v>6175.6192052980132</v>
      </c>
      <c r="F22" s="19">
        <v>5218822</v>
      </c>
      <c r="G22" s="18">
        <f t="shared" si="1"/>
        <v>2468.6953642384105</v>
      </c>
      <c r="H22" s="18">
        <v>606336</v>
      </c>
      <c r="I22" s="18">
        <f t="shared" si="2"/>
        <v>286.8192999053926</v>
      </c>
      <c r="J22" s="18">
        <v>603181</v>
      </c>
      <c r="K22" s="18">
        <f t="shared" si="3"/>
        <v>285.32686849574264</v>
      </c>
      <c r="L22" s="19">
        <v>380081</v>
      </c>
      <c r="M22" s="18">
        <f t="shared" si="4"/>
        <v>179.79233680227057</v>
      </c>
      <c r="N22" s="18">
        <v>2327987</v>
      </c>
      <c r="O22" s="18">
        <f t="shared" si="5"/>
        <v>1101.2237464522232</v>
      </c>
      <c r="P22" s="18">
        <v>11237</v>
      </c>
      <c r="Q22" s="18">
        <f t="shared" si="6"/>
        <v>5.3155156102175969</v>
      </c>
      <c r="R22" s="18">
        <v>34595</v>
      </c>
      <c r="S22" s="18">
        <f t="shared" si="7"/>
        <v>16.364711447492905</v>
      </c>
      <c r="T22" s="18">
        <v>1134067</v>
      </c>
      <c r="U22" s="18">
        <f t="shared" si="8"/>
        <v>536.4555345316935</v>
      </c>
      <c r="V22" s="20">
        <f t="shared" si="9"/>
        <v>23371565</v>
      </c>
      <c r="W22" s="18">
        <f t="shared" si="10"/>
        <v>11055.612582781458</v>
      </c>
    </row>
    <row r="23" spans="1:23">
      <c r="A23" s="22">
        <v>20</v>
      </c>
      <c r="B23" s="23" t="s">
        <v>44</v>
      </c>
      <c r="C23" s="24">
        <v>5995</v>
      </c>
      <c r="D23" s="25">
        <v>32951443</v>
      </c>
      <c r="E23" s="25">
        <f t="shared" si="0"/>
        <v>5496.4875729774812</v>
      </c>
      <c r="F23" s="26">
        <v>14570533</v>
      </c>
      <c r="G23" s="25">
        <f t="shared" si="1"/>
        <v>2430.4475396163471</v>
      </c>
      <c r="H23" s="25">
        <v>1241416</v>
      </c>
      <c r="I23" s="25">
        <f t="shared" si="2"/>
        <v>207.07522935779818</v>
      </c>
      <c r="J23" s="25">
        <v>6364834</v>
      </c>
      <c r="K23" s="25">
        <f t="shared" si="3"/>
        <v>1061.6904086738948</v>
      </c>
      <c r="L23" s="26">
        <v>1098055</v>
      </c>
      <c r="M23" s="25">
        <f t="shared" si="4"/>
        <v>183.16180150125103</v>
      </c>
      <c r="N23" s="25">
        <v>6181822</v>
      </c>
      <c r="O23" s="25">
        <f t="shared" si="5"/>
        <v>1031.1629691409507</v>
      </c>
      <c r="P23" s="25">
        <v>125256</v>
      </c>
      <c r="Q23" s="25">
        <f t="shared" si="6"/>
        <v>20.893411175979985</v>
      </c>
      <c r="R23" s="25">
        <v>344864</v>
      </c>
      <c r="S23" s="25">
        <f t="shared" si="7"/>
        <v>57.52527105921601</v>
      </c>
      <c r="T23" s="25">
        <v>6087652</v>
      </c>
      <c r="U23" s="25">
        <f t="shared" si="8"/>
        <v>1015.4548790658882</v>
      </c>
      <c r="V23" s="27">
        <f t="shared" si="9"/>
        <v>68965875</v>
      </c>
      <c r="W23" s="25">
        <f t="shared" si="10"/>
        <v>11503.899082568807</v>
      </c>
    </row>
    <row r="24" spans="1:23">
      <c r="A24" s="11">
        <v>21</v>
      </c>
      <c r="B24" s="11" t="s">
        <v>45</v>
      </c>
      <c r="C24" s="12">
        <v>3175</v>
      </c>
      <c r="D24" s="13">
        <v>17525435</v>
      </c>
      <c r="E24" s="13">
        <f t="shared" si="0"/>
        <v>5519.8220472440944</v>
      </c>
      <c r="F24" s="14">
        <v>8010716</v>
      </c>
      <c r="G24" s="13">
        <f t="shared" si="1"/>
        <v>2523.060157480315</v>
      </c>
      <c r="H24" s="13">
        <v>1794489</v>
      </c>
      <c r="I24" s="13">
        <f t="shared" si="2"/>
        <v>565.19338582677165</v>
      </c>
      <c r="J24" s="13">
        <v>3293317</v>
      </c>
      <c r="K24" s="13">
        <f t="shared" si="3"/>
        <v>1037.2651968503937</v>
      </c>
      <c r="L24" s="14">
        <v>818965</v>
      </c>
      <c r="M24" s="13">
        <f t="shared" si="4"/>
        <v>257.94173228346455</v>
      </c>
      <c r="N24" s="13">
        <v>3365823</v>
      </c>
      <c r="O24" s="13">
        <f t="shared" si="5"/>
        <v>1060.1017322834646</v>
      </c>
      <c r="P24" s="13">
        <v>17121</v>
      </c>
      <c r="Q24" s="13">
        <f t="shared" si="6"/>
        <v>5.3924409448818897</v>
      </c>
      <c r="R24" s="13">
        <v>271947</v>
      </c>
      <c r="S24" s="13">
        <f t="shared" si="7"/>
        <v>85.652598425196857</v>
      </c>
      <c r="T24" s="13">
        <v>3691650</v>
      </c>
      <c r="U24" s="13">
        <f t="shared" si="8"/>
        <v>1162.724409448819</v>
      </c>
      <c r="V24" s="15">
        <f t="shared" si="9"/>
        <v>38789463</v>
      </c>
      <c r="W24" s="13">
        <f t="shared" si="10"/>
        <v>12217.153700787401</v>
      </c>
    </row>
    <row r="25" spans="1:23" s="21" customFormat="1">
      <c r="A25" s="16">
        <v>22</v>
      </c>
      <c r="B25" s="17" t="s">
        <v>46</v>
      </c>
      <c r="C25" s="12">
        <v>3332</v>
      </c>
      <c r="D25" s="18">
        <v>16213166</v>
      </c>
      <c r="E25" s="18">
        <f t="shared" si="0"/>
        <v>4865.8961584633853</v>
      </c>
      <c r="F25" s="19">
        <v>7302691</v>
      </c>
      <c r="G25" s="18">
        <f t="shared" si="1"/>
        <v>2191.6839735894359</v>
      </c>
      <c r="H25" s="18">
        <v>1067480</v>
      </c>
      <c r="I25" s="18">
        <f t="shared" si="2"/>
        <v>320.37214885954381</v>
      </c>
      <c r="J25" s="18">
        <v>8521515</v>
      </c>
      <c r="K25" s="18">
        <f t="shared" si="3"/>
        <v>2557.4774909963985</v>
      </c>
      <c r="L25" s="19">
        <v>545459</v>
      </c>
      <c r="M25" s="18">
        <f t="shared" si="4"/>
        <v>163.703181272509</v>
      </c>
      <c r="N25" s="18">
        <v>2840642</v>
      </c>
      <c r="O25" s="18">
        <f t="shared" si="5"/>
        <v>852.53361344537814</v>
      </c>
      <c r="P25" s="18">
        <v>70035</v>
      </c>
      <c r="Q25" s="18">
        <f t="shared" si="6"/>
        <v>21.018907563025209</v>
      </c>
      <c r="R25" s="18">
        <v>524360</v>
      </c>
      <c r="S25" s="18">
        <f t="shared" si="7"/>
        <v>157.37094837935174</v>
      </c>
      <c r="T25" s="18">
        <v>4490006</v>
      </c>
      <c r="U25" s="18">
        <f t="shared" si="8"/>
        <v>1347.5408163265306</v>
      </c>
      <c r="V25" s="20">
        <f t="shared" si="9"/>
        <v>41575354</v>
      </c>
      <c r="W25" s="18">
        <f t="shared" si="10"/>
        <v>12477.597238895558</v>
      </c>
    </row>
    <row r="26" spans="1:23" s="21" customFormat="1">
      <c r="A26" s="16">
        <v>23</v>
      </c>
      <c r="B26" s="17" t="s">
        <v>47</v>
      </c>
      <c r="C26" s="12">
        <v>13652</v>
      </c>
      <c r="D26" s="18">
        <v>78929591</v>
      </c>
      <c r="E26" s="18">
        <f t="shared" si="0"/>
        <v>5781.5405068854379</v>
      </c>
      <c r="F26" s="19">
        <v>26362525</v>
      </c>
      <c r="G26" s="18">
        <f t="shared" si="1"/>
        <v>1931.0375769118077</v>
      </c>
      <c r="H26" s="18">
        <v>4665461</v>
      </c>
      <c r="I26" s="18">
        <f t="shared" si="2"/>
        <v>341.74194257251685</v>
      </c>
      <c r="J26" s="18">
        <v>27306888</v>
      </c>
      <c r="K26" s="18">
        <f t="shared" si="3"/>
        <v>2000.2115440961031</v>
      </c>
      <c r="L26" s="19">
        <v>3923751</v>
      </c>
      <c r="M26" s="18">
        <f t="shared" si="4"/>
        <v>287.41217404043363</v>
      </c>
      <c r="N26" s="18">
        <v>11580771</v>
      </c>
      <c r="O26" s="18">
        <f t="shared" si="5"/>
        <v>848.2838411954292</v>
      </c>
      <c r="P26" s="18">
        <v>832081</v>
      </c>
      <c r="Q26" s="18">
        <f t="shared" si="6"/>
        <v>60.949384705537653</v>
      </c>
      <c r="R26" s="18">
        <v>5351662</v>
      </c>
      <c r="S26" s="18">
        <f t="shared" si="7"/>
        <v>392.00571344857894</v>
      </c>
      <c r="T26" s="18">
        <v>5858674</v>
      </c>
      <c r="U26" s="18">
        <f t="shared" si="8"/>
        <v>429.14400820392615</v>
      </c>
      <c r="V26" s="20">
        <f t="shared" si="9"/>
        <v>164811404</v>
      </c>
      <c r="W26" s="18">
        <f t="shared" si="10"/>
        <v>12072.326692059771</v>
      </c>
    </row>
    <row r="27" spans="1:23" s="21" customFormat="1">
      <c r="A27" s="16">
        <v>24</v>
      </c>
      <c r="B27" s="17" t="s">
        <v>48</v>
      </c>
      <c r="C27" s="12">
        <v>4535</v>
      </c>
      <c r="D27" s="18">
        <v>34969612</v>
      </c>
      <c r="E27" s="18">
        <f t="shared" si="0"/>
        <v>7711.0500551267914</v>
      </c>
      <c r="F27" s="19">
        <v>14219549</v>
      </c>
      <c r="G27" s="18">
        <f t="shared" si="1"/>
        <v>3135.5124586549064</v>
      </c>
      <c r="H27" s="18">
        <v>5821673</v>
      </c>
      <c r="I27" s="18">
        <f t="shared" si="2"/>
        <v>1283.7206174200662</v>
      </c>
      <c r="J27" s="18">
        <v>19331218</v>
      </c>
      <c r="K27" s="18">
        <f t="shared" si="3"/>
        <v>4262.6721058434396</v>
      </c>
      <c r="L27" s="19">
        <v>1850929</v>
      </c>
      <c r="M27" s="18">
        <f t="shared" si="4"/>
        <v>408.14310915104738</v>
      </c>
      <c r="N27" s="18">
        <v>7416331</v>
      </c>
      <c r="O27" s="18">
        <f t="shared" si="5"/>
        <v>1635.3541345093715</v>
      </c>
      <c r="P27" s="18">
        <v>1754918</v>
      </c>
      <c r="Q27" s="18">
        <f t="shared" si="6"/>
        <v>386.97199558985665</v>
      </c>
      <c r="R27" s="18">
        <v>2974022</v>
      </c>
      <c r="S27" s="18">
        <f t="shared" si="7"/>
        <v>655.79316427783908</v>
      </c>
      <c r="T27" s="18">
        <v>24080364</v>
      </c>
      <c r="U27" s="18">
        <f>T27/$C27</f>
        <v>5309.8928335170895</v>
      </c>
      <c r="V27" s="20">
        <f t="shared" si="9"/>
        <v>112418616</v>
      </c>
      <c r="W27" s="18">
        <f t="shared" si="10"/>
        <v>24789.110474090408</v>
      </c>
    </row>
    <row r="28" spans="1:23">
      <c r="A28" s="22">
        <v>25</v>
      </c>
      <c r="B28" s="23" t="s">
        <v>49</v>
      </c>
      <c r="C28" s="24">
        <v>2246</v>
      </c>
      <c r="D28" s="25">
        <v>14964540</v>
      </c>
      <c r="E28" s="25">
        <f t="shared" si="0"/>
        <v>6662.7515583259128</v>
      </c>
      <c r="F28" s="26">
        <v>5381769</v>
      </c>
      <c r="G28" s="25">
        <f t="shared" si="1"/>
        <v>2396.1571682991985</v>
      </c>
      <c r="H28" s="25">
        <v>968944</v>
      </c>
      <c r="I28" s="25">
        <f t="shared" si="2"/>
        <v>431.40872662511129</v>
      </c>
      <c r="J28" s="25">
        <v>3566325</v>
      </c>
      <c r="K28" s="25">
        <f t="shared" si="3"/>
        <v>1587.8561887800533</v>
      </c>
      <c r="L28" s="26">
        <v>507740</v>
      </c>
      <c r="M28" s="25">
        <f t="shared" si="4"/>
        <v>226.06411398040962</v>
      </c>
      <c r="N28" s="25">
        <v>2309820</v>
      </c>
      <c r="O28" s="25">
        <f t="shared" si="5"/>
        <v>1028.4149599287623</v>
      </c>
      <c r="P28" s="25">
        <v>753921</v>
      </c>
      <c r="Q28" s="25">
        <f t="shared" si="6"/>
        <v>335.6727515583259</v>
      </c>
      <c r="R28" s="25">
        <v>393972</v>
      </c>
      <c r="S28" s="25">
        <f t="shared" si="7"/>
        <v>175.41050756901157</v>
      </c>
      <c r="T28" s="25">
        <v>3191729</v>
      </c>
      <c r="U28" s="25">
        <f>T28/$C28</f>
        <v>1421.0725734639359</v>
      </c>
      <c r="V28" s="27">
        <f t="shared" si="9"/>
        <v>32038760</v>
      </c>
      <c r="W28" s="25">
        <f t="shared" si="10"/>
        <v>14264.808548530722</v>
      </c>
    </row>
    <row r="29" spans="1:23">
      <c r="A29" s="11">
        <v>26</v>
      </c>
      <c r="B29" s="11" t="s">
        <v>50</v>
      </c>
      <c r="C29" s="12">
        <v>45253</v>
      </c>
      <c r="D29" s="13">
        <v>285272992</v>
      </c>
      <c r="E29" s="13">
        <f t="shared" si="0"/>
        <v>6303.9575718736878</v>
      </c>
      <c r="F29" s="14">
        <v>122650639</v>
      </c>
      <c r="G29" s="13">
        <f t="shared" si="1"/>
        <v>2710.3316686186549</v>
      </c>
      <c r="H29" s="13">
        <v>47209433</v>
      </c>
      <c r="I29" s="13">
        <f t="shared" si="2"/>
        <v>1043.2332221068216</v>
      </c>
      <c r="J29" s="13">
        <v>62952185</v>
      </c>
      <c r="K29" s="13">
        <f t="shared" si="3"/>
        <v>1391.116279583674</v>
      </c>
      <c r="L29" s="14">
        <v>12919907</v>
      </c>
      <c r="M29" s="13">
        <f t="shared" si="4"/>
        <v>285.50387819592072</v>
      </c>
      <c r="N29" s="13">
        <v>36183143</v>
      </c>
      <c r="O29" s="13">
        <f t="shared" si="5"/>
        <v>799.57445915187941</v>
      </c>
      <c r="P29" s="13">
        <v>1238847</v>
      </c>
      <c r="Q29" s="13">
        <f t="shared" si="6"/>
        <v>27.3760192694407</v>
      </c>
      <c r="R29" s="13">
        <v>15548675</v>
      </c>
      <c r="S29" s="13">
        <f t="shared" si="7"/>
        <v>343.59434733608822</v>
      </c>
      <c r="T29" s="13">
        <v>61316774</v>
      </c>
      <c r="U29" s="13">
        <f>T29/$C29</f>
        <v>1354.9769960002652</v>
      </c>
      <c r="V29" s="15">
        <f t="shared" si="9"/>
        <v>645292595</v>
      </c>
      <c r="W29" s="13">
        <f t="shared" si="10"/>
        <v>14259.664442136433</v>
      </c>
    </row>
    <row r="30" spans="1:23" s="21" customFormat="1">
      <c r="A30" s="16">
        <v>27</v>
      </c>
      <c r="B30" s="17" t="s">
        <v>51</v>
      </c>
      <c r="C30" s="12">
        <v>5846</v>
      </c>
      <c r="D30" s="18">
        <v>34507751</v>
      </c>
      <c r="E30" s="18">
        <f t="shared" si="0"/>
        <v>5902.7969551830311</v>
      </c>
      <c r="F30" s="19">
        <v>14936544</v>
      </c>
      <c r="G30" s="18">
        <f t="shared" si="1"/>
        <v>2555.0023947998629</v>
      </c>
      <c r="H30" s="18">
        <v>1403915</v>
      </c>
      <c r="I30" s="18">
        <f t="shared" si="2"/>
        <v>240.14967499144714</v>
      </c>
      <c r="J30" s="18">
        <v>1872332</v>
      </c>
      <c r="K30" s="18">
        <f t="shared" si="3"/>
        <v>320.27574409852889</v>
      </c>
      <c r="L30" s="19">
        <v>1354989</v>
      </c>
      <c r="M30" s="18">
        <f t="shared" si="4"/>
        <v>231.78053369825523</v>
      </c>
      <c r="N30" s="18">
        <v>5512872</v>
      </c>
      <c r="O30" s="18">
        <f t="shared" si="5"/>
        <v>943.01607937050971</v>
      </c>
      <c r="P30" s="18">
        <v>342081</v>
      </c>
      <c r="Q30" s="18">
        <f t="shared" si="6"/>
        <v>58.515395141977422</v>
      </c>
      <c r="R30" s="18">
        <v>1272685</v>
      </c>
      <c r="S30" s="18">
        <f t="shared" si="7"/>
        <v>217.7018474170373</v>
      </c>
      <c r="T30" s="18">
        <v>2130510</v>
      </c>
      <c r="U30" s="18">
        <f t="shared" si="8"/>
        <v>364.43893260348955</v>
      </c>
      <c r="V30" s="20">
        <f t="shared" si="9"/>
        <v>63333679</v>
      </c>
      <c r="W30" s="18">
        <f t="shared" si="10"/>
        <v>10833.67755730414</v>
      </c>
    </row>
    <row r="31" spans="1:23" s="21" customFormat="1">
      <c r="A31" s="16">
        <v>28</v>
      </c>
      <c r="B31" s="17" t="s">
        <v>52</v>
      </c>
      <c r="C31" s="12">
        <v>30218</v>
      </c>
      <c r="D31" s="18">
        <v>180469401</v>
      </c>
      <c r="E31" s="18">
        <f t="shared" si="0"/>
        <v>5972.2483619035011</v>
      </c>
      <c r="F31" s="19">
        <v>73099092</v>
      </c>
      <c r="G31" s="18">
        <f t="shared" si="1"/>
        <v>2419.0579125024819</v>
      </c>
      <c r="H31" s="18">
        <v>8507293</v>
      </c>
      <c r="I31" s="18">
        <f t="shared" si="2"/>
        <v>281.53064398702759</v>
      </c>
      <c r="J31" s="18">
        <v>12573303</v>
      </c>
      <c r="K31" s="18">
        <f t="shared" si="3"/>
        <v>416.08653782513733</v>
      </c>
      <c r="L31" s="19">
        <v>8638860</v>
      </c>
      <c r="M31" s="18">
        <f t="shared" si="4"/>
        <v>285.88457210933882</v>
      </c>
      <c r="N31" s="18">
        <v>28627874</v>
      </c>
      <c r="O31" s="18">
        <f t="shared" si="5"/>
        <v>947.37818518763652</v>
      </c>
      <c r="P31" s="18">
        <v>1683956</v>
      </c>
      <c r="Q31" s="18">
        <f t="shared" si="6"/>
        <v>55.72691773115362</v>
      </c>
      <c r="R31" s="18">
        <v>3269571</v>
      </c>
      <c r="S31" s="18">
        <f t="shared" si="7"/>
        <v>108.19945065854789</v>
      </c>
      <c r="T31" s="18">
        <v>18793452</v>
      </c>
      <c r="U31" s="18">
        <f t="shared" si="8"/>
        <v>621.92904891124499</v>
      </c>
      <c r="V31" s="20">
        <f t="shared" si="9"/>
        <v>335662802</v>
      </c>
      <c r="W31" s="18">
        <f t="shared" si="10"/>
        <v>11108.041630816069</v>
      </c>
    </row>
    <row r="32" spans="1:23" s="21" customFormat="1">
      <c r="A32" s="16">
        <v>29</v>
      </c>
      <c r="B32" s="17" t="s">
        <v>53</v>
      </c>
      <c r="C32" s="12">
        <v>14426</v>
      </c>
      <c r="D32" s="18">
        <v>84275961</v>
      </c>
      <c r="E32" s="18">
        <f t="shared" si="0"/>
        <v>5841.9493276029389</v>
      </c>
      <c r="F32" s="19">
        <v>30937088</v>
      </c>
      <c r="G32" s="18">
        <f t="shared" si="1"/>
        <v>2144.536808540136</v>
      </c>
      <c r="H32" s="18">
        <v>4942235</v>
      </c>
      <c r="I32" s="18">
        <f t="shared" si="2"/>
        <v>342.59219464855124</v>
      </c>
      <c r="J32" s="18">
        <v>14995598</v>
      </c>
      <c r="K32" s="18">
        <f t="shared" si="3"/>
        <v>1039.484125883821</v>
      </c>
      <c r="L32" s="19">
        <v>3770617</v>
      </c>
      <c r="M32" s="18">
        <f t="shared" si="4"/>
        <v>261.37647303479827</v>
      </c>
      <c r="N32" s="18">
        <v>12706125</v>
      </c>
      <c r="O32" s="18">
        <f t="shared" si="5"/>
        <v>880.77949535560788</v>
      </c>
      <c r="P32" s="18">
        <v>2188394</v>
      </c>
      <c r="Q32" s="18">
        <f t="shared" si="6"/>
        <v>151.69790655760431</v>
      </c>
      <c r="R32" s="18">
        <v>4794583</v>
      </c>
      <c r="S32" s="18">
        <f t="shared" si="7"/>
        <v>332.35706363510326</v>
      </c>
      <c r="T32" s="18">
        <v>11062856</v>
      </c>
      <c r="U32" s="18">
        <f t="shared" si="8"/>
        <v>766.86926382919728</v>
      </c>
      <c r="V32" s="20">
        <f t="shared" si="9"/>
        <v>169673457</v>
      </c>
      <c r="W32" s="18">
        <f t="shared" si="10"/>
        <v>11761.642659087758</v>
      </c>
    </row>
    <row r="33" spans="1:23">
      <c r="A33" s="22">
        <v>30</v>
      </c>
      <c r="B33" s="23" t="s">
        <v>54</v>
      </c>
      <c r="C33" s="24">
        <v>2649</v>
      </c>
      <c r="D33" s="25">
        <v>14358138</v>
      </c>
      <c r="E33" s="25">
        <f t="shared" si="0"/>
        <v>5420.2106455266139</v>
      </c>
      <c r="F33" s="26">
        <v>6730561</v>
      </c>
      <c r="G33" s="25">
        <f t="shared" si="1"/>
        <v>2540.7931294828236</v>
      </c>
      <c r="H33" s="25">
        <v>599203</v>
      </c>
      <c r="I33" s="25">
        <f t="shared" si="2"/>
        <v>226.19969799924499</v>
      </c>
      <c r="J33" s="25">
        <v>915311</v>
      </c>
      <c r="K33" s="25">
        <f t="shared" si="3"/>
        <v>345.5307663269158</v>
      </c>
      <c r="L33" s="26">
        <v>682837</v>
      </c>
      <c r="M33" s="25">
        <f t="shared" si="4"/>
        <v>257.7716119290298</v>
      </c>
      <c r="N33" s="25">
        <v>2430499</v>
      </c>
      <c r="O33" s="25">
        <f t="shared" si="5"/>
        <v>917.51566628916578</v>
      </c>
      <c r="P33" s="25">
        <v>487628</v>
      </c>
      <c r="Q33" s="25">
        <f t="shared" si="6"/>
        <v>184.0800302000755</v>
      </c>
      <c r="R33" s="25">
        <v>427962</v>
      </c>
      <c r="S33" s="25">
        <f t="shared" si="7"/>
        <v>161.55605889014723</v>
      </c>
      <c r="T33" s="25">
        <v>2863320</v>
      </c>
      <c r="U33" s="25">
        <f t="shared" si="8"/>
        <v>1080.9060022650056</v>
      </c>
      <c r="V33" s="27">
        <f t="shared" si="9"/>
        <v>29495459</v>
      </c>
      <c r="W33" s="25">
        <f t="shared" si="10"/>
        <v>11134.563608909022</v>
      </c>
    </row>
    <row r="34" spans="1:23">
      <c r="A34" s="11">
        <v>31</v>
      </c>
      <c r="B34" s="11" t="s">
        <v>55</v>
      </c>
      <c r="C34" s="12">
        <v>6663</v>
      </c>
      <c r="D34" s="13">
        <v>40852284</v>
      </c>
      <c r="E34" s="13">
        <f t="shared" si="0"/>
        <v>6131.2147681224669</v>
      </c>
      <c r="F34" s="14">
        <v>16618036</v>
      </c>
      <c r="G34" s="13">
        <f t="shared" si="1"/>
        <v>2494.0771424283357</v>
      </c>
      <c r="H34" s="13">
        <v>2897957</v>
      </c>
      <c r="I34" s="13">
        <f t="shared" si="2"/>
        <v>434.9327630196608</v>
      </c>
      <c r="J34" s="13">
        <v>8470880</v>
      </c>
      <c r="K34" s="13">
        <f t="shared" si="3"/>
        <v>1271.3312321776978</v>
      </c>
      <c r="L34" s="14">
        <v>836524</v>
      </c>
      <c r="M34" s="13">
        <f t="shared" si="4"/>
        <v>125.5476512081645</v>
      </c>
      <c r="N34" s="13">
        <v>6340343</v>
      </c>
      <c r="O34" s="13">
        <f t="shared" si="5"/>
        <v>951.57481614888184</v>
      </c>
      <c r="P34" s="13">
        <v>912497</v>
      </c>
      <c r="Q34" s="13">
        <f t="shared" si="6"/>
        <v>136.9498724298364</v>
      </c>
      <c r="R34" s="13">
        <v>2373716</v>
      </c>
      <c r="S34" s="13">
        <f t="shared" si="7"/>
        <v>356.25333933663512</v>
      </c>
      <c r="T34" s="13">
        <v>8428233</v>
      </c>
      <c r="U34" s="13">
        <f t="shared" si="8"/>
        <v>1264.9306618640253</v>
      </c>
      <c r="V34" s="15">
        <f t="shared" si="9"/>
        <v>87730470</v>
      </c>
      <c r="W34" s="13">
        <f t="shared" si="10"/>
        <v>13166.812246735704</v>
      </c>
    </row>
    <row r="35" spans="1:23" s="21" customFormat="1">
      <c r="A35" s="16">
        <v>32</v>
      </c>
      <c r="B35" s="17" t="s">
        <v>56</v>
      </c>
      <c r="C35" s="12">
        <v>24468</v>
      </c>
      <c r="D35" s="18">
        <v>130502840</v>
      </c>
      <c r="E35" s="18">
        <f t="shared" si="0"/>
        <v>5333.6128821317643</v>
      </c>
      <c r="F35" s="19">
        <v>50693588</v>
      </c>
      <c r="G35" s="18">
        <f t="shared" si="1"/>
        <v>2071.8321072421122</v>
      </c>
      <c r="H35" s="18">
        <v>2792751</v>
      </c>
      <c r="I35" s="18">
        <f t="shared" si="2"/>
        <v>114.13891613536047</v>
      </c>
      <c r="J35" s="18">
        <v>8479969</v>
      </c>
      <c r="K35" s="18">
        <f t="shared" si="3"/>
        <v>346.5738515612228</v>
      </c>
      <c r="L35" s="19">
        <v>2255334</v>
      </c>
      <c r="M35" s="18">
        <f t="shared" si="4"/>
        <v>92.174840608141253</v>
      </c>
      <c r="N35" s="18">
        <v>19667137</v>
      </c>
      <c r="O35" s="18">
        <f t="shared" si="5"/>
        <v>803.79013405264016</v>
      </c>
      <c r="P35" s="18">
        <v>13032379</v>
      </c>
      <c r="Q35" s="18">
        <f t="shared" si="6"/>
        <v>532.62951610266475</v>
      </c>
      <c r="R35" s="18">
        <v>4492763</v>
      </c>
      <c r="S35" s="18">
        <f t="shared" si="7"/>
        <v>183.61790910577079</v>
      </c>
      <c r="T35" s="18">
        <v>14268598</v>
      </c>
      <c r="U35" s="18">
        <f t="shared" si="8"/>
        <v>583.1534248814778</v>
      </c>
      <c r="V35" s="20">
        <f t="shared" si="9"/>
        <v>246185359</v>
      </c>
      <c r="W35" s="18">
        <f t="shared" si="10"/>
        <v>10061.523581821155</v>
      </c>
    </row>
    <row r="36" spans="1:23" s="21" customFormat="1">
      <c r="A36" s="16">
        <v>33</v>
      </c>
      <c r="B36" s="17" t="s">
        <v>57</v>
      </c>
      <c r="C36" s="12">
        <v>1957</v>
      </c>
      <c r="D36" s="18">
        <v>11393213</v>
      </c>
      <c r="E36" s="18">
        <f t="shared" si="0"/>
        <v>5821.7746550843131</v>
      </c>
      <c r="F36" s="19">
        <v>4677336</v>
      </c>
      <c r="G36" s="18">
        <f t="shared" si="1"/>
        <v>2390.0541645375574</v>
      </c>
      <c r="H36" s="18">
        <v>1000986</v>
      </c>
      <c r="I36" s="18">
        <f t="shared" si="2"/>
        <v>511.49003576903425</v>
      </c>
      <c r="J36" s="18">
        <v>714623</v>
      </c>
      <c r="K36" s="18">
        <f t="shared" si="3"/>
        <v>365.16249361267245</v>
      </c>
      <c r="L36" s="19">
        <v>510007</v>
      </c>
      <c r="M36" s="18">
        <f t="shared" si="4"/>
        <v>260.60654062340319</v>
      </c>
      <c r="N36" s="18">
        <v>2952571</v>
      </c>
      <c r="O36" s="18">
        <f t="shared" si="5"/>
        <v>1508.7230454777721</v>
      </c>
      <c r="P36" s="18">
        <v>511314</v>
      </c>
      <c r="Q36" s="18">
        <f t="shared" si="6"/>
        <v>261.27439959121102</v>
      </c>
      <c r="R36" s="18">
        <v>1844568</v>
      </c>
      <c r="S36" s="18">
        <f t="shared" si="7"/>
        <v>942.54879918242204</v>
      </c>
      <c r="T36" s="18">
        <v>1263746</v>
      </c>
      <c r="U36" s="18">
        <f t="shared" si="8"/>
        <v>645.75677056719474</v>
      </c>
      <c r="V36" s="20">
        <f t="shared" si="9"/>
        <v>24868364</v>
      </c>
      <c r="W36" s="18">
        <f t="shared" si="10"/>
        <v>12707.39090444558</v>
      </c>
    </row>
    <row r="37" spans="1:23" s="21" customFormat="1">
      <c r="A37" s="16">
        <v>34</v>
      </c>
      <c r="B37" s="17" t="s">
        <v>58</v>
      </c>
      <c r="C37" s="12">
        <v>4512</v>
      </c>
      <c r="D37" s="18">
        <v>27930575</v>
      </c>
      <c r="E37" s="18">
        <f t="shared" si="0"/>
        <v>6190.2870124113479</v>
      </c>
      <c r="F37" s="19">
        <v>12976996</v>
      </c>
      <c r="G37" s="18">
        <f t="shared" si="1"/>
        <v>2876.1072695035459</v>
      </c>
      <c r="H37" s="18">
        <v>1896603</v>
      </c>
      <c r="I37" s="18">
        <f t="shared" si="2"/>
        <v>420.34640957446811</v>
      </c>
      <c r="J37" s="18">
        <v>2125731</v>
      </c>
      <c r="K37" s="18">
        <f t="shared" si="3"/>
        <v>471.12832446808511</v>
      </c>
      <c r="L37" s="19">
        <v>936224</v>
      </c>
      <c r="M37" s="18">
        <f t="shared" si="4"/>
        <v>207.49645390070921</v>
      </c>
      <c r="N37" s="18">
        <v>6163428</v>
      </c>
      <c r="O37" s="18">
        <f t="shared" si="5"/>
        <v>1366.0079787234042</v>
      </c>
      <c r="P37" s="18">
        <v>1349206</v>
      </c>
      <c r="Q37" s="18">
        <f t="shared" si="6"/>
        <v>299.02615248226948</v>
      </c>
      <c r="R37" s="18">
        <v>1108423</v>
      </c>
      <c r="S37" s="18">
        <f t="shared" si="7"/>
        <v>245.66112588652481</v>
      </c>
      <c r="T37" s="18">
        <v>1748764</v>
      </c>
      <c r="U37" s="18">
        <f t="shared" si="8"/>
        <v>387.58067375886526</v>
      </c>
      <c r="V37" s="20">
        <f t="shared" si="9"/>
        <v>56235950</v>
      </c>
      <c r="W37" s="18">
        <f t="shared" si="10"/>
        <v>12463.641400709221</v>
      </c>
    </row>
    <row r="38" spans="1:23">
      <c r="A38" s="22">
        <v>35</v>
      </c>
      <c r="B38" s="23" t="s">
        <v>59</v>
      </c>
      <c r="C38" s="24">
        <v>6805</v>
      </c>
      <c r="D38" s="25">
        <v>37645020</v>
      </c>
      <c r="E38" s="25">
        <f t="shared" si="0"/>
        <v>5531.9647318148418</v>
      </c>
      <c r="F38" s="26">
        <v>15278210</v>
      </c>
      <c r="G38" s="25">
        <f t="shared" si="1"/>
        <v>2245.1447465099191</v>
      </c>
      <c r="H38" s="25">
        <v>2742903</v>
      </c>
      <c r="I38" s="25">
        <f t="shared" si="2"/>
        <v>403.0717119764879</v>
      </c>
      <c r="J38" s="25">
        <v>3661602</v>
      </c>
      <c r="K38" s="25">
        <f t="shared" si="3"/>
        <v>538.07523879500366</v>
      </c>
      <c r="L38" s="26">
        <v>1293631</v>
      </c>
      <c r="M38" s="25">
        <f t="shared" si="4"/>
        <v>190.10007347538576</v>
      </c>
      <c r="N38" s="25">
        <v>8295214</v>
      </c>
      <c r="O38" s="25">
        <f t="shared" si="5"/>
        <v>1218.9880969875092</v>
      </c>
      <c r="P38" s="25">
        <v>13388</v>
      </c>
      <c r="Q38" s="25">
        <f t="shared" si="6"/>
        <v>1.9673769287288758</v>
      </c>
      <c r="R38" s="25">
        <v>964456</v>
      </c>
      <c r="S38" s="25">
        <f t="shared" si="7"/>
        <v>141.72755326965466</v>
      </c>
      <c r="T38" s="25">
        <v>6032331</v>
      </c>
      <c r="U38" s="25">
        <f t="shared" si="8"/>
        <v>886.4556943423953</v>
      </c>
      <c r="V38" s="27">
        <f t="shared" si="9"/>
        <v>75926755</v>
      </c>
      <c r="W38" s="25">
        <f t="shared" si="10"/>
        <v>11157.495224099926</v>
      </c>
    </row>
    <row r="39" spans="1:23">
      <c r="A39" s="11">
        <v>36</v>
      </c>
      <c r="B39" s="11" t="s">
        <v>60</v>
      </c>
      <c r="C39" s="12">
        <v>10493</v>
      </c>
      <c r="D39" s="13">
        <v>69600540</v>
      </c>
      <c r="E39" s="13">
        <f t="shared" si="0"/>
        <v>6633.0448870675691</v>
      </c>
      <c r="F39" s="14">
        <v>22992130</v>
      </c>
      <c r="G39" s="13">
        <f t="shared" si="1"/>
        <v>2191.1874583055369</v>
      </c>
      <c r="H39" s="13">
        <v>32401284</v>
      </c>
      <c r="I39" s="13">
        <f t="shared" si="2"/>
        <v>3087.8951682073762</v>
      </c>
      <c r="J39" s="13">
        <v>26981455</v>
      </c>
      <c r="K39" s="13">
        <f t="shared" si="3"/>
        <v>2571.3766320404079</v>
      </c>
      <c r="L39" s="14">
        <v>9984948</v>
      </c>
      <c r="M39" s="13">
        <f t="shared" si="4"/>
        <v>951.58181644906131</v>
      </c>
      <c r="N39" s="13">
        <v>10992028</v>
      </c>
      <c r="O39" s="13">
        <f t="shared" si="5"/>
        <v>1047.5581816449062</v>
      </c>
      <c r="P39" s="13">
        <v>7168730</v>
      </c>
      <c r="Q39" s="13">
        <f t="shared" si="6"/>
        <v>683.19165157724194</v>
      </c>
      <c r="R39" s="13">
        <v>18191286</v>
      </c>
      <c r="S39" s="13">
        <f t="shared" si="7"/>
        <v>1733.6592013723434</v>
      </c>
      <c r="T39" s="13">
        <v>275901334</v>
      </c>
      <c r="U39" s="13">
        <f t="shared" si="8"/>
        <v>26293.84675497951</v>
      </c>
      <c r="V39" s="15">
        <f t="shared" si="9"/>
        <v>474213735</v>
      </c>
      <c r="W39" s="13">
        <f t="shared" si="10"/>
        <v>45193.341751643951</v>
      </c>
    </row>
    <row r="40" spans="1:23" s="21" customFormat="1">
      <c r="A40" s="16">
        <v>37</v>
      </c>
      <c r="B40" s="17" t="s">
        <v>61</v>
      </c>
      <c r="C40" s="12">
        <v>19680</v>
      </c>
      <c r="D40" s="18">
        <v>120480600</v>
      </c>
      <c r="E40" s="18">
        <f t="shared" si="0"/>
        <v>6121.9817073170734</v>
      </c>
      <c r="F40" s="19">
        <v>43862688</v>
      </c>
      <c r="G40" s="18">
        <f t="shared" si="1"/>
        <v>2228.7951219512197</v>
      </c>
      <c r="H40" s="18">
        <v>4096719</v>
      </c>
      <c r="I40" s="18">
        <f t="shared" si="2"/>
        <v>208.16661585365853</v>
      </c>
      <c r="J40" s="18">
        <v>19669150</v>
      </c>
      <c r="K40" s="18">
        <f t="shared" si="3"/>
        <v>999.44867886178861</v>
      </c>
      <c r="L40" s="19">
        <v>1986440</v>
      </c>
      <c r="M40" s="18">
        <f t="shared" si="4"/>
        <v>100.9369918699187</v>
      </c>
      <c r="N40" s="18">
        <v>22957942</v>
      </c>
      <c r="O40" s="18">
        <f t="shared" si="5"/>
        <v>1166.562093495935</v>
      </c>
      <c r="P40" s="18">
        <v>2459867</v>
      </c>
      <c r="Q40" s="18">
        <f t="shared" si="6"/>
        <v>124.99324186991871</v>
      </c>
      <c r="R40" s="18">
        <v>6106095</v>
      </c>
      <c r="S40" s="18">
        <f t="shared" si="7"/>
        <v>310.26905487804879</v>
      </c>
      <c r="T40" s="18">
        <v>26671737</v>
      </c>
      <c r="U40" s="18">
        <f t="shared" si="8"/>
        <v>1355.2711890243902</v>
      </c>
      <c r="V40" s="20">
        <f t="shared" si="9"/>
        <v>248291238</v>
      </c>
      <c r="W40" s="18">
        <f t="shared" si="10"/>
        <v>12616.424695121952</v>
      </c>
    </row>
    <row r="41" spans="1:23" s="21" customFormat="1">
      <c r="A41" s="16">
        <v>38</v>
      </c>
      <c r="B41" s="17" t="s">
        <v>62</v>
      </c>
      <c r="C41" s="12">
        <v>3822</v>
      </c>
      <c r="D41" s="18">
        <v>32168425</v>
      </c>
      <c r="E41" s="18">
        <f t="shared" si="0"/>
        <v>8416.6470434327584</v>
      </c>
      <c r="F41" s="19">
        <v>12713620</v>
      </c>
      <c r="G41" s="18">
        <f t="shared" si="1"/>
        <v>3326.4311878597591</v>
      </c>
      <c r="H41" s="18">
        <v>1992433</v>
      </c>
      <c r="I41" s="18">
        <f t="shared" si="2"/>
        <v>521.30638409209837</v>
      </c>
      <c r="J41" s="18">
        <v>1006535</v>
      </c>
      <c r="K41" s="18">
        <f t="shared" si="3"/>
        <v>263.3529565672423</v>
      </c>
      <c r="L41" s="19">
        <v>2498675</v>
      </c>
      <c r="M41" s="18">
        <f t="shared" si="4"/>
        <v>653.76111983254839</v>
      </c>
      <c r="N41" s="18">
        <v>4669378</v>
      </c>
      <c r="O41" s="18">
        <f t="shared" si="5"/>
        <v>1221.7106227106226</v>
      </c>
      <c r="P41" s="18">
        <v>826073</v>
      </c>
      <c r="Q41" s="18">
        <f t="shared" si="6"/>
        <v>216.1363160648875</v>
      </c>
      <c r="R41" s="18">
        <v>8179167</v>
      </c>
      <c r="S41" s="18">
        <f t="shared" si="7"/>
        <v>2140.0227629513342</v>
      </c>
      <c r="T41" s="18">
        <v>2532470</v>
      </c>
      <c r="U41" s="18">
        <f t="shared" si="8"/>
        <v>662.60334903192052</v>
      </c>
      <c r="V41" s="20">
        <f t="shared" si="9"/>
        <v>66586776</v>
      </c>
      <c r="W41" s="18">
        <f t="shared" si="10"/>
        <v>17421.97174254317</v>
      </c>
    </row>
    <row r="42" spans="1:23" s="21" customFormat="1">
      <c r="A42" s="16">
        <v>39</v>
      </c>
      <c r="B42" s="17" t="s">
        <v>63</v>
      </c>
      <c r="C42" s="12">
        <v>2817</v>
      </c>
      <c r="D42" s="18">
        <v>16245990</v>
      </c>
      <c r="E42" s="18">
        <f t="shared" si="0"/>
        <v>5767.1246006389774</v>
      </c>
      <c r="F42" s="19">
        <v>7276215</v>
      </c>
      <c r="G42" s="18">
        <f t="shared" si="1"/>
        <v>2582.9659211927583</v>
      </c>
      <c r="H42" s="18">
        <v>1325926</v>
      </c>
      <c r="I42" s="18">
        <f t="shared" si="2"/>
        <v>470.68725594604189</v>
      </c>
      <c r="J42" s="18">
        <v>2182230</v>
      </c>
      <c r="K42" s="18">
        <f t="shared" si="3"/>
        <v>774.66453674121408</v>
      </c>
      <c r="L42" s="19">
        <v>2664058</v>
      </c>
      <c r="M42" s="18">
        <f t="shared" si="4"/>
        <v>945.70749023784163</v>
      </c>
      <c r="N42" s="18">
        <v>2470532</v>
      </c>
      <c r="O42" s="18">
        <f t="shared" si="5"/>
        <v>877.00816471423502</v>
      </c>
      <c r="P42" s="18">
        <v>395510</v>
      </c>
      <c r="Q42" s="18">
        <f t="shared" si="6"/>
        <v>140.40113596024139</v>
      </c>
      <c r="R42" s="18">
        <v>247736</v>
      </c>
      <c r="S42" s="18">
        <f t="shared" si="7"/>
        <v>87.943201987930422</v>
      </c>
      <c r="T42" s="18">
        <v>1930773</v>
      </c>
      <c r="U42" s="18">
        <f t="shared" si="8"/>
        <v>685.40042598509058</v>
      </c>
      <c r="V42" s="20">
        <f t="shared" si="9"/>
        <v>34738970</v>
      </c>
      <c r="W42" s="18">
        <f t="shared" si="10"/>
        <v>12331.902733404331</v>
      </c>
    </row>
    <row r="43" spans="1:23">
      <c r="A43" s="22">
        <v>40</v>
      </c>
      <c r="B43" s="23" t="s">
        <v>64</v>
      </c>
      <c r="C43" s="24">
        <v>24046</v>
      </c>
      <c r="D43" s="25">
        <v>125963100</v>
      </c>
      <c r="E43" s="25">
        <f t="shared" si="0"/>
        <v>5238.4221908009649</v>
      </c>
      <c r="F43" s="26">
        <v>56731575</v>
      </c>
      <c r="G43" s="25">
        <f t="shared" si="1"/>
        <v>2359.2936455127674</v>
      </c>
      <c r="H43" s="25">
        <v>3750670</v>
      </c>
      <c r="I43" s="25">
        <f t="shared" si="2"/>
        <v>155.97895699908509</v>
      </c>
      <c r="J43" s="25">
        <v>4573645</v>
      </c>
      <c r="K43" s="25">
        <f t="shared" si="3"/>
        <v>190.20398403060801</v>
      </c>
      <c r="L43" s="26">
        <v>4797055</v>
      </c>
      <c r="M43" s="25">
        <f t="shared" si="4"/>
        <v>199.49492639108377</v>
      </c>
      <c r="N43" s="25">
        <v>19933661</v>
      </c>
      <c r="O43" s="25">
        <f t="shared" si="5"/>
        <v>828.98032936870993</v>
      </c>
      <c r="P43" s="25">
        <v>1286902</v>
      </c>
      <c r="Q43" s="25">
        <f t="shared" si="6"/>
        <v>53.518339848623469</v>
      </c>
      <c r="R43" s="25">
        <v>5480973</v>
      </c>
      <c r="S43" s="25">
        <f t="shared" si="7"/>
        <v>227.93699575813025</v>
      </c>
      <c r="T43" s="25">
        <v>43814643</v>
      </c>
      <c r="U43" s="25">
        <f t="shared" si="8"/>
        <v>1822.1177326790319</v>
      </c>
      <c r="V43" s="27">
        <f t="shared" si="9"/>
        <v>266332224</v>
      </c>
      <c r="W43" s="25">
        <f t="shared" si="10"/>
        <v>11075.947101389005</v>
      </c>
    </row>
    <row r="44" spans="1:23">
      <c r="A44" s="11">
        <v>41</v>
      </c>
      <c r="B44" s="11" t="s">
        <v>65</v>
      </c>
      <c r="C44" s="12">
        <v>1523</v>
      </c>
      <c r="D44" s="13">
        <v>19077863</v>
      </c>
      <c r="E44" s="13">
        <f t="shared" si="0"/>
        <v>12526.502298095864</v>
      </c>
      <c r="F44" s="14">
        <v>5806156</v>
      </c>
      <c r="G44" s="13">
        <f t="shared" si="1"/>
        <v>3812.3151674326987</v>
      </c>
      <c r="H44" s="13">
        <v>1028883</v>
      </c>
      <c r="I44" s="13">
        <f t="shared" si="2"/>
        <v>675.56336178594881</v>
      </c>
      <c r="J44" s="13">
        <v>399024</v>
      </c>
      <c r="K44" s="13">
        <f t="shared" si="3"/>
        <v>261.99868680236375</v>
      </c>
      <c r="L44" s="14">
        <v>405766</v>
      </c>
      <c r="M44" s="13">
        <f t="shared" si="4"/>
        <v>266.42547603414312</v>
      </c>
      <c r="N44" s="13">
        <v>2347238</v>
      </c>
      <c r="O44" s="13">
        <f t="shared" si="5"/>
        <v>1541.193696651346</v>
      </c>
      <c r="P44" s="13">
        <v>709319</v>
      </c>
      <c r="Q44" s="13">
        <f t="shared" si="6"/>
        <v>465.73801707156929</v>
      </c>
      <c r="R44" s="13">
        <v>313126</v>
      </c>
      <c r="S44" s="13">
        <f t="shared" si="7"/>
        <v>205.59816152330924</v>
      </c>
      <c r="T44" s="13">
        <v>1019085</v>
      </c>
      <c r="U44" s="13">
        <f t="shared" si="8"/>
        <v>669.1300065659882</v>
      </c>
      <c r="V44" s="15">
        <f t="shared" si="9"/>
        <v>31106460</v>
      </c>
      <c r="W44" s="13">
        <f t="shared" si="10"/>
        <v>20424.464871963231</v>
      </c>
    </row>
    <row r="45" spans="1:23" s="21" customFormat="1">
      <c r="A45" s="16">
        <v>42</v>
      </c>
      <c r="B45" s="17" t="s">
        <v>66</v>
      </c>
      <c r="C45" s="12">
        <v>3349</v>
      </c>
      <c r="D45" s="18">
        <v>22255848</v>
      </c>
      <c r="E45" s="18">
        <f t="shared" si="0"/>
        <v>6645.5204538668258</v>
      </c>
      <c r="F45" s="19">
        <v>8985385</v>
      </c>
      <c r="G45" s="18">
        <f t="shared" si="1"/>
        <v>2683.0053747387278</v>
      </c>
      <c r="H45" s="18">
        <v>921279</v>
      </c>
      <c r="I45" s="18">
        <f t="shared" si="2"/>
        <v>275.09077336518362</v>
      </c>
      <c r="J45" s="18">
        <v>481618</v>
      </c>
      <c r="K45" s="18">
        <f t="shared" si="3"/>
        <v>143.80949537175277</v>
      </c>
      <c r="L45" s="19">
        <v>719720</v>
      </c>
      <c r="M45" s="18">
        <f t="shared" si="4"/>
        <v>214.90594207226039</v>
      </c>
      <c r="N45" s="18">
        <v>3699693</v>
      </c>
      <c r="O45" s="18">
        <f t="shared" si="5"/>
        <v>1104.715736040609</v>
      </c>
      <c r="P45" s="18">
        <v>298423</v>
      </c>
      <c r="Q45" s="18">
        <f t="shared" si="6"/>
        <v>89.108091967751562</v>
      </c>
      <c r="R45" s="18">
        <v>688623</v>
      </c>
      <c r="S45" s="18">
        <f t="shared" si="7"/>
        <v>205.62048372648553</v>
      </c>
      <c r="T45" s="18">
        <v>8957143</v>
      </c>
      <c r="U45" s="18">
        <f t="shared" si="8"/>
        <v>2674.5724096745298</v>
      </c>
      <c r="V45" s="20">
        <f t="shared" si="9"/>
        <v>47007732</v>
      </c>
      <c r="W45" s="18">
        <f t="shared" si="10"/>
        <v>14036.348760824127</v>
      </c>
    </row>
    <row r="46" spans="1:23" s="21" customFormat="1">
      <c r="A46" s="16">
        <v>43</v>
      </c>
      <c r="B46" s="17" t="s">
        <v>67</v>
      </c>
      <c r="C46" s="12">
        <v>4296</v>
      </c>
      <c r="D46" s="18">
        <v>28436631</v>
      </c>
      <c r="E46" s="18">
        <f t="shared" si="0"/>
        <v>6619.3275139664802</v>
      </c>
      <c r="F46" s="19">
        <v>11343490</v>
      </c>
      <c r="G46" s="18">
        <f t="shared" si="1"/>
        <v>2640.4771880819367</v>
      </c>
      <c r="H46" s="18">
        <v>1441386</v>
      </c>
      <c r="I46" s="18">
        <f t="shared" si="2"/>
        <v>335.51815642458098</v>
      </c>
      <c r="J46" s="18">
        <v>2311146</v>
      </c>
      <c r="K46" s="18">
        <f t="shared" si="3"/>
        <v>537.97625698324021</v>
      </c>
      <c r="L46" s="19">
        <v>1566102</v>
      </c>
      <c r="M46" s="18">
        <f t="shared" si="4"/>
        <v>364.54888268156424</v>
      </c>
      <c r="N46" s="18">
        <v>4908006</v>
      </c>
      <c r="O46" s="18">
        <f t="shared" si="5"/>
        <v>1142.4594972067039</v>
      </c>
      <c r="P46" s="18">
        <v>192693</v>
      </c>
      <c r="Q46" s="18">
        <f t="shared" si="6"/>
        <v>44.854050279329606</v>
      </c>
      <c r="R46" s="18">
        <v>703757</v>
      </c>
      <c r="S46" s="18">
        <f t="shared" si="7"/>
        <v>163.81680633147113</v>
      </c>
      <c r="T46" s="18">
        <v>12771515</v>
      </c>
      <c r="U46" s="18">
        <f t="shared" si="8"/>
        <v>2972.885242085661</v>
      </c>
      <c r="V46" s="20">
        <f t="shared" si="9"/>
        <v>63674726</v>
      </c>
      <c r="W46" s="18">
        <f t="shared" si="10"/>
        <v>14821.863594040968</v>
      </c>
    </row>
    <row r="47" spans="1:23" s="21" customFormat="1">
      <c r="A47" s="16">
        <v>44</v>
      </c>
      <c r="B47" s="17" t="s">
        <v>68</v>
      </c>
      <c r="C47" s="12">
        <v>5916</v>
      </c>
      <c r="D47" s="18">
        <v>25728813</v>
      </c>
      <c r="E47" s="18">
        <f t="shared" si="0"/>
        <v>4349.0218052738337</v>
      </c>
      <c r="F47" s="19">
        <v>14982738</v>
      </c>
      <c r="G47" s="18">
        <f t="shared" si="1"/>
        <v>2532.5791075050711</v>
      </c>
      <c r="H47" s="18">
        <v>3923278</v>
      </c>
      <c r="I47" s="18">
        <f t="shared" si="2"/>
        <v>663.16396213657879</v>
      </c>
      <c r="J47" s="18">
        <v>2224597</v>
      </c>
      <c r="K47" s="18">
        <f t="shared" si="3"/>
        <v>376.03059499661936</v>
      </c>
      <c r="L47" s="19">
        <v>2620878</v>
      </c>
      <c r="M47" s="18">
        <f t="shared" si="4"/>
        <v>443.01521298174441</v>
      </c>
      <c r="N47" s="18">
        <v>12596919</v>
      </c>
      <c r="O47" s="18">
        <f t="shared" si="5"/>
        <v>2129.2966531440161</v>
      </c>
      <c r="P47" s="18">
        <v>2403239</v>
      </c>
      <c r="Q47" s="18">
        <f t="shared" si="6"/>
        <v>406.22701149425285</v>
      </c>
      <c r="R47" s="18">
        <v>719360</v>
      </c>
      <c r="S47" s="18">
        <f t="shared" si="7"/>
        <v>121.59567275185937</v>
      </c>
      <c r="T47" s="18">
        <v>13078887</v>
      </c>
      <c r="U47" s="18">
        <f t="shared" si="8"/>
        <v>2210.7652129817443</v>
      </c>
      <c r="V47" s="20">
        <f t="shared" si="9"/>
        <v>78278709</v>
      </c>
      <c r="W47" s="18">
        <f t="shared" si="10"/>
        <v>13231.69523326572</v>
      </c>
    </row>
    <row r="48" spans="1:23">
      <c r="A48" s="22">
        <v>45</v>
      </c>
      <c r="B48" s="23" t="s">
        <v>69</v>
      </c>
      <c r="C48" s="24">
        <v>9780</v>
      </c>
      <c r="D48" s="25">
        <v>82258376</v>
      </c>
      <c r="E48" s="25">
        <f t="shared" si="0"/>
        <v>8410.8768916155423</v>
      </c>
      <c r="F48" s="26">
        <v>33981980</v>
      </c>
      <c r="G48" s="25">
        <f t="shared" si="1"/>
        <v>3474.6400817995909</v>
      </c>
      <c r="H48" s="25">
        <v>5237161</v>
      </c>
      <c r="I48" s="25">
        <f t="shared" si="2"/>
        <v>535.49703476482614</v>
      </c>
      <c r="J48" s="25">
        <v>9342969</v>
      </c>
      <c r="K48" s="25">
        <f t="shared" si="3"/>
        <v>955.31380368098155</v>
      </c>
      <c r="L48" s="26">
        <v>3053765</v>
      </c>
      <c r="M48" s="25">
        <f t="shared" si="4"/>
        <v>312.24591002044991</v>
      </c>
      <c r="N48" s="25">
        <v>10674468</v>
      </c>
      <c r="O48" s="25">
        <f t="shared" si="5"/>
        <v>1091.4588957055214</v>
      </c>
      <c r="P48" s="25">
        <v>6132699</v>
      </c>
      <c r="Q48" s="25">
        <f t="shared" si="6"/>
        <v>627.06533742331294</v>
      </c>
      <c r="R48" s="25">
        <v>5591533</v>
      </c>
      <c r="S48" s="25">
        <f t="shared" si="7"/>
        <v>571.73139059304708</v>
      </c>
      <c r="T48" s="25">
        <v>17260013</v>
      </c>
      <c r="U48" s="25">
        <f t="shared" si="8"/>
        <v>1764.8275051124745</v>
      </c>
      <c r="V48" s="27">
        <f t="shared" si="9"/>
        <v>173532964</v>
      </c>
      <c r="W48" s="25">
        <f t="shared" si="10"/>
        <v>17743.656850715746</v>
      </c>
    </row>
    <row r="49" spans="1:23">
      <c r="A49" s="11">
        <v>46</v>
      </c>
      <c r="B49" s="11" t="s">
        <v>70</v>
      </c>
      <c r="C49" s="12">
        <v>809</v>
      </c>
      <c r="D49" s="13">
        <v>5232724</v>
      </c>
      <c r="E49" s="13">
        <f t="shared" si="0"/>
        <v>6468.138442521632</v>
      </c>
      <c r="F49" s="14">
        <v>2399609</v>
      </c>
      <c r="G49" s="13">
        <f t="shared" si="1"/>
        <v>2966.1421508034609</v>
      </c>
      <c r="H49" s="13">
        <v>601413</v>
      </c>
      <c r="I49" s="13">
        <f t="shared" si="2"/>
        <v>743.40296662546359</v>
      </c>
      <c r="J49" s="13">
        <v>507219</v>
      </c>
      <c r="K49" s="13">
        <f t="shared" si="3"/>
        <v>626.97033374536466</v>
      </c>
      <c r="L49" s="14">
        <v>418706</v>
      </c>
      <c r="M49" s="13">
        <f t="shared" si="4"/>
        <v>517.55995055624226</v>
      </c>
      <c r="N49" s="13">
        <v>851282</v>
      </c>
      <c r="O49" s="13">
        <f t="shared" si="5"/>
        <v>1052.2645241038319</v>
      </c>
      <c r="P49" s="13">
        <v>35077</v>
      </c>
      <c r="Q49" s="13">
        <f t="shared" si="6"/>
        <v>43.358467243510503</v>
      </c>
      <c r="R49" s="13">
        <v>40306</v>
      </c>
      <c r="S49" s="13">
        <f t="shared" si="7"/>
        <v>49.822002472187883</v>
      </c>
      <c r="T49" s="13">
        <v>803377</v>
      </c>
      <c r="U49" s="13">
        <f t="shared" si="8"/>
        <v>993.04944375772561</v>
      </c>
      <c r="V49" s="15">
        <f t="shared" si="9"/>
        <v>10889713</v>
      </c>
      <c r="W49" s="13">
        <f t="shared" si="10"/>
        <v>13460.708281829418</v>
      </c>
    </row>
    <row r="50" spans="1:23" s="21" customFormat="1">
      <c r="A50" s="16">
        <v>47</v>
      </c>
      <c r="B50" s="17" t="s">
        <v>71</v>
      </c>
      <c r="C50" s="12">
        <v>3825</v>
      </c>
      <c r="D50" s="18">
        <v>28375369</v>
      </c>
      <c r="E50" s="18">
        <f t="shared" si="0"/>
        <v>7418.3971241830068</v>
      </c>
      <c r="F50" s="19">
        <v>11532625</v>
      </c>
      <c r="G50" s="18">
        <f t="shared" si="1"/>
        <v>3015.0653594771243</v>
      </c>
      <c r="H50" s="18">
        <v>2798428</v>
      </c>
      <c r="I50" s="18">
        <f t="shared" si="2"/>
        <v>731.61516339869286</v>
      </c>
      <c r="J50" s="18">
        <v>5156521</v>
      </c>
      <c r="K50" s="18">
        <f t="shared" si="3"/>
        <v>1348.1100653594772</v>
      </c>
      <c r="L50" s="19">
        <v>852237</v>
      </c>
      <c r="M50" s="18">
        <f t="shared" si="4"/>
        <v>222.80705882352942</v>
      </c>
      <c r="N50" s="18">
        <v>4036068</v>
      </c>
      <c r="O50" s="18">
        <f t="shared" si="5"/>
        <v>1055.1811764705883</v>
      </c>
      <c r="P50" s="18">
        <v>4113864</v>
      </c>
      <c r="Q50" s="18">
        <f t="shared" si="6"/>
        <v>1075.52</v>
      </c>
      <c r="R50" s="18">
        <v>1298828</v>
      </c>
      <c r="S50" s="18">
        <f t="shared" si="7"/>
        <v>339.56287581699348</v>
      </c>
      <c r="T50" s="18">
        <v>3080426</v>
      </c>
      <c r="U50" s="18">
        <f t="shared" si="8"/>
        <v>805.34013071895424</v>
      </c>
      <c r="V50" s="20">
        <f t="shared" si="9"/>
        <v>61244366</v>
      </c>
      <c r="W50" s="18">
        <f t="shared" si="10"/>
        <v>16011.598954248366</v>
      </c>
    </row>
    <row r="51" spans="1:23" s="21" customFormat="1">
      <c r="A51" s="16">
        <v>48</v>
      </c>
      <c r="B51" s="17" t="s">
        <v>72</v>
      </c>
      <c r="C51" s="12">
        <v>6222</v>
      </c>
      <c r="D51" s="18">
        <v>43396709</v>
      </c>
      <c r="E51" s="18">
        <f t="shared" si="0"/>
        <v>6974.7201864352301</v>
      </c>
      <c r="F51" s="19">
        <v>18160841</v>
      </c>
      <c r="G51" s="18">
        <f t="shared" si="1"/>
        <v>2918.810832529733</v>
      </c>
      <c r="H51" s="18">
        <v>1808122</v>
      </c>
      <c r="I51" s="18">
        <f t="shared" si="2"/>
        <v>290.6014143362263</v>
      </c>
      <c r="J51" s="18">
        <v>22274609</v>
      </c>
      <c r="K51" s="18">
        <f t="shared" si="3"/>
        <v>3579.9757312761171</v>
      </c>
      <c r="L51" s="19">
        <v>2060101</v>
      </c>
      <c r="M51" s="18">
        <f t="shared" si="4"/>
        <v>331.09948569591774</v>
      </c>
      <c r="N51" s="18">
        <v>7501398</v>
      </c>
      <c r="O51" s="18">
        <f t="shared" si="5"/>
        <v>1205.6248794599808</v>
      </c>
      <c r="P51" s="18">
        <v>172170</v>
      </c>
      <c r="Q51" s="18">
        <f t="shared" si="6"/>
        <v>27.671166827386692</v>
      </c>
      <c r="R51" s="18">
        <v>2219656</v>
      </c>
      <c r="S51" s="18">
        <f t="shared" si="7"/>
        <v>356.74316939890713</v>
      </c>
      <c r="T51" s="18">
        <v>5850363</v>
      </c>
      <c r="U51" s="18">
        <f t="shared" si="8"/>
        <v>940.27049180327867</v>
      </c>
      <c r="V51" s="20">
        <f>D51+F51+H51+J51+L51+N51+P51+R51+T51</f>
        <v>103443969</v>
      </c>
      <c r="W51" s="18">
        <f t="shared" si="10"/>
        <v>16625.517357762776</v>
      </c>
    </row>
    <row r="52" spans="1:23" s="21" customFormat="1">
      <c r="A52" s="16">
        <v>49</v>
      </c>
      <c r="B52" s="17" t="s">
        <v>73</v>
      </c>
      <c r="C52" s="12">
        <v>14926</v>
      </c>
      <c r="D52" s="18">
        <v>85158293</v>
      </c>
      <c r="E52" s="18">
        <f t="shared" si="0"/>
        <v>5705.366005627764</v>
      </c>
      <c r="F52" s="19">
        <v>38461966</v>
      </c>
      <c r="G52" s="18">
        <f t="shared" si="1"/>
        <v>2576.8434945732279</v>
      </c>
      <c r="H52" s="18">
        <v>2399944</v>
      </c>
      <c r="I52" s="18">
        <f t="shared" si="2"/>
        <v>160.78949484121668</v>
      </c>
      <c r="J52" s="18">
        <v>8917270</v>
      </c>
      <c r="K52" s="18">
        <f t="shared" si="3"/>
        <v>597.43199785608999</v>
      </c>
      <c r="L52" s="19">
        <v>3970472</v>
      </c>
      <c r="M52" s="18">
        <f t="shared" si="4"/>
        <v>266.01045156103442</v>
      </c>
      <c r="N52" s="18">
        <v>13605774</v>
      </c>
      <c r="O52" s="18">
        <f t="shared" si="5"/>
        <v>911.54857295993565</v>
      </c>
      <c r="P52" s="18">
        <v>1454790</v>
      </c>
      <c r="Q52" s="18">
        <f t="shared" si="6"/>
        <v>97.4668363928715</v>
      </c>
      <c r="R52" s="18">
        <v>595606</v>
      </c>
      <c r="S52" s="18">
        <f t="shared" si="7"/>
        <v>39.903926035106522</v>
      </c>
      <c r="T52" s="18">
        <v>13895263</v>
      </c>
      <c r="U52" s="18">
        <f t="shared" si="8"/>
        <v>930.9435213721024</v>
      </c>
      <c r="V52" s="20">
        <f t="shared" si="9"/>
        <v>168459378</v>
      </c>
      <c r="W52" s="18">
        <f t="shared" si="10"/>
        <v>11286.304301219348</v>
      </c>
    </row>
    <row r="53" spans="1:23">
      <c r="A53" s="22">
        <v>50</v>
      </c>
      <c r="B53" s="23" t="s">
        <v>74</v>
      </c>
      <c r="C53" s="24">
        <v>8503</v>
      </c>
      <c r="D53" s="25">
        <v>48498034</v>
      </c>
      <c r="E53" s="25">
        <f t="shared" si="0"/>
        <v>5703.6380101140776</v>
      </c>
      <c r="F53" s="26">
        <v>19959302</v>
      </c>
      <c r="G53" s="25">
        <f t="shared" si="1"/>
        <v>2347.3247089262613</v>
      </c>
      <c r="H53" s="25">
        <v>3543501</v>
      </c>
      <c r="I53" s="25">
        <f t="shared" si="2"/>
        <v>416.73538751029048</v>
      </c>
      <c r="J53" s="25">
        <v>2615135</v>
      </c>
      <c r="K53" s="25">
        <f t="shared" si="3"/>
        <v>307.55439256732916</v>
      </c>
      <c r="L53" s="26">
        <v>1688456</v>
      </c>
      <c r="M53" s="25">
        <f t="shared" si="4"/>
        <v>198.57179818887451</v>
      </c>
      <c r="N53" s="25">
        <v>6850293</v>
      </c>
      <c r="O53" s="25">
        <f t="shared" si="5"/>
        <v>805.63248265318123</v>
      </c>
      <c r="P53" s="25">
        <v>1264331</v>
      </c>
      <c r="Q53" s="25">
        <f t="shared" si="6"/>
        <v>148.69234387863108</v>
      </c>
      <c r="R53" s="25">
        <v>1794731</v>
      </c>
      <c r="S53" s="25">
        <f t="shared" si="7"/>
        <v>211.07032811948724</v>
      </c>
      <c r="T53" s="25">
        <v>15543139</v>
      </c>
      <c r="U53" s="25">
        <f t="shared" si="8"/>
        <v>1827.9594260849112</v>
      </c>
      <c r="V53" s="27">
        <f t="shared" si="9"/>
        <v>101756922</v>
      </c>
      <c r="W53" s="25">
        <f t="shared" si="10"/>
        <v>11967.178878043043</v>
      </c>
    </row>
    <row r="54" spans="1:23">
      <c r="A54" s="11">
        <v>51</v>
      </c>
      <c r="B54" s="11" t="s">
        <v>75</v>
      </c>
      <c r="C54" s="12">
        <v>9465</v>
      </c>
      <c r="D54" s="13">
        <v>60162758</v>
      </c>
      <c r="E54" s="13">
        <f t="shared" si="0"/>
        <v>6356.3399894347594</v>
      </c>
      <c r="F54" s="14">
        <v>19777163</v>
      </c>
      <c r="G54" s="13">
        <f t="shared" si="1"/>
        <v>2089.5048071843635</v>
      </c>
      <c r="H54" s="13">
        <v>2514850</v>
      </c>
      <c r="I54" s="13">
        <f t="shared" si="2"/>
        <v>265.69994717379819</v>
      </c>
      <c r="J54" s="13">
        <v>6565326</v>
      </c>
      <c r="K54" s="13">
        <f t="shared" si="3"/>
        <v>693.64247226624411</v>
      </c>
      <c r="L54" s="14">
        <v>3760099</v>
      </c>
      <c r="M54" s="13">
        <f t="shared" si="4"/>
        <v>397.26349709455889</v>
      </c>
      <c r="N54" s="13">
        <v>9900002</v>
      </c>
      <c r="O54" s="13">
        <f t="shared" si="5"/>
        <v>1045.9590068674063</v>
      </c>
      <c r="P54" s="13">
        <v>476823</v>
      </c>
      <c r="Q54" s="13">
        <f t="shared" si="6"/>
        <v>50.377496038034863</v>
      </c>
      <c r="R54" s="13">
        <v>1385007</v>
      </c>
      <c r="S54" s="13">
        <f t="shared" si="7"/>
        <v>146.32931854199683</v>
      </c>
      <c r="T54" s="13">
        <v>2603788</v>
      </c>
      <c r="U54" s="13">
        <f t="shared" si="8"/>
        <v>275.09646064447963</v>
      </c>
      <c r="V54" s="15">
        <f t="shared" si="9"/>
        <v>107145816</v>
      </c>
      <c r="W54" s="13">
        <f t="shared" si="10"/>
        <v>11320.212995245642</v>
      </c>
    </row>
    <row r="55" spans="1:23" s="21" customFormat="1">
      <c r="A55" s="16">
        <v>52</v>
      </c>
      <c r="B55" s="17" t="s">
        <v>76</v>
      </c>
      <c r="C55" s="12">
        <v>36651</v>
      </c>
      <c r="D55" s="18">
        <v>250452583</v>
      </c>
      <c r="E55" s="18">
        <f t="shared" si="0"/>
        <v>6833.4447354778858</v>
      </c>
      <c r="F55" s="19">
        <v>118043363</v>
      </c>
      <c r="G55" s="18">
        <f t="shared" si="1"/>
        <v>3220.7405800660281</v>
      </c>
      <c r="H55" s="18">
        <v>8708376</v>
      </c>
      <c r="I55" s="18">
        <f t="shared" si="2"/>
        <v>237.6026847834984</v>
      </c>
      <c r="J55" s="18">
        <v>57825448</v>
      </c>
      <c r="K55" s="18">
        <f t="shared" si="3"/>
        <v>1577.7317944940112</v>
      </c>
      <c r="L55" s="19">
        <v>13606652</v>
      </c>
      <c r="M55" s="18">
        <f t="shared" si="4"/>
        <v>371.24913372077162</v>
      </c>
      <c r="N55" s="18">
        <v>21546700</v>
      </c>
      <c r="O55" s="18">
        <f t="shared" si="5"/>
        <v>587.88846143352157</v>
      </c>
      <c r="P55" s="18">
        <v>5353565</v>
      </c>
      <c r="Q55" s="18">
        <f t="shared" si="6"/>
        <v>146.06872936618373</v>
      </c>
      <c r="R55" s="18">
        <v>11146648</v>
      </c>
      <c r="S55" s="18">
        <f t="shared" si="7"/>
        <v>304.12943712313444</v>
      </c>
      <c r="T55" s="18">
        <v>29991683</v>
      </c>
      <c r="U55" s="18">
        <f t="shared" si="8"/>
        <v>818.30463016015938</v>
      </c>
      <c r="V55" s="20">
        <f t="shared" si="9"/>
        <v>516675018</v>
      </c>
      <c r="W55" s="18">
        <f t="shared" si="10"/>
        <v>14097.160186625195</v>
      </c>
    </row>
    <row r="56" spans="1:23" s="21" customFormat="1">
      <c r="A56" s="16">
        <v>53</v>
      </c>
      <c r="B56" s="17" t="s">
        <v>77</v>
      </c>
      <c r="C56" s="12">
        <v>19400</v>
      </c>
      <c r="D56" s="18">
        <v>103827297</v>
      </c>
      <c r="E56" s="18">
        <f t="shared" si="0"/>
        <v>5351.922525773196</v>
      </c>
      <c r="F56" s="19">
        <v>40974041</v>
      </c>
      <c r="G56" s="18">
        <f t="shared" si="1"/>
        <v>2112.063969072165</v>
      </c>
      <c r="H56" s="18">
        <v>4967572</v>
      </c>
      <c r="I56" s="18">
        <f t="shared" si="2"/>
        <v>256.06041237113402</v>
      </c>
      <c r="J56" s="18">
        <v>7756197</v>
      </c>
      <c r="K56" s="18">
        <f t="shared" si="3"/>
        <v>399.80396907216493</v>
      </c>
      <c r="L56" s="19">
        <v>3160707</v>
      </c>
      <c r="M56" s="18">
        <f t="shared" si="4"/>
        <v>162.92304123711341</v>
      </c>
      <c r="N56" s="18">
        <v>14509298</v>
      </c>
      <c r="O56" s="18">
        <f t="shared" si="5"/>
        <v>747.90195876288658</v>
      </c>
      <c r="P56" s="18">
        <v>1685963</v>
      </c>
      <c r="Q56" s="18">
        <f t="shared" si="6"/>
        <v>86.905309278350515</v>
      </c>
      <c r="R56" s="18">
        <v>932077</v>
      </c>
      <c r="S56" s="18">
        <f t="shared" si="7"/>
        <v>48.045206185567011</v>
      </c>
      <c r="T56" s="18">
        <v>10801721</v>
      </c>
      <c r="U56" s="18">
        <f t="shared" si="8"/>
        <v>556.78974226804121</v>
      </c>
      <c r="V56" s="20">
        <f t="shared" si="9"/>
        <v>188614873</v>
      </c>
      <c r="W56" s="18">
        <f t="shared" si="10"/>
        <v>9722.4161340206192</v>
      </c>
    </row>
    <row r="57" spans="1:23" s="21" customFormat="1">
      <c r="A57" s="16">
        <v>54</v>
      </c>
      <c r="B57" s="17" t="s">
        <v>78</v>
      </c>
      <c r="C57" s="12">
        <v>676</v>
      </c>
      <c r="D57" s="18">
        <v>5034013</v>
      </c>
      <c r="E57" s="18">
        <f t="shared" si="0"/>
        <v>7446.7647928994083</v>
      </c>
      <c r="F57" s="19">
        <v>2280604</v>
      </c>
      <c r="G57" s="18">
        <f t="shared" si="1"/>
        <v>3373.6745562130177</v>
      </c>
      <c r="H57" s="18">
        <v>634991</v>
      </c>
      <c r="I57" s="18">
        <f t="shared" si="2"/>
        <v>939.33579881656806</v>
      </c>
      <c r="J57" s="18">
        <v>224081</v>
      </c>
      <c r="K57" s="18">
        <f t="shared" si="3"/>
        <v>331.48076923076923</v>
      </c>
      <c r="L57" s="19">
        <v>254814</v>
      </c>
      <c r="M57" s="18">
        <f t="shared" si="4"/>
        <v>376.94378698224853</v>
      </c>
      <c r="N57" s="18">
        <v>1097560</v>
      </c>
      <c r="O57" s="18">
        <f t="shared" si="5"/>
        <v>1623.6094674556214</v>
      </c>
      <c r="P57" s="18">
        <v>41003</v>
      </c>
      <c r="Q57" s="18">
        <f t="shared" si="6"/>
        <v>60.655325443786985</v>
      </c>
      <c r="R57" s="18">
        <v>61498</v>
      </c>
      <c r="S57" s="18">
        <f t="shared" si="7"/>
        <v>90.973372781065095</v>
      </c>
      <c r="T57" s="18">
        <v>304806</v>
      </c>
      <c r="U57" s="18">
        <f t="shared" si="8"/>
        <v>450.89644970414201</v>
      </c>
      <c r="V57" s="20">
        <f t="shared" si="9"/>
        <v>9933370</v>
      </c>
      <c r="W57" s="18">
        <f t="shared" si="10"/>
        <v>14694.334319526628</v>
      </c>
    </row>
    <row r="58" spans="1:23">
      <c r="A58" s="22">
        <v>55</v>
      </c>
      <c r="B58" s="23" t="s">
        <v>79</v>
      </c>
      <c r="C58" s="24">
        <v>18722</v>
      </c>
      <c r="D58" s="25">
        <v>98501926</v>
      </c>
      <c r="E58" s="25">
        <f t="shared" si="0"/>
        <v>5261.2929174233523</v>
      </c>
      <c r="F58" s="26">
        <v>46141738</v>
      </c>
      <c r="G58" s="25">
        <f t="shared" si="1"/>
        <v>2464.5731225296445</v>
      </c>
      <c r="H58" s="25">
        <v>2452933</v>
      </c>
      <c r="I58" s="25">
        <f t="shared" si="2"/>
        <v>131.01874799700886</v>
      </c>
      <c r="J58" s="25">
        <v>5434456</v>
      </c>
      <c r="K58" s="25">
        <f t="shared" si="3"/>
        <v>290.27112487982055</v>
      </c>
      <c r="L58" s="26">
        <v>913176</v>
      </c>
      <c r="M58" s="25">
        <f t="shared" si="4"/>
        <v>48.775558166862517</v>
      </c>
      <c r="N58" s="25">
        <v>14428470</v>
      </c>
      <c r="O58" s="25">
        <f t="shared" si="5"/>
        <v>770.66926610404869</v>
      </c>
      <c r="P58" s="25">
        <v>1391179</v>
      </c>
      <c r="Q58" s="25">
        <f t="shared" si="6"/>
        <v>74.307178720222197</v>
      </c>
      <c r="R58" s="25">
        <v>230047</v>
      </c>
      <c r="S58" s="25">
        <f t="shared" si="7"/>
        <v>12.287522700566178</v>
      </c>
      <c r="T58" s="25">
        <v>35155236</v>
      </c>
      <c r="U58" s="25">
        <f t="shared" si="8"/>
        <v>1877.7500267065484</v>
      </c>
      <c r="V58" s="27">
        <f t="shared" si="9"/>
        <v>204649161</v>
      </c>
      <c r="W58" s="25">
        <f t="shared" si="10"/>
        <v>10930.945465228075</v>
      </c>
    </row>
    <row r="59" spans="1:23">
      <c r="A59" s="11">
        <v>56</v>
      </c>
      <c r="B59" s="11" t="s">
        <v>80</v>
      </c>
      <c r="C59" s="12">
        <v>2590</v>
      </c>
      <c r="D59" s="13">
        <v>15854510</v>
      </c>
      <c r="E59" s="13">
        <f t="shared" si="0"/>
        <v>6121.4324324324325</v>
      </c>
      <c r="F59" s="14">
        <v>6459940</v>
      </c>
      <c r="G59" s="13">
        <f t="shared" si="1"/>
        <v>2494.1853281853282</v>
      </c>
      <c r="H59" s="13">
        <v>722219</v>
      </c>
      <c r="I59" s="13">
        <f t="shared" si="2"/>
        <v>278.84903474903473</v>
      </c>
      <c r="J59" s="13">
        <v>747764</v>
      </c>
      <c r="K59" s="13">
        <f t="shared" si="3"/>
        <v>288.7119691119691</v>
      </c>
      <c r="L59" s="14">
        <v>479231</v>
      </c>
      <c r="M59" s="13">
        <f t="shared" si="4"/>
        <v>185.03127413127413</v>
      </c>
      <c r="N59" s="13">
        <v>2554543</v>
      </c>
      <c r="O59" s="13">
        <f t="shared" si="5"/>
        <v>986.31003861003865</v>
      </c>
      <c r="P59" s="13">
        <v>331076</v>
      </c>
      <c r="Q59" s="13">
        <f t="shared" si="6"/>
        <v>127.82857142857142</v>
      </c>
      <c r="R59" s="13">
        <v>224859</v>
      </c>
      <c r="S59" s="13">
        <f t="shared" si="7"/>
        <v>86.818146718146721</v>
      </c>
      <c r="T59" s="13">
        <v>2325731</v>
      </c>
      <c r="U59" s="13">
        <f t="shared" si="8"/>
        <v>897.96563706563711</v>
      </c>
      <c r="V59" s="15">
        <f t="shared" si="9"/>
        <v>29699873</v>
      </c>
      <c r="W59" s="13">
        <f t="shared" si="10"/>
        <v>11467.132432432432</v>
      </c>
    </row>
    <row r="60" spans="1:23" s="21" customFormat="1">
      <c r="A60" s="16">
        <v>57</v>
      </c>
      <c r="B60" s="17" t="s">
        <v>81</v>
      </c>
      <c r="C60" s="12">
        <v>9186</v>
      </c>
      <c r="D60" s="18">
        <v>52444526</v>
      </c>
      <c r="E60" s="18">
        <f t="shared" si="0"/>
        <v>5709.1798388852603</v>
      </c>
      <c r="F60" s="19">
        <v>17469755</v>
      </c>
      <c r="G60" s="18">
        <f t="shared" si="1"/>
        <v>1901.7804267363379</v>
      </c>
      <c r="H60" s="18">
        <v>3276185</v>
      </c>
      <c r="I60" s="18">
        <f t="shared" si="2"/>
        <v>356.64979316350968</v>
      </c>
      <c r="J60" s="18">
        <v>10977039</v>
      </c>
      <c r="K60" s="18">
        <f t="shared" si="3"/>
        <v>1194.9748530372306</v>
      </c>
      <c r="L60" s="19">
        <v>2134699</v>
      </c>
      <c r="M60" s="18">
        <f t="shared" si="4"/>
        <v>232.38613106901806</v>
      </c>
      <c r="N60" s="18">
        <v>8373092</v>
      </c>
      <c r="O60" s="18">
        <f t="shared" si="5"/>
        <v>911.50576964946663</v>
      </c>
      <c r="P60" s="18">
        <v>659312</v>
      </c>
      <c r="Q60" s="18">
        <f t="shared" si="6"/>
        <v>71.773568473764428</v>
      </c>
      <c r="R60" s="18">
        <v>858902</v>
      </c>
      <c r="S60" s="18">
        <f t="shared" si="7"/>
        <v>93.501197474417594</v>
      </c>
      <c r="T60" s="18">
        <v>11011084</v>
      </c>
      <c r="U60" s="18">
        <f t="shared" si="8"/>
        <v>1198.6810363596778</v>
      </c>
      <c r="V60" s="20">
        <f t="shared" si="9"/>
        <v>107204594</v>
      </c>
      <c r="W60" s="18">
        <f t="shared" si="10"/>
        <v>11670.432614848683</v>
      </c>
    </row>
    <row r="61" spans="1:23" s="21" customFormat="1">
      <c r="A61" s="16">
        <v>58</v>
      </c>
      <c r="B61" s="17" t="s">
        <v>82</v>
      </c>
      <c r="C61" s="12">
        <v>9993</v>
      </c>
      <c r="D61" s="18">
        <v>54928180</v>
      </c>
      <c r="E61" s="18">
        <f t="shared" si="0"/>
        <v>5496.6656659661767</v>
      </c>
      <c r="F61" s="19">
        <v>21572232</v>
      </c>
      <c r="G61" s="18">
        <f t="shared" si="1"/>
        <v>2158.7343140198141</v>
      </c>
      <c r="H61" s="18">
        <v>2229298</v>
      </c>
      <c r="I61" s="18">
        <f t="shared" si="2"/>
        <v>223.08596017212048</v>
      </c>
      <c r="J61" s="18">
        <v>3960394</v>
      </c>
      <c r="K61" s="18">
        <f t="shared" si="3"/>
        <v>396.31682177524266</v>
      </c>
      <c r="L61" s="19">
        <v>2020475</v>
      </c>
      <c r="M61" s="18">
        <f t="shared" si="4"/>
        <v>202.18903232262585</v>
      </c>
      <c r="N61" s="18">
        <v>9445105</v>
      </c>
      <c r="O61" s="18">
        <f t="shared" si="5"/>
        <v>945.17212048433908</v>
      </c>
      <c r="P61" s="18">
        <v>348178</v>
      </c>
      <c r="Q61" s="18">
        <f t="shared" si="6"/>
        <v>34.842189532672869</v>
      </c>
      <c r="R61" s="18">
        <v>1574267</v>
      </c>
      <c r="S61" s="18">
        <f t="shared" si="7"/>
        <v>157.53697588311817</v>
      </c>
      <c r="T61" s="18">
        <v>16232711</v>
      </c>
      <c r="U61" s="18">
        <f t="shared" si="8"/>
        <v>1624.4081857300109</v>
      </c>
      <c r="V61" s="20">
        <f t="shared" si="9"/>
        <v>112310840</v>
      </c>
      <c r="W61" s="18">
        <f t="shared" si="10"/>
        <v>11238.95126588612</v>
      </c>
    </row>
    <row r="62" spans="1:23" s="21" customFormat="1">
      <c r="A62" s="16">
        <v>59</v>
      </c>
      <c r="B62" s="17" t="s">
        <v>83</v>
      </c>
      <c r="C62" s="12">
        <v>5328</v>
      </c>
      <c r="D62" s="18">
        <v>28747446</v>
      </c>
      <c r="E62" s="18">
        <f t="shared" si="0"/>
        <v>5395.541666666667</v>
      </c>
      <c r="F62" s="19">
        <v>13090385</v>
      </c>
      <c r="G62" s="18">
        <f t="shared" si="1"/>
        <v>2456.9040915915916</v>
      </c>
      <c r="H62" s="18">
        <v>867964</v>
      </c>
      <c r="I62" s="18">
        <f t="shared" si="2"/>
        <v>162.90615615615616</v>
      </c>
      <c r="J62" s="18">
        <v>2770297</v>
      </c>
      <c r="K62" s="18">
        <f t="shared" si="3"/>
        <v>519.95063813813817</v>
      </c>
      <c r="L62" s="19">
        <v>3232984</v>
      </c>
      <c r="M62" s="18">
        <f t="shared" si="4"/>
        <v>606.79129129129126</v>
      </c>
      <c r="N62" s="18">
        <v>4689518</v>
      </c>
      <c r="O62" s="18">
        <f t="shared" si="5"/>
        <v>880.16478978978978</v>
      </c>
      <c r="P62" s="18">
        <v>325292</v>
      </c>
      <c r="Q62" s="18">
        <f t="shared" si="6"/>
        <v>61.053303303303302</v>
      </c>
      <c r="R62" s="18">
        <v>1114600</v>
      </c>
      <c r="S62" s="18">
        <f t="shared" si="7"/>
        <v>209.1966966966967</v>
      </c>
      <c r="T62" s="18">
        <v>1791703</v>
      </c>
      <c r="U62" s="18">
        <f t="shared" si="8"/>
        <v>336.2805930930931</v>
      </c>
      <c r="V62" s="20">
        <f t="shared" si="9"/>
        <v>56630189</v>
      </c>
      <c r="W62" s="18">
        <f t="shared" si="10"/>
        <v>10628.789226726727</v>
      </c>
    </row>
    <row r="63" spans="1:23">
      <c r="A63" s="22">
        <v>60</v>
      </c>
      <c r="B63" s="23" t="s">
        <v>84</v>
      </c>
      <c r="C63" s="24">
        <v>7054</v>
      </c>
      <c r="D63" s="25">
        <v>40718487</v>
      </c>
      <c r="E63" s="25">
        <f t="shared" si="0"/>
        <v>5772.3967961440321</v>
      </c>
      <c r="F63" s="26">
        <v>16377851</v>
      </c>
      <c r="G63" s="25">
        <f t="shared" si="1"/>
        <v>2321.7821094414517</v>
      </c>
      <c r="H63" s="25">
        <v>3297250</v>
      </c>
      <c r="I63" s="25">
        <f t="shared" si="2"/>
        <v>467.42982704848311</v>
      </c>
      <c r="J63" s="25">
        <v>2537610</v>
      </c>
      <c r="K63" s="25">
        <f t="shared" si="3"/>
        <v>359.7405727246952</v>
      </c>
      <c r="L63" s="26">
        <v>1250676</v>
      </c>
      <c r="M63" s="25">
        <f t="shared" si="4"/>
        <v>177.30025517436914</v>
      </c>
      <c r="N63" s="25">
        <v>5986103</v>
      </c>
      <c r="O63" s="25">
        <f t="shared" si="5"/>
        <v>848.61114261411967</v>
      </c>
      <c r="P63" s="25">
        <v>800497</v>
      </c>
      <c r="Q63" s="25">
        <f t="shared" si="6"/>
        <v>113.48128721292883</v>
      </c>
      <c r="R63" s="25">
        <v>3458171</v>
      </c>
      <c r="S63" s="25">
        <f t="shared" si="7"/>
        <v>490.24255741423303</v>
      </c>
      <c r="T63" s="25">
        <v>7340726</v>
      </c>
      <c r="U63" s="25">
        <f t="shared" si="8"/>
        <v>1040.6472923164163</v>
      </c>
      <c r="V63" s="27">
        <f t="shared" si="9"/>
        <v>81767371</v>
      </c>
      <c r="W63" s="25">
        <f t="shared" si="10"/>
        <v>11591.631840090729</v>
      </c>
    </row>
    <row r="64" spans="1:23">
      <c r="A64" s="11">
        <v>61</v>
      </c>
      <c r="B64" s="11" t="s">
        <v>85</v>
      </c>
      <c r="C64" s="12">
        <v>3810</v>
      </c>
      <c r="D64" s="13">
        <v>24110402</v>
      </c>
      <c r="E64" s="13">
        <f t="shared" si="0"/>
        <v>6328.1895013123358</v>
      </c>
      <c r="F64" s="14">
        <v>9338653</v>
      </c>
      <c r="G64" s="13">
        <f t="shared" si="1"/>
        <v>2451.0900262467189</v>
      </c>
      <c r="H64" s="13">
        <v>1696428</v>
      </c>
      <c r="I64" s="13">
        <f t="shared" si="2"/>
        <v>445.25669291338585</v>
      </c>
      <c r="J64" s="13">
        <v>1112265</v>
      </c>
      <c r="K64" s="13">
        <f t="shared" si="3"/>
        <v>291.93307086614175</v>
      </c>
      <c r="L64" s="14">
        <v>2662950</v>
      </c>
      <c r="M64" s="13">
        <f t="shared" si="4"/>
        <v>698.93700787401576</v>
      </c>
      <c r="N64" s="13">
        <v>3550290</v>
      </c>
      <c r="O64" s="13">
        <f t="shared" si="5"/>
        <v>931.83464566929138</v>
      </c>
      <c r="P64" s="13">
        <v>55131</v>
      </c>
      <c r="Q64" s="13">
        <f t="shared" si="6"/>
        <v>14.470078740157481</v>
      </c>
      <c r="R64" s="13">
        <v>215336</v>
      </c>
      <c r="S64" s="13">
        <f t="shared" si="7"/>
        <v>56.518635170603673</v>
      </c>
      <c r="T64" s="13">
        <v>4620561</v>
      </c>
      <c r="U64" s="13">
        <f t="shared" si="8"/>
        <v>1212.7456692913386</v>
      </c>
      <c r="V64" s="15">
        <f t="shared" si="9"/>
        <v>47362016</v>
      </c>
      <c r="W64" s="13">
        <f t="shared" si="10"/>
        <v>12430.975328083989</v>
      </c>
    </row>
    <row r="65" spans="1:23" s="21" customFormat="1">
      <c r="A65" s="16">
        <v>62</v>
      </c>
      <c r="B65" s="17" t="s">
        <v>86</v>
      </c>
      <c r="C65" s="12">
        <v>2219</v>
      </c>
      <c r="D65" s="18">
        <v>12034559</v>
      </c>
      <c r="E65" s="18">
        <f t="shared" si="0"/>
        <v>5423.4155024785941</v>
      </c>
      <c r="F65" s="19">
        <v>5450321</v>
      </c>
      <c r="G65" s="18">
        <f t="shared" si="1"/>
        <v>2456.2059486255071</v>
      </c>
      <c r="H65" s="18">
        <v>233616</v>
      </c>
      <c r="I65" s="18">
        <f t="shared" si="2"/>
        <v>105.2798557908968</v>
      </c>
      <c r="J65" s="18">
        <v>411236</v>
      </c>
      <c r="K65" s="18">
        <f t="shared" si="3"/>
        <v>185.32492113564669</v>
      </c>
      <c r="L65" s="19">
        <v>313342</v>
      </c>
      <c r="M65" s="18">
        <f t="shared" si="4"/>
        <v>141.20865254619198</v>
      </c>
      <c r="N65" s="18">
        <v>2371793</v>
      </c>
      <c r="O65" s="18">
        <f t="shared" si="5"/>
        <v>1068.8566922036953</v>
      </c>
      <c r="P65" s="18">
        <v>27849</v>
      </c>
      <c r="Q65" s="18">
        <f t="shared" si="6"/>
        <v>12.550247859396125</v>
      </c>
      <c r="R65" s="18">
        <v>285989</v>
      </c>
      <c r="S65" s="18">
        <f t="shared" si="7"/>
        <v>128.88192879675529</v>
      </c>
      <c r="T65" s="18">
        <v>749692</v>
      </c>
      <c r="U65" s="18">
        <f t="shared" si="8"/>
        <v>337.85128436232537</v>
      </c>
      <c r="V65" s="20">
        <f t="shared" si="9"/>
        <v>21878397</v>
      </c>
      <c r="W65" s="18">
        <f t="shared" si="10"/>
        <v>9859.5750337990085</v>
      </c>
    </row>
    <row r="66" spans="1:23" s="21" customFormat="1">
      <c r="A66" s="16">
        <v>63</v>
      </c>
      <c r="B66" s="17" t="s">
        <v>87</v>
      </c>
      <c r="C66" s="12">
        <v>2243</v>
      </c>
      <c r="D66" s="18">
        <v>17796340</v>
      </c>
      <c r="E66" s="18">
        <f t="shared" si="0"/>
        <v>7934.1685242978156</v>
      </c>
      <c r="F66" s="19">
        <v>5954372</v>
      </c>
      <c r="G66" s="18">
        <f t="shared" si="1"/>
        <v>2654.6464556397682</v>
      </c>
      <c r="H66" s="18">
        <v>747802</v>
      </c>
      <c r="I66" s="18">
        <f t="shared" si="2"/>
        <v>333.39366919304501</v>
      </c>
      <c r="J66" s="18">
        <v>535315</v>
      </c>
      <c r="K66" s="18">
        <f t="shared" si="3"/>
        <v>238.66027641551494</v>
      </c>
      <c r="L66" s="19">
        <v>929998</v>
      </c>
      <c r="M66" s="18">
        <f t="shared" si="4"/>
        <v>414.62238074008025</v>
      </c>
      <c r="N66" s="18">
        <v>2365943</v>
      </c>
      <c r="O66" s="18">
        <f t="shared" si="5"/>
        <v>1054.8118591172538</v>
      </c>
      <c r="P66" s="18">
        <v>26493</v>
      </c>
      <c r="Q66" s="18">
        <f t="shared" si="6"/>
        <v>11.811413285777975</v>
      </c>
      <c r="R66" s="18">
        <v>390814</v>
      </c>
      <c r="S66" s="18">
        <f t="shared" si="7"/>
        <v>174.23718234507356</v>
      </c>
      <c r="T66" s="18">
        <v>1967824</v>
      </c>
      <c r="U66" s="18">
        <f t="shared" si="8"/>
        <v>877.31787784217568</v>
      </c>
      <c r="V66" s="20">
        <f t="shared" si="9"/>
        <v>30714901</v>
      </c>
      <c r="W66" s="18">
        <f t="shared" si="10"/>
        <v>13693.669638876505</v>
      </c>
    </row>
    <row r="67" spans="1:23" s="21" customFormat="1">
      <c r="A67" s="16">
        <v>64</v>
      </c>
      <c r="B67" s="17" t="s">
        <v>88</v>
      </c>
      <c r="C67" s="12">
        <v>2566</v>
      </c>
      <c r="D67" s="18">
        <v>14054384</v>
      </c>
      <c r="E67" s="18">
        <f t="shared" si="0"/>
        <v>5477.1566640685896</v>
      </c>
      <c r="F67" s="19">
        <v>6504984</v>
      </c>
      <c r="G67" s="18">
        <f t="shared" si="1"/>
        <v>2535.0678098207327</v>
      </c>
      <c r="H67" s="18">
        <v>516296</v>
      </c>
      <c r="I67" s="18">
        <f t="shared" si="2"/>
        <v>201.20654715510523</v>
      </c>
      <c r="J67" s="18">
        <v>461841</v>
      </c>
      <c r="K67" s="18">
        <f t="shared" si="3"/>
        <v>179.98480124707717</v>
      </c>
      <c r="L67" s="19">
        <v>781263</v>
      </c>
      <c r="M67" s="18">
        <f t="shared" si="4"/>
        <v>304.46726422447387</v>
      </c>
      <c r="N67" s="18">
        <v>2595393</v>
      </c>
      <c r="O67" s="18">
        <f t="shared" si="5"/>
        <v>1011.4547934528449</v>
      </c>
      <c r="P67" s="18">
        <v>272754</v>
      </c>
      <c r="Q67" s="18">
        <f t="shared" si="6"/>
        <v>106.29540140296182</v>
      </c>
      <c r="R67" s="18">
        <v>574209</v>
      </c>
      <c r="S67" s="18">
        <f t="shared" si="7"/>
        <v>223.77591582229149</v>
      </c>
      <c r="T67" s="18">
        <v>1317878</v>
      </c>
      <c r="U67" s="18">
        <f t="shared" si="8"/>
        <v>513.59236165237724</v>
      </c>
      <c r="V67" s="20">
        <f t="shared" si="9"/>
        <v>27079002</v>
      </c>
      <c r="W67" s="18">
        <f t="shared" si="10"/>
        <v>10553.001558846454</v>
      </c>
    </row>
    <row r="68" spans="1:23">
      <c r="A68" s="22">
        <v>65</v>
      </c>
      <c r="B68" s="23" t="s">
        <v>89</v>
      </c>
      <c r="C68" s="24">
        <v>8818</v>
      </c>
      <c r="D68" s="25">
        <v>62227095</v>
      </c>
      <c r="E68" s="25">
        <f t="shared" si="0"/>
        <v>7056.8263778634609</v>
      </c>
      <c r="F68" s="26">
        <v>21501238</v>
      </c>
      <c r="G68" s="25">
        <f t="shared" si="1"/>
        <v>2438.3349965978682</v>
      </c>
      <c r="H68" s="25">
        <v>3402544</v>
      </c>
      <c r="I68" s="25">
        <f t="shared" si="2"/>
        <v>385.86346110229078</v>
      </c>
      <c r="J68" s="25">
        <v>12377707</v>
      </c>
      <c r="K68" s="25">
        <f t="shared" si="3"/>
        <v>1403.6864368337492</v>
      </c>
      <c r="L68" s="26">
        <v>1647898</v>
      </c>
      <c r="M68" s="25">
        <f t="shared" si="4"/>
        <v>186.87888410070312</v>
      </c>
      <c r="N68" s="25">
        <v>9688702</v>
      </c>
      <c r="O68" s="25">
        <f t="shared" si="5"/>
        <v>1098.7414379677932</v>
      </c>
      <c r="P68" s="25">
        <v>1151425</v>
      </c>
      <c r="Q68" s="25">
        <f t="shared" si="6"/>
        <v>130.57666137446134</v>
      </c>
      <c r="R68" s="25">
        <v>2256217</v>
      </c>
      <c r="S68" s="25">
        <f t="shared" si="7"/>
        <v>255.86493535949194</v>
      </c>
      <c r="T68" s="25">
        <v>9601771</v>
      </c>
      <c r="U68" s="25">
        <f t="shared" si="8"/>
        <v>1088.8830800635064</v>
      </c>
      <c r="V68" s="27">
        <f t="shared" si="9"/>
        <v>123854597</v>
      </c>
      <c r="W68" s="25">
        <f t="shared" si="10"/>
        <v>14045.656271263326</v>
      </c>
    </row>
    <row r="69" spans="1:23">
      <c r="A69" s="11">
        <v>66</v>
      </c>
      <c r="B69" s="11" t="s">
        <v>90</v>
      </c>
      <c r="C69" s="12">
        <v>2234</v>
      </c>
      <c r="D69" s="13">
        <v>15954507</v>
      </c>
      <c r="E69" s="13">
        <f>D69/$C69</f>
        <v>7141.6772605192482</v>
      </c>
      <c r="F69" s="14">
        <v>6957144</v>
      </c>
      <c r="G69" s="13">
        <f>F69/$C69</f>
        <v>3114.2094897045658</v>
      </c>
      <c r="H69" s="13">
        <v>753359</v>
      </c>
      <c r="I69" s="13">
        <f>H69/$C69</f>
        <v>337.22426141450313</v>
      </c>
      <c r="J69" s="13">
        <v>783747</v>
      </c>
      <c r="K69" s="13">
        <f>J69/$C69</f>
        <v>350.82676812891674</v>
      </c>
      <c r="L69" s="14">
        <v>1105335</v>
      </c>
      <c r="M69" s="13">
        <f>L69/$C69</f>
        <v>494.77842435094004</v>
      </c>
      <c r="N69" s="13">
        <v>3193859</v>
      </c>
      <c r="O69" s="13">
        <f>N69/$C69</f>
        <v>1429.6593554162937</v>
      </c>
      <c r="P69" s="13">
        <v>75853</v>
      </c>
      <c r="Q69" s="13">
        <f>P69/$C69</f>
        <v>33.953894359892573</v>
      </c>
      <c r="R69" s="13">
        <v>321031</v>
      </c>
      <c r="S69" s="13">
        <f>R69/$C69</f>
        <v>143.70232766338407</v>
      </c>
      <c r="T69" s="13">
        <v>388355</v>
      </c>
      <c r="U69" s="13">
        <f>T69/$C69</f>
        <v>173.83840644583705</v>
      </c>
      <c r="V69" s="15">
        <f>D69+F69+H69+J69+L69+N69+P69+R69+T69</f>
        <v>29533190</v>
      </c>
      <c r="W69" s="13">
        <f>V69/$C69</f>
        <v>13219.870188003581</v>
      </c>
    </row>
    <row r="70" spans="1:23" s="21" customFormat="1">
      <c r="A70" s="16">
        <v>67</v>
      </c>
      <c r="B70" s="17" t="s">
        <v>91</v>
      </c>
      <c r="C70" s="12">
        <v>5069</v>
      </c>
      <c r="D70" s="18">
        <v>30162214</v>
      </c>
      <c r="E70" s="18">
        <f t="shared" si="0"/>
        <v>5950.3282698757148</v>
      </c>
      <c r="F70" s="19">
        <v>10192834</v>
      </c>
      <c r="G70" s="18">
        <f t="shared" si="1"/>
        <v>2010.8175182481752</v>
      </c>
      <c r="H70" s="18">
        <v>5948114</v>
      </c>
      <c r="I70" s="18">
        <f t="shared" si="2"/>
        <v>1173.4294732688893</v>
      </c>
      <c r="J70" s="18">
        <v>13299654</v>
      </c>
      <c r="K70" s="18">
        <f t="shared" si="3"/>
        <v>2623.7234168475043</v>
      </c>
      <c r="L70" s="19">
        <v>888083</v>
      </c>
      <c r="M70" s="18">
        <f t="shared" si="4"/>
        <v>175.19885579009667</v>
      </c>
      <c r="N70" s="18">
        <v>3986697</v>
      </c>
      <c r="O70" s="18">
        <f t="shared" si="5"/>
        <v>786.4858946537779</v>
      </c>
      <c r="P70" s="18">
        <v>768413</v>
      </c>
      <c r="Q70" s="18">
        <f t="shared" si="6"/>
        <v>151.5906490432038</v>
      </c>
      <c r="R70" s="18">
        <v>3031742</v>
      </c>
      <c r="S70" s="18">
        <f t="shared" si="7"/>
        <v>598.09469323337942</v>
      </c>
      <c r="T70" s="18">
        <v>3110206</v>
      </c>
      <c r="U70" s="18">
        <f t="shared" si="8"/>
        <v>613.57388044979291</v>
      </c>
      <c r="V70" s="20">
        <f>D70+F70+H70+J70+L70+N70+P70+R70+T70</f>
        <v>71387957</v>
      </c>
      <c r="W70" s="18">
        <f t="shared" si="10"/>
        <v>14083.242651410535</v>
      </c>
    </row>
    <row r="71" spans="1:23" s="21" customFormat="1">
      <c r="A71" s="16">
        <v>68</v>
      </c>
      <c r="B71" s="17" t="s">
        <v>92</v>
      </c>
      <c r="C71" s="12">
        <v>1893</v>
      </c>
      <c r="D71" s="18">
        <v>12206330</v>
      </c>
      <c r="E71" s="18">
        <f>D71/$C71</f>
        <v>6448.1405176967774</v>
      </c>
      <c r="F71" s="19">
        <v>4004647</v>
      </c>
      <c r="G71" s="18">
        <f>F71/$C71</f>
        <v>2115.5029054410988</v>
      </c>
      <c r="H71" s="18">
        <v>1114274</v>
      </c>
      <c r="I71" s="18">
        <f>H71/$C71</f>
        <v>588.62863180137344</v>
      </c>
      <c r="J71" s="18">
        <v>2081382</v>
      </c>
      <c r="K71" s="18">
        <f>J71/$C71</f>
        <v>1099.515055467512</v>
      </c>
      <c r="L71" s="19">
        <v>382616</v>
      </c>
      <c r="M71" s="18">
        <f>L71/$C71</f>
        <v>202.12150026413102</v>
      </c>
      <c r="N71" s="18">
        <v>2864242</v>
      </c>
      <c r="O71" s="18">
        <f>N71/$C71</f>
        <v>1513.0702588483889</v>
      </c>
      <c r="P71" s="18">
        <v>485009</v>
      </c>
      <c r="Q71" s="18">
        <f>P71/$C71</f>
        <v>256.21183306920233</v>
      </c>
      <c r="R71" s="18">
        <v>201631</v>
      </c>
      <c r="S71" s="18">
        <f>R71/$C71</f>
        <v>106.51399894347597</v>
      </c>
      <c r="T71" s="18">
        <v>4337140</v>
      </c>
      <c r="U71" s="18">
        <f>T71/$C71</f>
        <v>2291.146328578975</v>
      </c>
      <c r="V71" s="20">
        <f>D71+F71+H71+J71+L71+N71+P71+R71+T71</f>
        <v>27677271</v>
      </c>
      <c r="W71" s="18">
        <f>V71/$C71</f>
        <v>14620.851030110935</v>
      </c>
    </row>
    <row r="72" spans="1:23" s="21" customFormat="1">
      <c r="A72" s="16">
        <v>69</v>
      </c>
      <c r="B72" s="17" t="s">
        <v>93</v>
      </c>
      <c r="C72" s="12">
        <v>4012</v>
      </c>
      <c r="D72" s="18">
        <v>20402458</v>
      </c>
      <c r="E72" s="18">
        <f>D72/$C72</f>
        <v>5085.3584247258223</v>
      </c>
      <c r="F72" s="19">
        <v>6972108</v>
      </c>
      <c r="G72" s="18">
        <f>F72/$C72</f>
        <v>1737.8135593220338</v>
      </c>
      <c r="H72" s="18">
        <v>4974261</v>
      </c>
      <c r="I72" s="18">
        <f>H72/$C72</f>
        <v>1239.8457128614157</v>
      </c>
      <c r="J72" s="18">
        <v>21973768</v>
      </c>
      <c r="K72" s="18">
        <f>J72/$C72</f>
        <v>5477.010967098704</v>
      </c>
      <c r="L72" s="19">
        <v>947810</v>
      </c>
      <c r="M72" s="18">
        <f>L72/$C72</f>
        <v>236.24376869391824</v>
      </c>
      <c r="N72" s="18">
        <v>3308570</v>
      </c>
      <c r="O72" s="18">
        <f>N72/$C72</f>
        <v>824.66849451645066</v>
      </c>
      <c r="P72" s="18">
        <v>472833</v>
      </c>
      <c r="Q72" s="18">
        <f>P72/$C72</f>
        <v>117.85468594217348</v>
      </c>
      <c r="R72" s="18">
        <v>2294662</v>
      </c>
      <c r="S72" s="18">
        <f>R72/$C72</f>
        <v>571.94965104685946</v>
      </c>
      <c r="T72" s="18">
        <v>1365019</v>
      </c>
      <c r="U72" s="18">
        <f>T72/$C72</f>
        <v>340.23404785643072</v>
      </c>
      <c r="V72" s="20">
        <f>D72+F72+H72+J72+L72+N72+P72+R72+T72</f>
        <v>62711489</v>
      </c>
      <c r="W72" s="18">
        <f>V72/$C72</f>
        <v>15630.979312063808</v>
      </c>
    </row>
    <row r="73" spans="1:23" ht="12.75" customHeight="1">
      <c r="A73" s="22">
        <v>396</v>
      </c>
      <c r="B73" s="28" t="s">
        <v>94</v>
      </c>
      <c r="C73" s="24">
        <v>9234</v>
      </c>
      <c r="D73" s="25">
        <f>55791976-3159387</f>
        <v>52632589</v>
      </c>
      <c r="E73" s="25">
        <f>D73/$C73</f>
        <v>5699.8688542343516</v>
      </c>
      <c r="F73" s="26">
        <f>19536406-1580448</f>
        <v>17955958</v>
      </c>
      <c r="G73" s="25">
        <f>F73/$C73</f>
        <v>1944.5481914663201</v>
      </c>
      <c r="H73" s="25">
        <f>12582722-74231</f>
        <v>12508491</v>
      </c>
      <c r="I73" s="25">
        <f>H73/$C73</f>
        <v>1354.6124106562704</v>
      </c>
      <c r="J73" s="25">
        <v>10568708</v>
      </c>
      <c r="K73" s="25">
        <f>J73/$C73</f>
        <v>1144.5427766948235</v>
      </c>
      <c r="L73" s="26">
        <f>29675505-8083869</f>
        <v>21591636</v>
      </c>
      <c r="M73" s="25">
        <f>L73/$C73</f>
        <v>2338.2755035737491</v>
      </c>
      <c r="N73" s="25">
        <f>9211574-104414</f>
        <v>9107160</v>
      </c>
      <c r="O73" s="25">
        <f>N73/$C73</f>
        <v>986.26380766731643</v>
      </c>
      <c r="P73" s="25">
        <v>384092</v>
      </c>
      <c r="Q73" s="25">
        <f>P73/$C73</f>
        <v>41.59540827377085</v>
      </c>
      <c r="R73" s="25">
        <f>107755-9530</f>
        <v>98225</v>
      </c>
      <c r="S73" s="25">
        <f>R73/$C73</f>
        <v>10.637318605154862</v>
      </c>
      <c r="T73" s="25">
        <v>172399454</v>
      </c>
      <c r="U73" s="25">
        <f>T73/$C73</f>
        <v>18670.072991119774</v>
      </c>
      <c r="V73" s="27">
        <f>D73+F73+H73+J73+L73+N73+P73+R73+T73</f>
        <v>297246313</v>
      </c>
      <c r="W73" s="25">
        <f>V73/$C73</f>
        <v>32190.417262291532</v>
      </c>
    </row>
    <row r="74" spans="1:23">
      <c r="A74" s="29"/>
      <c r="B74" s="30" t="s">
        <v>95</v>
      </c>
      <c r="C74" s="31">
        <f>SUM(C4:C73)</f>
        <v>666213</v>
      </c>
      <c r="D74" s="32">
        <f>SUM(D4:D73)</f>
        <v>4089422450</v>
      </c>
      <c r="E74" s="33">
        <f>D74/$C74</f>
        <v>6138.3107954963352</v>
      </c>
      <c r="F74" s="33">
        <f>SUM(F4:F73)</f>
        <v>1707216710</v>
      </c>
      <c r="G74" s="33">
        <f>F74/$C74</f>
        <v>2562.5688931317763</v>
      </c>
      <c r="H74" s="34">
        <f>SUM(H4:H73)</f>
        <v>301091093</v>
      </c>
      <c r="I74" s="35">
        <f>H74/$C74</f>
        <v>451.94418751960711</v>
      </c>
      <c r="J74" s="35">
        <f>SUM(J4:J73)</f>
        <v>698863480</v>
      </c>
      <c r="K74" s="35">
        <f>J74/$C74</f>
        <v>1049.0090706725928</v>
      </c>
      <c r="L74" s="36">
        <f>SUM(L4:L73)</f>
        <v>183004997</v>
      </c>
      <c r="M74" s="35">
        <f>L74/$C74</f>
        <v>274.69442505625079</v>
      </c>
      <c r="N74" s="35">
        <f>SUM(N4:N73)</f>
        <v>642379080</v>
      </c>
      <c r="O74" s="35">
        <f>N74/$C74</f>
        <v>964.22477495935982</v>
      </c>
      <c r="P74" s="36">
        <f>SUM(P4:P73)</f>
        <v>102995999</v>
      </c>
      <c r="Q74" s="35">
        <f>P74/$C74</f>
        <v>154.59920325781695</v>
      </c>
      <c r="R74" s="35">
        <f>SUM(R4:R73)</f>
        <v>171054046</v>
      </c>
      <c r="S74" s="35">
        <f>R74/$C74</f>
        <v>256.75579131599051</v>
      </c>
      <c r="T74" s="36">
        <f>SUM(T4:T73)</f>
        <v>1215562215</v>
      </c>
      <c r="U74" s="35">
        <f>T74/$C74</f>
        <v>1824.5849525602173</v>
      </c>
      <c r="V74" s="37">
        <f>SUM(V4:V73)</f>
        <v>9111590070</v>
      </c>
      <c r="W74" s="35">
        <f>V74/$C74</f>
        <v>13676.692093969947</v>
      </c>
    </row>
    <row r="75" spans="1:23">
      <c r="A75" s="38"/>
      <c r="B75" s="39"/>
      <c r="C75" s="39"/>
      <c r="D75" s="39"/>
      <c r="E75" s="39"/>
      <c r="F75" s="39"/>
      <c r="G75" s="40"/>
      <c r="H75" s="39"/>
      <c r="I75" s="39"/>
      <c r="J75" s="39"/>
      <c r="K75" s="40"/>
      <c r="L75" s="39"/>
      <c r="M75" s="40"/>
      <c r="N75" s="39"/>
      <c r="O75" s="40"/>
      <c r="P75" s="39"/>
      <c r="Q75" s="39"/>
      <c r="R75" s="39"/>
      <c r="S75" s="40"/>
      <c r="T75" s="39"/>
      <c r="U75" s="39"/>
      <c r="V75" s="39"/>
      <c r="W75" s="40"/>
    </row>
    <row r="76" spans="1:23" s="21" customFormat="1">
      <c r="A76" s="16">
        <v>318</v>
      </c>
      <c r="B76" s="17" t="s">
        <v>96</v>
      </c>
      <c r="C76" s="12">
        <v>1359</v>
      </c>
      <c r="D76" s="18">
        <v>7525983</v>
      </c>
      <c r="E76" s="18">
        <f>D76/$C76</f>
        <v>5537.8830022075053</v>
      </c>
      <c r="F76" s="14">
        <v>2374345</v>
      </c>
      <c r="G76" s="18">
        <f>F76/$C76</f>
        <v>1747.1265636497424</v>
      </c>
      <c r="H76" s="18">
        <v>43206</v>
      </c>
      <c r="I76" s="18">
        <f>H76/$C76</f>
        <v>31.792494481236204</v>
      </c>
      <c r="J76" s="18">
        <v>690078</v>
      </c>
      <c r="K76" s="18">
        <f>J76/$C76</f>
        <v>507.78366445916117</v>
      </c>
      <c r="L76" s="19">
        <v>103737</v>
      </c>
      <c r="M76" s="18">
        <f>L76/$C76</f>
        <v>76.333333333333329</v>
      </c>
      <c r="N76" s="18">
        <v>640060</v>
      </c>
      <c r="O76" s="18">
        <f>N76/$C76</f>
        <v>470.97866077998526</v>
      </c>
      <c r="P76" s="18">
        <v>86529</v>
      </c>
      <c r="Q76" s="18">
        <f>P76/$C76</f>
        <v>63.671081677704194</v>
      </c>
      <c r="R76" s="13">
        <v>610129</v>
      </c>
      <c r="S76" s="18">
        <f>R76/$C76</f>
        <v>448.95437821927891</v>
      </c>
      <c r="T76" s="13">
        <v>300000</v>
      </c>
      <c r="U76" s="18"/>
      <c r="V76" s="20">
        <f>D76+F76+H76+J76+L76+N76+P76+R76+T76</f>
        <v>12374067</v>
      </c>
      <c r="W76" s="18">
        <f>V76/$C76</f>
        <v>9105.2737306843264</v>
      </c>
    </row>
    <row r="77" spans="1:23">
      <c r="A77" s="41">
        <v>319</v>
      </c>
      <c r="B77" s="42" t="s">
        <v>97</v>
      </c>
      <c r="C77" s="24">
        <v>320</v>
      </c>
      <c r="D77" s="25">
        <v>2227200</v>
      </c>
      <c r="E77" s="25">
        <f>D77/$C77</f>
        <v>6960</v>
      </c>
      <c r="F77" s="26">
        <v>820873</v>
      </c>
      <c r="G77" s="25">
        <f>F77/$C77</f>
        <v>2565.2281250000001</v>
      </c>
      <c r="H77" s="25">
        <v>9507</v>
      </c>
      <c r="I77" s="25">
        <f>H77/$C77</f>
        <v>29.709375000000001</v>
      </c>
      <c r="J77" s="25">
        <v>1479</v>
      </c>
      <c r="K77" s="25">
        <f>J77/$C77</f>
        <v>4.6218750000000002</v>
      </c>
      <c r="L77" s="26">
        <v>42964</v>
      </c>
      <c r="M77" s="25">
        <f>L77/$C77</f>
        <v>134.26249999999999</v>
      </c>
      <c r="N77" s="25">
        <v>207209</v>
      </c>
      <c r="O77" s="25">
        <f>N77/$C77</f>
        <v>647.52812500000005</v>
      </c>
      <c r="P77" s="25">
        <v>50357</v>
      </c>
      <c r="Q77" s="25">
        <f>P77/$C77</f>
        <v>157.36562499999999</v>
      </c>
      <c r="R77" s="25">
        <v>36011</v>
      </c>
      <c r="S77" s="25">
        <f>R77/$C77</f>
        <v>112.534375</v>
      </c>
      <c r="T77" s="25">
        <v>3000</v>
      </c>
      <c r="U77" s="25"/>
      <c r="V77" s="27">
        <f>D77+F77+H77+J77+L77+N77+P77+R77+T77</f>
        <v>3398600</v>
      </c>
      <c r="W77" s="25">
        <f>V77/$C77</f>
        <v>10620.625</v>
      </c>
    </row>
    <row r="78" spans="1:23">
      <c r="A78" s="43"/>
      <c r="B78" s="44" t="s">
        <v>98</v>
      </c>
      <c r="C78" s="45">
        <f>SUM(C76:C77)</f>
        <v>1679</v>
      </c>
      <c r="D78" s="46">
        <f>SUM(D76:D77)</f>
        <v>9753183</v>
      </c>
      <c r="E78" s="46">
        <f>D78/$C78</f>
        <v>5808.9237641453246</v>
      </c>
      <c r="F78" s="46">
        <f>SUM(F76:F77)</f>
        <v>3195218</v>
      </c>
      <c r="G78" s="46">
        <f>F78/$C78</f>
        <v>1903.0482430017869</v>
      </c>
      <c r="H78" s="47">
        <f>SUM(H76:H77)</f>
        <v>52713</v>
      </c>
      <c r="I78" s="46">
        <f>H78/$C78</f>
        <v>31.395473496128648</v>
      </c>
      <c r="J78" s="46">
        <f>SUM(J76:J77)</f>
        <v>691557</v>
      </c>
      <c r="K78" s="46">
        <f>J78/$C78</f>
        <v>411.88624181060158</v>
      </c>
      <c r="L78" s="47">
        <f>SUM(L76:L77)</f>
        <v>146701</v>
      </c>
      <c r="M78" s="46">
        <f>L78/$C78</f>
        <v>87.374032162001185</v>
      </c>
      <c r="N78" s="46">
        <f>SUM(N76:N77)</f>
        <v>847269</v>
      </c>
      <c r="O78" s="46">
        <f>N78/$C78</f>
        <v>504.6271590232281</v>
      </c>
      <c r="P78" s="47">
        <f>SUM(P76:P77)</f>
        <v>136886</v>
      </c>
      <c r="Q78" s="46">
        <f>P78/$C78</f>
        <v>81.528290649195952</v>
      </c>
      <c r="R78" s="46">
        <f>SUM(R76:R77)</f>
        <v>646140</v>
      </c>
      <c r="S78" s="36">
        <f>R78/$C78</f>
        <v>384.83621203097084</v>
      </c>
      <c r="T78" s="47">
        <f>SUM(T76:T77)</f>
        <v>303000</v>
      </c>
      <c r="U78" s="48">
        <f>T78/$C78</f>
        <v>180.46456223942823</v>
      </c>
      <c r="V78" s="49">
        <f>SUM(V76:V77)</f>
        <v>15772667</v>
      </c>
      <c r="W78" s="46">
        <f>V78/$C78</f>
        <v>9394.083978558665</v>
      </c>
    </row>
    <row r="79" spans="1:23">
      <c r="A79" s="50"/>
      <c r="B79" s="51"/>
      <c r="C79" s="39"/>
      <c r="D79" s="51"/>
      <c r="E79" s="51"/>
      <c r="F79" s="51"/>
      <c r="G79" s="52"/>
      <c r="H79" s="51"/>
      <c r="I79" s="51"/>
      <c r="J79" s="51"/>
      <c r="K79" s="52"/>
      <c r="L79" s="51"/>
      <c r="M79" s="52"/>
      <c r="N79" s="51"/>
      <c r="O79" s="52"/>
      <c r="P79" s="51"/>
      <c r="Q79" s="51"/>
      <c r="R79" s="51"/>
      <c r="S79" s="52"/>
      <c r="T79" s="51"/>
      <c r="U79" s="51"/>
      <c r="V79" s="51"/>
      <c r="W79" s="52"/>
    </row>
    <row r="80" spans="1:23">
      <c r="A80" s="11">
        <v>321001</v>
      </c>
      <c r="B80" s="11" t="s">
        <v>99</v>
      </c>
      <c r="C80" s="12">
        <v>364</v>
      </c>
      <c r="D80" s="53">
        <v>2039795</v>
      </c>
      <c r="E80" s="13">
        <f t="shared" ref="E80:E92" si="11">D80/$C80</f>
        <v>5603.8324175824173</v>
      </c>
      <c r="F80" s="14">
        <v>532085</v>
      </c>
      <c r="G80" s="13">
        <f t="shared" ref="G80:G92" si="12">F80/$C80</f>
        <v>1461.7719780219779</v>
      </c>
      <c r="H80" s="13">
        <v>127684</v>
      </c>
      <c r="I80" s="13">
        <f t="shared" ref="I80:I92" si="13">H80/$C80</f>
        <v>350.7802197802198</v>
      </c>
      <c r="J80" s="13">
        <v>339348</v>
      </c>
      <c r="K80" s="13">
        <f t="shared" ref="K80:K92" si="14">J80/$C80</f>
        <v>932.27472527472526</v>
      </c>
      <c r="L80" s="14">
        <v>83036</v>
      </c>
      <c r="M80" s="13">
        <f t="shared" ref="M80:M92" si="15">L80/$C80</f>
        <v>228.12087912087912</v>
      </c>
      <c r="N80" s="13">
        <v>529408</v>
      </c>
      <c r="O80" s="13">
        <f t="shared" ref="O80:O92" si="16">N80/$C80</f>
        <v>1454.4175824175825</v>
      </c>
      <c r="P80" s="13">
        <v>0</v>
      </c>
      <c r="Q80" s="13">
        <f t="shared" ref="Q80:Q92" si="17">P80/$C80</f>
        <v>0</v>
      </c>
      <c r="R80" s="13">
        <v>23583</v>
      </c>
      <c r="S80" s="13">
        <f t="shared" ref="S80:S92" si="18">R80/$C80</f>
        <v>64.788461538461533</v>
      </c>
      <c r="T80" s="13">
        <v>0</v>
      </c>
      <c r="U80" s="13"/>
      <c r="V80" s="15">
        <f t="shared" ref="V80:V85" si="19">D80+F80+H80+J80+L80+N80+P80+R80+T80</f>
        <v>3674939</v>
      </c>
      <c r="W80" s="13">
        <f t="shared" ref="W80:W148" si="20">V80/$C80</f>
        <v>10095.986263736264</v>
      </c>
    </row>
    <row r="81" spans="1:23" s="21" customFormat="1">
      <c r="A81" s="16">
        <v>329001</v>
      </c>
      <c r="B81" s="17" t="s">
        <v>100</v>
      </c>
      <c r="C81" s="12">
        <v>369</v>
      </c>
      <c r="D81" s="18">
        <v>1882866</v>
      </c>
      <c r="E81" s="18">
        <f t="shared" si="11"/>
        <v>5102.6178861788621</v>
      </c>
      <c r="F81" s="19">
        <v>624637</v>
      </c>
      <c r="G81" s="18">
        <f t="shared" si="12"/>
        <v>1692.7831978319782</v>
      </c>
      <c r="H81" s="18">
        <v>95254</v>
      </c>
      <c r="I81" s="18">
        <f t="shared" si="13"/>
        <v>258.14092140921412</v>
      </c>
      <c r="J81" s="18">
        <v>90966</v>
      </c>
      <c r="K81" s="18">
        <f t="shared" si="14"/>
        <v>246.52032520325204</v>
      </c>
      <c r="L81" s="19">
        <v>81378</v>
      </c>
      <c r="M81" s="18">
        <f t="shared" si="15"/>
        <v>220.53658536585365</v>
      </c>
      <c r="N81" s="18">
        <v>400532</v>
      </c>
      <c r="O81" s="18">
        <f t="shared" si="16"/>
        <v>1085.4525745257451</v>
      </c>
      <c r="P81" s="18">
        <v>134465</v>
      </c>
      <c r="Q81" s="18">
        <f t="shared" si="17"/>
        <v>364.40379403794037</v>
      </c>
      <c r="R81" s="18">
        <v>110311</v>
      </c>
      <c r="S81" s="18">
        <f t="shared" si="18"/>
        <v>298.94579945799455</v>
      </c>
      <c r="T81" s="18">
        <v>240327</v>
      </c>
      <c r="U81" s="18"/>
      <c r="V81" s="20">
        <f t="shared" si="19"/>
        <v>3660736</v>
      </c>
      <c r="W81" s="18">
        <f t="shared" si="20"/>
        <v>9920.6937669376694</v>
      </c>
    </row>
    <row r="82" spans="1:23" s="21" customFormat="1">
      <c r="A82" s="16">
        <v>331001</v>
      </c>
      <c r="B82" s="17" t="s">
        <v>101</v>
      </c>
      <c r="C82" s="12">
        <v>525</v>
      </c>
      <c r="D82" s="18">
        <v>3496050</v>
      </c>
      <c r="E82" s="18">
        <f t="shared" si="11"/>
        <v>6659.1428571428569</v>
      </c>
      <c r="F82" s="19">
        <v>686710</v>
      </c>
      <c r="G82" s="18">
        <f t="shared" si="12"/>
        <v>1308.0190476190476</v>
      </c>
      <c r="H82" s="18">
        <v>471900</v>
      </c>
      <c r="I82" s="18">
        <f t="shared" si="13"/>
        <v>898.85714285714289</v>
      </c>
      <c r="J82" s="18">
        <v>233250</v>
      </c>
      <c r="K82" s="18">
        <f t="shared" si="14"/>
        <v>444.28571428571428</v>
      </c>
      <c r="L82" s="19">
        <v>117961</v>
      </c>
      <c r="M82" s="18">
        <f t="shared" si="15"/>
        <v>224.68761904761905</v>
      </c>
      <c r="N82" s="18">
        <v>423389</v>
      </c>
      <c r="O82" s="18">
        <f t="shared" si="16"/>
        <v>806.45523809523809</v>
      </c>
      <c r="P82" s="18">
        <v>49275</v>
      </c>
      <c r="Q82" s="18">
        <f t="shared" si="17"/>
        <v>93.857142857142861</v>
      </c>
      <c r="R82" s="18">
        <v>116380</v>
      </c>
      <c r="S82" s="18">
        <f t="shared" si="18"/>
        <v>221.67619047619047</v>
      </c>
      <c r="T82" s="18">
        <v>15048</v>
      </c>
      <c r="U82" s="18"/>
      <c r="V82" s="20">
        <f t="shared" si="19"/>
        <v>5609963</v>
      </c>
      <c r="W82" s="18">
        <f t="shared" si="20"/>
        <v>10685.64380952381</v>
      </c>
    </row>
    <row r="83" spans="1:23" s="21" customFormat="1">
      <c r="A83" s="16">
        <v>333001</v>
      </c>
      <c r="B83" s="17" t="s">
        <v>102</v>
      </c>
      <c r="C83" s="12">
        <v>691</v>
      </c>
      <c r="D83" s="18">
        <v>2384901</v>
      </c>
      <c r="E83" s="18">
        <f t="shared" si="11"/>
        <v>3451.3762662807526</v>
      </c>
      <c r="F83" s="19">
        <v>927235</v>
      </c>
      <c r="G83" s="18">
        <f t="shared" si="12"/>
        <v>1341.8740955137482</v>
      </c>
      <c r="H83" s="18">
        <v>159252</v>
      </c>
      <c r="I83" s="18">
        <f t="shared" si="13"/>
        <v>230.46599131693199</v>
      </c>
      <c r="J83" s="18">
        <v>83292</v>
      </c>
      <c r="K83" s="18">
        <f t="shared" si="14"/>
        <v>120.5383502170767</v>
      </c>
      <c r="L83" s="19">
        <v>385062</v>
      </c>
      <c r="M83" s="18">
        <f t="shared" si="15"/>
        <v>557.25325615050656</v>
      </c>
      <c r="N83" s="18">
        <v>398145</v>
      </c>
      <c r="O83" s="18">
        <f t="shared" si="16"/>
        <v>576.18668596237342</v>
      </c>
      <c r="P83" s="18">
        <v>30392</v>
      </c>
      <c r="Q83" s="18">
        <f t="shared" si="17"/>
        <v>43.982633863965269</v>
      </c>
      <c r="R83" s="18">
        <v>612627</v>
      </c>
      <c r="S83" s="18">
        <f t="shared" si="18"/>
        <v>886.58031837916064</v>
      </c>
      <c r="T83" s="18">
        <v>766396</v>
      </c>
      <c r="U83" s="18"/>
      <c r="V83" s="20">
        <f t="shared" si="19"/>
        <v>5747302</v>
      </c>
      <c r="W83" s="18">
        <f t="shared" si="20"/>
        <v>8317.3690303907388</v>
      </c>
    </row>
    <row r="84" spans="1:23">
      <c r="A84" s="22">
        <v>336001</v>
      </c>
      <c r="B84" s="23" t="s">
        <v>103</v>
      </c>
      <c r="C84" s="24">
        <v>625</v>
      </c>
      <c r="D84" s="25">
        <v>2980734</v>
      </c>
      <c r="E84" s="25">
        <f t="shared" si="11"/>
        <v>4769.1743999999999</v>
      </c>
      <c r="F84" s="26">
        <v>871852</v>
      </c>
      <c r="G84" s="25">
        <f t="shared" si="12"/>
        <v>1394.9631999999999</v>
      </c>
      <c r="H84" s="25">
        <v>272792</v>
      </c>
      <c r="I84" s="25">
        <f t="shared" si="13"/>
        <v>436.46719999999999</v>
      </c>
      <c r="J84" s="25">
        <v>172570</v>
      </c>
      <c r="K84" s="25">
        <f t="shared" si="14"/>
        <v>276.11200000000002</v>
      </c>
      <c r="L84" s="26">
        <v>155740</v>
      </c>
      <c r="M84" s="25">
        <f t="shared" si="15"/>
        <v>249.184</v>
      </c>
      <c r="N84" s="25">
        <v>873807</v>
      </c>
      <c r="O84" s="25">
        <f t="shared" si="16"/>
        <v>1398.0912000000001</v>
      </c>
      <c r="P84" s="25">
        <v>38712</v>
      </c>
      <c r="Q84" s="25">
        <f t="shared" si="17"/>
        <v>61.9392</v>
      </c>
      <c r="R84" s="25">
        <v>502971</v>
      </c>
      <c r="S84" s="25">
        <f t="shared" si="18"/>
        <v>804.75360000000001</v>
      </c>
      <c r="T84" s="25">
        <v>19891</v>
      </c>
      <c r="U84" s="25"/>
      <c r="V84" s="27">
        <f t="shared" si="19"/>
        <v>5889069</v>
      </c>
      <c r="W84" s="25">
        <f t="shared" si="20"/>
        <v>9422.5103999999992</v>
      </c>
    </row>
    <row r="85" spans="1:23">
      <c r="A85" s="11">
        <v>337001</v>
      </c>
      <c r="B85" s="11" t="s">
        <v>104</v>
      </c>
      <c r="C85" s="12">
        <v>900</v>
      </c>
      <c r="D85" s="53">
        <v>8008094</v>
      </c>
      <c r="E85" s="13">
        <f t="shared" si="11"/>
        <v>8897.8822222222225</v>
      </c>
      <c r="F85" s="14">
        <v>1207352</v>
      </c>
      <c r="G85" s="13">
        <f t="shared" si="12"/>
        <v>1341.5022222222221</v>
      </c>
      <c r="H85" s="13">
        <v>939155</v>
      </c>
      <c r="I85" s="13">
        <f t="shared" si="13"/>
        <v>1043.5055555555555</v>
      </c>
      <c r="J85" s="13">
        <v>245558</v>
      </c>
      <c r="K85" s="13">
        <f t="shared" si="14"/>
        <v>272.84222222222223</v>
      </c>
      <c r="L85" s="14">
        <v>332639</v>
      </c>
      <c r="M85" s="13">
        <f t="shared" si="15"/>
        <v>369.59888888888889</v>
      </c>
      <c r="N85" s="13">
        <v>1262232</v>
      </c>
      <c r="O85" s="13">
        <f t="shared" si="16"/>
        <v>1402.48</v>
      </c>
      <c r="P85" s="13">
        <v>147325</v>
      </c>
      <c r="Q85" s="13">
        <f t="shared" si="17"/>
        <v>163.69444444444446</v>
      </c>
      <c r="R85" s="13">
        <v>1274318</v>
      </c>
      <c r="S85" s="13">
        <f t="shared" si="18"/>
        <v>1415.9088888888889</v>
      </c>
      <c r="T85" s="13">
        <v>300913</v>
      </c>
      <c r="U85" s="13"/>
      <c r="V85" s="15">
        <f t="shared" si="19"/>
        <v>13717586</v>
      </c>
      <c r="W85" s="13">
        <f t="shared" si="20"/>
        <v>15241.762222222222</v>
      </c>
    </row>
    <row r="86" spans="1:23" s="21" customFormat="1">
      <c r="A86" s="16">
        <v>339001</v>
      </c>
      <c r="B86" s="17" t="s">
        <v>105</v>
      </c>
      <c r="C86" s="12">
        <v>386</v>
      </c>
      <c r="D86" s="18">
        <v>1910008</v>
      </c>
      <c r="E86" s="18">
        <f t="shared" si="11"/>
        <v>4948.2072538860102</v>
      </c>
      <c r="F86" s="19">
        <v>356978</v>
      </c>
      <c r="G86" s="18">
        <f t="shared" si="12"/>
        <v>924.81347150259069</v>
      </c>
      <c r="H86" s="18">
        <v>595513</v>
      </c>
      <c r="I86" s="18">
        <f t="shared" si="13"/>
        <v>1542.779792746114</v>
      </c>
      <c r="J86" s="18">
        <v>458740</v>
      </c>
      <c r="K86" s="18">
        <f t="shared" si="14"/>
        <v>1188.4455958549222</v>
      </c>
      <c r="L86" s="19">
        <v>125737</v>
      </c>
      <c r="M86" s="18">
        <f t="shared" si="15"/>
        <v>325.74352331606218</v>
      </c>
      <c r="N86" s="18">
        <v>463887</v>
      </c>
      <c r="O86" s="18">
        <f t="shared" si="16"/>
        <v>1201.779792746114</v>
      </c>
      <c r="P86" s="18">
        <v>9052</v>
      </c>
      <c r="Q86" s="18">
        <f t="shared" si="17"/>
        <v>23.45077720207254</v>
      </c>
      <c r="R86" s="18">
        <v>64676</v>
      </c>
      <c r="S86" s="18">
        <f t="shared" si="18"/>
        <v>167.55440414507771</v>
      </c>
      <c r="T86" s="18">
        <v>22398</v>
      </c>
      <c r="U86" s="18"/>
      <c r="V86" s="20">
        <f>D86+F86+H86+J86+L86+N86+P86+R86+T86</f>
        <v>4006989</v>
      </c>
      <c r="W86" s="18">
        <f t="shared" si="20"/>
        <v>10380.800518134714</v>
      </c>
    </row>
    <row r="87" spans="1:23" s="21" customFormat="1">
      <c r="A87" s="16">
        <v>340001</v>
      </c>
      <c r="B87" s="17" t="s">
        <v>106</v>
      </c>
      <c r="C87" s="12">
        <v>103</v>
      </c>
      <c r="D87" s="18">
        <v>706863</v>
      </c>
      <c r="E87" s="18">
        <f t="shared" si="11"/>
        <v>6862.7475728155341</v>
      </c>
      <c r="F87" s="19">
        <v>196378</v>
      </c>
      <c r="G87" s="18">
        <f t="shared" si="12"/>
        <v>1906.5825242718447</v>
      </c>
      <c r="H87" s="18">
        <v>41828</v>
      </c>
      <c r="I87" s="18">
        <f t="shared" si="13"/>
        <v>406.09708737864077</v>
      </c>
      <c r="J87" s="18">
        <v>14349</v>
      </c>
      <c r="K87" s="18">
        <f t="shared" si="14"/>
        <v>139.3106796116505</v>
      </c>
      <c r="L87" s="19">
        <v>17464</v>
      </c>
      <c r="M87" s="18">
        <f t="shared" si="15"/>
        <v>169.55339805825244</v>
      </c>
      <c r="N87" s="18">
        <v>59978</v>
      </c>
      <c r="O87" s="18">
        <f t="shared" si="16"/>
        <v>582.31067961165047</v>
      </c>
      <c r="P87" s="18">
        <v>11505</v>
      </c>
      <c r="Q87" s="18">
        <f t="shared" si="17"/>
        <v>111.69902912621359</v>
      </c>
      <c r="R87" s="18">
        <v>10276</v>
      </c>
      <c r="S87" s="18">
        <f t="shared" si="18"/>
        <v>99.766990291262132</v>
      </c>
      <c r="T87" s="18">
        <v>0</v>
      </c>
      <c r="U87" s="18"/>
      <c r="V87" s="20">
        <f t="shared" ref="V87:V91" si="21">D87+F87+H87+J87+L87+N87+P87+R87+T87</f>
        <v>1058641</v>
      </c>
      <c r="W87" s="18">
        <f t="shared" si="20"/>
        <v>10278.067961165048</v>
      </c>
    </row>
    <row r="88" spans="1:23" s="21" customFormat="1">
      <c r="A88" s="16">
        <v>341001</v>
      </c>
      <c r="B88" s="17" t="s">
        <v>107</v>
      </c>
      <c r="C88" s="12">
        <v>302</v>
      </c>
      <c r="D88" s="18">
        <v>1470009</v>
      </c>
      <c r="E88" s="18">
        <f t="shared" si="11"/>
        <v>4867.5794701986752</v>
      </c>
      <c r="F88" s="19">
        <v>396425</v>
      </c>
      <c r="G88" s="18">
        <f t="shared" si="12"/>
        <v>1312.6655629139073</v>
      </c>
      <c r="H88" s="18">
        <v>383711</v>
      </c>
      <c r="I88" s="18">
        <f t="shared" si="13"/>
        <v>1270.5662251655629</v>
      </c>
      <c r="J88" s="18">
        <v>266783</v>
      </c>
      <c r="K88" s="18">
        <f t="shared" si="14"/>
        <v>883.38741721854308</v>
      </c>
      <c r="L88" s="19">
        <v>308647</v>
      </c>
      <c r="M88" s="18">
        <f t="shared" si="15"/>
        <v>1022.0099337748344</v>
      </c>
      <c r="N88" s="18">
        <v>598435</v>
      </c>
      <c r="O88" s="18">
        <f t="shared" si="16"/>
        <v>1981.5728476821191</v>
      </c>
      <c r="P88" s="18">
        <v>0</v>
      </c>
      <c r="Q88" s="18">
        <f t="shared" si="17"/>
        <v>0</v>
      </c>
      <c r="R88" s="18">
        <v>41296</v>
      </c>
      <c r="S88" s="18">
        <f t="shared" si="18"/>
        <v>136.74172185430464</v>
      </c>
      <c r="T88" s="18">
        <v>0</v>
      </c>
      <c r="U88" s="18"/>
      <c r="V88" s="20">
        <f t="shared" si="21"/>
        <v>3465306</v>
      </c>
      <c r="W88" s="18">
        <f t="shared" si="20"/>
        <v>11474.523178807947</v>
      </c>
    </row>
    <row r="89" spans="1:23">
      <c r="A89" s="22">
        <v>342001</v>
      </c>
      <c r="B89" s="23" t="s">
        <v>108</v>
      </c>
      <c r="C89" s="24">
        <v>80</v>
      </c>
      <c r="D89" s="25">
        <v>381365</v>
      </c>
      <c r="E89" s="25">
        <f t="shared" si="11"/>
        <v>4767.0625</v>
      </c>
      <c r="F89" s="26">
        <v>46926</v>
      </c>
      <c r="G89" s="25">
        <f t="shared" si="12"/>
        <v>586.57500000000005</v>
      </c>
      <c r="H89" s="25">
        <v>196605</v>
      </c>
      <c r="I89" s="25">
        <f t="shared" si="13"/>
        <v>2457.5625</v>
      </c>
      <c r="J89" s="25">
        <v>98318</v>
      </c>
      <c r="K89" s="25">
        <f t="shared" si="14"/>
        <v>1228.9749999999999</v>
      </c>
      <c r="L89" s="19">
        <v>168108</v>
      </c>
      <c r="M89" s="25">
        <f t="shared" si="15"/>
        <v>2101.35</v>
      </c>
      <c r="N89" s="25">
        <v>67172</v>
      </c>
      <c r="O89" s="25">
        <f t="shared" si="16"/>
        <v>839.65</v>
      </c>
      <c r="P89" s="25">
        <v>101110</v>
      </c>
      <c r="Q89" s="25">
        <f t="shared" si="17"/>
        <v>1263.875</v>
      </c>
      <c r="R89" s="25">
        <v>38039</v>
      </c>
      <c r="S89" s="25">
        <f t="shared" si="18"/>
        <v>475.48750000000001</v>
      </c>
      <c r="T89" s="25">
        <v>0</v>
      </c>
      <c r="U89" s="25"/>
      <c r="V89" s="27">
        <f t="shared" si="21"/>
        <v>1097643</v>
      </c>
      <c r="W89" s="25">
        <f t="shared" si="20"/>
        <v>13720.5375</v>
      </c>
    </row>
    <row r="90" spans="1:23">
      <c r="A90" s="11">
        <v>343001</v>
      </c>
      <c r="B90" s="11" t="s">
        <v>109</v>
      </c>
      <c r="C90" s="12">
        <v>182</v>
      </c>
      <c r="D90" s="13">
        <v>964072</v>
      </c>
      <c r="E90" s="13">
        <f t="shared" si="11"/>
        <v>5297.0989010989015</v>
      </c>
      <c r="F90" s="14">
        <v>306690</v>
      </c>
      <c r="G90" s="13">
        <f t="shared" si="12"/>
        <v>1685.1098901098901</v>
      </c>
      <c r="H90" s="13">
        <v>70653</v>
      </c>
      <c r="I90" s="13">
        <f t="shared" si="13"/>
        <v>388.2032967032967</v>
      </c>
      <c r="J90" s="13">
        <v>6646</v>
      </c>
      <c r="K90" s="13">
        <f t="shared" si="14"/>
        <v>36.516483516483518</v>
      </c>
      <c r="L90" s="14">
        <v>89824</v>
      </c>
      <c r="M90" s="13">
        <f t="shared" si="15"/>
        <v>493.53846153846155</v>
      </c>
      <c r="N90" s="13">
        <v>174621</v>
      </c>
      <c r="O90" s="13">
        <f t="shared" si="16"/>
        <v>959.45604395604391</v>
      </c>
      <c r="P90" s="13">
        <v>0</v>
      </c>
      <c r="Q90" s="13">
        <f t="shared" si="17"/>
        <v>0</v>
      </c>
      <c r="R90" s="13">
        <v>78135</v>
      </c>
      <c r="S90" s="13">
        <f t="shared" si="18"/>
        <v>429.3131868131868</v>
      </c>
      <c r="T90" s="13">
        <v>0</v>
      </c>
      <c r="U90" s="13"/>
      <c r="V90" s="15">
        <f t="shared" si="21"/>
        <v>1690641</v>
      </c>
      <c r="W90" s="13">
        <f t="shared" si="20"/>
        <v>9289.2362637362639</v>
      </c>
    </row>
    <row r="91" spans="1:23" s="58" customFormat="1">
      <c r="A91" s="54">
        <v>344001</v>
      </c>
      <c r="B91" s="55" t="s">
        <v>110</v>
      </c>
      <c r="C91" s="24">
        <v>167</v>
      </c>
      <c r="D91" s="56">
        <v>878889</v>
      </c>
      <c r="E91" s="56">
        <f t="shared" si="11"/>
        <v>5262.8083832335333</v>
      </c>
      <c r="F91" s="57">
        <v>127886</v>
      </c>
      <c r="G91" s="56">
        <f t="shared" si="12"/>
        <v>765.7844311377246</v>
      </c>
      <c r="H91" s="56">
        <v>355380</v>
      </c>
      <c r="I91" s="56">
        <f t="shared" si="13"/>
        <v>2128.0239520958085</v>
      </c>
      <c r="J91" s="56">
        <v>189541</v>
      </c>
      <c r="K91" s="56">
        <f t="shared" si="14"/>
        <v>1134.9760479041915</v>
      </c>
      <c r="L91" s="57">
        <v>126816</v>
      </c>
      <c r="M91" s="56">
        <f t="shared" si="15"/>
        <v>759.37724550898201</v>
      </c>
      <c r="N91" s="56">
        <v>389060</v>
      </c>
      <c r="O91" s="56">
        <f t="shared" si="16"/>
        <v>2329.7005988023952</v>
      </c>
      <c r="P91" s="56">
        <v>0</v>
      </c>
      <c r="Q91" s="56">
        <f t="shared" si="17"/>
        <v>0</v>
      </c>
      <c r="R91" s="56">
        <v>12474</v>
      </c>
      <c r="S91" s="56">
        <f t="shared" si="18"/>
        <v>74.694610778443121</v>
      </c>
      <c r="T91" s="56">
        <v>0</v>
      </c>
      <c r="U91" s="56"/>
      <c r="V91" s="15">
        <f t="shared" si="21"/>
        <v>2080046</v>
      </c>
      <c r="W91" s="56">
        <f t="shared" si="20"/>
        <v>12455.365269461077</v>
      </c>
    </row>
    <row r="92" spans="1:23">
      <c r="A92" s="43"/>
      <c r="B92" s="44" t="s">
        <v>111</v>
      </c>
      <c r="C92" s="45">
        <f>SUM(C80:C91)</f>
        <v>4694</v>
      </c>
      <c r="D92" s="59">
        <f>SUM(D80:D91)</f>
        <v>27103646</v>
      </c>
      <c r="E92" s="59">
        <f t="shared" si="11"/>
        <v>5774.1043885811678</v>
      </c>
      <c r="F92" s="59">
        <f>SUM(F80:F91)</f>
        <v>6281154</v>
      </c>
      <c r="G92" s="59">
        <f t="shared" si="12"/>
        <v>1338.1239880698765</v>
      </c>
      <c r="H92" s="34">
        <f>SUM(H80:H91)</f>
        <v>3709727</v>
      </c>
      <c r="I92" s="59">
        <f t="shared" si="13"/>
        <v>790.31252662974009</v>
      </c>
      <c r="J92" s="59">
        <f>SUM(J80:J91)</f>
        <v>2199361</v>
      </c>
      <c r="K92" s="59">
        <f t="shared" si="14"/>
        <v>468.54729441840647</v>
      </c>
      <c r="L92" s="34">
        <f>SUM(L80:L91)</f>
        <v>1992412</v>
      </c>
      <c r="M92" s="59">
        <f t="shared" si="15"/>
        <v>424.45930975713679</v>
      </c>
      <c r="N92" s="59">
        <f>SUM(N80:N91)</f>
        <v>5640666</v>
      </c>
      <c r="O92" s="59">
        <f t="shared" si="16"/>
        <v>1201.6757562846187</v>
      </c>
      <c r="P92" s="34">
        <f>SUM(P80:P91)</f>
        <v>521836</v>
      </c>
      <c r="Q92" s="59">
        <f t="shared" si="17"/>
        <v>111.17085641244141</v>
      </c>
      <c r="R92" s="59">
        <f>SUM(R80:R91)</f>
        <v>2885086</v>
      </c>
      <c r="S92" s="59">
        <f t="shared" si="18"/>
        <v>614.63272262462715</v>
      </c>
      <c r="T92" s="34">
        <f>SUM(T80:T91)</f>
        <v>1364973</v>
      </c>
      <c r="U92" s="59">
        <f>T92/$C92</f>
        <v>290.79100979974436</v>
      </c>
      <c r="V92" s="60">
        <f>SUM(V80:V91)</f>
        <v>51698861</v>
      </c>
      <c r="W92" s="59">
        <f t="shared" si="20"/>
        <v>11013.817852577758</v>
      </c>
    </row>
    <row r="93" spans="1:23">
      <c r="A93" s="38"/>
      <c r="B93" s="51"/>
      <c r="C93" s="39"/>
      <c r="D93" s="51"/>
      <c r="E93" s="51"/>
      <c r="F93" s="51"/>
      <c r="G93" s="52"/>
      <c r="H93" s="51"/>
      <c r="I93" s="51"/>
      <c r="J93" s="51"/>
      <c r="K93" s="52"/>
      <c r="L93" s="51"/>
      <c r="M93" s="52"/>
      <c r="N93" s="51"/>
      <c r="O93" s="52"/>
      <c r="P93" s="51"/>
      <c r="Q93" s="51"/>
      <c r="R93" s="51"/>
      <c r="S93" s="52"/>
      <c r="T93" s="51"/>
      <c r="U93" s="51"/>
      <c r="V93" s="51"/>
      <c r="W93" s="52"/>
    </row>
    <row r="94" spans="1:23">
      <c r="A94" s="11">
        <v>300001</v>
      </c>
      <c r="B94" s="11" t="s">
        <v>112</v>
      </c>
      <c r="C94" s="12">
        <v>361</v>
      </c>
      <c r="D94" s="53">
        <v>1918644</v>
      </c>
      <c r="E94" s="13">
        <f t="shared" ref="E94:E148" si="22">D94/$C94</f>
        <v>5314.8033240997229</v>
      </c>
      <c r="F94" s="14">
        <v>570515</v>
      </c>
      <c r="G94" s="13">
        <f t="shared" ref="G94:G148" si="23">F94/$C94</f>
        <v>1580.3739612188365</v>
      </c>
      <c r="H94" s="13">
        <v>347224</v>
      </c>
      <c r="I94" s="13">
        <f t="shared" ref="I94:I147" si="24">H94/$C94</f>
        <v>961.8393351800554</v>
      </c>
      <c r="J94" s="13">
        <v>229836</v>
      </c>
      <c r="K94" s="13">
        <f t="shared" ref="K94:K148" si="25">J94/$C94</f>
        <v>636.66481994459832</v>
      </c>
      <c r="L94" s="14">
        <v>574084</v>
      </c>
      <c r="M94" s="13">
        <f t="shared" ref="M94:M148" si="26">L94/$C94</f>
        <v>1590.2603878116342</v>
      </c>
      <c r="N94" s="13">
        <v>115030</v>
      </c>
      <c r="O94" s="13">
        <f t="shared" ref="O94:O148" si="27">N94/$C94</f>
        <v>318.6426592797784</v>
      </c>
      <c r="P94" s="13">
        <v>0</v>
      </c>
      <c r="Q94" s="13">
        <f t="shared" ref="Q94:Q147" si="28">P94/$C94</f>
        <v>0</v>
      </c>
      <c r="R94" s="13">
        <v>69965</v>
      </c>
      <c r="S94" s="13">
        <f t="shared" ref="S94:S148" si="29">R94/$C94</f>
        <v>193.80886426592798</v>
      </c>
      <c r="T94" s="13">
        <v>0</v>
      </c>
      <c r="U94" s="13">
        <f t="shared" ref="U94:U148" si="30">T94/$C94</f>
        <v>0</v>
      </c>
      <c r="V94" s="15">
        <f t="shared" ref="V94:V147" si="31">D94+F94+H94+J94+L94+N94+P94+R94+T94</f>
        <v>3825298</v>
      </c>
      <c r="W94" s="13">
        <f t="shared" si="20"/>
        <v>10596.393351800554</v>
      </c>
    </row>
    <row r="95" spans="1:23" s="21" customFormat="1">
      <c r="A95" s="16">
        <v>300002</v>
      </c>
      <c r="B95" s="17" t="s">
        <v>113</v>
      </c>
      <c r="C95" s="12">
        <v>406</v>
      </c>
      <c r="D95" s="18">
        <v>2087780</v>
      </c>
      <c r="E95" s="18">
        <f t="shared" si="22"/>
        <v>5142.3152709359601</v>
      </c>
      <c r="F95" s="19">
        <v>662377</v>
      </c>
      <c r="G95" s="18">
        <f t="shared" si="23"/>
        <v>1631.4704433497536</v>
      </c>
      <c r="H95" s="18">
        <v>398385</v>
      </c>
      <c r="I95" s="18">
        <f t="shared" si="24"/>
        <v>981.24384236453204</v>
      </c>
      <c r="J95" s="18">
        <v>262109</v>
      </c>
      <c r="K95" s="18">
        <f t="shared" si="25"/>
        <v>645.5886699507389</v>
      </c>
      <c r="L95" s="19">
        <v>576214</v>
      </c>
      <c r="M95" s="18">
        <f t="shared" si="26"/>
        <v>1419.2463054187192</v>
      </c>
      <c r="N95" s="18">
        <v>154982</v>
      </c>
      <c r="O95" s="18">
        <f t="shared" si="27"/>
        <v>381.72906403940885</v>
      </c>
      <c r="P95" s="18">
        <v>0</v>
      </c>
      <c r="Q95" s="18">
        <f t="shared" si="28"/>
        <v>0</v>
      </c>
      <c r="R95" s="18">
        <v>57837</v>
      </c>
      <c r="S95" s="18">
        <f t="shared" si="29"/>
        <v>142.45566502463055</v>
      </c>
      <c r="T95" s="18">
        <v>0</v>
      </c>
      <c r="U95" s="18">
        <f t="shared" si="30"/>
        <v>0</v>
      </c>
      <c r="V95" s="20">
        <f t="shared" si="31"/>
        <v>4199684</v>
      </c>
      <c r="W95" s="18">
        <f t="shared" si="20"/>
        <v>10344.049261083745</v>
      </c>
    </row>
    <row r="96" spans="1:23" s="21" customFormat="1">
      <c r="A96" s="16">
        <v>300003</v>
      </c>
      <c r="B96" s="17" t="s">
        <v>114</v>
      </c>
      <c r="C96" s="12">
        <v>387</v>
      </c>
      <c r="D96" s="18">
        <v>1836239</v>
      </c>
      <c r="E96" s="18">
        <f t="shared" si="22"/>
        <v>4744.8036175710595</v>
      </c>
      <c r="F96" s="19">
        <v>545364</v>
      </c>
      <c r="G96" s="18">
        <f t="shared" si="23"/>
        <v>1409.2093023255813</v>
      </c>
      <c r="H96" s="18">
        <v>356239</v>
      </c>
      <c r="I96" s="18">
        <f t="shared" si="24"/>
        <v>920.51421188630491</v>
      </c>
      <c r="J96" s="18">
        <v>202897</v>
      </c>
      <c r="K96" s="18">
        <f t="shared" si="25"/>
        <v>524.28165374677008</v>
      </c>
      <c r="L96" s="19">
        <v>447224</v>
      </c>
      <c r="M96" s="18">
        <f t="shared" si="26"/>
        <v>1155.6175710594316</v>
      </c>
      <c r="N96" s="18">
        <v>106847</v>
      </c>
      <c r="O96" s="18">
        <f t="shared" si="27"/>
        <v>276.09043927648577</v>
      </c>
      <c r="P96" s="18">
        <v>0</v>
      </c>
      <c r="Q96" s="18">
        <f t="shared" si="28"/>
        <v>0</v>
      </c>
      <c r="R96" s="18">
        <v>60858</v>
      </c>
      <c r="S96" s="18">
        <f t="shared" si="29"/>
        <v>157.25581395348837</v>
      </c>
      <c r="T96" s="18">
        <v>0</v>
      </c>
      <c r="U96" s="18">
        <f t="shared" si="30"/>
        <v>0</v>
      </c>
      <c r="V96" s="20">
        <f t="shared" si="31"/>
        <v>3555668</v>
      </c>
      <c r="W96" s="18">
        <f t="shared" si="20"/>
        <v>9187.7726098191215</v>
      </c>
    </row>
    <row r="97" spans="1:23" s="58" customFormat="1">
      <c r="A97" s="61">
        <v>300004</v>
      </c>
      <c r="B97" s="62" t="s">
        <v>115</v>
      </c>
      <c r="C97" s="12">
        <v>386</v>
      </c>
      <c r="D97" s="63">
        <v>1792405</v>
      </c>
      <c r="E97" s="63">
        <f t="shared" si="22"/>
        <v>4643.536269430052</v>
      </c>
      <c r="F97" s="64">
        <v>555503</v>
      </c>
      <c r="G97" s="63">
        <f t="shared" si="23"/>
        <v>1439.1269430051814</v>
      </c>
      <c r="H97" s="63">
        <v>356576</v>
      </c>
      <c r="I97" s="63">
        <f t="shared" si="24"/>
        <v>923.77202072538864</v>
      </c>
      <c r="J97" s="63">
        <v>196453</v>
      </c>
      <c r="K97" s="63">
        <f t="shared" si="25"/>
        <v>508.94559585492226</v>
      </c>
      <c r="L97" s="64">
        <v>547232</v>
      </c>
      <c r="M97" s="63">
        <f t="shared" si="26"/>
        <v>1417.699481865285</v>
      </c>
      <c r="N97" s="63">
        <v>104888</v>
      </c>
      <c r="O97" s="63">
        <f t="shared" si="27"/>
        <v>271.73056994818654</v>
      </c>
      <c r="P97" s="63">
        <v>136776</v>
      </c>
      <c r="Q97" s="63">
        <f t="shared" si="28"/>
        <v>354.34196891191709</v>
      </c>
      <c r="R97" s="63">
        <v>59038</v>
      </c>
      <c r="S97" s="63">
        <f t="shared" si="29"/>
        <v>152.94818652849742</v>
      </c>
      <c r="T97" s="63">
        <v>0</v>
      </c>
      <c r="U97" s="63">
        <f t="shared" si="30"/>
        <v>0</v>
      </c>
      <c r="V97" s="20">
        <f t="shared" si="31"/>
        <v>3748871</v>
      </c>
      <c r="W97" s="63">
        <f t="shared" si="20"/>
        <v>9712.1010362694306</v>
      </c>
    </row>
    <row r="98" spans="1:23" s="66" customFormat="1">
      <c r="A98" s="65">
        <v>366001</v>
      </c>
      <c r="B98" s="55" t="s">
        <v>116</v>
      </c>
      <c r="C98" s="24">
        <v>61</v>
      </c>
      <c r="D98" s="56">
        <v>575943</v>
      </c>
      <c r="E98" s="56">
        <f t="shared" si="22"/>
        <v>9441.6885245901631</v>
      </c>
      <c r="F98" s="57">
        <v>138053</v>
      </c>
      <c r="G98" s="56">
        <f t="shared" si="23"/>
        <v>2263.1639344262294</v>
      </c>
      <c r="H98" s="56">
        <v>290587</v>
      </c>
      <c r="I98" s="56">
        <f t="shared" si="24"/>
        <v>4763.7213114754095</v>
      </c>
      <c r="J98" s="56">
        <v>233647</v>
      </c>
      <c r="K98" s="56">
        <f t="shared" si="25"/>
        <v>3830.2786885245901</v>
      </c>
      <c r="L98" s="57">
        <v>108188</v>
      </c>
      <c r="M98" s="56">
        <f t="shared" si="26"/>
        <v>1773.5737704918033</v>
      </c>
      <c r="N98" s="56">
        <v>200281</v>
      </c>
      <c r="O98" s="56">
        <f t="shared" si="27"/>
        <v>3283.2950819672133</v>
      </c>
      <c r="P98" s="56">
        <v>43883</v>
      </c>
      <c r="Q98" s="56">
        <f t="shared" si="28"/>
        <v>719.39344262295083</v>
      </c>
      <c r="R98" s="56">
        <v>33475</v>
      </c>
      <c r="S98" s="56">
        <f t="shared" si="29"/>
        <v>548.77049180327867</v>
      </c>
      <c r="T98" s="56">
        <v>0</v>
      </c>
      <c r="U98" s="56">
        <f t="shared" si="30"/>
        <v>0</v>
      </c>
      <c r="V98" s="27">
        <f t="shared" si="31"/>
        <v>1624057</v>
      </c>
      <c r="W98" s="56">
        <f t="shared" si="20"/>
        <v>26623.885245901638</v>
      </c>
    </row>
    <row r="99" spans="1:23" s="58" customFormat="1">
      <c r="A99" s="61">
        <v>367001</v>
      </c>
      <c r="B99" s="62" t="s">
        <v>117</v>
      </c>
      <c r="C99" s="12">
        <v>374</v>
      </c>
      <c r="D99" s="63">
        <v>1877067</v>
      </c>
      <c r="E99" s="63">
        <f t="shared" si="22"/>
        <v>5018.8957219251333</v>
      </c>
      <c r="F99" s="64">
        <v>349623</v>
      </c>
      <c r="G99" s="63">
        <f t="shared" si="23"/>
        <v>934.82085561497331</v>
      </c>
      <c r="H99" s="63">
        <v>664917</v>
      </c>
      <c r="I99" s="63">
        <f t="shared" si="24"/>
        <v>1777.8529411764705</v>
      </c>
      <c r="J99" s="63">
        <v>150360</v>
      </c>
      <c r="K99" s="63">
        <f t="shared" si="25"/>
        <v>402.03208556149735</v>
      </c>
      <c r="L99" s="64">
        <v>471934</v>
      </c>
      <c r="M99" s="63">
        <f t="shared" si="26"/>
        <v>1261.8556149732619</v>
      </c>
      <c r="N99" s="63">
        <v>286193</v>
      </c>
      <c r="O99" s="63">
        <f t="shared" si="27"/>
        <v>765.22192513368987</v>
      </c>
      <c r="P99" s="63">
        <v>13055</v>
      </c>
      <c r="Q99" s="63">
        <f t="shared" si="28"/>
        <v>34.906417112299465</v>
      </c>
      <c r="R99" s="63">
        <v>92258</v>
      </c>
      <c r="S99" s="63">
        <f t="shared" si="29"/>
        <v>246.67914438502675</v>
      </c>
      <c r="T99" s="63">
        <v>48328</v>
      </c>
      <c r="U99" s="63">
        <f t="shared" si="30"/>
        <v>129.2192513368984</v>
      </c>
      <c r="V99" s="20">
        <f t="shared" si="31"/>
        <v>3953735</v>
      </c>
      <c r="W99" s="63">
        <f t="shared" si="20"/>
        <v>10571.48395721925</v>
      </c>
    </row>
    <row r="100" spans="1:23" s="58" customFormat="1">
      <c r="A100" s="61">
        <v>368001</v>
      </c>
      <c r="B100" s="62" t="s">
        <v>118</v>
      </c>
      <c r="C100" s="12">
        <v>139</v>
      </c>
      <c r="D100" s="63">
        <v>835768</v>
      </c>
      <c r="E100" s="63">
        <f t="shared" si="22"/>
        <v>6012.7194244604316</v>
      </c>
      <c r="F100" s="64">
        <v>231571</v>
      </c>
      <c r="G100" s="63">
        <f t="shared" si="23"/>
        <v>1665.9784172661871</v>
      </c>
      <c r="H100" s="63">
        <v>154587</v>
      </c>
      <c r="I100" s="63">
        <f t="shared" si="24"/>
        <v>1112.1366906474821</v>
      </c>
      <c r="J100" s="63">
        <v>60333</v>
      </c>
      <c r="K100" s="63">
        <f t="shared" si="25"/>
        <v>434.0503597122302</v>
      </c>
      <c r="L100" s="64">
        <v>225407</v>
      </c>
      <c r="M100" s="63">
        <f t="shared" si="26"/>
        <v>1621.6330935251799</v>
      </c>
      <c r="N100" s="63">
        <v>255663</v>
      </c>
      <c r="O100" s="63">
        <f t="shared" si="27"/>
        <v>1839.3021582733813</v>
      </c>
      <c r="P100" s="63">
        <v>0</v>
      </c>
      <c r="Q100" s="63">
        <f t="shared" si="28"/>
        <v>0</v>
      </c>
      <c r="R100" s="63">
        <v>52128</v>
      </c>
      <c r="S100" s="63">
        <f t="shared" si="29"/>
        <v>375.02158273381298</v>
      </c>
      <c r="T100" s="63">
        <v>29996</v>
      </c>
      <c r="U100" s="63">
        <f t="shared" si="30"/>
        <v>215.79856115107913</v>
      </c>
      <c r="V100" s="20">
        <f t="shared" si="31"/>
        <v>1845453</v>
      </c>
      <c r="W100" s="63">
        <f t="shared" si="20"/>
        <v>13276.640287769784</v>
      </c>
    </row>
    <row r="101" spans="1:23" s="58" customFormat="1">
      <c r="A101" s="61">
        <v>369001</v>
      </c>
      <c r="B101" s="62" t="s">
        <v>119</v>
      </c>
      <c r="C101" s="12">
        <v>580</v>
      </c>
      <c r="D101" s="63">
        <v>3590905</v>
      </c>
      <c r="E101" s="63">
        <f t="shared" si="22"/>
        <v>6191.2155172413795</v>
      </c>
      <c r="F101" s="64">
        <v>696632</v>
      </c>
      <c r="G101" s="63">
        <f t="shared" si="23"/>
        <v>1201.0896551724138</v>
      </c>
      <c r="H101" s="63">
        <v>386623</v>
      </c>
      <c r="I101" s="63">
        <f t="shared" si="24"/>
        <v>666.59137931034479</v>
      </c>
      <c r="J101" s="63">
        <v>316298</v>
      </c>
      <c r="K101" s="63">
        <f t="shared" si="25"/>
        <v>545.34137931034479</v>
      </c>
      <c r="L101" s="64">
        <v>1237514</v>
      </c>
      <c r="M101" s="63">
        <f t="shared" si="26"/>
        <v>2133.6448275862067</v>
      </c>
      <c r="N101" s="63">
        <v>646791</v>
      </c>
      <c r="O101" s="63">
        <f t="shared" si="27"/>
        <v>1115.1568965517242</v>
      </c>
      <c r="P101" s="63">
        <v>0</v>
      </c>
      <c r="Q101" s="63">
        <f t="shared" si="28"/>
        <v>0</v>
      </c>
      <c r="R101" s="63">
        <v>124467</v>
      </c>
      <c r="S101" s="63">
        <f t="shared" si="29"/>
        <v>214.59827586206896</v>
      </c>
      <c r="T101" s="63">
        <v>436335</v>
      </c>
      <c r="U101" s="63">
        <f t="shared" si="30"/>
        <v>752.30172413793105</v>
      </c>
      <c r="V101" s="20">
        <f t="shared" si="31"/>
        <v>7435565</v>
      </c>
      <c r="W101" s="63">
        <f t="shared" si="20"/>
        <v>12819.939655172413</v>
      </c>
    </row>
    <row r="102" spans="1:23" s="58" customFormat="1">
      <c r="A102" s="61">
        <v>369002</v>
      </c>
      <c r="B102" s="67" t="s">
        <v>120</v>
      </c>
      <c r="C102" s="12">
        <v>638</v>
      </c>
      <c r="D102" s="63">
        <v>3310175</v>
      </c>
      <c r="E102" s="63">
        <f t="shared" si="22"/>
        <v>5188.3620689655172</v>
      </c>
      <c r="F102" s="64">
        <v>881755</v>
      </c>
      <c r="G102" s="63">
        <f t="shared" si="23"/>
        <v>1382.0611285266457</v>
      </c>
      <c r="H102" s="63">
        <v>502418</v>
      </c>
      <c r="I102" s="63">
        <f t="shared" si="24"/>
        <v>787.48902821316619</v>
      </c>
      <c r="J102" s="63">
        <v>233948</v>
      </c>
      <c r="K102" s="63">
        <f t="shared" si="25"/>
        <v>366.68965517241378</v>
      </c>
      <c r="L102" s="64">
        <v>1221727</v>
      </c>
      <c r="M102" s="63">
        <f t="shared" si="26"/>
        <v>1914.9326018808777</v>
      </c>
      <c r="N102" s="63">
        <v>711077</v>
      </c>
      <c r="O102" s="63">
        <f t="shared" si="27"/>
        <v>1114.5407523510971</v>
      </c>
      <c r="P102" s="63">
        <v>0</v>
      </c>
      <c r="Q102" s="63">
        <f t="shared" si="28"/>
        <v>0</v>
      </c>
      <c r="R102" s="63">
        <v>131518</v>
      </c>
      <c r="S102" s="63">
        <f t="shared" si="29"/>
        <v>206.141065830721</v>
      </c>
      <c r="T102" s="63">
        <v>454489</v>
      </c>
      <c r="U102" s="63">
        <f t="shared" si="30"/>
        <v>712.36520376175554</v>
      </c>
      <c r="V102" s="20">
        <f t="shared" si="31"/>
        <v>7447107</v>
      </c>
      <c r="W102" s="63">
        <f t="shared" si="20"/>
        <v>11672.581504702195</v>
      </c>
    </row>
    <row r="103" spans="1:23" s="68" customFormat="1">
      <c r="A103" s="22">
        <v>371001</v>
      </c>
      <c r="B103" s="23" t="s">
        <v>121</v>
      </c>
      <c r="C103" s="24">
        <v>444</v>
      </c>
      <c r="D103" s="25">
        <v>2790640</v>
      </c>
      <c r="E103" s="25">
        <f t="shared" si="22"/>
        <v>6285.2252252252256</v>
      </c>
      <c r="F103" s="26">
        <v>427729</v>
      </c>
      <c r="G103" s="25">
        <f t="shared" si="23"/>
        <v>963.35360360360357</v>
      </c>
      <c r="H103" s="25">
        <v>650101</v>
      </c>
      <c r="I103" s="25">
        <f t="shared" si="24"/>
        <v>1464.1914414414414</v>
      </c>
      <c r="J103" s="25">
        <v>159347</v>
      </c>
      <c r="K103" s="25">
        <f t="shared" si="25"/>
        <v>358.88963963963965</v>
      </c>
      <c r="L103" s="26">
        <v>781482</v>
      </c>
      <c r="M103" s="25">
        <f t="shared" si="26"/>
        <v>1760.0945945945946</v>
      </c>
      <c r="N103" s="25">
        <v>658840</v>
      </c>
      <c r="O103" s="25">
        <f t="shared" si="27"/>
        <v>1483.8738738738739</v>
      </c>
      <c r="P103" s="25">
        <v>21516</v>
      </c>
      <c r="Q103" s="25">
        <f t="shared" si="28"/>
        <v>48.45945945945946</v>
      </c>
      <c r="R103" s="25">
        <v>103874</v>
      </c>
      <c r="S103" s="25">
        <f t="shared" si="29"/>
        <v>233.95045045045046</v>
      </c>
      <c r="T103" s="25">
        <v>65994</v>
      </c>
      <c r="U103" s="25">
        <f t="shared" si="30"/>
        <v>148.63513513513513</v>
      </c>
      <c r="V103" s="27">
        <f t="shared" si="31"/>
        <v>5659523</v>
      </c>
      <c r="W103" s="25">
        <f t="shared" si="20"/>
        <v>12746.673423423423</v>
      </c>
    </row>
    <row r="104" spans="1:23" s="21" customFormat="1">
      <c r="A104" s="17">
        <v>372001</v>
      </c>
      <c r="B104" s="17" t="s">
        <v>122</v>
      </c>
      <c r="C104" s="12">
        <v>446</v>
      </c>
      <c r="D104" s="18">
        <v>2335865</v>
      </c>
      <c r="E104" s="18">
        <f t="shared" si="22"/>
        <v>5237.365470852018</v>
      </c>
      <c r="F104" s="19">
        <v>794360</v>
      </c>
      <c r="G104" s="18">
        <f t="shared" si="23"/>
        <v>1781.0762331838564</v>
      </c>
      <c r="H104" s="18">
        <v>467158</v>
      </c>
      <c r="I104" s="18">
        <f t="shared" si="24"/>
        <v>1047.4394618834081</v>
      </c>
      <c r="J104" s="18">
        <v>194035</v>
      </c>
      <c r="K104" s="18">
        <f t="shared" si="25"/>
        <v>435.05605381165918</v>
      </c>
      <c r="L104" s="19">
        <v>514727</v>
      </c>
      <c r="M104" s="18">
        <f t="shared" si="26"/>
        <v>1154.0964125560538</v>
      </c>
      <c r="N104" s="18">
        <v>404895</v>
      </c>
      <c r="O104" s="18">
        <f t="shared" si="27"/>
        <v>907.83632286995521</v>
      </c>
      <c r="P104" s="18">
        <v>19996</v>
      </c>
      <c r="Q104" s="18">
        <f t="shared" si="28"/>
        <v>44.834080717488789</v>
      </c>
      <c r="R104" s="18">
        <v>111282</v>
      </c>
      <c r="S104" s="18">
        <f t="shared" si="29"/>
        <v>249.51121076233184</v>
      </c>
      <c r="T104" s="18">
        <v>28728</v>
      </c>
      <c r="U104" s="18">
        <f t="shared" si="30"/>
        <v>64.412556053811656</v>
      </c>
      <c r="V104" s="20">
        <f t="shared" si="31"/>
        <v>4871046</v>
      </c>
      <c r="W104" s="18">
        <f t="shared" si="20"/>
        <v>10921.627802690584</v>
      </c>
    </row>
    <row r="105" spans="1:23" s="21" customFormat="1">
      <c r="A105" s="16">
        <v>373001</v>
      </c>
      <c r="B105" s="17" t="s">
        <v>123</v>
      </c>
      <c r="C105" s="12">
        <v>241</v>
      </c>
      <c r="D105" s="18">
        <v>1281299</v>
      </c>
      <c r="E105" s="18">
        <f t="shared" si="22"/>
        <v>5316.5933609958511</v>
      </c>
      <c r="F105" s="19">
        <v>243556</v>
      </c>
      <c r="G105" s="18">
        <f t="shared" si="23"/>
        <v>1010.6058091286307</v>
      </c>
      <c r="H105" s="18">
        <v>198253</v>
      </c>
      <c r="I105" s="18">
        <f t="shared" si="24"/>
        <v>822.62655601659753</v>
      </c>
      <c r="J105" s="18">
        <v>201649</v>
      </c>
      <c r="K105" s="18">
        <f t="shared" si="25"/>
        <v>836.71784232365144</v>
      </c>
      <c r="L105" s="19">
        <v>449463</v>
      </c>
      <c r="M105" s="18">
        <f t="shared" si="26"/>
        <v>1864.9917012448134</v>
      </c>
      <c r="N105" s="18">
        <v>298500</v>
      </c>
      <c r="O105" s="18">
        <f t="shared" si="27"/>
        <v>1238.5892116182572</v>
      </c>
      <c r="P105" s="18">
        <v>0</v>
      </c>
      <c r="Q105" s="18">
        <f t="shared" si="28"/>
        <v>0</v>
      </c>
      <c r="R105" s="18">
        <v>49147</v>
      </c>
      <c r="S105" s="18">
        <f t="shared" si="29"/>
        <v>203.92946058091286</v>
      </c>
      <c r="T105" s="18">
        <v>29498</v>
      </c>
      <c r="U105" s="18">
        <f t="shared" si="30"/>
        <v>122.39834024896265</v>
      </c>
      <c r="V105" s="20">
        <f t="shared" si="31"/>
        <v>2751365</v>
      </c>
      <c r="W105" s="18">
        <f t="shared" si="20"/>
        <v>11416.452282157676</v>
      </c>
    </row>
    <row r="106" spans="1:23" s="21" customFormat="1">
      <c r="A106" s="16">
        <v>374001</v>
      </c>
      <c r="B106" s="17" t="s">
        <v>124</v>
      </c>
      <c r="C106" s="12">
        <v>330</v>
      </c>
      <c r="D106" s="18">
        <v>1601224</v>
      </c>
      <c r="E106" s="18">
        <f t="shared" si="22"/>
        <v>4852.1939393939392</v>
      </c>
      <c r="F106" s="19">
        <v>259357</v>
      </c>
      <c r="G106" s="18">
        <f t="shared" si="23"/>
        <v>785.93030303030298</v>
      </c>
      <c r="H106" s="18">
        <v>291197</v>
      </c>
      <c r="I106" s="18">
        <f t="shared" si="24"/>
        <v>882.41515151515148</v>
      </c>
      <c r="J106" s="18">
        <v>265801</v>
      </c>
      <c r="K106" s="18">
        <f t="shared" si="25"/>
        <v>805.4575757575758</v>
      </c>
      <c r="L106" s="19">
        <v>548728</v>
      </c>
      <c r="M106" s="18">
        <f t="shared" si="26"/>
        <v>1662.8121212121212</v>
      </c>
      <c r="N106" s="18">
        <v>245880</v>
      </c>
      <c r="O106" s="18">
        <f t="shared" si="27"/>
        <v>745.09090909090912</v>
      </c>
      <c r="P106" s="18">
        <v>4400</v>
      </c>
      <c r="Q106" s="18">
        <f t="shared" si="28"/>
        <v>13.333333333333334</v>
      </c>
      <c r="R106" s="18">
        <v>84285</v>
      </c>
      <c r="S106" s="18">
        <f t="shared" si="29"/>
        <v>255.40909090909091</v>
      </c>
      <c r="T106" s="18">
        <v>39047</v>
      </c>
      <c r="U106" s="18">
        <f t="shared" si="30"/>
        <v>118.32424242424243</v>
      </c>
      <c r="V106" s="20">
        <f t="shared" si="31"/>
        <v>3339919</v>
      </c>
      <c r="W106" s="18">
        <f t="shared" si="20"/>
        <v>10120.966666666667</v>
      </c>
    </row>
    <row r="107" spans="1:23" s="21" customFormat="1">
      <c r="A107" s="16">
        <v>375001</v>
      </c>
      <c r="B107" s="17" t="s">
        <v>125</v>
      </c>
      <c r="C107" s="12">
        <v>198</v>
      </c>
      <c r="D107" s="18">
        <v>1035930</v>
      </c>
      <c r="E107" s="18">
        <f t="shared" si="22"/>
        <v>5231.969696969697</v>
      </c>
      <c r="F107" s="19">
        <v>153048</v>
      </c>
      <c r="G107" s="18">
        <f t="shared" si="23"/>
        <v>772.969696969697</v>
      </c>
      <c r="H107" s="18">
        <v>173105</v>
      </c>
      <c r="I107" s="18">
        <f t="shared" si="24"/>
        <v>874.26767676767679</v>
      </c>
      <c r="J107" s="18">
        <v>131560</v>
      </c>
      <c r="K107" s="18">
        <f t="shared" si="25"/>
        <v>664.44444444444446</v>
      </c>
      <c r="L107" s="19">
        <v>281017</v>
      </c>
      <c r="M107" s="18">
        <f t="shared" si="26"/>
        <v>1419.2777777777778</v>
      </c>
      <c r="N107" s="18">
        <v>142697</v>
      </c>
      <c r="O107" s="18">
        <f t="shared" si="27"/>
        <v>720.69191919191917</v>
      </c>
      <c r="P107" s="18">
        <v>133404</v>
      </c>
      <c r="Q107" s="18">
        <f t="shared" si="28"/>
        <v>673.75757575757575</v>
      </c>
      <c r="R107" s="18">
        <v>47916</v>
      </c>
      <c r="S107" s="18">
        <f t="shared" si="29"/>
        <v>242</v>
      </c>
      <c r="T107" s="18">
        <v>12895</v>
      </c>
      <c r="U107" s="18">
        <f t="shared" si="30"/>
        <v>65.12626262626263</v>
      </c>
      <c r="V107" s="20">
        <f t="shared" si="31"/>
        <v>2111572</v>
      </c>
      <c r="W107" s="18">
        <f t="shared" si="20"/>
        <v>10664.505050505051</v>
      </c>
    </row>
    <row r="108" spans="1:23" s="68" customFormat="1">
      <c r="A108" s="22">
        <v>376001</v>
      </c>
      <c r="B108" s="23" t="s">
        <v>126</v>
      </c>
      <c r="C108" s="24">
        <v>194</v>
      </c>
      <c r="D108" s="25">
        <v>1092844</v>
      </c>
      <c r="E108" s="25">
        <f t="shared" si="22"/>
        <v>5633.216494845361</v>
      </c>
      <c r="F108" s="26">
        <v>199769</v>
      </c>
      <c r="G108" s="25">
        <f t="shared" si="23"/>
        <v>1029.7371134020618</v>
      </c>
      <c r="H108" s="25">
        <v>134596</v>
      </c>
      <c r="I108" s="25">
        <f t="shared" si="24"/>
        <v>693.79381443298973</v>
      </c>
      <c r="J108" s="25">
        <v>84494</v>
      </c>
      <c r="K108" s="25">
        <f t="shared" si="25"/>
        <v>435.53608247422682</v>
      </c>
      <c r="L108" s="26">
        <v>417812</v>
      </c>
      <c r="M108" s="25">
        <f t="shared" si="26"/>
        <v>2153.6701030927834</v>
      </c>
      <c r="N108" s="25">
        <v>165068</v>
      </c>
      <c r="O108" s="25">
        <f t="shared" si="27"/>
        <v>850.86597938144325</v>
      </c>
      <c r="P108" s="25">
        <v>29834</v>
      </c>
      <c r="Q108" s="25">
        <f t="shared" si="28"/>
        <v>153.78350515463919</v>
      </c>
      <c r="R108" s="25">
        <v>73006</v>
      </c>
      <c r="S108" s="25">
        <f t="shared" si="29"/>
        <v>376.31958762886597</v>
      </c>
      <c r="T108" s="25">
        <v>2863</v>
      </c>
      <c r="U108" s="25">
        <f t="shared" si="30"/>
        <v>14.757731958762887</v>
      </c>
      <c r="V108" s="27">
        <f t="shared" si="31"/>
        <v>2200286</v>
      </c>
      <c r="W108" s="25">
        <f t="shared" si="20"/>
        <v>11341.680412371134</v>
      </c>
    </row>
    <row r="109" spans="1:23" s="21" customFormat="1">
      <c r="A109" s="17">
        <v>377001</v>
      </c>
      <c r="B109" s="17" t="s">
        <v>127</v>
      </c>
      <c r="C109" s="12">
        <v>265</v>
      </c>
      <c r="D109" s="18">
        <v>1853549</v>
      </c>
      <c r="E109" s="18">
        <f t="shared" si="22"/>
        <v>6994.5245283018867</v>
      </c>
      <c r="F109" s="19">
        <v>511041</v>
      </c>
      <c r="G109" s="18">
        <f t="shared" si="23"/>
        <v>1928.4566037735849</v>
      </c>
      <c r="H109" s="18">
        <v>530287</v>
      </c>
      <c r="I109" s="18">
        <f t="shared" si="24"/>
        <v>2001.0830188679245</v>
      </c>
      <c r="J109" s="18">
        <v>398095</v>
      </c>
      <c r="K109" s="18">
        <f t="shared" si="25"/>
        <v>1502.2452830188679</v>
      </c>
      <c r="L109" s="19">
        <v>536638</v>
      </c>
      <c r="M109" s="18">
        <f t="shared" si="26"/>
        <v>2025.0490566037736</v>
      </c>
      <c r="N109" s="18">
        <v>173881</v>
      </c>
      <c r="O109" s="18">
        <f t="shared" si="27"/>
        <v>656.15471698113208</v>
      </c>
      <c r="P109" s="18">
        <v>122988</v>
      </c>
      <c r="Q109" s="18">
        <f t="shared" si="28"/>
        <v>464.1056603773585</v>
      </c>
      <c r="R109" s="18">
        <v>49939</v>
      </c>
      <c r="S109" s="18">
        <f t="shared" si="29"/>
        <v>188.44905660377358</v>
      </c>
      <c r="T109" s="18">
        <v>9609</v>
      </c>
      <c r="U109" s="18">
        <f t="shared" si="30"/>
        <v>36.260377358490565</v>
      </c>
      <c r="V109" s="20">
        <f t="shared" si="31"/>
        <v>4186027</v>
      </c>
      <c r="W109" s="18">
        <f t="shared" si="20"/>
        <v>15796.328301886793</v>
      </c>
    </row>
    <row r="110" spans="1:23" s="21" customFormat="1">
      <c r="A110" s="16">
        <v>377002</v>
      </c>
      <c r="B110" s="17" t="s">
        <v>128</v>
      </c>
      <c r="C110" s="12">
        <v>265</v>
      </c>
      <c r="D110" s="18">
        <v>1678067</v>
      </c>
      <c r="E110" s="18">
        <f t="shared" si="22"/>
        <v>6332.3283018867924</v>
      </c>
      <c r="F110" s="19">
        <v>460253</v>
      </c>
      <c r="G110" s="18">
        <f t="shared" si="23"/>
        <v>1736.8037735849057</v>
      </c>
      <c r="H110" s="18">
        <v>418670</v>
      </c>
      <c r="I110" s="18">
        <f t="shared" si="24"/>
        <v>1579.8867924528302</v>
      </c>
      <c r="J110" s="18">
        <v>270529</v>
      </c>
      <c r="K110" s="18">
        <f t="shared" si="25"/>
        <v>1020.8641509433962</v>
      </c>
      <c r="L110" s="19">
        <v>472236</v>
      </c>
      <c r="M110" s="18">
        <f t="shared" si="26"/>
        <v>1782.0226415094339</v>
      </c>
      <c r="N110" s="18">
        <v>204773</v>
      </c>
      <c r="O110" s="18">
        <f t="shared" si="27"/>
        <v>772.72830188679245</v>
      </c>
      <c r="P110" s="18">
        <v>117401</v>
      </c>
      <c r="Q110" s="18">
        <f t="shared" si="28"/>
        <v>443.02264150943398</v>
      </c>
      <c r="R110" s="18">
        <v>49903</v>
      </c>
      <c r="S110" s="18">
        <f t="shared" si="29"/>
        <v>188.31320754716981</v>
      </c>
      <c r="T110" s="18">
        <v>0</v>
      </c>
      <c r="U110" s="18">
        <f t="shared" si="30"/>
        <v>0</v>
      </c>
      <c r="V110" s="20">
        <f t="shared" si="31"/>
        <v>3671832</v>
      </c>
      <c r="W110" s="18">
        <f t="shared" si="20"/>
        <v>13855.969811320754</v>
      </c>
    </row>
    <row r="111" spans="1:23" s="21" customFormat="1">
      <c r="A111" s="16">
        <v>377003</v>
      </c>
      <c r="B111" s="17" t="s">
        <v>129</v>
      </c>
      <c r="C111" s="12">
        <v>301</v>
      </c>
      <c r="D111" s="18">
        <v>1737183</v>
      </c>
      <c r="E111" s="18">
        <f t="shared" si="22"/>
        <v>5771.3720930232557</v>
      </c>
      <c r="F111" s="19">
        <v>456849</v>
      </c>
      <c r="G111" s="18">
        <f t="shared" si="23"/>
        <v>1517.7707641196014</v>
      </c>
      <c r="H111" s="18">
        <v>500380</v>
      </c>
      <c r="I111" s="18">
        <f t="shared" si="24"/>
        <v>1662.392026578073</v>
      </c>
      <c r="J111" s="18">
        <v>254304</v>
      </c>
      <c r="K111" s="18">
        <f t="shared" si="25"/>
        <v>844.86378737541531</v>
      </c>
      <c r="L111" s="19">
        <v>634015</v>
      </c>
      <c r="M111" s="18">
        <f t="shared" si="26"/>
        <v>2106.3621262458473</v>
      </c>
      <c r="N111" s="18">
        <v>271334</v>
      </c>
      <c r="O111" s="18">
        <f t="shared" si="27"/>
        <v>901.44186046511629</v>
      </c>
      <c r="P111" s="18">
        <v>119020</v>
      </c>
      <c r="Q111" s="18">
        <f t="shared" si="28"/>
        <v>395.4152823920266</v>
      </c>
      <c r="R111" s="18">
        <v>50748</v>
      </c>
      <c r="S111" s="18">
        <f t="shared" si="29"/>
        <v>168.59800664451828</v>
      </c>
      <c r="T111" s="18">
        <v>2517</v>
      </c>
      <c r="U111" s="18">
        <f t="shared" si="30"/>
        <v>8.3621262458471755</v>
      </c>
      <c r="V111" s="20">
        <f t="shared" si="31"/>
        <v>4026350</v>
      </c>
      <c r="W111" s="18">
        <f t="shared" si="20"/>
        <v>13376.5780730897</v>
      </c>
    </row>
    <row r="112" spans="1:23" s="21" customFormat="1">
      <c r="A112" s="16">
        <v>377004</v>
      </c>
      <c r="B112" s="17" t="s">
        <v>130</v>
      </c>
      <c r="C112" s="12">
        <v>383</v>
      </c>
      <c r="D112" s="18">
        <v>2261985</v>
      </c>
      <c r="E112" s="18">
        <f t="shared" si="22"/>
        <v>5905.9660574412528</v>
      </c>
      <c r="F112" s="19">
        <v>617570</v>
      </c>
      <c r="G112" s="18">
        <f t="shared" si="23"/>
        <v>1612.4543080939948</v>
      </c>
      <c r="H112" s="18">
        <v>577585</v>
      </c>
      <c r="I112" s="18">
        <f t="shared" si="24"/>
        <v>1508.0548302872062</v>
      </c>
      <c r="J112" s="18">
        <v>212096</v>
      </c>
      <c r="K112" s="18">
        <f t="shared" si="25"/>
        <v>553.77545691906005</v>
      </c>
      <c r="L112" s="19">
        <v>617616</v>
      </c>
      <c r="M112" s="18">
        <f t="shared" si="26"/>
        <v>1612.5744125326371</v>
      </c>
      <c r="N112" s="18">
        <v>182400</v>
      </c>
      <c r="O112" s="18">
        <f t="shared" si="27"/>
        <v>476.2402088772846</v>
      </c>
      <c r="P112" s="18">
        <v>82265</v>
      </c>
      <c r="Q112" s="18">
        <f t="shared" si="28"/>
        <v>214.7911227154047</v>
      </c>
      <c r="R112" s="18">
        <v>63666</v>
      </c>
      <c r="S112" s="18">
        <f t="shared" si="29"/>
        <v>166.22976501305482</v>
      </c>
      <c r="T112" s="18">
        <v>0</v>
      </c>
      <c r="U112" s="18">
        <f t="shared" si="30"/>
        <v>0</v>
      </c>
      <c r="V112" s="20">
        <f t="shared" si="31"/>
        <v>4615183</v>
      </c>
      <c r="W112" s="18">
        <f t="shared" si="20"/>
        <v>12050.086161879895</v>
      </c>
    </row>
    <row r="113" spans="1:23" s="68" customFormat="1">
      <c r="A113" s="22">
        <v>377005</v>
      </c>
      <c r="B113" s="28" t="s">
        <v>131</v>
      </c>
      <c r="C113" s="24">
        <v>402</v>
      </c>
      <c r="D113" s="25">
        <v>1999725</v>
      </c>
      <c r="E113" s="25">
        <f t="shared" si="22"/>
        <v>4974.440298507463</v>
      </c>
      <c r="F113" s="26">
        <v>519501</v>
      </c>
      <c r="G113" s="25">
        <f t="shared" si="23"/>
        <v>1292.2910447761194</v>
      </c>
      <c r="H113" s="25">
        <v>573820</v>
      </c>
      <c r="I113" s="25">
        <f t="shared" si="24"/>
        <v>1427.4129353233832</v>
      </c>
      <c r="J113" s="25">
        <v>327419</v>
      </c>
      <c r="K113" s="25">
        <f t="shared" si="25"/>
        <v>814.4751243781094</v>
      </c>
      <c r="L113" s="26">
        <v>636932</v>
      </c>
      <c r="M113" s="25">
        <f t="shared" si="26"/>
        <v>1584.4079601990049</v>
      </c>
      <c r="N113" s="25">
        <v>191050</v>
      </c>
      <c r="O113" s="25">
        <f t="shared" si="27"/>
        <v>475.2487562189055</v>
      </c>
      <c r="P113" s="25">
        <v>134463</v>
      </c>
      <c r="Q113" s="25">
        <f t="shared" si="28"/>
        <v>334.4850746268657</v>
      </c>
      <c r="R113" s="25">
        <v>68193</v>
      </c>
      <c r="S113" s="25">
        <f t="shared" si="29"/>
        <v>169.63432835820896</v>
      </c>
      <c r="T113" s="25">
        <v>0</v>
      </c>
      <c r="U113" s="25">
        <f t="shared" si="30"/>
        <v>0</v>
      </c>
      <c r="V113" s="27">
        <f t="shared" si="31"/>
        <v>4451103</v>
      </c>
      <c r="W113" s="25">
        <f t="shared" si="20"/>
        <v>11072.39552238806</v>
      </c>
    </row>
    <row r="114" spans="1:23" s="21" customFormat="1">
      <c r="A114" s="16">
        <v>379001</v>
      </c>
      <c r="B114" s="17" t="s">
        <v>132</v>
      </c>
      <c r="C114" s="12">
        <v>221</v>
      </c>
      <c r="D114" s="18">
        <v>962096</v>
      </c>
      <c r="E114" s="18">
        <f t="shared" si="22"/>
        <v>4353.3755656108597</v>
      </c>
      <c r="F114" s="19">
        <v>294569</v>
      </c>
      <c r="G114" s="18">
        <f t="shared" si="23"/>
        <v>1332.8914027149322</v>
      </c>
      <c r="H114" s="18">
        <v>154141</v>
      </c>
      <c r="I114" s="18">
        <f t="shared" si="24"/>
        <v>697.47058823529414</v>
      </c>
      <c r="J114" s="18">
        <v>9934</v>
      </c>
      <c r="K114" s="18">
        <f t="shared" si="25"/>
        <v>44.950226244343888</v>
      </c>
      <c r="L114" s="19">
        <v>334539</v>
      </c>
      <c r="M114" s="18">
        <f t="shared" si="26"/>
        <v>1513.7511312217196</v>
      </c>
      <c r="N114" s="18">
        <v>181705</v>
      </c>
      <c r="O114" s="18">
        <f t="shared" si="27"/>
        <v>822.19457013574663</v>
      </c>
      <c r="P114" s="18">
        <v>2120</v>
      </c>
      <c r="Q114" s="18">
        <f t="shared" si="28"/>
        <v>9.5927601809954748</v>
      </c>
      <c r="R114" s="18">
        <v>36317</v>
      </c>
      <c r="S114" s="18">
        <f t="shared" si="29"/>
        <v>164.33031674208144</v>
      </c>
      <c r="T114" s="18">
        <v>0</v>
      </c>
      <c r="U114" s="18">
        <f t="shared" si="30"/>
        <v>0</v>
      </c>
      <c r="V114" s="20">
        <f t="shared" si="31"/>
        <v>1975421</v>
      </c>
      <c r="W114" s="18">
        <f t="shared" si="20"/>
        <v>8938.5565610859721</v>
      </c>
    </row>
    <row r="115" spans="1:23" s="21" customFormat="1">
      <c r="A115" s="16">
        <v>380001</v>
      </c>
      <c r="B115" s="17" t="s">
        <v>133</v>
      </c>
      <c r="C115" s="12">
        <v>361</v>
      </c>
      <c r="D115" s="18">
        <v>1681623</v>
      </c>
      <c r="E115" s="18">
        <f t="shared" si="22"/>
        <v>4658.2354570637117</v>
      </c>
      <c r="F115" s="19">
        <v>414487</v>
      </c>
      <c r="G115" s="18">
        <f t="shared" si="23"/>
        <v>1148.1634349030471</v>
      </c>
      <c r="H115" s="18">
        <v>785068</v>
      </c>
      <c r="I115" s="18">
        <f t="shared" si="24"/>
        <v>2174.7036011080331</v>
      </c>
      <c r="J115" s="18">
        <v>474521</v>
      </c>
      <c r="K115" s="18">
        <f t="shared" si="25"/>
        <v>1314.4626038781164</v>
      </c>
      <c r="L115" s="19">
        <v>375013</v>
      </c>
      <c r="M115" s="18">
        <f t="shared" si="26"/>
        <v>1038.8171745152354</v>
      </c>
      <c r="N115" s="18">
        <v>288492</v>
      </c>
      <c r="O115" s="18">
        <f t="shared" si="27"/>
        <v>799.14681440443212</v>
      </c>
      <c r="P115" s="18">
        <v>13899</v>
      </c>
      <c r="Q115" s="18">
        <f t="shared" si="28"/>
        <v>38.501385041551245</v>
      </c>
      <c r="R115" s="18">
        <v>59238</v>
      </c>
      <c r="S115" s="18">
        <f t="shared" si="29"/>
        <v>164.09418282548475</v>
      </c>
      <c r="T115" s="18">
        <v>0</v>
      </c>
      <c r="U115" s="18">
        <f t="shared" si="30"/>
        <v>0</v>
      </c>
      <c r="V115" s="20">
        <f t="shared" si="31"/>
        <v>4092341</v>
      </c>
      <c r="W115" s="18">
        <f t="shared" si="20"/>
        <v>11336.124653739613</v>
      </c>
    </row>
    <row r="116" spans="1:23" s="21" customFormat="1">
      <c r="A116" s="16">
        <v>381001</v>
      </c>
      <c r="B116" s="69" t="s">
        <v>134</v>
      </c>
      <c r="C116" s="12">
        <v>219</v>
      </c>
      <c r="D116" s="18">
        <v>1106853</v>
      </c>
      <c r="E116" s="18">
        <f t="shared" si="22"/>
        <v>5054.1232876712329</v>
      </c>
      <c r="F116" s="19">
        <v>203251</v>
      </c>
      <c r="G116" s="18">
        <f t="shared" si="23"/>
        <v>928.08675799086757</v>
      </c>
      <c r="H116" s="18">
        <v>136753</v>
      </c>
      <c r="I116" s="18">
        <f t="shared" si="24"/>
        <v>624.44292237442926</v>
      </c>
      <c r="J116" s="18">
        <v>85749</v>
      </c>
      <c r="K116" s="18">
        <f t="shared" si="25"/>
        <v>391.54794520547944</v>
      </c>
      <c r="L116" s="19">
        <v>376145</v>
      </c>
      <c r="M116" s="18">
        <f t="shared" si="26"/>
        <v>1717.5570776255709</v>
      </c>
      <c r="N116" s="18">
        <v>218150</v>
      </c>
      <c r="O116" s="18">
        <f t="shared" si="27"/>
        <v>996.11872146118719</v>
      </c>
      <c r="P116" s="18">
        <v>8563</v>
      </c>
      <c r="Q116" s="18">
        <f t="shared" si="28"/>
        <v>39.100456621004568</v>
      </c>
      <c r="R116" s="18">
        <v>55950</v>
      </c>
      <c r="S116" s="18">
        <f t="shared" si="29"/>
        <v>255.47945205479451</v>
      </c>
      <c r="T116" s="18">
        <v>28251</v>
      </c>
      <c r="U116" s="18">
        <f t="shared" si="30"/>
        <v>129</v>
      </c>
      <c r="V116" s="20">
        <f t="shared" si="31"/>
        <v>2219665</v>
      </c>
      <c r="W116" s="18">
        <f t="shared" si="20"/>
        <v>10135.456621004567</v>
      </c>
    </row>
    <row r="117" spans="1:23" s="21" customFormat="1">
      <c r="A117" s="17">
        <v>382001</v>
      </c>
      <c r="B117" s="17" t="s">
        <v>135</v>
      </c>
      <c r="C117" s="12">
        <v>210</v>
      </c>
      <c r="D117" s="18">
        <v>1553584</v>
      </c>
      <c r="E117" s="18">
        <f t="shared" si="22"/>
        <v>7398.0190476190473</v>
      </c>
      <c r="F117" s="19">
        <v>244483</v>
      </c>
      <c r="G117" s="18">
        <f t="shared" si="23"/>
        <v>1164.2047619047619</v>
      </c>
      <c r="H117" s="18">
        <v>340233</v>
      </c>
      <c r="I117" s="18">
        <f t="shared" si="24"/>
        <v>1620.1571428571428</v>
      </c>
      <c r="J117" s="18">
        <v>75702</v>
      </c>
      <c r="K117" s="18">
        <f t="shared" si="25"/>
        <v>360.48571428571427</v>
      </c>
      <c r="L117" s="19">
        <v>522748</v>
      </c>
      <c r="M117" s="18">
        <f t="shared" si="26"/>
        <v>2489.2761904761905</v>
      </c>
      <c r="N117" s="18">
        <v>403761</v>
      </c>
      <c r="O117" s="18">
        <f t="shared" si="27"/>
        <v>1922.6714285714286</v>
      </c>
      <c r="P117" s="18">
        <v>0</v>
      </c>
      <c r="Q117" s="18">
        <f t="shared" si="28"/>
        <v>0</v>
      </c>
      <c r="R117" s="18">
        <v>120387</v>
      </c>
      <c r="S117" s="18">
        <f t="shared" si="29"/>
        <v>573.2714285714286</v>
      </c>
      <c r="T117" s="18">
        <v>0</v>
      </c>
      <c r="U117" s="18">
        <f t="shared" si="30"/>
        <v>0</v>
      </c>
      <c r="V117" s="20">
        <f t="shared" si="31"/>
        <v>3260898</v>
      </c>
      <c r="W117" s="18">
        <f t="shared" si="20"/>
        <v>15528.085714285715</v>
      </c>
    </row>
    <row r="118" spans="1:23" s="68" customFormat="1">
      <c r="A118" s="22">
        <v>383001</v>
      </c>
      <c r="B118" s="28" t="s">
        <v>136</v>
      </c>
      <c r="C118" s="24">
        <v>248</v>
      </c>
      <c r="D118" s="25">
        <v>1684732</v>
      </c>
      <c r="E118" s="25">
        <f t="shared" si="22"/>
        <v>6793.2741935483873</v>
      </c>
      <c r="F118" s="26">
        <v>242752</v>
      </c>
      <c r="G118" s="25">
        <f t="shared" si="23"/>
        <v>978.83870967741939</v>
      </c>
      <c r="H118" s="25">
        <v>273116</v>
      </c>
      <c r="I118" s="25">
        <f t="shared" si="24"/>
        <v>1101.2741935483871</v>
      </c>
      <c r="J118" s="25">
        <v>136633</v>
      </c>
      <c r="K118" s="25">
        <f t="shared" si="25"/>
        <v>550.93951612903231</v>
      </c>
      <c r="L118" s="26">
        <v>458062</v>
      </c>
      <c r="M118" s="25">
        <f t="shared" si="26"/>
        <v>1847.0241935483871</v>
      </c>
      <c r="N118" s="25">
        <v>296021</v>
      </c>
      <c r="O118" s="25">
        <f t="shared" si="27"/>
        <v>1193.633064516129</v>
      </c>
      <c r="P118" s="25">
        <v>19089</v>
      </c>
      <c r="Q118" s="25">
        <f t="shared" si="28"/>
        <v>76.971774193548384</v>
      </c>
      <c r="R118" s="25">
        <v>60416</v>
      </c>
      <c r="S118" s="25">
        <f t="shared" si="29"/>
        <v>243.61290322580646</v>
      </c>
      <c r="T118" s="25">
        <v>0</v>
      </c>
      <c r="U118" s="25">
        <f t="shared" si="30"/>
        <v>0</v>
      </c>
      <c r="V118" s="27">
        <f t="shared" si="31"/>
        <v>3170821</v>
      </c>
      <c r="W118" s="25">
        <f t="shared" si="20"/>
        <v>12785.568548387097</v>
      </c>
    </row>
    <row r="119" spans="1:23" s="21" customFormat="1">
      <c r="A119" s="16">
        <v>384001</v>
      </c>
      <c r="B119" s="17" t="s">
        <v>137</v>
      </c>
      <c r="C119" s="12">
        <v>533</v>
      </c>
      <c r="D119" s="18">
        <v>2725270</v>
      </c>
      <c r="E119" s="18">
        <f t="shared" si="22"/>
        <v>5113.0769230769229</v>
      </c>
      <c r="F119" s="19">
        <v>410061</v>
      </c>
      <c r="G119" s="18">
        <f t="shared" si="23"/>
        <v>769.34521575984991</v>
      </c>
      <c r="H119" s="18">
        <v>532902</v>
      </c>
      <c r="I119" s="18">
        <f t="shared" si="24"/>
        <v>999.81613508442774</v>
      </c>
      <c r="J119" s="18">
        <v>107368</v>
      </c>
      <c r="K119" s="18">
        <f t="shared" si="25"/>
        <v>201.44090056285179</v>
      </c>
      <c r="L119" s="19">
        <v>824715</v>
      </c>
      <c r="M119" s="18">
        <f t="shared" si="26"/>
        <v>1547.3076923076924</v>
      </c>
      <c r="N119" s="18">
        <v>450580</v>
      </c>
      <c r="O119" s="18">
        <f t="shared" si="27"/>
        <v>845.36585365853659</v>
      </c>
      <c r="P119" s="18">
        <v>0</v>
      </c>
      <c r="Q119" s="18">
        <f t="shared" si="28"/>
        <v>0</v>
      </c>
      <c r="R119" s="18">
        <v>108950</v>
      </c>
      <c r="S119" s="18">
        <f t="shared" si="29"/>
        <v>204.40900562851783</v>
      </c>
      <c r="T119" s="18">
        <v>0</v>
      </c>
      <c r="U119" s="18">
        <f t="shared" si="30"/>
        <v>0</v>
      </c>
      <c r="V119" s="20">
        <f t="shared" si="31"/>
        <v>5159846</v>
      </c>
      <c r="W119" s="18">
        <f t="shared" si="20"/>
        <v>9680.7617260787993</v>
      </c>
    </row>
    <row r="120" spans="1:23" s="21" customFormat="1">
      <c r="A120" s="16">
        <v>385001</v>
      </c>
      <c r="B120" s="17" t="s">
        <v>138</v>
      </c>
      <c r="C120" s="12">
        <v>604</v>
      </c>
      <c r="D120" s="18">
        <v>3546874</v>
      </c>
      <c r="E120" s="18">
        <f t="shared" si="22"/>
        <v>5872.3079470198672</v>
      </c>
      <c r="F120" s="19">
        <v>681264</v>
      </c>
      <c r="G120" s="18">
        <f t="shared" si="23"/>
        <v>1127.9205298013244</v>
      </c>
      <c r="H120" s="18">
        <v>431091</v>
      </c>
      <c r="I120" s="18">
        <f t="shared" si="24"/>
        <v>713.72682119205297</v>
      </c>
      <c r="J120" s="18">
        <v>172592</v>
      </c>
      <c r="K120" s="18">
        <f t="shared" si="25"/>
        <v>285.74834437086093</v>
      </c>
      <c r="L120" s="19">
        <v>1157208</v>
      </c>
      <c r="M120" s="18">
        <f t="shared" si="26"/>
        <v>1915.9072847682119</v>
      </c>
      <c r="N120" s="18">
        <v>507685</v>
      </c>
      <c r="O120" s="18">
        <f t="shared" si="27"/>
        <v>840.53807947019868</v>
      </c>
      <c r="P120" s="18">
        <v>0</v>
      </c>
      <c r="Q120" s="18">
        <f t="shared" si="28"/>
        <v>0</v>
      </c>
      <c r="R120" s="18">
        <v>150211</v>
      </c>
      <c r="S120" s="18">
        <f t="shared" si="29"/>
        <v>248.69370860927151</v>
      </c>
      <c r="T120" s="18">
        <v>0</v>
      </c>
      <c r="U120" s="18">
        <f t="shared" si="30"/>
        <v>0</v>
      </c>
      <c r="V120" s="20">
        <f t="shared" si="31"/>
        <v>6646925</v>
      </c>
      <c r="W120" s="18">
        <f t="shared" si="20"/>
        <v>11004.842715231787</v>
      </c>
    </row>
    <row r="121" spans="1:23" s="21" customFormat="1">
      <c r="A121" s="17">
        <v>387001</v>
      </c>
      <c r="B121" s="17" t="s">
        <v>139</v>
      </c>
      <c r="C121" s="12">
        <v>597</v>
      </c>
      <c r="D121" s="18">
        <v>2944806</v>
      </c>
      <c r="E121" s="18">
        <f t="shared" si="22"/>
        <v>4932.6733668341712</v>
      </c>
      <c r="F121" s="19">
        <v>532104</v>
      </c>
      <c r="G121" s="18">
        <f t="shared" si="23"/>
        <v>891.2964824120603</v>
      </c>
      <c r="H121" s="18">
        <v>676831</v>
      </c>
      <c r="I121" s="18">
        <f t="shared" si="24"/>
        <v>1133.7202680067003</v>
      </c>
      <c r="J121" s="18">
        <v>200676</v>
      </c>
      <c r="K121" s="18">
        <f t="shared" si="25"/>
        <v>336.14070351758795</v>
      </c>
      <c r="L121" s="19">
        <v>985971</v>
      </c>
      <c r="M121" s="18">
        <f t="shared" si="26"/>
        <v>1651.5427135678392</v>
      </c>
      <c r="N121" s="18">
        <v>486107</v>
      </c>
      <c r="O121" s="18">
        <f t="shared" si="27"/>
        <v>814.24958123953104</v>
      </c>
      <c r="P121" s="18">
        <v>39410</v>
      </c>
      <c r="Q121" s="18">
        <f t="shared" si="28"/>
        <v>66.01340033500837</v>
      </c>
      <c r="R121" s="18">
        <v>188485</v>
      </c>
      <c r="S121" s="18">
        <f t="shared" si="29"/>
        <v>315.72026800670017</v>
      </c>
      <c r="T121" s="18">
        <v>0</v>
      </c>
      <c r="U121" s="18">
        <f t="shared" si="30"/>
        <v>0</v>
      </c>
      <c r="V121" s="20">
        <f t="shared" si="31"/>
        <v>6054390</v>
      </c>
      <c r="W121" s="18">
        <f t="shared" si="20"/>
        <v>10141.356783919598</v>
      </c>
    </row>
    <row r="122" spans="1:23" s="21" customFormat="1">
      <c r="A122" s="16">
        <v>388001</v>
      </c>
      <c r="B122" s="17" t="s">
        <v>140</v>
      </c>
      <c r="C122" s="12">
        <v>562</v>
      </c>
      <c r="D122" s="18">
        <v>2631801</v>
      </c>
      <c r="E122" s="18">
        <f t="shared" si="22"/>
        <v>4682.9199288256232</v>
      </c>
      <c r="F122" s="19">
        <v>650973</v>
      </c>
      <c r="G122" s="18">
        <f t="shared" si="23"/>
        <v>1158.3149466192172</v>
      </c>
      <c r="H122" s="18">
        <v>563210</v>
      </c>
      <c r="I122" s="18">
        <f t="shared" si="24"/>
        <v>1002.153024911032</v>
      </c>
      <c r="J122" s="18">
        <v>312270</v>
      </c>
      <c r="K122" s="18">
        <f t="shared" si="25"/>
        <v>555.64056939501779</v>
      </c>
      <c r="L122" s="19">
        <v>721388</v>
      </c>
      <c r="M122" s="18">
        <f t="shared" si="26"/>
        <v>1283.6085409252669</v>
      </c>
      <c r="N122" s="18">
        <v>505563</v>
      </c>
      <c r="O122" s="18">
        <f t="shared" si="27"/>
        <v>899.57829181494662</v>
      </c>
      <c r="P122" s="18">
        <v>3904</v>
      </c>
      <c r="Q122" s="18">
        <f t="shared" si="28"/>
        <v>6.9466192170818504</v>
      </c>
      <c r="R122" s="18">
        <v>112624</v>
      </c>
      <c r="S122" s="18">
        <f t="shared" si="29"/>
        <v>200.39857651245552</v>
      </c>
      <c r="T122" s="18">
        <v>365552</v>
      </c>
      <c r="U122" s="18">
        <f t="shared" si="30"/>
        <v>650.44839857651243</v>
      </c>
      <c r="V122" s="20">
        <f t="shared" si="31"/>
        <v>5867285</v>
      </c>
      <c r="W122" s="18">
        <f t="shared" si="20"/>
        <v>10440.008896797153</v>
      </c>
    </row>
    <row r="123" spans="1:23" s="68" customFormat="1">
      <c r="A123" s="22">
        <v>389001</v>
      </c>
      <c r="B123" s="28" t="s">
        <v>141</v>
      </c>
      <c r="C123" s="24">
        <v>591</v>
      </c>
      <c r="D123" s="25">
        <v>2250537</v>
      </c>
      <c r="E123" s="25">
        <f t="shared" si="22"/>
        <v>3808.0152284263959</v>
      </c>
      <c r="F123" s="26">
        <v>521274</v>
      </c>
      <c r="G123" s="25">
        <f t="shared" si="23"/>
        <v>882.02030456852788</v>
      </c>
      <c r="H123" s="25">
        <v>831397</v>
      </c>
      <c r="I123" s="25">
        <f t="shared" si="24"/>
        <v>1406.7631133671744</v>
      </c>
      <c r="J123" s="25">
        <v>405324</v>
      </c>
      <c r="K123" s="25">
        <f t="shared" si="25"/>
        <v>685.82741116751265</v>
      </c>
      <c r="L123" s="26">
        <v>958544</v>
      </c>
      <c r="M123" s="25">
        <f t="shared" si="26"/>
        <v>1621.9018612521152</v>
      </c>
      <c r="N123" s="25">
        <v>372066</v>
      </c>
      <c r="O123" s="25">
        <f t="shared" si="27"/>
        <v>629.5532994923858</v>
      </c>
      <c r="P123" s="25">
        <v>0</v>
      </c>
      <c r="Q123" s="25">
        <f t="shared" si="28"/>
        <v>0</v>
      </c>
      <c r="R123" s="25">
        <v>132076</v>
      </c>
      <c r="S123" s="25">
        <f t="shared" si="29"/>
        <v>223.47884940778343</v>
      </c>
      <c r="T123" s="25">
        <v>42558</v>
      </c>
      <c r="U123" s="25">
        <f t="shared" si="30"/>
        <v>72.010152284263953</v>
      </c>
      <c r="V123" s="27">
        <f t="shared" si="31"/>
        <v>5513776</v>
      </c>
      <c r="W123" s="25">
        <f t="shared" si="20"/>
        <v>9329.5702199661591</v>
      </c>
    </row>
    <row r="124" spans="1:23" s="21" customFormat="1">
      <c r="A124" s="16">
        <v>389002</v>
      </c>
      <c r="B124" s="17" t="s">
        <v>142</v>
      </c>
      <c r="C124" s="12">
        <v>447</v>
      </c>
      <c r="D124" s="18">
        <v>1922680</v>
      </c>
      <c r="E124" s="18">
        <f t="shared" si="22"/>
        <v>4301.2975391498885</v>
      </c>
      <c r="F124" s="19">
        <v>601924</v>
      </c>
      <c r="G124" s="18">
        <f t="shared" si="23"/>
        <v>1346.586129753915</v>
      </c>
      <c r="H124" s="18">
        <v>435704</v>
      </c>
      <c r="I124" s="18">
        <f t="shared" si="24"/>
        <v>974.72930648769579</v>
      </c>
      <c r="J124" s="18">
        <v>421489</v>
      </c>
      <c r="K124" s="18">
        <f t="shared" si="25"/>
        <v>942.92841163310959</v>
      </c>
      <c r="L124" s="19">
        <v>739011</v>
      </c>
      <c r="M124" s="18">
        <f t="shared" si="26"/>
        <v>1653.2684563758389</v>
      </c>
      <c r="N124" s="18">
        <v>265901</v>
      </c>
      <c r="O124" s="18">
        <f t="shared" si="27"/>
        <v>594.85682326621929</v>
      </c>
      <c r="P124" s="18">
        <v>0</v>
      </c>
      <c r="Q124" s="18">
        <f t="shared" si="28"/>
        <v>0</v>
      </c>
      <c r="R124" s="18">
        <v>123563</v>
      </c>
      <c r="S124" s="18">
        <f t="shared" si="29"/>
        <v>276.42729306487695</v>
      </c>
      <c r="T124" s="18">
        <v>23513</v>
      </c>
      <c r="U124" s="18">
        <f t="shared" si="30"/>
        <v>52.601789709172259</v>
      </c>
      <c r="V124" s="20">
        <f t="shared" si="31"/>
        <v>4533785</v>
      </c>
      <c r="W124" s="18">
        <f t="shared" si="20"/>
        <v>10142.695749440716</v>
      </c>
    </row>
    <row r="125" spans="1:23" s="21" customFormat="1">
      <c r="A125" s="16">
        <v>390001</v>
      </c>
      <c r="B125" s="69" t="s">
        <v>143</v>
      </c>
      <c r="C125" s="12">
        <v>659</v>
      </c>
      <c r="D125" s="18">
        <v>3048320</v>
      </c>
      <c r="E125" s="18">
        <f t="shared" si="22"/>
        <v>4625.6752655538694</v>
      </c>
      <c r="F125" s="19">
        <v>820266</v>
      </c>
      <c r="G125" s="18">
        <f t="shared" si="23"/>
        <v>1244.7132018209409</v>
      </c>
      <c r="H125" s="18">
        <v>639134</v>
      </c>
      <c r="I125" s="18">
        <f t="shared" si="24"/>
        <v>969.8543247344461</v>
      </c>
      <c r="J125" s="18">
        <v>760879</v>
      </c>
      <c r="K125" s="18">
        <f t="shared" si="25"/>
        <v>1154.5963581183612</v>
      </c>
      <c r="L125" s="19">
        <v>388200</v>
      </c>
      <c r="M125" s="18">
        <f t="shared" si="26"/>
        <v>589.07435508345975</v>
      </c>
      <c r="N125" s="18">
        <v>156226</v>
      </c>
      <c r="O125" s="18">
        <f t="shared" si="27"/>
        <v>237.06525037936268</v>
      </c>
      <c r="P125" s="18">
        <v>0</v>
      </c>
      <c r="Q125" s="18">
        <f t="shared" si="28"/>
        <v>0</v>
      </c>
      <c r="R125" s="18">
        <v>573886</v>
      </c>
      <c r="S125" s="18">
        <f t="shared" si="29"/>
        <v>870.84370257966611</v>
      </c>
      <c r="T125" s="18">
        <v>91038</v>
      </c>
      <c r="U125" s="18">
        <f t="shared" si="30"/>
        <v>138.14567526555388</v>
      </c>
      <c r="V125" s="20">
        <f t="shared" si="31"/>
        <v>6477949</v>
      </c>
      <c r="W125" s="18">
        <f t="shared" si="20"/>
        <v>9829.9681335356599</v>
      </c>
    </row>
    <row r="126" spans="1:23" s="21" customFormat="1">
      <c r="A126" s="17">
        <v>391001</v>
      </c>
      <c r="B126" s="17" t="s">
        <v>144</v>
      </c>
      <c r="C126" s="12">
        <v>745</v>
      </c>
      <c r="D126" s="18">
        <v>4306528</v>
      </c>
      <c r="E126" s="18">
        <f t="shared" si="22"/>
        <v>5780.5744966442953</v>
      </c>
      <c r="F126" s="19">
        <v>1145150</v>
      </c>
      <c r="G126" s="18">
        <f t="shared" si="23"/>
        <v>1537.1140939597315</v>
      </c>
      <c r="H126" s="18">
        <v>182185</v>
      </c>
      <c r="I126" s="18">
        <f t="shared" si="24"/>
        <v>244.54362416107384</v>
      </c>
      <c r="J126" s="18">
        <v>68886</v>
      </c>
      <c r="K126" s="18">
        <f t="shared" si="25"/>
        <v>92.464429530201343</v>
      </c>
      <c r="L126" s="19">
        <v>214016</v>
      </c>
      <c r="M126" s="18">
        <f t="shared" si="26"/>
        <v>287.26979865771813</v>
      </c>
      <c r="N126" s="18">
        <v>624843</v>
      </c>
      <c r="O126" s="18">
        <f t="shared" si="27"/>
        <v>838.71543624161075</v>
      </c>
      <c r="P126" s="18">
        <v>0</v>
      </c>
      <c r="Q126" s="18">
        <f t="shared" si="28"/>
        <v>0</v>
      </c>
      <c r="R126" s="18">
        <v>136719</v>
      </c>
      <c r="S126" s="18">
        <f t="shared" si="29"/>
        <v>183.51543624161073</v>
      </c>
      <c r="T126" s="18">
        <v>0</v>
      </c>
      <c r="U126" s="18">
        <f t="shared" si="30"/>
        <v>0</v>
      </c>
      <c r="V126" s="20">
        <f t="shared" si="31"/>
        <v>6678327</v>
      </c>
      <c r="W126" s="18">
        <f t="shared" si="20"/>
        <v>8964.1973154362422</v>
      </c>
    </row>
    <row r="127" spans="1:23" s="21" customFormat="1">
      <c r="A127" s="16">
        <v>392001</v>
      </c>
      <c r="B127" s="17" t="s">
        <v>145</v>
      </c>
      <c r="C127" s="12">
        <v>407</v>
      </c>
      <c r="D127" s="18">
        <v>1829248</v>
      </c>
      <c r="E127" s="18">
        <f t="shared" si="22"/>
        <v>4494.4668304668303</v>
      </c>
      <c r="F127" s="19">
        <v>525055</v>
      </c>
      <c r="G127" s="18">
        <f t="shared" si="23"/>
        <v>1290.0614250614251</v>
      </c>
      <c r="H127" s="18">
        <v>441368</v>
      </c>
      <c r="I127" s="18">
        <f t="shared" si="24"/>
        <v>1084.4422604422605</v>
      </c>
      <c r="J127" s="18">
        <v>317410</v>
      </c>
      <c r="K127" s="18">
        <f t="shared" si="25"/>
        <v>779.87714987714992</v>
      </c>
      <c r="L127" s="19">
        <v>403929</v>
      </c>
      <c r="M127" s="18">
        <f t="shared" si="26"/>
        <v>992.4545454545455</v>
      </c>
      <c r="N127" s="18">
        <v>354095</v>
      </c>
      <c r="O127" s="18">
        <f t="shared" si="27"/>
        <v>870.01228501228502</v>
      </c>
      <c r="P127" s="18">
        <v>136299</v>
      </c>
      <c r="Q127" s="18">
        <f t="shared" si="28"/>
        <v>334.88697788697789</v>
      </c>
      <c r="R127" s="18">
        <v>69417</v>
      </c>
      <c r="S127" s="18">
        <f t="shared" si="29"/>
        <v>170.55773955773955</v>
      </c>
      <c r="T127" s="18">
        <v>47689</v>
      </c>
      <c r="U127" s="18">
        <f t="shared" si="30"/>
        <v>117.17199017199017</v>
      </c>
      <c r="V127" s="20">
        <f t="shared" si="31"/>
        <v>4124510</v>
      </c>
      <c r="W127" s="18">
        <f t="shared" si="20"/>
        <v>10133.931203931204</v>
      </c>
    </row>
    <row r="128" spans="1:23" s="68" customFormat="1">
      <c r="A128" s="22">
        <v>393001</v>
      </c>
      <c r="B128" s="28" t="s">
        <v>146</v>
      </c>
      <c r="C128" s="24">
        <v>795</v>
      </c>
      <c r="D128" s="25">
        <v>4747626</v>
      </c>
      <c r="E128" s="25">
        <f t="shared" si="22"/>
        <v>5971.8566037735845</v>
      </c>
      <c r="F128" s="26">
        <v>1367595</v>
      </c>
      <c r="G128" s="25">
        <f t="shared" si="23"/>
        <v>1720.2452830188679</v>
      </c>
      <c r="H128" s="25">
        <v>235726</v>
      </c>
      <c r="I128" s="25">
        <f t="shared" si="24"/>
        <v>296.51069182389938</v>
      </c>
      <c r="J128" s="25">
        <v>319084</v>
      </c>
      <c r="K128" s="25">
        <f t="shared" si="25"/>
        <v>401.36352201257864</v>
      </c>
      <c r="L128" s="26">
        <v>736753</v>
      </c>
      <c r="M128" s="25">
        <f t="shared" si="26"/>
        <v>926.73333333333335</v>
      </c>
      <c r="N128" s="25">
        <v>243298</v>
      </c>
      <c r="O128" s="25">
        <f t="shared" si="27"/>
        <v>306.03522012578617</v>
      </c>
      <c r="P128" s="25">
        <v>14037</v>
      </c>
      <c r="Q128" s="25">
        <f t="shared" si="28"/>
        <v>17.656603773584905</v>
      </c>
      <c r="R128" s="25">
        <v>241872</v>
      </c>
      <c r="S128" s="25">
        <f t="shared" si="29"/>
        <v>304.24150943396228</v>
      </c>
      <c r="T128" s="25">
        <v>811060</v>
      </c>
      <c r="U128" s="25">
        <f t="shared" si="30"/>
        <v>1020.2012578616352</v>
      </c>
      <c r="V128" s="27">
        <f t="shared" si="31"/>
        <v>8717051</v>
      </c>
      <c r="W128" s="25">
        <f t="shared" si="20"/>
        <v>10964.844025157232</v>
      </c>
    </row>
    <row r="129" spans="1:23" s="58" customFormat="1">
      <c r="A129" s="61">
        <v>393002</v>
      </c>
      <c r="B129" s="62" t="s">
        <v>147</v>
      </c>
      <c r="C129" s="12">
        <v>398</v>
      </c>
      <c r="D129" s="63">
        <v>1934098</v>
      </c>
      <c r="E129" s="63">
        <f t="shared" si="22"/>
        <v>4859.5427135678392</v>
      </c>
      <c r="F129" s="64">
        <v>327165</v>
      </c>
      <c r="G129" s="63">
        <f t="shared" si="23"/>
        <v>822.0226130653266</v>
      </c>
      <c r="H129" s="63">
        <v>528041</v>
      </c>
      <c r="I129" s="63">
        <f t="shared" si="24"/>
        <v>1326.7361809045226</v>
      </c>
      <c r="J129" s="63">
        <v>215531</v>
      </c>
      <c r="K129" s="63">
        <f t="shared" si="25"/>
        <v>541.535175879397</v>
      </c>
      <c r="L129" s="64">
        <v>570157</v>
      </c>
      <c r="M129" s="63">
        <f t="shared" si="26"/>
        <v>1432.5552763819096</v>
      </c>
      <c r="N129" s="63">
        <v>242973</v>
      </c>
      <c r="O129" s="63">
        <f t="shared" si="27"/>
        <v>610.4849246231156</v>
      </c>
      <c r="P129" s="63">
        <v>2415</v>
      </c>
      <c r="Q129" s="63">
        <f t="shared" si="28"/>
        <v>6.0678391959798992</v>
      </c>
      <c r="R129" s="63">
        <v>120452</v>
      </c>
      <c r="S129" s="63">
        <f t="shared" si="29"/>
        <v>302.643216080402</v>
      </c>
      <c r="T129" s="63">
        <v>261314</v>
      </c>
      <c r="U129" s="63">
        <f t="shared" si="30"/>
        <v>656.5678391959799</v>
      </c>
      <c r="V129" s="27">
        <f t="shared" si="31"/>
        <v>4202146</v>
      </c>
      <c r="W129" s="63">
        <f t="shared" si="20"/>
        <v>10558.155778894472</v>
      </c>
    </row>
    <row r="130" spans="1:23" s="21" customFormat="1">
      <c r="A130" s="16">
        <v>394003</v>
      </c>
      <c r="B130" s="17" t="s">
        <v>148</v>
      </c>
      <c r="C130" s="12">
        <v>561</v>
      </c>
      <c r="D130" s="18">
        <v>2771534</v>
      </c>
      <c r="E130" s="18">
        <f t="shared" si="22"/>
        <v>4940.3458110516931</v>
      </c>
      <c r="F130" s="19">
        <v>834644</v>
      </c>
      <c r="G130" s="18">
        <f t="shared" si="23"/>
        <v>1487.7789661319073</v>
      </c>
      <c r="H130" s="18">
        <v>300607</v>
      </c>
      <c r="I130" s="18">
        <f t="shared" si="24"/>
        <v>535.8413547237077</v>
      </c>
      <c r="J130" s="18">
        <v>152574</v>
      </c>
      <c r="K130" s="18">
        <f t="shared" si="25"/>
        <v>271.96791443850265</v>
      </c>
      <c r="L130" s="19">
        <v>443845</v>
      </c>
      <c r="M130" s="18">
        <f t="shared" si="26"/>
        <v>791.16755793226378</v>
      </c>
      <c r="N130" s="18">
        <v>299644</v>
      </c>
      <c r="O130" s="18">
        <f t="shared" si="27"/>
        <v>534.12477718360071</v>
      </c>
      <c r="P130" s="18">
        <v>5618</v>
      </c>
      <c r="Q130" s="18">
        <f t="shared" si="28"/>
        <v>10.014260249554367</v>
      </c>
      <c r="R130" s="18">
        <v>76205</v>
      </c>
      <c r="S130" s="18">
        <f t="shared" si="29"/>
        <v>135.83778966131908</v>
      </c>
      <c r="T130" s="18">
        <v>0</v>
      </c>
      <c r="U130" s="18">
        <f t="shared" si="30"/>
        <v>0</v>
      </c>
      <c r="V130" s="20">
        <f t="shared" si="31"/>
        <v>4884671</v>
      </c>
      <c r="W130" s="18">
        <f t="shared" si="20"/>
        <v>8707.0784313725489</v>
      </c>
    </row>
    <row r="131" spans="1:23" s="21" customFormat="1">
      <c r="A131" s="16">
        <v>395001</v>
      </c>
      <c r="B131" s="69" t="s">
        <v>149</v>
      </c>
      <c r="C131" s="12">
        <v>628</v>
      </c>
      <c r="D131" s="18">
        <v>3846670</v>
      </c>
      <c r="E131" s="18">
        <f t="shared" si="22"/>
        <v>6125.2707006369428</v>
      </c>
      <c r="F131" s="19">
        <v>1040976</v>
      </c>
      <c r="G131" s="18">
        <f t="shared" si="23"/>
        <v>1657.6050955414012</v>
      </c>
      <c r="H131" s="18">
        <v>186195</v>
      </c>
      <c r="I131" s="18">
        <f t="shared" si="24"/>
        <v>296.48885350318471</v>
      </c>
      <c r="J131" s="18">
        <v>288265</v>
      </c>
      <c r="K131" s="18">
        <f t="shared" si="25"/>
        <v>459.02070063694265</v>
      </c>
      <c r="L131" s="19">
        <v>606655</v>
      </c>
      <c r="M131" s="18">
        <f t="shared" si="26"/>
        <v>966.01114649681529</v>
      </c>
      <c r="N131" s="18">
        <v>211955</v>
      </c>
      <c r="O131" s="18">
        <f t="shared" si="27"/>
        <v>337.5079617834395</v>
      </c>
      <c r="P131" s="18">
        <v>0</v>
      </c>
      <c r="Q131" s="18">
        <f t="shared" si="28"/>
        <v>0</v>
      </c>
      <c r="R131" s="18">
        <v>118835</v>
      </c>
      <c r="S131" s="18">
        <f t="shared" si="29"/>
        <v>189.22770700636943</v>
      </c>
      <c r="T131" s="18">
        <v>74832</v>
      </c>
      <c r="U131" s="18">
        <f t="shared" si="30"/>
        <v>119.1592356687898</v>
      </c>
      <c r="V131" s="20">
        <f t="shared" si="31"/>
        <v>6374383</v>
      </c>
      <c r="W131" s="18">
        <f t="shared" si="20"/>
        <v>10150.291401273886</v>
      </c>
    </row>
    <row r="132" spans="1:23" s="21" customFormat="1">
      <c r="A132" s="17">
        <v>395002</v>
      </c>
      <c r="B132" s="17" t="s">
        <v>150</v>
      </c>
      <c r="C132" s="12">
        <v>595</v>
      </c>
      <c r="D132" s="18">
        <v>3553409</v>
      </c>
      <c r="E132" s="18">
        <f t="shared" si="22"/>
        <v>5972.1159663865546</v>
      </c>
      <c r="F132" s="19">
        <v>1035459</v>
      </c>
      <c r="G132" s="18">
        <f t="shared" si="23"/>
        <v>1740.2672268907563</v>
      </c>
      <c r="H132" s="18">
        <v>126011</v>
      </c>
      <c r="I132" s="18">
        <f t="shared" si="24"/>
        <v>211.78319327731091</v>
      </c>
      <c r="J132" s="18">
        <v>263036</v>
      </c>
      <c r="K132" s="18">
        <f t="shared" si="25"/>
        <v>442.07731092436973</v>
      </c>
      <c r="L132" s="19">
        <v>494048</v>
      </c>
      <c r="M132" s="18">
        <f t="shared" si="26"/>
        <v>830.3327731092437</v>
      </c>
      <c r="N132" s="18">
        <v>290807</v>
      </c>
      <c r="O132" s="18">
        <f t="shared" si="27"/>
        <v>488.7512605042017</v>
      </c>
      <c r="P132" s="18">
        <v>2388</v>
      </c>
      <c r="Q132" s="18">
        <f t="shared" si="28"/>
        <v>4.0134453781512605</v>
      </c>
      <c r="R132" s="18">
        <v>115302</v>
      </c>
      <c r="S132" s="18">
        <f t="shared" si="29"/>
        <v>193.78487394957983</v>
      </c>
      <c r="T132" s="18">
        <v>64364</v>
      </c>
      <c r="U132" s="18">
        <f t="shared" si="30"/>
        <v>108.17478991596639</v>
      </c>
      <c r="V132" s="20">
        <f t="shared" si="31"/>
        <v>5944824</v>
      </c>
      <c r="W132" s="18">
        <f t="shared" si="20"/>
        <v>9991.3008403361346</v>
      </c>
    </row>
    <row r="133" spans="1:23" s="68" customFormat="1">
      <c r="A133" s="22">
        <v>395003</v>
      </c>
      <c r="B133" s="28" t="s">
        <v>151</v>
      </c>
      <c r="C133" s="24">
        <v>506</v>
      </c>
      <c r="D133" s="25">
        <v>2786596</v>
      </c>
      <c r="E133" s="25">
        <f t="shared" si="22"/>
        <v>5507.106719367589</v>
      </c>
      <c r="F133" s="26">
        <v>794636</v>
      </c>
      <c r="G133" s="25">
        <f t="shared" si="23"/>
        <v>1570.4268774703557</v>
      </c>
      <c r="H133" s="25">
        <v>283073</v>
      </c>
      <c r="I133" s="25">
        <f t="shared" si="24"/>
        <v>559.43280632411063</v>
      </c>
      <c r="J133" s="25">
        <v>596082</v>
      </c>
      <c r="K133" s="25">
        <f t="shared" si="25"/>
        <v>1178.0276679841897</v>
      </c>
      <c r="L133" s="26">
        <v>757471</v>
      </c>
      <c r="M133" s="25">
        <f t="shared" si="26"/>
        <v>1496.9782608695652</v>
      </c>
      <c r="N133" s="25">
        <v>646052</v>
      </c>
      <c r="O133" s="25">
        <f t="shared" si="27"/>
        <v>1276.7826086956522</v>
      </c>
      <c r="P133" s="25">
        <v>5574</v>
      </c>
      <c r="Q133" s="25">
        <f t="shared" si="28"/>
        <v>11.015810276679842</v>
      </c>
      <c r="R133" s="25">
        <v>93935</v>
      </c>
      <c r="S133" s="25">
        <f t="shared" si="29"/>
        <v>185.64229249011856</v>
      </c>
      <c r="T133" s="25">
        <v>51904</v>
      </c>
      <c r="U133" s="25">
        <f t="shared" si="30"/>
        <v>102.57707509881423</v>
      </c>
      <c r="V133" s="27">
        <f t="shared" si="31"/>
        <v>6015323</v>
      </c>
      <c r="W133" s="25">
        <f t="shared" si="20"/>
        <v>11887.990118577076</v>
      </c>
    </row>
    <row r="134" spans="1:23" s="21" customFormat="1">
      <c r="A134" s="16">
        <v>395004</v>
      </c>
      <c r="B134" s="17" t="s">
        <v>152</v>
      </c>
      <c r="C134" s="12">
        <v>557</v>
      </c>
      <c r="D134" s="18">
        <v>3372493</v>
      </c>
      <c r="E134" s="18">
        <f t="shared" si="22"/>
        <v>6054.745062836625</v>
      </c>
      <c r="F134" s="19">
        <v>956846</v>
      </c>
      <c r="G134" s="18">
        <f t="shared" si="23"/>
        <v>1717.8563734290844</v>
      </c>
      <c r="H134" s="18">
        <v>178226</v>
      </c>
      <c r="I134" s="18">
        <f t="shared" si="24"/>
        <v>319.97486535008977</v>
      </c>
      <c r="J134" s="18">
        <v>416428</v>
      </c>
      <c r="K134" s="18">
        <f t="shared" si="25"/>
        <v>747.62657091561937</v>
      </c>
      <c r="L134" s="19">
        <v>737815</v>
      </c>
      <c r="M134" s="18">
        <f t="shared" si="26"/>
        <v>1324.6229802513465</v>
      </c>
      <c r="N134" s="18">
        <v>294741</v>
      </c>
      <c r="O134" s="18">
        <f t="shared" si="27"/>
        <v>529.15798922800718</v>
      </c>
      <c r="P134" s="18">
        <v>9586</v>
      </c>
      <c r="Q134" s="18">
        <f t="shared" si="28"/>
        <v>17.210053859964095</v>
      </c>
      <c r="R134" s="18">
        <v>106792</v>
      </c>
      <c r="S134" s="18">
        <f t="shared" si="29"/>
        <v>191.72710951526031</v>
      </c>
      <c r="T134" s="18">
        <v>70665</v>
      </c>
      <c r="U134" s="18">
        <f t="shared" si="30"/>
        <v>126.86714542190305</v>
      </c>
      <c r="V134" s="20">
        <f t="shared" si="31"/>
        <v>6143592</v>
      </c>
      <c r="W134" s="18">
        <f t="shared" si="20"/>
        <v>11029.788150807899</v>
      </c>
    </row>
    <row r="135" spans="1:23" s="21" customFormat="1">
      <c r="A135" s="16">
        <v>395005</v>
      </c>
      <c r="B135" s="17" t="s">
        <v>153</v>
      </c>
      <c r="C135" s="12">
        <v>874</v>
      </c>
      <c r="D135" s="18">
        <v>5215305</v>
      </c>
      <c r="E135" s="18">
        <f t="shared" si="22"/>
        <v>5967.1681922196794</v>
      </c>
      <c r="F135" s="19">
        <v>1475541</v>
      </c>
      <c r="G135" s="18">
        <f t="shared" si="23"/>
        <v>1688.2620137299771</v>
      </c>
      <c r="H135" s="18">
        <v>250454</v>
      </c>
      <c r="I135" s="18">
        <f t="shared" si="24"/>
        <v>286.56064073226543</v>
      </c>
      <c r="J135" s="18">
        <v>248636</v>
      </c>
      <c r="K135" s="18">
        <f t="shared" si="25"/>
        <v>284.48054919908469</v>
      </c>
      <c r="L135" s="19">
        <v>586068</v>
      </c>
      <c r="M135" s="18">
        <f t="shared" si="26"/>
        <v>670.55835240274598</v>
      </c>
      <c r="N135" s="18">
        <v>218827</v>
      </c>
      <c r="O135" s="18">
        <f t="shared" si="27"/>
        <v>250.3741418764302</v>
      </c>
      <c r="P135" s="18">
        <v>0</v>
      </c>
      <c r="Q135" s="18">
        <f t="shared" si="28"/>
        <v>0</v>
      </c>
      <c r="R135" s="18">
        <v>196479</v>
      </c>
      <c r="S135" s="18">
        <f t="shared" si="29"/>
        <v>224.80434782608697</v>
      </c>
      <c r="T135" s="18">
        <v>88713</v>
      </c>
      <c r="U135" s="18">
        <f t="shared" si="30"/>
        <v>101.50228832951944</v>
      </c>
      <c r="V135" s="20">
        <f t="shared" si="31"/>
        <v>8280023</v>
      </c>
      <c r="W135" s="18">
        <f t="shared" si="20"/>
        <v>9473.71052631579</v>
      </c>
    </row>
    <row r="136" spans="1:23" s="21" customFormat="1">
      <c r="A136" s="16">
        <v>395006</v>
      </c>
      <c r="B136" s="69" t="s">
        <v>154</v>
      </c>
      <c r="C136" s="12">
        <v>500</v>
      </c>
      <c r="D136" s="18">
        <v>3405819</v>
      </c>
      <c r="E136" s="18">
        <f t="shared" si="22"/>
        <v>6811.6379999999999</v>
      </c>
      <c r="F136" s="19">
        <v>947819</v>
      </c>
      <c r="G136" s="18">
        <f t="shared" si="23"/>
        <v>1895.6379999999999</v>
      </c>
      <c r="H136" s="18">
        <v>235925</v>
      </c>
      <c r="I136" s="18">
        <f t="shared" si="24"/>
        <v>471.85</v>
      </c>
      <c r="J136" s="18">
        <v>261315</v>
      </c>
      <c r="K136" s="18">
        <f t="shared" si="25"/>
        <v>522.63</v>
      </c>
      <c r="L136" s="19">
        <v>870055</v>
      </c>
      <c r="M136" s="18">
        <f t="shared" si="26"/>
        <v>1740.11</v>
      </c>
      <c r="N136" s="18">
        <v>263425</v>
      </c>
      <c r="O136" s="18">
        <f t="shared" si="27"/>
        <v>526.85</v>
      </c>
      <c r="P136" s="18">
        <v>64</v>
      </c>
      <c r="Q136" s="18">
        <f t="shared" si="28"/>
        <v>0.128</v>
      </c>
      <c r="R136" s="18">
        <v>94169</v>
      </c>
      <c r="S136" s="18">
        <f t="shared" si="29"/>
        <v>188.33799999999999</v>
      </c>
      <c r="T136" s="18">
        <v>80197</v>
      </c>
      <c r="U136" s="18">
        <f t="shared" si="30"/>
        <v>160.39400000000001</v>
      </c>
      <c r="V136" s="20">
        <f t="shared" si="31"/>
        <v>6158788</v>
      </c>
      <c r="W136" s="18">
        <f t="shared" si="20"/>
        <v>12317.575999999999</v>
      </c>
    </row>
    <row r="137" spans="1:23" s="21" customFormat="1">
      <c r="A137" s="17">
        <v>395007</v>
      </c>
      <c r="B137" s="17" t="s">
        <v>155</v>
      </c>
      <c r="C137" s="12">
        <v>330</v>
      </c>
      <c r="D137" s="18">
        <v>1959831</v>
      </c>
      <c r="E137" s="18">
        <f t="shared" si="22"/>
        <v>5938.8818181818178</v>
      </c>
      <c r="F137" s="19">
        <v>536638</v>
      </c>
      <c r="G137" s="18">
        <f t="shared" si="23"/>
        <v>1626.1757575757576</v>
      </c>
      <c r="H137" s="18">
        <v>92375</v>
      </c>
      <c r="I137" s="18">
        <f t="shared" si="24"/>
        <v>279.92424242424244</v>
      </c>
      <c r="J137" s="18">
        <v>253417</v>
      </c>
      <c r="K137" s="18">
        <f t="shared" si="25"/>
        <v>767.93030303030298</v>
      </c>
      <c r="L137" s="19">
        <v>532892</v>
      </c>
      <c r="M137" s="18">
        <f t="shared" si="26"/>
        <v>1614.8242424242424</v>
      </c>
      <c r="N137" s="18">
        <v>152787</v>
      </c>
      <c r="O137" s="18">
        <f t="shared" si="27"/>
        <v>462.9909090909091</v>
      </c>
      <c r="P137" s="18">
        <v>10924</v>
      </c>
      <c r="Q137" s="18">
        <f t="shared" si="28"/>
        <v>33.103030303030302</v>
      </c>
      <c r="R137" s="18">
        <v>70210</v>
      </c>
      <c r="S137" s="18">
        <f t="shared" si="29"/>
        <v>212.75757575757575</v>
      </c>
      <c r="T137" s="18">
        <v>40230</v>
      </c>
      <c r="U137" s="18">
        <f t="shared" si="30"/>
        <v>121.90909090909091</v>
      </c>
      <c r="V137" s="20">
        <f t="shared" si="31"/>
        <v>3649304</v>
      </c>
      <c r="W137" s="18">
        <f t="shared" si="20"/>
        <v>11058.496969696969</v>
      </c>
    </row>
    <row r="138" spans="1:23" s="68" customFormat="1">
      <c r="A138" s="22">
        <v>397001</v>
      </c>
      <c r="B138" s="28" t="s">
        <v>156</v>
      </c>
      <c r="C138" s="24">
        <v>405</v>
      </c>
      <c r="D138" s="25">
        <v>2148526</v>
      </c>
      <c r="E138" s="25">
        <f t="shared" si="22"/>
        <v>5305.0024691358021</v>
      </c>
      <c r="F138" s="26">
        <v>797743</v>
      </c>
      <c r="G138" s="25">
        <f t="shared" si="23"/>
        <v>1969.7358024691357</v>
      </c>
      <c r="H138" s="25">
        <v>480508</v>
      </c>
      <c r="I138" s="25">
        <f t="shared" si="24"/>
        <v>1186.4395061728394</v>
      </c>
      <c r="J138" s="25">
        <v>49081</v>
      </c>
      <c r="K138" s="25">
        <f t="shared" si="25"/>
        <v>121.18765432098765</v>
      </c>
      <c r="L138" s="26">
        <v>53187</v>
      </c>
      <c r="M138" s="25">
        <f t="shared" si="26"/>
        <v>131.32592592592593</v>
      </c>
      <c r="N138" s="25">
        <v>812999</v>
      </c>
      <c r="O138" s="25">
        <f t="shared" si="27"/>
        <v>2007.404938271605</v>
      </c>
      <c r="P138" s="25">
        <v>12775</v>
      </c>
      <c r="Q138" s="25">
        <f t="shared" si="28"/>
        <v>31.543209876543209</v>
      </c>
      <c r="R138" s="25">
        <v>238147</v>
      </c>
      <c r="S138" s="25">
        <f t="shared" si="29"/>
        <v>588.0172839506173</v>
      </c>
      <c r="T138" s="25">
        <v>0</v>
      </c>
      <c r="U138" s="25">
        <f t="shared" si="30"/>
        <v>0</v>
      </c>
      <c r="V138" s="27">
        <f t="shared" si="31"/>
        <v>4592966</v>
      </c>
      <c r="W138" s="25">
        <f t="shared" si="20"/>
        <v>11340.656790123458</v>
      </c>
    </row>
    <row r="139" spans="1:23" s="21" customFormat="1">
      <c r="A139" s="16">
        <v>398001</v>
      </c>
      <c r="B139" s="17" t="s">
        <v>157</v>
      </c>
      <c r="C139" s="12">
        <v>348</v>
      </c>
      <c r="D139" s="18">
        <v>1693994</v>
      </c>
      <c r="E139" s="18">
        <f t="shared" si="22"/>
        <v>4867.7988505747126</v>
      </c>
      <c r="F139" s="19">
        <v>373734</v>
      </c>
      <c r="G139" s="18">
        <f t="shared" si="23"/>
        <v>1073.9482758620691</v>
      </c>
      <c r="H139" s="18">
        <v>166958</v>
      </c>
      <c r="I139" s="18">
        <f t="shared" si="24"/>
        <v>479.76436781609198</v>
      </c>
      <c r="J139" s="18">
        <v>62424</v>
      </c>
      <c r="K139" s="18">
        <f t="shared" si="25"/>
        <v>179.37931034482759</v>
      </c>
      <c r="L139" s="19">
        <v>598803</v>
      </c>
      <c r="M139" s="18">
        <f t="shared" si="26"/>
        <v>1720.6982758620691</v>
      </c>
      <c r="N139" s="18">
        <v>390152</v>
      </c>
      <c r="O139" s="18">
        <f t="shared" si="27"/>
        <v>1121.1264367816093</v>
      </c>
      <c r="P139" s="18">
        <v>98605</v>
      </c>
      <c r="Q139" s="18">
        <f t="shared" si="28"/>
        <v>283.34770114942529</v>
      </c>
      <c r="R139" s="18">
        <v>299734</v>
      </c>
      <c r="S139" s="18">
        <f t="shared" si="29"/>
        <v>861.30459770114942</v>
      </c>
      <c r="T139" s="18">
        <v>219357</v>
      </c>
      <c r="U139" s="18">
        <f t="shared" si="30"/>
        <v>630.33620689655174</v>
      </c>
      <c r="V139" s="20">
        <f t="shared" si="31"/>
        <v>3903761</v>
      </c>
      <c r="W139" s="18">
        <f t="shared" si="20"/>
        <v>11217.704022988506</v>
      </c>
    </row>
    <row r="140" spans="1:23" s="21" customFormat="1">
      <c r="A140" s="16">
        <v>398002</v>
      </c>
      <c r="B140" s="17" t="s">
        <v>158</v>
      </c>
      <c r="C140" s="12">
        <v>506</v>
      </c>
      <c r="D140" s="18">
        <v>2935463</v>
      </c>
      <c r="E140" s="18">
        <f t="shared" si="22"/>
        <v>5801.310276679842</v>
      </c>
      <c r="F140" s="19">
        <v>663297</v>
      </c>
      <c r="G140" s="18">
        <f t="shared" si="23"/>
        <v>1310.8636363636363</v>
      </c>
      <c r="H140" s="18">
        <v>184059</v>
      </c>
      <c r="I140" s="18">
        <f t="shared" si="24"/>
        <v>363.7529644268775</v>
      </c>
      <c r="J140" s="18">
        <v>140328</v>
      </c>
      <c r="K140" s="18">
        <f t="shared" si="25"/>
        <v>277.32806324110675</v>
      </c>
      <c r="L140" s="19">
        <v>377469</v>
      </c>
      <c r="M140" s="18">
        <f t="shared" si="26"/>
        <v>745.98616600790513</v>
      </c>
      <c r="N140" s="18">
        <v>348519</v>
      </c>
      <c r="O140" s="18">
        <f t="shared" si="27"/>
        <v>688.77272727272725</v>
      </c>
      <c r="P140" s="18">
        <v>72185</v>
      </c>
      <c r="Q140" s="18">
        <f t="shared" si="28"/>
        <v>142.65810276679841</v>
      </c>
      <c r="R140" s="18">
        <v>353620</v>
      </c>
      <c r="S140" s="18">
        <f t="shared" si="29"/>
        <v>698.8537549407115</v>
      </c>
      <c r="T140" s="18">
        <v>298565</v>
      </c>
      <c r="U140" s="18">
        <f t="shared" si="30"/>
        <v>590.0494071146245</v>
      </c>
      <c r="V140" s="20">
        <f t="shared" si="31"/>
        <v>5373505</v>
      </c>
      <c r="W140" s="18">
        <f t="shared" si="20"/>
        <v>10619.57509881423</v>
      </c>
    </row>
    <row r="141" spans="1:23" s="21" customFormat="1">
      <c r="A141" s="16">
        <v>398003</v>
      </c>
      <c r="B141" s="69" t="s">
        <v>159</v>
      </c>
      <c r="C141" s="12">
        <v>387</v>
      </c>
      <c r="D141" s="18">
        <v>1904035</v>
      </c>
      <c r="E141" s="18">
        <f t="shared" si="22"/>
        <v>4919.9870801033594</v>
      </c>
      <c r="F141" s="19">
        <v>439983</v>
      </c>
      <c r="G141" s="18">
        <f t="shared" si="23"/>
        <v>1136.9069767441861</v>
      </c>
      <c r="H141" s="18">
        <v>108224</v>
      </c>
      <c r="I141" s="18">
        <f t="shared" si="24"/>
        <v>279.64857881136953</v>
      </c>
      <c r="J141" s="18">
        <v>117176</v>
      </c>
      <c r="K141" s="18">
        <f t="shared" si="25"/>
        <v>302.78036175710594</v>
      </c>
      <c r="L141" s="19">
        <v>540645</v>
      </c>
      <c r="M141" s="18">
        <f t="shared" si="26"/>
        <v>1397.015503875969</v>
      </c>
      <c r="N141" s="18">
        <v>296047</v>
      </c>
      <c r="O141" s="18">
        <f t="shared" si="27"/>
        <v>764.97932816537468</v>
      </c>
      <c r="P141" s="18">
        <v>44416</v>
      </c>
      <c r="Q141" s="18">
        <f t="shared" si="28"/>
        <v>114.77002583979328</v>
      </c>
      <c r="R141" s="18">
        <v>361267</v>
      </c>
      <c r="S141" s="18">
        <f t="shared" si="29"/>
        <v>933.50645994832041</v>
      </c>
      <c r="T141" s="18">
        <v>178148</v>
      </c>
      <c r="U141" s="18">
        <f t="shared" si="30"/>
        <v>460.33074935400515</v>
      </c>
      <c r="V141" s="20">
        <f t="shared" si="31"/>
        <v>3989941</v>
      </c>
      <c r="W141" s="18">
        <f t="shared" si="20"/>
        <v>10309.925064599483</v>
      </c>
    </row>
    <row r="142" spans="1:23" s="21" customFormat="1">
      <c r="A142" s="17">
        <v>398004</v>
      </c>
      <c r="B142" s="17" t="s">
        <v>160</v>
      </c>
      <c r="C142" s="12">
        <v>301</v>
      </c>
      <c r="D142" s="18">
        <v>1606575</v>
      </c>
      <c r="E142" s="18">
        <f t="shared" si="22"/>
        <v>5337.4584717607977</v>
      </c>
      <c r="F142" s="19">
        <v>346567</v>
      </c>
      <c r="G142" s="18">
        <f t="shared" si="23"/>
        <v>1151.3853820598006</v>
      </c>
      <c r="H142" s="18">
        <v>137853</v>
      </c>
      <c r="I142" s="18">
        <f t="shared" si="24"/>
        <v>457.98338870431894</v>
      </c>
      <c r="J142" s="18">
        <v>113558</v>
      </c>
      <c r="K142" s="18">
        <f t="shared" si="25"/>
        <v>377.26910299003322</v>
      </c>
      <c r="L142" s="19">
        <v>461012</v>
      </c>
      <c r="M142" s="18">
        <f t="shared" si="26"/>
        <v>1531.6013289036546</v>
      </c>
      <c r="N142" s="18">
        <v>330043</v>
      </c>
      <c r="O142" s="18">
        <f t="shared" si="27"/>
        <v>1096.4883720930231</v>
      </c>
      <c r="P142" s="18">
        <v>634</v>
      </c>
      <c r="Q142" s="18">
        <f t="shared" si="28"/>
        <v>2.1063122923588038</v>
      </c>
      <c r="R142" s="18">
        <v>181810</v>
      </c>
      <c r="S142" s="18">
        <f t="shared" si="29"/>
        <v>604.01993355481727</v>
      </c>
      <c r="T142" s="18">
        <v>0</v>
      </c>
      <c r="U142" s="18">
        <f t="shared" si="30"/>
        <v>0</v>
      </c>
      <c r="V142" s="20">
        <f t="shared" si="31"/>
        <v>3178052</v>
      </c>
      <c r="W142" s="18">
        <f t="shared" si="20"/>
        <v>10558.312292358803</v>
      </c>
    </row>
    <row r="143" spans="1:23" s="66" customFormat="1">
      <c r="A143" s="65">
        <v>398005</v>
      </c>
      <c r="B143" s="55" t="s">
        <v>161</v>
      </c>
      <c r="C143" s="24">
        <v>142</v>
      </c>
      <c r="D143" s="56">
        <v>887937</v>
      </c>
      <c r="E143" s="56">
        <f t="shared" si="22"/>
        <v>6253.077464788732</v>
      </c>
      <c r="F143" s="57">
        <v>146061</v>
      </c>
      <c r="G143" s="56">
        <f t="shared" si="23"/>
        <v>1028.5985915492959</v>
      </c>
      <c r="H143" s="56">
        <v>154004</v>
      </c>
      <c r="I143" s="56">
        <f t="shared" si="24"/>
        <v>1084.5352112676057</v>
      </c>
      <c r="J143" s="56">
        <v>54524</v>
      </c>
      <c r="K143" s="56">
        <f t="shared" si="25"/>
        <v>383.97183098591552</v>
      </c>
      <c r="L143" s="57">
        <v>303667</v>
      </c>
      <c r="M143" s="56">
        <f t="shared" si="26"/>
        <v>2138.5</v>
      </c>
      <c r="N143" s="56">
        <v>491027</v>
      </c>
      <c r="O143" s="56">
        <f t="shared" si="27"/>
        <v>3457.9366197183099</v>
      </c>
      <c r="P143" s="56">
        <v>9763</v>
      </c>
      <c r="Q143" s="56">
        <f t="shared" si="28"/>
        <v>68.75352112676056</v>
      </c>
      <c r="R143" s="56">
        <v>194109</v>
      </c>
      <c r="S143" s="56">
        <f t="shared" si="29"/>
        <v>1366.9647887323943</v>
      </c>
      <c r="T143" s="56">
        <v>60572</v>
      </c>
      <c r="U143" s="56">
        <f t="shared" si="30"/>
        <v>426.56338028169012</v>
      </c>
      <c r="V143" s="27">
        <f t="shared" si="31"/>
        <v>2301664</v>
      </c>
      <c r="W143" s="56">
        <f t="shared" si="20"/>
        <v>16208.901408450703</v>
      </c>
    </row>
    <row r="144" spans="1:23" s="58" customFormat="1">
      <c r="A144" s="61">
        <v>399002</v>
      </c>
      <c r="B144" s="62" t="s">
        <v>162</v>
      </c>
      <c r="C144" s="12">
        <v>110</v>
      </c>
      <c r="D144" s="63">
        <v>710559</v>
      </c>
      <c r="E144" s="63">
        <f t="shared" si="22"/>
        <v>6459.6272727272726</v>
      </c>
      <c r="F144" s="64">
        <v>149888</v>
      </c>
      <c r="G144" s="63">
        <f t="shared" si="23"/>
        <v>1362.6181818181817</v>
      </c>
      <c r="H144" s="63">
        <v>144347</v>
      </c>
      <c r="I144" s="63">
        <f t="shared" si="24"/>
        <v>1312.2454545454545</v>
      </c>
      <c r="J144" s="63">
        <v>13626</v>
      </c>
      <c r="K144" s="63">
        <f t="shared" si="25"/>
        <v>123.87272727272727</v>
      </c>
      <c r="L144" s="64">
        <v>254130</v>
      </c>
      <c r="M144" s="63">
        <f t="shared" si="26"/>
        <v>2310.2727272727275</v>
      </c>
      <c r="N144" s="63">
        <v>288125</v>
      </c>
      <c r="O144" s="63">
        <f t="shared" si="27"/>
        <v>2619.318181818182</v>
      </c>
      <c r="P144" s="63">
        <v>15608</v>
      </c>
      <c r="Q144" s="63">
        <f t="shared" si="28"/>
        <v>141.8909090909091</v>
      </c>
      <c r="R144" s="63">
        <v>106834</v>
      </c>
      <c r="S144" s="63">
        <f t="shared" si="29"/>
        <v>971.21818181818185</v>
      </c>
      <c r="T144" s="63">
        <v>5521</v>
      </c>
      <c r="U144" s="63">
        <f t="shared" si="30"/>
        <v>50.190909090909088</v>
      </c>
      <c r="V144" s="20">
        <f t="shared" si="31"/>
        <v>1688638</v>
      </c>
      <c r="W144" s="63">
        <f t="shared" si="20"/>
        <v>15351.254545454545</v>
      </c>
    </row>
    <row r="145" spans="1:23" s="21" customFormat="1">
      <c r="A145" s="16">
        <v>399001</v>
      </c>
      <c r="B145" s="17" t="s">
        <v>163</v>
      </c>
      <c r="C145" s="12">
        <v>484</v>
      </c>
      <c r="D145" s="18">
        <v>2687818</v>
      </c>
      <c r="E145" s="18">
        <f t="shared" si="22"/>
        <v>5553.3429752066113</v>
      </c>
      <c r="F145" s="19">
        <v>593263</v>
      </c>
      <c r="G145" s="18">
        <f t="shared" si="23"/>
        <v>1225.75</v>
      </c>
      <c r="H145" s="18">
        <v>752286</v>
      </c>
      <c r="I145" s="18">
        <f t="shared" si="24"/>
        <v>1554.3099173553719</v>
      </c>
      <c r="J145" s="18">
        <v>213282</v>
      </c>
      <c r="K145" s="18">
        <f t="shared" si="25"/>
        <v>440.66528925619832</v>
      </c>
      <c r="L145" s="19">
        <v>768540</v>
      </c>
      <c r="M145" s="18">
        <f t="shared" si="26"/>
        <v>1587.8925619834711</v>
      </c>
      <c r="N145" s="18">
        <v>253705</v>
      </c>
      <c r="O145" s="18">
        <f t="shared" si="27"/>
        <v>524.18388429752065</v>
      </c>
      <c r="P145" s="18">
        <v>53882</v>
      </c>
      <c r="Q145" s="18">
        <f t="shared" si="28"/>
        <v>111.32644628099173</v>
      </c>
      <c r="R145" s="18">
        <v>175575</v>
      </c>
      <c r="S145" s="18">
        <f t="shared" si="29"/>
        <v>362.7582644628099</v>
      </c>
      <c r="T145" s="18">
        <v>0</v>
      </c>
      <c r="U145" s="18">
        <f t="shared" si="30"/>
        <v>0</v>
      </c>
      <c r="V145" s="20">
        <f t="shared" si="31"/>
        <v>5498351</v>
      </c>
      <c r="W145" s="18">
        <f t="shared" si="20"/>
        <v>11360.229338842975</v>
      </c>
    </row>
    <row r="146" spans="1:23" s="21" customFormat="1">
      <c r="A146" s="16">
        <v>399002</v>
      </c>
      <c r="B146" s="17" t="s">
        <v>164</v>
      </c>
      <c r="C146" s="12">
        <v>323</v>
      </c>
      <c r="D146" s="18">
        <v>2138178</v>
      </c>
      <c r="E146" s="18">
        <f t="shared" si="22"/>
        <v>6619.7461300309596</v>
      </c>
      <c r="F146" s="19">
        <v>453227</v>
      </c>
      <c r="G146" s="18">
        <f t="shared" si="23"/>
        <v>1403.1795665634675</v>
      </c>
      <c r="H146" s="18">
        <v>759357</v>
      </c>
      <c r="I146" s="18">
        <f t="shared" si="24"/>
        <v>2350.950464396285</v>
      </c>
      <c r="J146" s="18">
        <v>160442</v>
      </c>
      <c r="K146" s="18">
        <f t="shared" si="25"/>
        <v>496.72445820433438</v>
      </c>
      <c r="L146" s="19">
        <v>637197</v>
      </c>
      <c r="M146" s="18">
        <f t="shared" si="26"/>
        <v>1972.7461300309596</v>
      </c>
      <c r="N146" s="18">
        <v>304439</v>
      </c>
      <c r="O146" s="18">
        <f t="shared" si="27"/>
        <v>942.53560371517028</v>
      </c>
      <c r="P146" s="18">
        <v>41348</v>
      </c>
      <c r="Q146" s="18">
        <f t="shared" si="28"/>
        <v>128.0123839009288</v>
      </c>
      <c r="R146" s="18">
        <v>99045</v>
      </c>
      <c r="S146" s="18">
        <f t="shared" si="29"/>
        <v>306.64086687306502</v>
      </c>
      <c r="T146" s="18">
        <v>4235</v>
      </c>
      <c r="U146" s="18">
        <f t="shared" si="30"/>
        <v>13.111455108359133</v>
      </c>
      <c r="V146" s="20">
        <f t="shared" si="31"/>
        <v>4597468</v>
      </c>
      <c r="W146" s="18">
        <f t="shared" si="20"/>
        <v>14233.64705882353</v>
      </c>
    </row>
    <row r="147" spans="1:23" s="58" customFormat="1">
      <c r="A147" s="65">
        <v>399004</v>
      </c>
      <c r="B147" s="55" t="s">
        <v>165</v>
      </c>
      <c r="C147" s="24">
        <v>398</v>
      </c>
      <c r="D147" s="56">
        <v>2473608</v>
      </c>
      <c r="E147" s="56">
        <f t="shared" si="22"/>
        <v>6215.0954773869344</v>
      </c>
      <c r="F147" s="57">
        <v>507196</v>
      </c>
      <c r="G147" s="56">
        <f t="shared" si="23"/>
        <v>1274.3618090452262</v>
      </c>
      <c r="H147" s="56">
        <v>504100</v>
      </c>
      <c r="I147" s="56">
        <f t="shared" si="24"/>
        <v>1266.5829145728644</v>
      </c>
      <c r="J147" s="56">
        <v>174743</v>
      </c>
      <c r="K147" s="56">
        <f t="shared" si="25"/>
        <v>439.0527638190955</v>
      </c>
      <c r="L147" s="57">
        <v>669416</v>
      </c>
      <c r="M147" s="56">
        <f t="shared" si="26"/>
        <v>1681.9497487437186</v>
      </c>
      <c r="N147" s="56">
        <v>267562</v>
      </c>
      <c r="O147" s="56">
        <f t="shared" si="27"/>
        <v>672.26633165829151</v>
      </c>
      <c r="P147" s="56">
        <v>5529</v>
      </c>
      <c r="Q147" s="56">
        <f t="shared" si="28"/>
        <v>13.891959798994975</v>
      </c>
      <c r="R147" s="56">
        <v>92424</v>
      </c>
      <c r="S147" s="56">
        <f t="shared" si="29"/>
        <v>232.2211055276382</v>
      </c>
      <c r="T147" s="56">
        <v>0</v>
      </c>
      <c r="U147" s="56">
        <f t="shared" si="30"/>
        <v>0</v>
      </c>
      <c r="V147" s="27">
        <f t="shared" si="31"/>
        <v>4694578</v>
      </c>
      <c r="W147" s="56">
        <f t="shared" si="20"/>
        <v>11795.422110552763</v>
      </c>
    </row>
    <row r="148" spans="1:23">
      <c r="A148" s="43"/>
      <c r="B148" s="44" t="s">
        <v>166</v>
      </c>
      <c r="C148" s="45">
        <f>SUM(C94:C147)</f>
        <v>22353</v>
      </c>
      <c r="D148" s="70">
        <f>SUM(D94:D147)</f>
        <v>122468263</v>
      </c>
      <c r="E148" s="33">
        <f t="shared" si="22"/>
        <v>5478.828926765982</v>
      </c>
      <c r="F148" s="71">
        <f>SUM(F94:F147)</f>
        <v>30350317</v>
      </c>
      <c r="G148" s="33">
        <f t="shared" si="23"/>
        <v>1357.7737663848252</v>
      </c>
      <c r="H148" s="72">
        <f>SUM(H94:H147)</f>
        <v>20204170</v>
      </c>
      <c r="I148" s="33">
        <f>H148/$C148</f>
        <v>903.86838455688269</v>
      </c>
      <c r="J148" s="71">
        <f>SUM(J94:J147)</f>
        <v>12048195</v>
      </c>
      <c r="K148" s="33">
        <f t="shared" si="25"/>
        <v>538.99677895584489</v>
      </c>
      <c r="L148" s="34">
        <f>SUM(L94:L147)</f>
        <v>30759504</v>
      </c>
      <c r="M148" s="33">
        <f t="shared" si="26"/>
        <v>1376.0794524224937</v>
      </c>
      <c r="N148" s="33">
        <f>SUM(N94:N147)</f>
        <v>17279392</v>
      </c>
      <c r="O148" s="33">
        <f t="shared" si="27"/>
        <v>773.02339730684923</v>
      </c>
      <c r="P148" s="71">
        <f>SUM(P94:P147)</f>
        <v>1607636</v>
      </c>
      <c r="Q148" s="33">
        <f>P148/$C148</f>
        <v>71.920368630608863</v>
      </c>
      <c r="R148" s="33">
        <f>SUM(R94:R147)</f>
        <v>6698558</v>
      </c>
      <c r="S148" s="33">
        <f t="shared" si="29"/>
        <v>299.67154296962377</v>
      </c>
      <c r="T148" s="71">
        <f>SUM(T94:T147)</f>
        <v>4068577</v>
      </c>
      <c r="U148" s="33">
        <f t="shared" si="30"/>
        <v>182.01480785576879</v>
      </c>
      <c r="V148" s="73">
        <f>SUM(V94:V147)</f>
        <v>245484612</v>
      </c>
      <c r="W148" s="33">
        <f t="shared" si="20"/>
        <v>10982.177425848879</v>
      </c>
    </row>
    <row r="149" spans="1:23">
      <c r="A149" s="50"/>
      <c r="B149" s="51"/>
      <c r="C149" s="51"/>
      <c r="D149" s="51"/>
      <c r="E149" s="51"/>
      <c r="F149" s="51"/>
      <c r="G149" s="52"/>
      <c r="H149" s="51"/>
      <c r="I149" s="39"/>
      <c r="J149" s="39"/>
      <c r="K149" s="40"/>
      <c r="L149" s="39"/>
      <c r="M149" s="40"/>
      <c r="N149" s="39"/>
      <c r="O149" s="40"/>
      <c r="P149" s="39"/>
      <c r="Q149" s="39"/>
      <c r="R149" s="39"/>
      <c r="S149" s="40"/>
      <c r="T149" s="39"/>
      <c r="U149" s="39"/>
      <c r="V149" s="39"/>
      <c r="W149" s="40"/>
    </row>
    <row r="150" spans="1:23" s="58" customFormat="1">
      <c r="A150" s="65" t="s">
        <v>167</v>
      </c>
      <c r="B150" s="55" t="s">
        <v>168</v>
      </c>
      <c r="C150" s="74">
        <v>339</v>
      </c>
      <c r="D150" s="56">
        <v>3773528</v>
      </c>
      <c r="E150" s="56">
        <f t="shared" ref="E150:E151" si="32">D150/$C150</f>
        <v>11131.351032448378</v>
      </c>
      <c r="F150" s="57">
        <v>702570</v>
      </c>
      <c r="G150" s="56">
        <f t="shared" ref="G150:G151" si="33">F150/$C150</f>
        <v>2072.4778761061948</v>
      </c>
      <c r="H150" s="56">
        <v>516824</v>
      </c>
      <c r="I150" s="56">
        <f t="shared" ref="I150" si="34">H150/$C150</f>
        <v>1524.5545722713864</v>
      </c>
      <c r="J150" s="56">
        <v>5108</v>
      </c>
      <c r="K150" s="56">
        <f t="shared" ref="K150:K151" si="35">J150/$C150</f>
        <v>15.067846607669617</v>
      </c>
      <c r="L150" s="57">
        <v>19157</v>
      </c>
      <c r="M150" s="56">
        <f t="shared" ref="M150:M151" si="36">L150/$C150</f>
        <v>56.510324483775811</v>
      </c>
      <c r="N150" s="56">
        <v>66932</v>
      </c>
      <c r="O150" s="56">
        <f t="shared" ref="O150:O151" si="37">N150/$C150</f>
        <v>197.43952802359883</v>
      </c>
      <c r="P150" s="56">
        <v>0</v>
      </c>
      <c r="Q150" s="56">
        <f t="shared" ref="Q150" si="38">P150/$C150</f>
        <v>0</v>
      </c>
      <c r="R150" s="56">
        <v>0</v>
      </c>
      <c r="S150" s="56">
        <f t="shared" ref="S150:S151" si="39">R150/$C150</f>
        <v>0</v>
      </c>
      <c r="T150" s="56">
        <v>0</v>
      </c>
      <c r="U150" s="56">
        <f t="shared" ref="U150:U151" si="40">T150/$C150</f>
        <v>0</v>
      </c>
      <c r="V150" s="73">
        <f t="shared" ref="V150" si="41">D150+F150+H150+J150+L150+N150+P150+R150+T150</f>
        <v>5084119</v>
      </c>
      <c r="W150" s="56">
        <f t="shared" ref="W150:W151" si="42">V150/$C150</f>
        <v>14997.401179941004</v>
      </c>
    </row>
    <row r="151" spans="1:23">
      <c r="A151" s="43"/>
      <c r="B151" s="44" t="s">
        <v>169</v>
      </c>
      <c r="C151" s="45">
        <f>C150</f>
        <v>339</v>
      </c>
      <c r="D151" s="70">
        <f>SUM(D150)</f>
        <v>3773528</v>
      </c>
      <c r="E151" s="33">
        <f t="shared" si="32"/>
        <v>11131.351032448378</v>
      </c>
      <c r="F151" s="71">
        <f>SUM(F150)</f>
        <v>702570</v>
      </c>
      <c r="G151" s="33">
        <f t="shared" si="33"/>
        <v>2072.4778761061948</v>
      </c>
      <c r="H151" s="72">
        <f>SUM(H150)</f>
        <v>516824</v>
      </c>
      <c r="I151" s="33">
        <f>H151/$C151</f>
        <v>1524.5545722713864</v>
      </c>
      <c r="J151" s="71">
        <f>SUM(J150)</f>
        <v>5108</v>
      </c>
      <c r="K151" s="33">
        <f t="shared" si="35"/>
        <v>15.067846607669617</v>
      </c>
      <c r="L151" s="34">
        <f>SUM(L150)</f>
        <v>19157</v>
      </c>
      <c r="M151" s="33">
        <f t="shared" si="36"/>
        <v>56.510324483775811</v>
      </c>
      <c r="N151" s="33">
        <f>SUM(N150)</f>
        <v>66932</v>
      </c>
      <c r="O151" s="33">
        <f t="shared" si="37"/>
        <v>197.43952802359883</v>
      </c>
      <c r="P151" s="71">
        <f>SUM(P150)</f>
        <v>0</v>
      </c>
      <c r="Q151" s="33">
        <f>P151/$C151</f>
        <v>0</v>
      </c>
      <c r="R151" s="33">
        <f>SUM(R150)</f>
        <v>0</v>
      </c>
      <c r="S151" s="33">
        <f t="shared" si="39"/>
        <v>0</v>
      </c>
      <c r="T151" s="71">
        <f>SUM(T150)</f>
        <v>0</v>
      </c>
      <c r="U151" s="33">
        <f t="shared" si="40"/>
        <v>0</v>
      </c>
      <c r="V151" s="73">
        <f>SUM(V150)</f>
        <v>5084119</v>
      </c>
      <c r="W151" s="33">
        <f t="shared" si="42"/>
        <v>14997.401179941004</v>
      </c>
    </row>
    <row r="152" spans="1:23">
      <c r="A152" s="50"/>
      <c r="B152" s="51"/>
      <c r="C152" s="51"/>
      <c r="D152" s="51"/>
      <c r="E152" s="51"/>
      <c r="F152" s="51"/>
      <c r="G152" s="52"/>
      <c r="H152" s="51"/>
      <c r="I152" s="39"/>
      <c r="J152" s="39"/>
      <c r="K152" s="40"/>
      <c r="L152" s="39"/>
      <c r="M152" s="40"/>
      <c r="N152" s="39"/>
      <c r="O152" s="40"/>
      <c r="P152" s="39"/>
      <c r="Q152" s="39"/>
      <c r="R152" s="39"/>
      <c r="S152" s="40"/>
      <c r="T152" s="39"/>
      <c r="U152" s="39"/>
      <c r="V152" s="39"/>
      <c r="W152" s="40"/>
    </row>
    <row r="153" spans="1:23" ht="13.5" thickBot="1">
      <c r="A153" s="75"/>
      <c r="B153" s="76" t="s">
        <v>170</v>
      </c>
      <c r="C153" s="45">
        <f>C148+C92+C78+C74+C151</f>
        <v>695278</v>
      </c>
      <c r="D153" s="77">
        <f>D148+D92+D78+D74+D151</f>
        <v>4252521070</v>
      </c>
      <c r="E153" s="78">
        <f>D153/$C153</f>
        <v>6116.2888369831926</v>
      </c>
      <c r="F153" s="77">
        <f>F148+F92+F78+F74+F151</f>
        <v>1747745969</v>
      </c>
      <c r="G153" s="78">
        <f>F153/$C153</f>
        <v>2513.7369066761785</v>
      </c>
      <c r="H153" s="79">
        <f>H148+H92+H78+H74+H151</f>
        <v>325574527</v>
      </c>
      <c r="I153" s="78">
        <f>H153/$C153</f>
        <v>468.26525073423869</v>
      </c>
      <c r="J153" s="77">
        <f>J148+J92+J78+J74+J151</f>
        <v>713807701</v>
      </c>
      <c r="K153" s="78">
        <f>J153/$C153</f>
        <v>1026.6507799757794</v>
      </c>
      <c r="L153" s="79">
        <f>L148+L92+L78+L74+L151</f>
        <v>215922771</v>
      </c>
      <c r="M153" s="78">
        <f>L153/$C153</f>
        <v>310.55602363371196</v>
      </c>
      <c r="N153" s="80">
        <f>N148+N92+N78+N74+N151</f>
        <v>666213339</v>
      </c>
      <c r="O153" s="78">
        <f>N153/$C153</f>
        <v>958.19706505886859</v>
      </c>
      <c r="P153" s="79">
        <f>P148+P92+P78+P74+P151</f>
        <v>105262357</v>
      </c>
      <c r="Q153" s="78">
        <f>P153/$C153</f>
        <v>151.39607034883889</v>
      </c>
      <c r="R153" s="77">
        <f>R148+R92+R78+R74+R151</f>
        <v>181283830</v>
      </c>
      <c r="S153" s="78">
        <f>R153/$C153</f>
        <v>260.73574886592127</v>
      </c>
      <c r="T153" s="79">
        <f>T148+T92+T78+T74+T151</f>
        <v>1221298765</v>
      </c>
      <c r="U153" s="78">
        <f>T153/$C153</f>
        <v>1756.5617853577994</v>
      </c>
      <c r="V153" s="81">
        <f>V148+V92+V78+V74+V151</f>
        <v>9429630329</v>
      </c>
      <c r="W153" s="78">
        <f>V153/$C153</f>
        <v>13562.38846763453</v>
      </c>
    </row>
    <row r="154" spans="1:23" s="82" customFormat="1" ht="32.25" customHeight="1" thickTop="1">
      <c r="C154" s="83"/>
      <c r="D154" s="87" t="s">
        <v>171</v>
      </c>
      <c r="E154" s="87"/>
      <c r="F154" s="87"/>
      <c r="G154" s="87"/>
      <c r="H154" s="87" t="s">
        <v>171</v>
      </c>
      <c r="I154" s="87"/>
      <c r="J154" s="87"/>
      <c r="K154" s="87"/>
      <c r="L154" s="87" t="s">
        <v>171</v>
      </c>
      <c r="M154" s="87"/>
      <c r="N154" s="87"/>
      <c r="O154" s="87"/>
      <c r="P154" s="87" t="s">
        <v>171</v>
      </c>
      <c r="Q154" s="87"/>
      <c r="R154" s="87"/>
      <c r="S154" s="87"/>
      <c r="T154" s="87" t="s">
        <v>171</v>
      </c>
      <c r="U154" s="87"/>
      <c r="V154" s="87"/>
      <c r="W154" s="87"/>
    </row>
    <row r="155" spans="1:23" ht="12.75" customHeight="1">
      <c r="D155" s="88"/>
      <c r="E155" s="88"/>
      <c r="F155" s="88"/>
      <c r="G155" s="84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4"/>
    </row>
    <row r="156" spans="1:23" ht="12.75" customHeight="1">
      <c r="D156" s="86" t="s">
        <v>172</v>
      </c>
      <c r="E156" s="86"/>
      <c r="F156" s="86"/>
      <c r="H156" s="86" t="s">
        <v>172</v>
      </c>
      <c r="I156" s="86"/>
      <c r="J156" s="86"/>
      <c r="K156" s="86"/>
      <c r="L156" s="86" t="s">
        <v>172</v>
      </c>
      <c r="M156" s="86"/>
      <c r="N156" s="86"/>
      <c r="O156" s="86"/>
      <c r="P156" s="86" t="s">
        <v>172</v>
      </c>
      <c r="Q156" s="86"/>
      <c r="R156" s="86"/>
      <c r="S156" s="86"/>
      <c r="T156" s="86" t="s">
        <v>172</v>
      </c>
      <c r="U156" s="86"/>
      <c r="V156" s="86"/>
    </row>
    <row r="157" spans="1:23">
      <c r="D157" s="6" t="s">
        <v>173</v>
      </c>
      <c r="H157" s="6" t="s">
        <v>173</v>
      </c>
      <c r="L157" s="6" t="s">
        <v>173</v>
      </c>
      <c r="P157" s="6" t="s">
        <v>173</v>
      </c>
      <c r="T157" s="6" t="s">
        <v>173</v>
      </c>
    </row>
    <row r="159" spans="1:23">
      <c r="V159" s="85"/>
    </row>
  </sheetData>
  <mergeCells count="23">
    <mergeCell ref="T1:W1"/>
    <mergeCell ref="C2:C3"/>
    <mergeCell ref="V2:V3"/>
    <mergeCell ref="A1:B2"/>
    <mergeCell ref="C1:G1"/>
    <mergeCell ref="H1:K1"/>
    <mergeCell ref="L1:O1"/>
    <mergeCell ref="P1:S1"/>
    <mergeCell ref="D155:F155"/>
    <mergeCell ref="H155:K155"/>
    <mergeCell ref="L155:O155"/>
    <mergeCell ref="P155:S155"/>
    <mergeCell ref="T155:V155"/>
    <mergeCell ref="D154:G154"/>
    <mergeCell ref="H154:K154"/>
    <mergeCell ref="L154:O154"/>
    <mergeCell ref="P154:S154"/>
    <mergeCell ref="T154:W154"/>
    <mergeCell ref="D156:F156"/>
    <mergeCell ref="H156:K156"/>
    <mergeCell ref="L156:O156"/>
    <mergeCell ref="P156:S156"/>
    <mergeCell ref="T156:V156"/>
  </mergeCells>
  <printOptions horizontalCentered="1"/>
  <pageMargins left="0.25" right="0.25" top="0.5" bottom="0.5" header="0.25" footer="0.25"/>
  <pageSetup paperSize="5" scale="79" fitToWidth="12" fitToHeight="5" orientation="portrait" r:id="rId1"/>
  <headerFooter alignWithMargins="0"/>
  <rowBreaks count="1" manualBreakCount="1">
    <brk id="75" max="22" man="1"/>
  </rowBreaks>
  <colBreaks count="3" manualBreakCount="3">
    <brk id="7" max="158" man="1"/>
    <brk id="11" max="158" man="1"/>
    <brk id="15" max="1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by Object</vt:lpstr>
      <vt:lpstr>'Total by Object'!Print_Area</vt:lpstr>
      <vt:lpstr>'Total by Object'!Print_Titles</vt:lpstr>
    </vt:vector>
  </TitlesOfParts>
  <Company>LDOE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ldoe</cp:lastModifiedBy>
  <dcterms:created xsi:type="dcterms:W3CDTF">2012-07-03T18:44:22Z</dcterms:created>
  <dcterms:modified xsi:type="dcterms:W3CDTF">2012-07-03T19:03:50Z</dcterms:modified>
</cp:coreProperties>
</file>