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externalReferences>
    <externalReference r:id="rId4"/>
  </externalReferences>
  <definedNames>
    <definedName name="_Order1" hidden="1">255</definedName>
    <definedName name="ASSETSDB">#REF!</definedName>
    <definedName name="BALSHEET">#REF!</definedName>
    <definedName name="IMPORT_TABLE_1BS">#REF!</definedName>
    <definedName name="IMPORT_TABLE_2A">#REF!</definedName>
    <definedName name="IMPORT_TABLE_2B">#REF!</definedName>
    <definedName name="IMPORT_TABLE_3">#REF!</definedName>
    <definedName name="IMPORT_TABLE_4">#REF!</definedName>
    <definedName name="List">#REF!</definedName>
    <definedName name="_xlnm.Print_Area" localSheetId="0">'Object 100 - Salaries - by fund'!$A$1:$O$103</definedName>
    <definedName name="_xlnm.Print_Titles" localSheetId="0">'Object 100 - Salaries - by fund'!$A:$B,'Object 100 - Salaries - by fund'!$1:$2</definedName>
    <definedName name="SALESTAX">#REF!</definedName>
    <definedName name="TABLE4">#REF!</definedName>
    <definedName name="TAXES">#REF!</definedName>
  </definedNames>
  <calcPr fullCalcOnLoad="1"/>
</workbook>
</file>

<file path=xl/sharedStrings.xml><?xml version="1.0" encoding="utf-8"?>
<sst xmlns="http://schemas.openxmlformats.org/spreadsheetml/2006/main" count="115" uniqueCount="113">
  <si>
    <t>LEA</t>
  </si>
  <si>
    <t xml:space="preserve">Special Fund Federal </t>
  </si>
  <si>
    <t>DISTRICT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</si>
  <si>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</si>
  <si>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</si>
  <si>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</si>
  <si>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</si>
  <si>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</si>
  <si>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</si>
  <si>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</si>
  <si>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</si>
  <si>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</si>
  <si>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</si>
  <si>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</si>
  <si>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</si>
  <si>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</si>
  <si>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</si>
  <si>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</si>
  <si>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</si>
  <si>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</si>
  <si>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</si>
  <si>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</si>
  <si>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</si>
  <si>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</si>
  <si>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</si>
  <si>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</si>
  <si>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</si>
  <si>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</si>
  <si>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</si>
  <si>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</si>
  <si>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</si>
  <si>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</si>
  <si>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</si>
  <si>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</si>
  <si>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</si>
  <si>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</si>
  <si>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</si>
  <si>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</si>
  <si>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</si>
  <si>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</si>
  <si>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</si>
  <si>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</si>
  <si>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</si>
  <si>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</si>
  <si>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</si>
  <si>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</si>
  <si>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</si>
  <si>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</si>
  <si>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</si>
  <si>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</si>
  <si>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</si>
  <si>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</si>
  <si>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</si>
  <si>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</si>
  <si>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</si>
  <si>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</si>
  <si>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</si>
  <si>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</si>
  <si>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</si>
  <si>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</si>
  <si>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</si>
  <si>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</si>
  <si>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</si>
  <si>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</si>
  <si>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</si>
  <si>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</si>
  <si>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</si>
  <si>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</si>
  <si>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</si>
  <si>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</si>
  <si>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</si>
  <si>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</si>
  <si>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</si>
  <si>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</si>
  <si>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</si>
  <si>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</si>
  <si>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</si>
  <si>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Salaries - Object Code 100
Expenditures by Fund Source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</si>
  <si>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</si>
  <si>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</si>
  <si>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</si>
  <si>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</si>
  <si>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</si>
  <si>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</si>
  <si>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A02</t>
  </si>
  <si>
    <t xml:space="preserve">Office of Juvenile Justice </t>
  </si>
  <si>
    <t>Total Office of Juvenile Justice</t>
  </si>
  <si>
    <t>NCLB 
Federal 
Funds</t>
  </si>
  <si>
    <t>Other 
Special 
Funds</t>
  </si>
  <si>
    <t>Debt 
Service 
Funds</t>
  </si>
  <si>
    <t>Capital 
Project 
Funds</t>
  </si>
  <si>
    <t>Total 
Salaries Expenditures</t>
  </si>
  <si>
    <t>General 
Funds</t>
  </si>
  <si>
    <t xml:space="preserve">Orleans Parish School Board </t>
  </si>
  <si>
    <t xml:space="preserve">Jefferson Davis Parish School Board </t>
  </si>
  <si>
    <t xml:space="preserve">Cameron Parish School Board </t>
  </si>
  <si>
    <t xml:space="preserve">Calcasieu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</si>
  <si>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</si>
  <si>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</si>
  <si>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</si>
  <si>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</si>
  <si>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</si>
  <si>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Allen Parish School Board </t>
  </si>
  <si>
    <t>*  Excludes one-time Hurricane Related expenditures</t>
  </si>
  <si>
    <t>2011-2012</t>
  </si>
  <si>
    <t>Louisiana Virtual Charter Academy</t>
  </si>
  <si>
    <t>Louisiana Connections Academy</t>
  </si>
  <si>
    <t>Lake Charles Charter Academy</t>
  </si>
  <si>
    <t>Lycee Francais de la Nouvelle-Orleans</t>
  </si>
  <si>
    <t>Interational High School (VIBE)</t>
  </si>
  <si>
    <t xml:space="preserve">New Orleans Military and Maritime Academy </t>
  </si>
  <si>
    <t>Jefferson Parish School Board *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</si>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</sst>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_)"/>
    <numFmt numFmtId="172" formatCode="&quot;$&quot;#,##0.00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5" applyFont="1" applyFill="1" applyBorder="1" applyAlignment="1">
      <alignment horizontal="right" wrapText="1"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horizontal="right" wrapText="1"/>
      <protection/>
    </xf>
    <xf numFmtId="0" fontId="3" fillId="34" borderId="17" xfId="0" applyFont="1" applyFill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4" xfId="105" applyFont="1" applyFill="1" applyBorder="1" applyAlignment="1">
      <alignment horizontal="left" wrapText="1"/>
      <protection/>
    </xf>
    <xf numFmtId="0" fontId="3" fillId="34" borderId="22" xfId="0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1" fillId="33" borderId="10" xfId="105" applyNumberFormat="1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10" fontId="1" fillId="0" borderId="10" xfId="105" applyNumberFormat="1" applyFont="1" applyFill="1" applyBorder="1" applyAlignment="1">
      <alignment horizontal="right" wrapText="1"/>
      <protection/>
    </xf>
    <xf numFmtId="10" fontId="4" fillId="0" borderId="11" xfId="0" applyNumberFormat="1" applyFont="1" applyFill="1" applyBorder="1" applyAlignment="1">
      <alignment/>
    </xf>
    <xf numFmtId="10" fontId="3" fillId="34" borderId="22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164" fontId="1" fillId="33" borderId="16" xfId="105" applyNumberFormat="1" applyFont="1" applyFill="1" applyBorder="1" applyAlignment="1">
      <alignment horizontal="right" wrapText="1"/>
      <protection/>
    </xf>
    <xf numFmtId="10" fontId="1" fillId="0" borderId="16" xfId="105" applyNumberFormat="1" applyFont="1" applyFill="1" applyBorder="1" applyAlignment="1">
      <alignment horizontal="right" wrapText="1"/>
      <protection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6" xfId="105" applyFont="1" applyFill="1" applyBorder="1" applyAlignment="1">
      <alignment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4" fontId="3" fillId="34" borderId="27" xfId="0" applyNumberFormat="1" applyFont="1" applyFill="1" applyBorder="1" applyAlignment="1">
      <alignment/>
    </xf>
    <xf numFmtId="10" fontId="3" fillId="34" borderId="27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164" fontId="1" fillId="0" borderId="16" xfId="105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5" applyNumberFormat="1" applyFont="1" applyFill="1" applyBorder="1" applyAlignment="1">
      <alignment horizontal="right" wrapText="1"/>
      <protection/>
    </xf>
    <xf numFmtId="164" fontId="4" fillId="0" borderId="19" xfId="0" applyNumberFormat="1" applyFont="1" applyFill="1" applyBorder="1" applyAlignment="1">
      <alignment/>
    </xf>
    <xf numFmtId="164" fontId="3" fillId="35" borderId="27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1" fillId="0" borderId="29" xfId="105" applyFont="1" applyFill="1" applyBorder="1" applyAlignment="1">
      <alignment wrapText="1"/>
      <protection/>
    </xf>
    <xf numFmtId="164" fontId="1" fillId="0" borderId="29" xfId="105" applyNumberFormat="1" applyFont="1" applyFill="1" applyBorder="1" applyAlignment="1">
      <alignment horizontal="right" wrapText="1"/>
      <protection/>
    </xf>
    <xf numFmtId="164" fontId="1" fillId="33" borderId="29" xfId="105" applyNumberFormat="1" applyFont="1" applyFill="1" applyBorder="1" applyAlignment="1">
      <alignment horizontal="right" wrapText="1"/>
      <protection/>
    </xf>
    <xf numFmtId="10" fontId="1" fillId="0" borderId="29" xfId="105" applyNumberFormat="1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horizontal="left" wrapText="1"/>
      <protection/>
    </xf>
    <xf numFmtId="0" fontId="1" fillId="0" borderId="29" xfId="105" applyFont="1" applyFill="1" applyBorder="1" applyAlignment="1">
      <alignment horizontal="right" wrapText="1"/>
      <protection/>
    </xf>
    <xf numFmtId="0" fontId="1" fillId="0" borderId="23" xfId="105" applyFont="1" applyFill="1" applyBorder="1" applyAlignment="1">
      <alignment wrapText="1"/>
      <protection/>
    </xf>
    <xf numFmtId="0" fontId="1" fillId="0" borderId="10" xfId="105" applyFont="1" applyFill="1" applyBorder="1" applyAlignment="1">
      <alignment wrapText="1"/>
      <protection/>
    </xf>
    <xf numFmtId="0" fontId="1" fillId="0" borderId="30" xfId="105" applyFont="1" applyFill="1" applyBorder="1" applyAlignment="1">
      <alignment wrapText="1"/>
      <protection/>
    </xf>
    <xf numFmtId="0" fontId="1" fillId="0" borderId="31" xfId="105" applyFont="1" applyFill="1" applyBorder="1" applyAlignment="1">
      <alignment horizontal="left" wrapText="1"/>
      <protection/>
    </xf>
    <xf numFmtId="164" fontId="3" fillId="0" borderId="16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164" fontId="4" fillId="0" borderId="34" xfId="0" applyNumberFormat="1" applyFont="1" applyFill="1" applyBorder="1" applyAlignment="1">
      <alignment/>
    </xf>
    <xf numFmtId="10" fontId="4" fillId="0" borderId="27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0" xfId="105" applyFont="1" applyFill="1" applyBorder="1" applyAlignment="1">
      <alignment horizontal="right" wrapText="1"/>
      <protection/>
    </xf>
    <xf numFmtId="0" fontId="1" fillId="0" borderId="20" xfId="105" applyFont="1" applyFill="1" applyBorder="1" applyAlignment="1">
      <alignment wrapText="1"/>
      <protection/>
    </xf>
    <xf numFmtId="164" fontId="1" fillId="33" borderId="35" xfId="105" applyNumberFormat="1" applyFont="1" applyFill="1" applyBorder="1" applyAlignment="1">
      <alignment horizontal="right" wrapText="1"/>
      <protection/>
    </xf>
    <xf numFmtId="0" fontId="4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36" borderId="0" xfId="0" applyFont="1" applyFill="1" applyBorder="1" applyAlignment="1">
      <alignment/>
    </xf>
    <xf numFmtId="0" fontId="1" fillId="36" borderId="10" xfId="105" applyFont="1" applyFill="1" applyBorder="1" applyAlignment="1">
      <alignment horizontal="right" wrapText="1"/>
      <protection/>
    </xf>
    <xf numFmtId="164" fontId="1" fillId="36" borderId="10" xfId="105" applyNumberFormat="1" applyFont="1" applyFill="1" applyBorder="1" applyAlignment="1">
      <alignment horizontal="right" wrapText="1"/>
      <protection/>
    </xf>
    <xf numFmtId="10" fontId="1" fillId="36" borderId="10" xfId="105" applyNumberFormat="1" applyFont="1" applyFill="1" applyBorder="1" applyAlignment="1">
      <alignment horizontal="right" wrapText="1"/>
      <protection/>
    </xf>
    <xf numFmtId="0" fontId="1" fillId="36" borderId="31" xfId="105" applyFont="1" applyFill="1" applyBorder="1" applyAlignment="1">
      <alignment wrapText="1"/>
      <protection/>
    </xf>
    <xf numFmtId="0" fontId="1" fillId="0" borderId="31" xfId="105" applyFont="1" applyFill="1" applyBorder="1" applyAlignment="1">
      <alignment wrapText="1"/>
      <protection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38" fontId="3" fillId="0" borderId="0" xfId="88" applyNumberFormat="1" applyFont="1" applyFill="1" applyAlignment="1">
      <alignment horizontal="left" vertical="center" wrapText="1"/>
      <protection/>
    </xf>
    <xf numFmtId="38" fontId="3" fillId="0" borderId="0" xfId="88" applyNumberFormat="1" applyFont="1" applyFill="1" applyAlignment="1">
      <alignment horizontal="left"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3" xfId="85"/>
    <cellStyle name="Normal 3 2" xfId="86"/>
    <cellStyle name="Normal 38" xfId="87"/>
    <cellStyle name="Normal 38 2" xfId="88"/>
    <cellStyle name="Normal 39" xfId="89"/>
    <cellStyle name="Normal 39 2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46" xfId="97"/>
    <cellStyle name="Normal 46 2" xfId="98"/>
    <cellStyle name="Normal 47" xfId="99"/>
    <cellStyle name="Normal 5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_70%%20Instr\2011-12%20AFR%20Data%20for%20Resource%20Alloc_May%202014%20Acct%20Report\Resource%20Allocation\RSD%20Adjustments%20for%2011-12%20AFR%20data\RSD%20Revised-Adjusted%20AFR_7.1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d for RA"/>
      <sheetName val="Rev_Expenditures_SORTED (2)"/>
      <sheetName val="Rev_Expenditures_SORTED"/>
      <sheetName val="Rev_Expenditures"/>
      <sheetName val="Summary"/>
      <sheetName val="Model Regional "/>
      <sheetName val="prior year exp."/>
      <sheetName val="charter expen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="80" zoomScaleNormal="60" zoomScaleSheetLayoutView="80" zoomScalePageLayoutView="0" workbookViewId="0" topLeftCell="A1">
      <pane xSplit="2" ySplit="2" topLeftCell="C5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4" sqref="E84"/>
    </sheetView>
  </sheetViews>
  <sheetFormatPr defaultColWidth="9.140625" defaultRowHeight="12.75"/>
  <cols>
    <col min="1" max="1" width="6.57421875" style="1" bestFit="1" customWidth="1"/>
    <col min="2" max="2" width="47.421875" style="1" customWidth="1"/>
    <col min="3" max="3" width="13.57421875" style="1" bestFit="1" customWidth="1"/>
    <col min="4" max="4" width="12.00390625" style="1" bestFit="1" customWidth="1"/>
    <col min="5" max="6" width="11.28125" style="1" bestFit="1" customWidth="1"/>
    <col min="7" max="7" width="7.140625" style="1" bestFit="1" customWidth="1"/>
    <col min="8" max="8" width="10.28125" style="1" bestFit="1" customWidth="1"/>
    <col min="9" max="9" width="12.7109375" style="1" bestFit="1" customWidth="1"/>
    <col min="10" max="15" width="10.8515625" style="1" bestFit="1" customWidth="1"/>
    <col min="16" max="16384" width="9.140625" style="1" customWidth="1"/>
  </cols>
  <sheetData>
    <row r="1" spans="1:15" ht="87.75" customHeight="1">
      <c r="A1" s="78" t="s">
        <v>104</v>
      </c>
      <c r="B1" s="78"/>
      <c r="C1" s="79" t="s">
        <v>77</v>
      </c>
      <c r="D1" s="79"/>
      <c r="E1" s="79"/>
      <c r="F1" s="79"/>
      <c r="G1" s="79"/>
      <c r="H1" s="79"/>
      <c r="I1" s="79"/>
      <c r="J1" s="79" t="s">
        <v>77</v>
      </c>
      <c r="K1" s="79"/>
      <c r="L1" s="79"/>
      <c r="M1" s="79"/>
      <c r="N1" s="79"/>
      <c r="O1" s="79"/>
    </row>
    <row r="2" spans="1:15" s="70" customFormat="1" ht="78" customHeight="1">
      <c r="A2" s="69" t="s">
        <v>0</v>
      </c>
      <c r="B2" s="69" t="s">
        <v>2</v>
      </c>
      <c r="C2" s="36" t="s">
        <v>92</v>
      </c>
      <c r="D2" s="36" t="s">
        <v>1</v>
      </c>
      <c r="E2" s="36" t="s">
        <v>87</v>
      </c>
      <c r="F2" s="36" t="s">
        <v>88</v>
      </c>
      <c r="G2" s="36" t="s">
        <v>89</v>
      </c>
      <c r="H2" s="36" t="s">
        <v>90</v>
      </c>
      <c r="I2" s="37" t="s">
        <v>91</v>
      </c>
      <c r="J2" s="36" t="s">
        <v>3</v>
      </c>
      <c r="K2" s="36" t="s">
        <v>4</v>
      </c>
      <c r="L2" s="36" t="s">
        <v>5</v>
      </c>
      <c r="M2" s="36" t="s">
        <v>6</v>
      </c>
      <c r="N2" s="36" t="s">
        <v>7</v>
      </c>
      <c r="O2" s="36" t="s">
        <v>8</v>
      </c>
    </row>
    <row r="3" spans="1:15" ht="12.75">
      <c r="A3" s="47">
        <v>1</v>
      </c>
      <c r="B3" s="53" t="s">
        <v>21</v>
      </c>
      <c r="C3" s="48">
        <v>43761450</v>
      </c>
      <c r="D3" s="48">
        <v>4259611</v>
      </c>
      <c r="E3" s="48">
        <v>3036261</v>
      </c>
      <c r="F3" s="48">
        <v>2145202</v>
      </c>
      <c r="G3" s="48">
        <v>0</v>
      </c>
      <c r="H3" s="48">
        <v>0</v>
      </c>
      <c r="I3" s="49">
        <f>SUM(C3:H3)</f>
        <v>53202524</v>
      </c>
      <c r="J3" s="50">
        <f aca="true" t="shared" si="0" ref="J3:O3">C3/$I3</f>
        <v>0.8225446221310854</v>
      </c>
      <c r="K3" s="50">
        <f t="shared" si="0"/>
        <v>0.08006407741106418</v>
      </c>
      <c r="L3" s="50">
        <f t="shared" si="0"/>
        <v>0.05706986758748513</v>
      </c>
      <c r="M3" s="50">
        <f t="shared" si="0"/>
        <v>0.040321432870365326</v>
      </c>
      <c r="N3" s="50">
        <f t="shared" si="0"/>
        <v>0</v>
      </c>
      <c r="O3" s="50">
        <f t="shared" si="0"/>
        <v>0</v>
      </c>
    </row>
    <row r="4" spans="1:15" s="34" customFormat="1" ht="12.75">
      <c r="A4" s="8">
        <v>2</v>
      </c>
      <c r="B4" s="55" t="s">
        <v>102</v>
      </c>
      <c r="C4" s="41">
        <v>24317031</v>
      </c>
      <c r="D4" s="41">
        <v>783236</v>
      </c>
      <c r="E4" s="41">
        <v>846815</v>
      </c>
      <c r="F4" s="41">
        <v>940223</v>
      </c>
      <c r="G4" s="41">
        <v>0</v>
      </c>
      <c r="H4" s="41">
        <v>0</v>
      </c>
      <c r="I4" s="28">
        <f aca="true" t="shared" si="1" ref="I4:I67">SUM(C4:H4)</f>
        <v>26887305</v>
      </c>
      <c r="J4" s="29">
        <f aca="true" t="shared" si="2" ref="J4:J67">C4/$I4</f>
        <v>0.9044056665403989</v>
      </c>
      <c r="K4" s="29">
        <f aca="true" t="shared" si="3" ref="K4:K67">D4/$I4</f>
        <v>0.02913032749098506</v>
      </c>
      <c r="L4" s="29">
        <f aca="true" t="shared" si="4" ref="L4:L67">E4/$I4</f>
        <v>0.03149497504491432</v>
      </c>
      <c r="M4" s="29">
        <f aca="true" t="shared" si="5" ref="M4:M67">F4/$I4</f>
        <v>0.034969030923701724</v>
      </c>
      <c r="N4" s="29">
        <f aca="true" t="shared" si="6" ref="N4:N67">G4/$I4</f>
        <v>0</v>
      </c>
      <c r="O4" s="29">
        <f aca="true" t="shared" si="7" ref="O4:O67">H4/$I4</f>
        <v>0</v>
      </c>
    </row>
    <row r="5" spans="1:15" s="34" customFormat="1" ht="12.75">
      <c r="A5" s="8">
        <v>3</v>
      </c>
      <c r="B5" s="55" t="s">
        <v>22</v>
      </c>
      <c r="C5" s="41">
        <v>103598025</v>
      </c>
      <c r="D5" s="41">
        <v>5019622</v>
      </c>
      <c r="E5" s="41">
        <v>2650139</v>
      </c>
      <c r="F5" s="41">
        <v>3294645</v>
      </c>
      <c r="G5" s="41">
        <v>0</v>
      </c>
      <c r="H5" s="41">
        <v>0</v>
      </c>
      <c r="I5" s="28">
        <f t="shared" si="1"/>
        <v>114562431</v>
      </c>
      <c r="J5" s="29">
        <f t="shared" si="2"/>
        <v>0.9042931796724879</v>
      </c>
      <c r="K5" s="29">
        <f t="shared" si="3"/>
        <v>0.043815603040057695</v>
      </c>
      <c r="L5" s="29">
        <f t="shared" si="4"/>
        <v>0.02313270569476655</v>
      </c>
      <c r="M5" s="29">
        <f t="shared" si="5"/>
        <v>0.028758511592687833</v>
      </c>
      <c r="N5" s="29">
        <f t="shared" si="6"/>
        <v>0</v>
      </c>
      <c r="O5" s="29">
        <f t="shared" si="7"/>
        <v>0</v>
      </c>
    </row>
    <row r="6" spans="1:15" s="34" customFormat="1" ht="12.75">
      <c r="A6" s="8">
        <v>4</v>
      </c>
      <c r="B6" s="55" t="s">
        <v>23</v>
      </c>
      <c r="C6" s="41">
        <v>19520762</v>
      </c>
      <c r="D6" s="41">
        <v>1563938</v>
      </c>
      <c r="E6" s="41">
        <v>1102466</v>
      </c>
      <c r="F6" s="41">
        <v>913884</v>
      </c>
      <c r="G6" s="41">
        <v>0</v>
      </c>
      <c r="H6" s="41">
        <v>0</v>
      </c>
      <c r="I6" s="28">
        <f t="shared" si="1"/>
        <v>23101050</v>
      </c>
      <c r="J6" s="29">
        <f t="shared" si="2"/>
        <v>0.84501622220635</v>
      </c>
      <c r="K6" s="29">
        <f t="shared" si="3"/>
        <v>0.06769986645628662</v>
      </c>
      <c r="L6" s="29">
        <f t="shared" si="4"/>
        <v>0.0477236316098186</v>
      </c>
      <c r="M6" s="29">
        <f t="shared" si="5"/>
        <v>0.039560279727544855</v>
      </c>
      <c r="N6" s="29">
        <f t="shared" si="6"/>
        <v>0</v>
      </c>
      <c r="O6" s="29">
        <f t="shared" si="7"/>
        <v>0</v>
      </c>
    </row>
    <row r="7" spans="1:15" ht="12.75">
      <c r="A7" s="9">
        <v>5</v>
      </c>
      <c r="B7" s="56" t="s">
        <v>24</v>
      </c>
      <c r="C7" s="42">
        <v>20149933</v>
      </c>
      <c r="D7" s="42">
        <v>1620951</v>
      </c>
      <c r="E7" s="42">
        <v>2890250</v>
      </c>
      <c r="F7" s="42">
        <v>1875649</v>
      </c>
      <c r="G7" s="42">
        <v>0</v>
      </c>
      <c r="H7" s="42">
        <v>0</v>
      </c>
      <c r="I7" s="2">
        <f t="shared" si="1"/>
        <v>26536783</v>
      </c>
      <c r="J7" s="22">
        <f t="shared" si="2"/>
        <v>0.759320864175586</v>
      </c>
      <c r="K7" s="22">
        <f t="shared" si="3"/>
        <v>0.06108317651012936</v>
      </c>
      <c r="L7" s="22">
        <f t="shared" si="4"/>
        <v>0.10891485980045132</v>
      </c>
      <c r="M7" s="22">
        <f t="shared" si="5"/>
        <v>0.0706810995138333</v>
      </c>
      <c r="N7" s="22">
        <f t="shared" si="6"/>
        <v>0</v>
      </c>
      <c r="O7" s="22">
        <f t="shared" si="7"/>
        <v>0</v>
      </c>
    </row>
    <row r="8" spans="1:15" ht="12.75">
      <c r="A8" s="47">
        <v>6</v>
      </c>
      <c r="B8" s="53" t="s">
        <v>25</v>
      </c>
      <c r="C8" s="48">
        <v>30668745</v>
      </c>
      <c r="D8" s="48">
        <v>730876</v>
      </c>
      <c r="E8" s="48">
        <v>1049268</v>
      </c>
      <c r="F8" s="48">
        <v>1004305</v>
      </c>
      <c r="G8" s="48">
        <v>0</v>
      </c>
      <c r="H8" s="48">
        <v>0</v>
      </c>
      <c r="I8" s="49">
        <f t="shared" si="1"/>
        <v>33453194</v>
      </c>
      <c r="J8" s="50">
        <f t="shared" si="2"/>
        <v>0.9167658251107502</v>
      </c>
      <c r="K8" s="50">
        <f t="shared" si="3"/>
        <v>0.021847719533148315</v>
      </c>
      <c r="L8" s="50">
        <f t="shared" si="4"/>
        <v>0.031365256184506626</v>
      </c>
      <c r="M8" s="50">
        <f t="shared" si="5"/>
        <v>0.030021199171594796</v>
      </c>
      <c r="N8" s="50">
        <f t="shared" si="6"/>
        <v>0</v>
      </c>
      <c r="O8" s="50">
        <f t="shared" si="7"/>
        <v>0</v>
      </c>
    </row>
    <row r="9" spans="1:15" s="34" customFormat="1" ht="12.75">
      <c r="A9" s="8">
        <v>7</v>
      </c>
      <c r="B9" s="55" t="s">
        <v>26</v>
      </c>
      <c r="C9" s="41">
        <v>8687321</v>
      </c>
      <c r="D9" s="41">
        <v>881876</v>
      </c>
      <c r="E9" s="41">
        <v>873582</v>
      </c>
      <c r="F9" s="41">
        <v>8635696</v>
      </c>
      <c r="G9" s="41">
        <v>0</v>
      </c>
      <c r="H9" s="41">
        <v>0</v>
      </c>
      <c r="I9" s="28">
        <f t="shared" si="1"/>
        <v>19078475</v>
      </c>
      <c r="J9" s="29">
        <f t="shared" si="2"/>
        <v>0.45534671927394615</v>
      </c>
      <c r="K9" s="29">
        <f t="shared" si="3"/>
        <v>0.04622361063973929</v>
      </c>
      <c r="L9" s="29">
        <f t="shared" si="4"/>
        <v>0.04578887987640522</v>
      </c>
      <c r="M9" s="29">
        <f t="shared" si="5"/>
        <v>0.4526407902099093</v>
      </c>
      <c r="N9" s="29">
        <f t="shared" si="6"/>
        <v>0</v>
      </c>
      <c r="O9" s="29">
        <f t="shared" si="7"/>
        <v>0</v>
      </c>
    </row>
    <row r="10" spans="1:15" s="34" customFormat="1" ht="12.75">
      <c r="A10" s="8">
        <v>8</v>
      </c>
      <c r="B10" s="55" t="s">
        <v>27</v>
      </c>
      <c r="C10" s="41">
        <v>105987844</v>
      </c>
      <c r="D10" s="41">
        <v>4456234</v>
      </c>
      <c r="E10" s="41">
        <v>4403340</v>
      </c>
      <c r="F10" s="41">
        <v>4264205</v>
      </c>
      <c r="G10" s="41">
        <v>0</v>
      </c>
      <c r="H10" s="41">
        <v>0</v>
      </c>
      <c r="I10" s="28">
        <f t="shared" si="1"/>
        <v>119111623</v>
      </c>
      <c r="J10" s="29">
        <f t="shared" si="2"/>
        <v>0.8898194930985031</v>
      </c>
      <c r="K10" s="29">
        <f t="shared" si="3"/>
        <v>0.03741225153148992</v>
      </c>
      <c r="L10" s="29">
        <f t="shared" si="4"/>
        <v>0.03696818067872352</v>
      </c>
      <c r="M10" s="29">
        <f t="shared" si="5"/>
        <v>0.03580007469128348</v>
      </c>
      <c r="N10" s="29">
        <f t="shared" si="6"/>
        <v>0</v>
      </c>
      <c r="O10" s="29">
        <f t="shared" si="7"/>
        <v>0</v>
      </c>
    </row>
    <row r="11" spans="1:15" s="34" customFormat="1" ht="12.75">
      <c r="A11" s="8">
        <v>9</v>
      </c>
      <c r="B11" s="55" t="s">
        <v>28</v>
      </c>
      <c r="C11" s="41">
        <v>230013381</v>
      </c>
      <c r="D11" s="41">
        <v>9876115</v>
      </c>
      <c r="E11" s="41">
        <v>10796588</v>
      </c>
      <c r="F11" s="41">
        <v>10027872</v>
      </c>
      <c r="G11" s="41">
        <v>0</v>
      </c>
      <c r="H11" s="41">
        <v>451301</v>
      </c>
      <c r="I11" s="28">
        <f t="shared" si="1"/>
        <v>261165257</v>
      </c>
      <c r="J11" s="29">
        <f t="shared" si="2"/>
        <v>0.8807196778092118</v>
      </c>
      <c r="K11" s="29">
        <f t="shared" si="3"/>
        <v>0.03781557743723929</v>
      </c>
      <c r="L11" s="29">
        <f t="shared" si="4"/>
        <v>0.041340062319238736</v>
      </c>
      <c r="M11" s="29">
        <f t="shared" si="5"/>
        <v>0.038396653962284116</v>
      </c>
      <c r="N11" s="29">
        <f t="shared" si="6"/>
        <v>0</v>
      </c>
      <c r="O11" s="29">
        <f t="shared" si="7"/>
        <v>0.0017280284720260475</v>
      </c>
    </row>
    <row r="12" spans="1:15" ht="12.75">
      <c r="A12" s="9">
        <v>10</v>
      </c>
      <c r="B12" s="56" t="s">
        <v>96</v>
      </c>
      <c r="C12" s="42">
        <v>165161320</v>
      </c>
      <c r="D12" s="42">
        <v>10858852</v>
      </c>
      <c r="E12" s="42">
        <v>6116031</v>
      </c>
      <c r="F12" s="42">
        <v>4864724</v>
      </c>
      <c r="G12" s="42">
        <v>0</v>
      </c>
      <c r="H12" s="42">
        <v>8437</v>
      </c>
      <c r="I12" s="2">
        <f t="shared" si="1"/>
        <v>187009364</v>
      </c>
      <c r="J12" s="22">
        <f t="shared" si="2"/>
        <v>0.8831713902839646</v>
      </c>
      <c r="K12" s="22">
        <f t="shared" si="3"/>
        <v>0.05806581963457188</v>
      </c>
      <c r="L12" s="22">
        <f t="shared" si="4"/>
        <v>0.03270441045936074</v>
      </c>
      <c r="M12" s="22">
        <f t="shared" si="5"/>
        <v>0.026013264234190966</v>
      </c>
      <c r="N12" s="22">
        <f t="shared" si="6"/>
        <v>0</v>
      </c>
      <c r="O12" s="22">
        <f t="shared" si="7"/>
        <v>4.5115387911805316E-05</v>
      </c>
    </row>
    <row r="13" spans="1:15" ht="12.75">
      <c r="A13" s="47">
        <v>11</v>
      </c>
      <c r="B13" s="53" t="s">
        <v>29</v>
      </c>
      <c r="C13" s="48">
        <v>7635831</v>
      </c>
      <c r="D13" s="48">
        <v>437107</v>
      </c>
      <c r="E13" s="48">
        <v>347543</v>
      </c>
      <c r="F13" s="48">
        <v>2036884</v>
      </c>
      <c r="G13" s="48">
        <v>0</v>
      </c>
      <c r="H13" s="48">
        <v>46453</v>
      </c>
      <c r="I13" s="49">
        <f t="shared" si="1"/>
        <v>10503818</v>
      </c>
      <c r="J13" s="50">
        <f t="shared" si="2"/>
        <v>0.7269576643464309</v>
      </c>
      <c r="K13" s="50">
        <f t="shared" si="3"/>
        <v>0.0416141064134965</v>
      </c>
      <c r="L13" s="50">
        <f t="shared" si="4"/>
        <v>0.03308730216003362</v>
      </c>
      <c r="M13" s="50">
        <f t="shared" si="5"/>
        <v>0.1939184399425047</v>
      </c>
      <c r="N13" s="50">
        <f t="shared" si="6"/>
        <v>0</v>
      </c>
      <c r="O13" s="50">
        <f t="shared" si="7"/>
        <v>0.00442248713753418</v>
      </c>
    </row>
    <row r="14" spans="1:15" s="34" customFormat="1" ht="12.75">
      <c r="A14" s="8">
        <v>12</v>
      </c>
      <c r="B14" s="55" t="s">
        <v>95</v>
      </c>
      <c r="C14" s="41">
        <v>12728872</v>
      </c>
      <c r="D14" s="41">
        <v>187728</v>
      </c>
      <c r="E14" s="41">
        <v>235949</v>
      </c>
      <c r="F14" s="41">
        <v>524864</v>
      </c>
      <c r="G14" s="41">
        <v>0</v>
      </c>
      <c r="H14" s="41">
        <v>0</v>
      </c>
      <c r="I14" s="28">
        <f t="shared" si="1"/>
        <v>13677413</v>
      </c>
      <c r="J14" s="29">
        <f t="shared" si="2"/>
        <v>0.9306490927779983</v>
      </c>
      <c r="K14" s="29">
        <f t="shared" si="3"/>
        <v>0.013725402603547907</v>
      </c>
      <c r="L14" s="29">
        <f t="shared" si="4"/>
        <v>0.017250996222750604</v>
      </c>
      <c r="M14" s="29">
        <f t="shared" si="5"/>
        <v>0.038374508395703194</v>
      </c>
      <c r="N14" s="29">
        <f t="shared" si="6"/>
        <v>0</v>
      </c>
      <c r="O14" s="29">
        <f t="shared" si="7"/>
        <v>0</v>
      </c>
    </row>
    <row r="15" spans="1:15" s="34" customFormat="1" ht="12.75">
      <c r="A15" s="8">
        <v>13</v>
      </c>
      <c r="B15" s="55" t="s">
        <v>30</v>
      </c>
      <c r="C15" s="41">
        <v>7756740</v>
      </c>
      <c r="D15" s="41">
        <v>517127</v>
      </c>
      <c r="E15" s="41">
        <v>590411</v>
      </c>
      <c r="F15" s="41">
        <v>588317</v>
      </c>
      <c r="G15" s="41">
        <v>0</v>
      </c>
      <c r="H15" s="41">
        <v>0</v>
      </c>
      <c r="I15" s="28">
        <f t="shared" si="1"/>
        <v>9452595</v>
      </c>
      <c r="J15" s="29">
        <f t="shared" si="2"/>
        <v>0.8205937099812274</v>
      </c>
      <c r="K15" s="29">
        <f t="shared" si="3"/>
        <v>0.05470741103368969</v>
      </c>
      <c r="L15" s="29">
        <f t="shared" si="4"/>
        <v>0.062460202727399196</v>
      </c>
      <c r="M15" s="29">
        <f t="shared" si="5"/>
        <v>0.062238676257683735</v>
      </c>
      <c r="N15" s="29">
        <f t="shared" si="6"/>
        <v>0</v>
      </c>
      <c r="O15" s="29">
        <f t="shared" si="7"/>
        <v>0</v>
      </c>
    </row>
    <row r="16" spans="1:15" s="34" customFormat="1" ht="12.75">
      <c r="A16" s="8">
        <v>14</v>
      </c>
      <c r="B16" s="55" t="s">
        <v>31</v>
      </c>
      <c r="C16" s="41">
        <v>9283998</v>
      </c>
      <c r="D16" s="41">
        <v>269077</v>
      </c>
      <c r="E16" s="41">
        <v>687539</v>
      </c>
      <c r="F16" s="41">
        <v>1611525</v>
      </c>
      <c r="G16" s="41">
        <v>0</v>
      </c>
      <c r="H16" s="41">
        <v>0</v>
      </c>
      <c r="I16" s="28">
        <f t="shared" si="1"/>
        <v>11852139</v>
      </c>
      <c r="J16" s="29">
        <f t="shared" si="2"/>
        <v>0.7833183529150308</v>
      </c>
      <c r="K16" s="29">
        <f t="shared" si="3"/>
        <v>0.022702821828194893</v>
      </c>
      <c r="L16" s="29">
        <f t="shared" si="4"/>
        <v>0.05800969765879391</v>
      </c>
      <c r="M16" s="29">
        <f t="shared" si="5"/>
        <v>0.1359691275979804</v>
      </c>
      <c r="N16" s="29">
        <f t="shared" si="6"/>
        <v>0</v>
      </c>
      <c r="O16" s="29">
        <f t="shared" si="7"/>
        <v>0</v>
      </c>
    </row>
    <row r="17" spans="1:15" ht="12.75">
      <c r="A17" s="9">
        <v>15</v>
      </c>
      <c r="B17" s="56" t="s">
        <v>32</v>
      </c>
      <c r="C17" s="42">
        <v>16978016</v>
      </c>
      <c r="D17" s="42">
        <v>1105642</v>
      </c>
      <c r="E17" s="42">
        <v>1449662</v>
      </c>
      <c r="F17" s="42">
        <v>1366058</v>
      </c>
      <c r="G17" s="42">
        <v>0</v>
      </c>
      <c r="H17" s="42">
        <v>0</v>
      </c>
      <c r="I17" s="2">
        <f t="shared" si="1"/>
        <v>20899378</v>
      </c>
      <c r="J17" s="22">
        <f t="shared" si="2"/>
        <v>0.8123694398943356</v>
      </c>
      <c r="K17" s="22">
        <f t="shared" si="3"/>
        <v>0.05290310553739925</v>
      </c>
      <c r="L17" s="22">
        <f t="shared" si="4"/>
        <v>0.06936388250406304</v>
      </c>
      <c r="M17" s="22">
        <f t="shared" si="5"/>
        <v>0.0653635720642021</v>
      </c>
      <c r="N17" s="22">
        <f t="shared" si="6"/>
        <v>0</v>
      </c>
      <c r="O17" s="22">
        <f t="shared" si="7"/>
        <v>0</v>
      </c>
    </row>
    <row r="18" spans="1:15" ht="12.75">
      <c r="A18" s="47">
        <v>16</v>
      </c>
      <c r="B18" s="53" t="s">
        <v>33</v>
      </c>
      <c r="C18" s="48">
        <v>45397330</v>
      </c>
      <c r="D18" s="48">
        <v>3059894</v>
      </c>
      <c r="E18" s="48">
        <v>1435462</v>
      </c>
      <c r="F18" s="48">
        <v>2615643</v>
      </c>
      <c r="G18" s="48">
        <v>0</v>
      </c>
      <c r="H18" s="48">
        <v>0</v>
      </c>
      <c r="I18" s="49">
        <f t="shared" si="1"/>
        <v>52508329</v>
      </c>
      <c r="J18" s="50">
        <f t="shared" si="2"/>
        <v>0.8645738850306968</v>
      </c>
      <c r="K18" s="50">
        <f t="shared" si="3"/>
        <v>0.05827445013532996</v>
      </c>
      <c r="L18" s="50">
        <f t="shared" si="4"/>
        <v>0.027337796257047145</v>
      </c>
      <c r="M18" s="50">
        <f t="shared" si="5"/>
        <v>0.04981386857692615</v>
      </c>
      <c r="N18" s="50">
        <f t="shared" si="6"/>
        <v>0</v>
      </c>
      <c r="O18" s="50">
        <f t="shared" si="7"/>
        <v>0</v>
      </c>
    </row>
    <row r="19" spans="1:15" s="34" customFormat="1" ht="12.75">
      <c r="A19" s="8">
        <v>17</v>
      </c>
      <c r="B19" s="55" t="s">
        <v>34</v>
      </c>
      <c r="C19" s="41">
        <v>208828880</v>
      </c>
      <c r="D19" s="41">
        <v>15284345</v>
      </c>
      <c r="E19" s="41">
        <v>17232522</v>
      </c>
      <c r="F19" s="41">
        <v>40056956</v>
      </c>
      <c r="G19" s="41">
        <v>0</v>
      </c>
      <c r="H19" s="41">
        <v>608600</v>
      </c>
      <c r="I19" s="28">
        <f t="shared" si="1"/>
        <v>282011303</v>
      </c>
      <c r="J19" s="29">
        <f t="shared" si="2"/>
        <v>0.7404982629366454</v>
      </c>
      <c r="K19" s="29">
        <f t="shared" si="3"/>
        <v>0.05419763263885916</v>
      </c>
      <c r="L19" s="29">
        <f t="shared" si="4"/>
        <v>0.06110578482735495</v>
      </c>
      <c r="M19" s="29">
        <f t="shared" si="5"/>
        <v>0.14204025006756554</v>
      </c>
      <c r="N19" s="29">
        <f t="shared" si="6"/>
        <v>0</v>
      </c>
      <c r="O19" s="29">
        <f t="shared" si="7"/>
        <v>0.0021580695295748483</v>
      </c>
    </row>
    <row r="20" spans="1:15" s="34" customFormat="1" ht="12.75">
      <c r="A20" s="8">
        <v>18</v>
      </c>
      <c r="B20" s="55" t="s">
        <v>35</v>
      </c>
      <c r="C20" s="41">
        <v>5665971</v>
      </c>
      <c r="D20" s="41">
        <v>257730</v>
      </c>
      <c r="E20" s="41">
        <v>956825</v>
      </c>
      <c r="F20" s="41">
        <v>321758</v>
      </c>
      <c r="G20" s="41">
        <v>0</v>
      </c>
      <c r="H20" s="41">
        <v>0</v>
      </c>
      <c r="I20" s="28">
        <f t="shared" si="1"/>
        <v>7202284</v>
      </c>
      <c r="J20" s="29">
        <f t="shared" si="2"/>
        <v>0.786690860843588</v>
      </c>
      <c r="K20" s="29">
        <f t="shared" si="3"/>
        <v>0.03578448170052722</v>
      </c>
      <c r="L20" s="29">
        <f t="shared" si="4"/>
        <v>0.13285021806971234</v>
      </c>
      <c r="M20" s="29">
        <f t="shared" si="5"/>
        <v>0.0446744393861725</v>
      </c>
      <c r="N20" s="29">
        <f t="shared" si="6"/>
        <v>0</v>
      </c>
      <c r="O20" s="29">
        <f t="shared" si="7"/>
        <v>0</v>
      </c>
    </row>
    <row r="21" spans="1:15" s="34" customFormat="1" ht="12.75">
      <c r="A21" s="8">
        <v>19</v>
      </c>
      <c r="B21" s="55" t="s">
        <v>36</v>
      </c>
      <c r="C21" s="41">
        <v>10558353</v>
      </c>
      <c r="D21" s="41">
        <v>601351</v>
      </c>
      <c r="E21" s="41">
        <v>1409669</v>
      </c>
      <c r="F21" s="41">
        <v>318531</v>
      </c>
      <c r="G21" s="41">
        <v>0</v>
      </c>
      <c r="H21" s="41">
        <v>0</v>
      </c>
      <c r="I21" s="28">
        <f t="shared" si="1"/>
        <v>12887904</v>
      </c>
      <c r="J21" s="29">
        <f t="shared" si="2"/>
        <v>0.8192451619751357</v>
      </c>
      <c r="K21" s="29">
        <f t="shared" si="3"/>
        <v>0.04666010857933144</v>
      </c>
      <c r="L21" s="29">
        <f t="shared" si="4"/>
        <v>0.10937922877141233</v>
      </c>
      <c r="M21" s="29">
        <f t="shared" si="5"/>
        <v>0.024715500674120476</v>
      </c>
      <c r="N21" s="29">
        <f t="shared" si="6"/>
        <v>0</v>
      </c>
      <c r="O21" s="29">
        <f t="shared" si="7"/>
        <v>0</v>
      </c>
    </row>
    <row r="22" spans="1:15" ht="12.75">
      <c r="A22" s="9">
        <v>20</v>
      </c>
      <c r="B22" s="56" t="s">
        <v>37</v>
      </c>
      <c r="C22" s="42">
        <v>25648350</v>
      </c>
      <c r="D22" s="42">
        <v>1447767</v>
      </c>
      <c r="E22" s="42">
        <v>2117030</v>
      </c>
      <c r="F22" s="42">
        <v>1555967</v>
      </c>
      <c r="G22" s="42">
        <v>0</v>
      </c>
      <c r="H22" s="42">
        <v>1250</v>
      </c>
      <c r="I22" s="2">
        <f t="shared" si="1"/>
        <v>30770364</v>
      </c>
      <c r="J22" s="22">
        <f t="shared" si="2"/>
        <v>0.833540675696914</v>
      </c>
      <c r="K22" s="22">
        <f t="shared" si="3"/>
        <v>0.04705069462291704</v>
      </c>
      <c r="L22" s="22">
        <f t="shared" si="4"/>
        <v>0.06880094106134071</v>
      </c>
      <c r="M22" s="22">
        <f t="shared" si="5"/>
        <v>0.050567065114991816</v>
      </c>
      <c r="N22" s="22">
        <f t="shared" si="6"/>
        <v>0</v>
      </c>
      <c r="O22" s="22">
        <f t="shared" si="7"/>
        <v>4.062350383635371E-05</v>
      </c>
    </row>
    <row r="23" spans="1:15" ht="12.75">
      <c r="A23" s="47">
        <v>21</v>
      </c>
      <c r="B23" s="53" t="s">
        <v>38</v>
      </c>
      <c r="C23" s="48">
        <v>12993500</v>
      </c>
      <c r="D23" s="48">
        <v>1280262</v>
      </c>
      <c r="E23" s="48">
        <v>1223437</v>
      </c>
      <c r="F23" s="48">
        <v>603918</v>
      </c>
      <c r="G23" s="48">
        <v>0</v>
      </c>
      <c r="H23" s="48">
        <v>0</v>
      </c>
      <c r="I23" s="49">
        <f t="shared" si="1"/>
        <v>16101117</v>
      </c>
      <c r="J23" s="50">
        <f t="shared" si="2"/>
        <v>0.806993701120239</v>
      </c>
      <c r="K23" s="50">
        <f t="shared" si="3"/>
        <v>0.07951386229911875</v>
      </c>
      <c r="L23" s="50">
        <f t="shared" si="4"/>
        <v>0.07598460404952029</v>
      </c>
      <c r="M23" s="50">
        <f t="shared" si="5"/>
        <v>0.03750783253112191</v>
      </c>
      <c r="N23" s="50">
        <f t="shared" si="6"/>
        <v>0</v>
      </c>
      <c r="O23" s="50">
        <f t="shared" si="7"/>
        <v>0</v>
      </c>
    </row>
    <row r="24" spans="1:15" s="34" customFormat="1" ht="12.75">
      <c r="A24" s="8">
        <v>22</v>
      </c>
      <c r="B24" s="55" t="s">
        <v>39</v>
      </c>
      <c r="C24" s="41">
        <v>14203636</v>
      </c>
      <c r="D24" s="41">
        <v>520442</v>
      </c>
      <c r="E24" s="41">
        <v>621487</v>
      </c>
      <c r="F24" s="41">
        <v>955866</v>
      </c>
      <c r="G24" s="41">
        <v>0</v>
      </c>
      <c r="H24" s="41">
        <v>0</v>
      </c>
      <c r="I24" s="28">
        <f t="shared" si="1"/>
        <v>16301431</v>
      </c>
      <c r="J24" s="29">
        <f t="shared" si="2"/>
        <v>0.8713122179273709</v>
      </c>
      <c r="K24" s="29">
        <f t="shared" si="3"/>
        <v>0.031926154213087185</v>
      </c>
      <c r="L24" s="29">
        <f t="shared" si="4"/>
        <v>0.03812468978950376</v>
      </c>
      <c r="M24" s="29">
        <f t="shared" si="5"/>
        <v>0.05863693807003815</v>
      </c>
      <c r="N24" s="29">
        <f t="shared" si="6"/>
        <v>0</v>
      </c>
      <c r="O24" s="29">
        <f t="shared" si="7"/>
        <v>0</v>
      </c>
    </row>
    <row r="25" spans="1:15" s="34" customFormat="1" ht="12.75">
      <c r="A25" s="8">
        <v>23</v>
      </c>
      <c r="B25" s="55" t="s">
        <v>40</v>
      </c>
      <c r="C25" s="41">
        <v>65496573</v>
      </c>
      <c r="D25" s="41">
        <v>3472762</v>
      </c>
      <c r="E25" s="41">
        <v>4398729</v>
      </c>
      <c r="F25" s="41">
        <v>2669647</v>
      </c>
      <c r="G25" s="41">
        <v>0</v>
      </c>
      <c r="H25" s="41">
        <v>0</v>
      </c>
      <c r="I25" s="28">
        <f t="shared" si="1"/>
        <v>76037711</v>
      </c>
      <c r="J25" s="29">
        <f t="shared" si="2"/>
        <v>0.8613696038272378</v>
      </c>
      <c r="K25" s="29">
        <f t="shared" si="3"/>
        <v>0.045671574726914126</v>
      </c>
      <c r="L25" s="29">
        <f t="shared" si="4"/>
        <v>0.057849308483260364</v>
      </c>
      <c r="M25" s="29">
        <f t="shared" si="5"/>
        <v>0.035109512962587734</v>
      </c>
      <c r="N25" s="29">
        <f t="shared" si="6"/>
        <v>0</v>
      </c>
      <c r="O25" s="29">
        <f t="shared" si="7"/>
        <v>0</v>
      </c>
    </row>
    <row r="26" spans="1:15" s="34" customFormat="1" ht="12.75">
      <c r="A26" s="8">
        <v>24</v>
      </c>
      <c r="B26" s="55" t="s">
        <v>41</v>
      </c>
      <c r="C26" s="41">
        <v>24339815</v>
      </c>
      <c r="D26" s="41">
        <v>2974610</v>
      </c>
      <c r="E26" s="41">
        <v>967139</v>
      </c>
      <c r="F26" s="41">
        <v>3533847</v>
      </c>
      <c r="G26" s="41">
        <v>0</v>
      </c>
      <c r="H26" s="41">
        <v>0</v>
      </c>
      <c r="I26" s="28">
        <f t="shared" si="1"/>
        <v>31815411</v>
      </c>
      <c r="J26" s="29">
        <f t="shared" si="2"/>
        <v>0.7650322354785861</v>
      </c>
      <c r="K26" s="29">
        <f t="shared" si="3"/>
        <v>0.09349588474591763</v>
      </c>
      <c r="L26" s="29">
        <f t="shared" si="4"/>
        <v>0.03039844432624177</v>
      </c>
      <c r="M26" s="29">
        <f t="shared" si="5"/>
        <v>0.11107343544925445</v>
      </c>
      <c r="N26" s="29">
        <f t="shared" si="6"/>
        <v>0</v>
      </c>
      <c r="O26" s="29">
        <f t="shared" si="7"/>
        <v>0</v>
      </c>
    </row>
    <row r="27" spans="1:15" ht="12.75">
      <c r="A27" s="9">
        <v>25</v>
      </c>
      <c r="B27" s="56" t="s">
        <v>42</v>
      </c>
      <c r="C27" s="42">
        <v>11785328</v>
      </c>
      <c r="D27" s="42">
        <v>494821</v>
      </c>
      <c r="E27" s="42">
        <v>598187</v>
      </c>
      <c r="F27" s="42">
        <v>385741</v>
      </c>
      <c r="G27" s="42">
        <v>0</v>
      </c>
      <c r="H27" s="42">
        <v>0</v>
      </c>
      <c r="I27" s="2">
        <f t="shared" si="1"/>
        <v>13264077</v>
      </c>
      <c r="J27" s="22">
        <f t="shared" si="2"/>
        <v>0.8885147455039654</v>
      </c>
      <c r="K27" s="22">
        <f t="shared" si="3"/>
        <v>0.037305347367932194</v>
      </c>
      <c r="L27" s="22">
        <f t="shared" si="4"/>
        <v>0.045098275590529216</v>
      </c>
      <c r="M27" s="22">
        <f t="shared" si="5"/>
        <v>0.02908163153757325</v>
      </c>
      <c r="N27" s="22">
        <f t="shared" si="6"/>
        <v>0</v>
      </c>
      <c r="O27" s="22">
        <f t="shared" si="7"/>
        <v>0</v>
      </c>
    </row>
    <row r="28" spans="1:15" ht="12.75">
      <c r="A28" s="47">
        <v>26</v>
      </c>
      <c r="B28" s="53" t="s">
        <v>111</v>
      </c>
      <c r="C28" s="48">
        <v>226015558</v>
      </c>
      <c r="D28" s="48">
        <v>18356980</v>
      </c>
      <c r="E28" s="48">
        <v>13800953</v>
      </c>
      <c r="F28" s="48">
        <v>12607928</v>
      </c>
      <c r="G28" s="48">
        <v>0</v>
      </c>
      <c r="H28" s="48">
        <v>526727</v>
      </c>
      <c r="I28" s="49">
        <f t="shared" si="1"/>
        <v>271308146</v>
      </c>
      <c r="J28" s="50">
        <f t="shared" si="2"/>
        <v>0.83305850315309</v>
      </c>
      <c r="K28" s="50">
        <f t="shared" si="3"/>
        <v>0.0676609982805308</v>
      </c>
      <c r="L28" s="50">
        <f t="shared" si="4"/>
        <v>0.05086818513735301</v>
      </c>
      <c r="M28" s="50">
        <f t="shared" si="5"/>
        <v>0.04647087890976926</v>
      </c>
      <c r="N28" s="50">
        <f t="shared" si="6"/>
        <v>0</v>
      </c>
      <c r="O28" s="50">
        <f t="shared" si="7"/>
        <v>0.0019414345192569338</v>
      </c>
    </row>
    <row r="29" spans="1:15" s="34" customFormat="1" ht="12.75">
      <c r="A29" s="8">
        <v>27</v>
      </c>
      <c r="B29" s="55" t="s">
        <v>94</v>
      </c>
      <c r="C29" s="41">
        <v>29835006</v>
      </c>
      <c r="D29" s="41">
        <v>1488025</v>
      </c>
      <c r="E29" s="41">
        <v>1285352</v>
      </c>
      <c r="F29" s="41">
        <v>1671836</v>
      </c>
      <c r="G29" s="41">
        <v>0</v>
      </c>
      <c r="H29" s="41">
        <v>0</v>
      </c>
      <c r="I29" s="28">
        <f t="shared" si="1"/>
        <v>34280219</v>
      </c>
      <c r="J29" s="29">
        <f t="shared" si="2"/>
        <v>0.8703271703135852</v>
      </c>
      <c r="K29" s="29">
        <f t="shared" si="3"/>
        <v>0.043407686514488134</v>
      </c>
      <c r="L29" s="29">
        <f t="shared" si="4"/>
        <v>0.03749544307170266</v>
      </c>
      <c r="M29" s="29">
        <f t="shared" si="5"/>
        <v>0.04876970010022398</v>
      </c>
      <c r="N29" s="29">
        <f t="shared" si="6"/>
        <v>0</v>
      </c>
      <c r="O29" s="29">
        <f t="shared" si="7"/>
        <v>0</v>
      </c>
    </row>
    <row r="30" spans="1:15" s="34" customFormat="1" ht="12.75">
      <c r="A30" s="8">
        <v>28</v>
      </c>
      <c r="B30" s="55" t="s">
        <v>43</v>
      </c>
      <c r="C30" s="41">
        <v>139683432</v>
      </c>
      <c r="D30" s="41">
        <v>8145458</v>
      </c>
      <c r="E30" s="41">
        <v>7212484</v>
      </c>
      <c r="F30" s="41">
        <v>25278555</v>
      </c>
      <c r="G30" s="41">
        <v>0</v>
      </c>
      <c r="H30" s="41">
        <v>95716</v>
      </c>
      <c r="I30" s="28">
        <f t="shared" si="1"/>
        <v>180415645</v>
      </c>
      <c r="J30" s="29">
        <f t="shared" si="2"/>
        <v>0.7742312591571535</v>
      </c>
      <c r="K30" s="29">
        <f t="shared" si="3"/>
        <v>0.045148290770459516</v>
      </c>
      <c r="L30" s="29">
        <f t="shared" si="4"/>
        <v>0.03997704301087636</v>
      </c>
      <c r="M30" s="29">
        <f t="shared" si="5"/>
        <v>0.14011287657453433</v>
      </c>
      <c r="N30" s="29">
        <f t="shared" si="6"/>
        <v>0</v>
      </c>
      <c r="O30" s="29">
        <f t="shared" si="7"/>
        <v>0.0005305304869763374</v>
      </c>
    </row>
    <row r="31" spans="1:15" s="34" customFormat="1" ht="12.75">
      <c r="A31" s="8">
        <v>29</v>
      </c>
      <c r="B31" s="55" t="s">
        <v>44</v>
      </c>
      <c r="C31" s="41">
        <v>71182441</v>
      </c>
      <c r="D31" s="41">
        <v>3886185</v>
      </c>
      <c r="E31" s="41">
        <v>3897369</v>
      </c>
      <c r="F31" s="41">
        <v>4773072</v>
      </c>
      <c r="G31" s="41">
        <v>0</v>
      </c>
      <c r="H31" s="41">
        <v>97419</v>
      </c>
      <c r="I31" s="28">
        <f t="shared" si="1"/>
        <v>83836486</v>
      </c>
      <c r="J31" s="29">
        <f t="shared" si="2"/>
        <v>0.8490627934954239</v>
      </c>
      <c r="K31" s="29">
        <f t="shared" si="3"/>
        <v>0.046354340280913016</v>
      </c>
      <c r="L31" s="29">
        <f t="shared" si="4"/>
        <v>0.04648774281880087</v>
      </c>
      <c r="M31" s="29">
        <f t="shared" si="5"/>
        <v>0.056933111437900676</v>
      </c>
      <c r="N31" s="29">
        <f t="shared" si="6"/>
        <v>0</v>
      </c>
      <c r="O31" s="29">
        <f t="shared" si="7"/>
        <v>0.0011620119669614969</v>
      </c>
    </row>
    <row r="32" spans="1:15" ht="12.75">
      <c r="A32" s="9">
        <v>30</v>
      </c>
      <c r="B32" s="56" t="s">
        <v>45</v>
      </c>
      <c r="C32" s="42">
        <v>12713418</v>
      </c>
      <c r="D32" s="42">
        <v>542425</v>
      </c>
      <c r="E32" s="42">
        <v>380060</v>
      </c>
      <c r="F32" s="42">
        <v>603277</v>
      </c>
      <c r="G32" s="42">
        <v>0</v>
      </c>
      <c r="H32" s="42">
        <v>34400</v>
      </c>
      <c r="I32" s="2">
        <f t="shared" si="1"/>
        <v>14273580</v>
      </c>
      <c r="J32" s="22">
        <f t="shared" si="2"/>
        <v>0.8906958170269828</v>
      </c>
      <c r="K32" s="22">
        <f t="shared" si="3"/>
        <v>0.03800202892336751</v>
      </c>
      <c r="L32" s="22">
        <f t="shared" si="4"/>
        <v>0.026626816818205383</v>
      </c>
      <c r="M32" s="22">
        <f t="shared" si="5"/>
        <v>0.04226529013744274</v>
      </c>
      <c r="N32" s="22">
        <f t="shared" si="6"/>
        <v>0</v>
      </c>
      <c r="O32" s="22">
        <f t="shared" si="7"/>
        <v>0.002410047094001645</v>
      </c>
    </row>
    <row r="33" spans="1:15" ht="12.75">
      <c r="A33" s="47">
        <v>31</v>
      </c>
      <c r="B33" s="53" t="s">
        <v>46</v>
      </c>
      <c r="C33" s="48">
        <v>27896594</v>
      </c>
      <c r="D33" s="48">
        <v>1155030</v>
      </c>
      <c r="E33" s="48">
        <v>1588120</v>
      </c>
      <c r="F33" s="48">
        <v>8236516</v>
      </c>
      <c r="G33" s="48">
        <v>0</v>
      </c>
      <c r="H33" s="48">
        <v>0</v>
      </c>
      <c r="I33" s="49">
        <f t="shared" si="1"/>
        <v>38876260</v>
      </c>
      <c r="J33" s="50">
        <f t="shared" si="2"/>
        <v>0.7175740156074684</v>
      </c>
      <c r="K33" s="50">
        <f t="shared" si="3"/>
        <v>0.029710419675143648</v>
      </c>
      <c r="L33" s="50">
        <f t="shared" si="4"/>
        <v>0.04085063738127073</v>
      </c>
      <c r="M33" s="50">
        <f t="shared" si="5"/>
        <v>0.2118649273361172</v>
      </c>
      <c r="N33" s="50">
        <f t="shared" si="6"/>
        <v>0</v>
      </c>
      <c r="O33" s="50">
        <f t="shared" si="7"/>
        <v>0</v>
      </c>
    </row>
    <row r="34" spans="1:15" s="34" customFormat="1" ht="12.75">
      <c r="A34" s="8">
        <v>32</v>
      </c>
      <c r="B34" s="55" t="s">
        <v>47</v>
      </c>
      <c r="C34" s="41">
        <v>111339223</v>
      </c>
      <c r="D34" s="41">
        <v>5566722</v>
      </c>
      <c r="E34" s="41">
        <v>2365071</v>
      </c>
      <c r="F34" s="41">
        <v>4480148</v>
      </c>
      <c r="G34" s="41">
        <v>0</v>
      </c>
      <c r="H34" s="41">
        <v>0</v>
      </c>
      <c r="I34" s="28">
        <f t="shared" si="1"/>
        <v>123751164</v>
      </c>
      <c r="J34" s="29">
        <f t="shared" si="2"/>
        <v>0.8997024302737063</v>
      </c>
      <c r="K34" s="29">
        <f t="shared" si="3"/>
        <v>0.04498318900661007</v>
      </c>
      <c r="L34" s="29">
        <f t="shared" si="4"/>
        <v>0.01911150508450975</v>
      </c>
      <c r="M34" s="29">
        <f t="shared" si="5"/>
        <v>0.036202875635173826</v>
      </c>
      <c r="N34" s="29">
        <f t="shared" si="6"/>
        <v>0</v>
      </c>
      <c r="O34" s="29">
        <f t="shared" si="7"/>
        <v>0</v>
      </c>
    </row>
    <row r="35" spans="1:15" s="34" customFormat="1" ht="12.75">
      <c r="A35" s="8">
        <v>33</v>
      </c>
      <c r="B35" s="55" t="s">
        <v>48</v>
      </c>
      <c r="C35" s="41">
        <v>8402554</v>
      </c>
      <c r="D35" s="41">
        <v>665983</v>
      </c>
      <c r="E35" s="41">
        <v>1258884</v>
      </c>
      <c r="F35" s="41">
        <v>386499</v>
      </c>
      <c r="G35" s="41">
        <v>9191</v>
      </c>
      <c r="H35" s="41">
        <v>0</v>
      </c>
      <c r="I35" s="28">
        <f t="shared" si="1"/>
        <v>10723111</v>
      </c>
      <c r="J35" s="29">
        <f t="shared" si="2"/>
        <v>0.7835929330583261</v>
      </c>
      <c r="K35" s="29">
        <f t="shared" si="3"/>
        <v>0.062107256000614</v>
      </c>
      <c r="L35" s="29">
        <f t="shared" si="4"/>
        <v>0.11739913911177456</v>
      </c>
      <c r="M35" s="29">
        <f t="shared" si="5"/>
        <v>0.036043551167193925</v>
      </c>
      <c r="N35" s="29">
        <f t="shared" si="6"/>
        <v>0.0008571206620914397</v>
      </c>
      <c r="O35" s="29">
        <f t="shared" si="7"/>
        <v>0</v>
      </c>
    </row>
    <row r="36" spans="1:15" s="34" customFormat="1" ht="12.75">
      <c r="A36" s="8">
        <v>34</v>
      </c>
      <c r="B36" s="55" t="s">
        <v>49</v>
      </c>
      <c r="C36" s="41">
        <v>22290579</v>
      </c>
      <c r="D36" s="41">
        <v>1189224</v>
      </c>
      <c r="E36" s="41">
        <v>2745111</v>
      </c>
      <c r="F36" s="41">
        <v>859899</v>
      </c>
      <c r="G36" s="41">
        <v>0</v>
      </c>
      <c r="H36" s="41">
        <v>223572</v>
      </c>
      <c r="I36" s="28">
        <f t="shared" si="1"/>
        <v>27308385</v>
      </c>
      <c r="J36" s="29">
        <f t="shared" si="2"/>
        <v>0.8162540186832725</v>
      </c>
      <c r="K36" s="29">
        <f t="shared" si="3"/>
        <v>0.04354794324160876</v>
      </c>
      <c r="L36" s="29">
        <f t="shared" si="4"/>
        <v>0.10052264167214575</v>
      </c>
      <c r="M36" s="29">
        <f t="shared" si="5"/>
        <v>0.031488460412433764</v>
      </c>
      <c r="N36" s="29">
        <f t="shared" si="6"/>
        <v>0</v>
      </c>
      <c r="O36" s="29">
        <f t="shared" si="7"/>
        <v>0.00818693599053917</v>
      </c>
    </row>
    <row r="37" spans="1:15" ht="12.75">
      <c r="A37" s="9">
        <v>35</v>
      </c>
      <c r="B37" s="56" t="s">
        <v>50</v>
      </c>
      <c r="C37" s="42">
        <v>31169928</v>
      </c>
      <c r="D37" s="42">
        <v>1985381</v>
      </c>
      <c r="E37" s="42">
        <v>2262053</v>
      </c>
      <c r="F37" s="42">
        <v>1902864</v>
      </c>
      <c r="G37" s="42">
        <v>0</v>
      </c>
      <c r="H37" s="42">
        <v>0</v>
      </c>
      <c r="I37" s="2">
        <f t="shared" si="1"/>
        <v>37320226</v>
      </c>
      <c r="J37" s="22">
        <f t="shared" si="2"/>
        <v>0.8352020161935783</v>
      </c>
      <c r="K37" s="22">
        <f t="shared" si="3"/>
        <v>0.05319852564665605</v>
      </c>
      <c r="L37" s="22">
        <f t="shared" si="4"/>
        <v>0.06061198557586441</v>
      </c>
      <c r="M37" s="22">
        <f t="shared" si="5"/>
        <v>0.05098747258390129</v>
      </c>
      <c r="N37" s="22">
        <f t="shared" si="6"/>
        <v>0</v>
      </c>
      <c r="O37" s="22">
        <f t="shared" si="7"/>
        <v>0</v>
      </c>
    </row>
    <row r="38" spans="1:15" ht="12.75">
      <c r="A38" s="47">
        <v>36</v>
      </c>
      <c r="B38" s="53" t="s">
        <v>93</v>
      </c>
      <c r="C38" s="48">
        <v>53726713</v>
      </c>
      <c r="D38" s="48">
        <v>4783453</v>
      </c>
      <c r="E38" s="48">
        <v>8098064</v>
      </c>
      <c r="F38" s="48">
        <v>2259885</v>
      </c>
      <c r="G38" s="48">
        <v>0</v>
      </c>
      <c r="H38" s="48">
        <v>0</v>
      </c>
      <c r="I38" s="49">
        <f t="shared" si="1"/>
        <v>68868115</v>
      </c>
      <c r="J38" s="50">
        <f t="shared" si="2"/>
        <v>0.7801391543822566</v>
      </c>
      <c r="K38" s="50">
        <f t="shared" si="3"/>
        <v>0.06945816652597504</v>
      </c>
      <c r="L38" s="50">
        <f t="shared" si="4"/>
        <v>0.11758800135592502</v>
      </c>
      <c r="M38" s="50">
        <f t="shared" si="5"/>
        <v>0.03281467773584336</v>
      </c>
      <c r="N38" s="50">
        <f t="shared" si="6"/>
        <v>0</v>
      </c>
      <c r="O38" s="50">
        <f t="shared" si="7"/>
        <v>0</v>
      </c>
    </row>
    <row r="39" spans="1:15" s="34" customFormat="1" ht="12.75">
      <c r="A39" s="8">
        <v>37</v>
      </c>
      <c r="B39" s="55" t="s">
        <v>51</v>
      </c>
      <c r="C39" s="41">
        <v>106926202</v>
      </c>
      <c r="D39" s="41">
        <v>4319363</v>
      </c>
      <c r="E39" s="41">
        <v>4002321</v>
      </c>
      <c r="F39" s="41">
        <v>5148789</v>
      </c>
      <c r="G39" s="41">
        <v>0</v>
      </c>
      <c r="H39" s="41">
        <v>0</v>
      </c>
      <c r="I39" s="28">
        <f t="shared" si="1"/>
        <v>120396675</v>
      </c>
      <c r="J39" s="29">
        <f t="shared" si="2"/>
        <v>0.8881159051942257</v>
      </c>
      <c r="K39" s="29">
        <f t="shared" si="3"/>
        <v>0.035876098737776606</v>
      </c>
      <c r="L39" s="29">
        <f t="shared" si="4"/>
        <v>0.0332427868128418</v>
      </c>
      <c r="M39" s="29">
        <f t="shared" si="5"/>
        <v>0.04276520925515592</v>
      </c>
      <c r="N39" s="29">
        <f t="shared" si="6"/>
        <v>0</v>
      </c>
      <c r="O39" s="29">
        <f t="shared" si="7"/>
        <v>0</v>
      </c>
    </row>
    <row r="40" spans="1:15" s="34" customFormat="1" ht="12.75">
      <c r="A40" s="8">
        <v>38</v>
      </c>
      <c r="B40" s="55" t="s">
        <v>82</v>
      </c>
      <c r="C40" s="41">
        <v>28797357</v>
      </c>
      <c r="D40" s="41">
        <v>1466408</v>
      </c>
      <c r="E40" s="41">
        <v>877654</v>
      </c>
      <c r="F40" s="41">
        <v>718526</v>
      </c>
      <c r="G40" s="41">
        <v>0</v>
      </c>
      <c r="H40" s="41">
        <v>0</v>
      </c>
      <c r="I40" s="28">
        <f t="shared" si="1"/>
        <v>31859945</v>
      </c>
      <c r="J40" s="29">
        <f t="shared" si="2"/>
        <v>0.903873405933375</v>
      </c>
      <c r="K40" s="29">
        <f t="shared" si="3"/>
        <v>0.046026695902959026</v>
      </c>
      <c r="L40" s="29">
        <f t="shared" si="4"/>
        <v>0.027547254083458084</v>
      </c>
      <c r="M40" s="29">
        <f t="shared" si="5"/>
        <v>0.022552644080207924</v>
      </c>
      <c r="N40" s="29">
        <f t="shared" si="6"/>
        <v>0</v>
      </c>
      <c r="O40" s="29">
        <f t="shared" si="7"/>
        <v>0</v>
      </c>
    </row>
    <row r="41" spans="1:15" s="34" customFormat="1" ht="12.75">
      <c r="A41" s="8">
        <v>39</v>
      </c>
      <c r="B41" s="55" t="s">
        <v>52</v>
      </c>
      <c r="C41" s="41">
        <v>11469348</v>
      </c>
      <c r="D41" s="41">
        <v>2109690</v>
      </c>
      <c r="E41" s="41">
        <v>1247662</v>
      </c>
      <c r="F41" s="41">
        <v>532371</v>
      </c>
      <c r="G41" s="41">
        <v>0</v>
      </c>
      <c r="H41" s="41">
        <v>0</v>
      </c>
      <c r="I41" s="28">
        <f t="shared" si="1"/>
        <v>15359071</v>
      </c>
      <c r="J41" s="29">
        <f t="shared" si="2"/>
        <v>0.7467475083616711</v>
      </c>
      <c r="K41" s="29">
        <f t="shared" si="3"/>
        <v>0.13735791702505964</v>
      </c>
      <c r="L41" s="29">
        <f t="shared" si="4"/>
        <v>0.08123290790178651</v>
      </c>
      <c r="M41" s="29">
        <f t="shared" si="5"/>
        <v>0.03466166671148275</v>
      </c>
      <c r="N41" s="29">
        <f t="shared" si="6"/>
        <v>0</v>
      </c>
      <c r="O41" s="29">
        <f t="shared" si="7"/>
        <v>0</v>
      </c>
    </row>
    <row r="42" spans="1:15" ht="12.75">
      <c r="A42" s="9">
        <v>40</v>
      </c>
      <c r="B42" s="56" t="s">
        <v>53</v>
      </c>
      <c r="C42" s="42">
        <v>104611475</v>
      </c>
      <c r="D42" s="42">
        <v>6000243</v>
      </c>
      <c r="E42" s="42">
        <v>6288959</v>
      </c>
      <c r="F42" s="42">
        <v>6514901</v>
      </c>
      <c r="G42" s="42">
        <v>0</v>
      </c>
      <c r="H42" s="42">
        <v>0</v>
      </c>
      <c r="I42" s="2">
        <f t="shared" si="1"/>
        <v>123415578</v>
      </c>
      <c r="J42" s="22">
        <f t="shared" si="2"/>
        <v>0.8476359037916591</v>
      </c>
      <c r="K42" s="22">
        <f t="shared" si="3"/>
        <v>0.04861819793932335</v>
      </c>
      <c r="L42" s="22">
        <f t="shared" si="4"/>
        <v>0.050957578467120256</v>
      </c>
      <c r="M42" s="22">
        <f t="shared" si="5"/>
        <v>0.05278831980189729</v>
      </c>
      <c r="N42" s="22">
        <f t="shared" si="6"/>
        <v>0</v>
      </c>
      <c r="O42" s="22">
        <f t="shared" si="7"/>
        <v>0</v>
      </c>
    </row>
    <row r="43" spans="1:15" ht="12.75">
      <c r="A43" s="47">
        <v>41</v>
      </c>
      <c r="B43" s="53" t="s">
        <v>54</v>
      </c>
      <c r="C43" s="48">
        <v>9110743</v>
      </c>
      <c r="D43" s="48">
        <v>737767</v>
      </c>
      <c r="E43" s="48">
        <v>728258</v>
      </c>
      <c r="F43" s="48">
        <v>5749569</v>
      </c>
      <c r="G43" s="48">
        <v>0</v>
      </c>
      <c r="H43" s="48">
        <v>0</v>
      </c>
      <c r="I43" s="49">
        <f t="shared" si="1"/>
        <v>16326337</v>
      </c>
      <c r="J43" s="50">
        <f t="shared" si="2"/>
        <v>0.5580396264024196</v>
      </c>
      <c r="K43" s="50">
        <f t="shared" si="3"/>
        <v>0.04518876463226258</v>
      </c>
      <c r="L43" s="50">
        <f t="shared" si="4"/>
        <v>0.04460633147533338</v>
      </c>
      <c r="M43" s="50">
        <f t="shared" si="5"/>
        <v>0.35216527748998444</v>
      </c>
      <c r="N43" s="50">
        <f t="shared" si="6"/>
        <v>0</v>
      </c>
      <c r="O43" s="50">
        <f t="shared" si="7"/>
        <v>0</v>
      </c>
    </row>
    <row r="44" spans="1:15" s="34" customFormat="1" ht="12.75">
      <c r="A44" s="8">
        <v>42</v>
      </c>
      <c r="B44" s="55" t="s">
        <v>55</v>
      </c>
      <c r="C44" s="41">
        <v>17014714</v>
      </c>
      <c r="D44" s="41">
        <v>1187016</v>
      </c>
      <c r="E44" s="41">
        <v>1013686</v>
      </c>
      <c r="F44" s="41">
        <v>965060</v>
      </c>
      <c r="G44" s="41">
        <v>0</v>
      </c>
      <c r="H44" s="41">
        <v>0</v>
      </c>
      <c r="I44" s="28">
        <f t="shared" si="1"/>
        <v>20180476</v>
      </c>
      <c r="J44" s="29">
        <f t="shared" si="2"/>
        <v>0.8431274861901176</v>
      </c>
      <c r="K44" s="29">
        <f t="shared" si="3"/>
        <v>0.058820019904386796</v>
      </c>
      <c r="L44" s="29">
        <f t="shared" si="4"/>
        <v>0.05023102527413129</v>
      </c>
      <c r="M44" s="29">
        <f t="shared" si="5"/>
        <v>0.04782146863136429</v>
      </c>
      <c r="N44" s="29">
        <f t="shared" si="6"/>
        <v>0</v>
      </c>
      <c r="O44" s="29">
        <f t="shared" si="7"/>
        <v>0</v>
      </c>
    </row>
    <row r="45" spans="1:15" s="34" customFormat="1" ht="12.75">
      <c r="A45" s="8">
        <v>43</v>
      </c>
      <c r="B45" s="55" t="s">
        <v>56</v>
      </c>
      <c r="C45" s="41">
        <v>26663974</v>
      </c>
      <c r="D45" s="41">
        <v>2147150</v>
      </c>
      <c r="E45" s="41">
        <v>1283330</v>
      </c>
      <c r="F45" s="41">
        <v>914727</v>
      </c>
      <c r="G45" s="41">
        <v>0</v>
      </c>
      <c r="H45" s="41">
        <v>0</v>
      </c>
      <c r="I45" s="28">
        <f t="shared" si="1"/>
        <v>31009181</v>
      </c>
      <c r="J45" s="29">
        <f t="shared" si="2"/>
        <v>0.8598735322935488</v>
      </c>
      <c r="K45" s="29">
        <f t="shared" si="3"/>
        <v>0.06924239630837074</v>
      </c>
      <c r="L45" s="29">
        <f t="shared" si="4"/>
        <v>0.041385485156799205</v>
      </c>
      <c r="M45" s="29">
        <f t="shared" si="5"/>
        <v>0.029498586241281252</v>
      </c>
      <c r="N45" s="29">
        <f t="shared" si="6"/>
        <v>0</v>
      </c>
      <c r="O45" s="29">
        <f t="shared" si="7"/>
        <v>0</v>
      </c>
    </row>
    <row r="46" spans="1:15" s="34" customFormat="1" ht="12.75">
      <c r="A46" s="8">
        <v>44</v>
      </c>
      <c r="B46" s="55" t="s">
        <v>83</v>
      </c>
      <c r="C46" s="41">
        <v>30315579</v>
      </c>
      <c r="D46" s="41">
        <v>3614186</v>
      </c>
      <c r="E46" s="41">
        <v>2377213</v>
      </c>
      <c r="F46" s="41">
        <v>1311544</v>
      </c>
      <c r="G46" s="41">
        <v>0</v>
      </c>
      <c r="H46" s="41">
        <v>0</v>
      </c>
      <c r="I46" s="28">
        <f t="shared" si="1"/>
        <v>37618522</v>
      </c>
      <c r="J46" s="29">
        <f t="shared" si="2"/>
        <v>0.8058684230071559</v>
      </c>
      <c r="K46" s="29">
        <f t="shared" si="3"/>
        <v>0.09607464110365634</v>
      </c>
      <c r="L46" s="29">
        <f t="shared" si="4"/>
        <v>0.0631926209115818</v>
      </c>
      <c r="M46" s="29">
        <f t="shared" si="5"/>
        <v>0.034864314977605976</v>
      </c>
      <c r="N46" s="29">
        <f t="shared" si="6"/>
        <v>0</v>
      </c>
      <c r="O46" s="29">
        <f t="shared" si="7"/>
        <v>0</v>
      </c>
    </row>
    <row r="47" spans="1:15" ht="12.75">
      <c r="A47" s="9">
        <v>45</v>
      </c>
      <c r="B47" s="56" t="s">
        <v>97</v>
      </c>
      <c r="C47" s="42">
        <v>72571905</v>
      </c>
      <c r="D47" s="42">
        <v>2161051</v>
      </c>
      <c r="E47" s="42">
        <v>1596852</v>
      </c>
      <c r="F47" s="42">
        <v>3160582</v>
      </c>
      <c r="G47" s="42">
        <v>0</v>
      </c>
      <c r="H47" s="42">
        <v>1967486</v>
      </c>
      <c r="I47" s="2">
        <f t="shared" si="1"/>
        <v>81457876</v>
      </c>
      <c r="J47" s="22">
        <f t="shared" si="2"/>
        <v>0.8909132985495473</v>
      </c>
      <c r="K47" s="22">
        <f t="shared" si="3"/>
        <v>0.026529675288857274</v>
      </c>
      <c r="L47" s="22">
        <f t="shared" si="4"/>
        <v>0.019603408269569907</v>
      </c>
      <c r="M47" s="22">
        <f t="shared" si="5"/>
        <v>0.03880020146854799</v>
      </c>
      <c r="N47" s="22">
        <f t="shared" si="6"/>
        <v>0</v>
      </c>
      <c r="O47" s="22">
        <f t="shared" si="7"/>
        <v>0.024153416423477576</v>
      </c>
    </row>
    <row r="48" spans="1:15" ht="12.75">
      <c r="A48" s="47">
        <v>46</v>
      </c>
      <c r="B48" s="53" t="s">
        <v>57</v>
      </c>
      <c r="C48" s="48">
        <v>2928420</v>
      </c>
      <c r="D48" s="48">
        <v>468777</v>
      </c>
      <c r="E48" s="48">
        <v>331293</v>
      </c>
      <c r="F48" s="48">
        <v>714581</v>
      </c>
      <c r="G48" s="48">
        <v>0</v>
      </c>
      <c r="H48" s="48">
        <v>112063</v>
      </c>
      <c r="I48" s="49">
        <f t="shared" si="1"/>
        <v>4555134</v>
      </c>
      <c r="J48" s="50">
        <f t="shared" si="2"/>
        <v>0.6428833926729708</v>
      </c>
      <c r="K48" s="50">
        <f t="shared" si="3"/>
        <v>0.10291179139845283</v>
      </c>
      <c r="L48" s="50">
        <f t="shared" si="4"/>
        <v>0.07272958380587706</v>
      </c>
      <c r="M48" s="50">
        <f t="shared" si="5"/>
        <v>0.15687376046456591</v>
      </c>
      <c r="N48" s="50">
        <f t="shared" si="6"/>
        <v>0</v>
      </c>
      <c r="O48" s="50">
        <f t="shared" si="7"/>
        <v>0.024601471658133436</v>
      </c>
    </row>
    <row r="49" spans="1:15" s="34" customFormat="1" ht="12.75">
      <c r="A49" s="8">
        <v>47</v>
      </c>
      <c r="B49" s="55" t="s">
        <v>58</v>
      </c>
      <c r="C49" s="41">
        <v>24101574</v>
      </c>
      <c r="D49" s="41">
        <v>1109041</v>
      </c>
      <c r="E49" s="41">
        <v>694922</v>
      </c>
      <c r="F49" s="41">
        <v>2817140</v>
      </c>
      <c r="G49" s="41">
        <v>0</v>
      </c>
      <c r="H49" s="41">
        <v>0</v>
      </c>
      <c r="I49" s="28">
        <f t="shared" si="1"/>
        <v>28722677</v>
      </c>
      <c r="J49" s="29">
        <f t="shared" si="2"/>
        <v>0.8391130812772083</v>
      </c>
      <c r="K49" s="29">
        <f t="shared" si="3"/>
        <v>0.03861203466515325</v>
      </c>
      <c r="L49" s="29">
        <f t="shared" si="4"/>
        <v>0.024194193319793972</v>
      </c>
      <c r="M49" s="29">
        <f t="shared" si="5"/>
        <v>0.09808069073784452</v>
      </c>
      <c r="N49" s="29">
        <f t="shared" si="6"/>
        <v>0</v>
      </c>
      <c r="O49" s="29">
        <f t="shared" si="7"/>
        <v>0</v>
      </c>
    </row>
    <row r="50" spans="1:15" s="34" customFormat="1" ht="12.75">
      <c r="A50" s="8">
        <v>48</v>
      </c>
      <c r="B50" s="55" t="s">
        <v>59</v>
      </c>
      <c r="C50" s="41">
        <v>36465055</v>
      </c>
      <c r="D50" s="41">
        <v>2301227</v>
      </c>
      <c r="E50" s="41">
        <v>1754744</v>
      </c>
      <c r="F50" s="41">
        <v>1237622</v>
      </c>
      <c r="G50" s="41">
        <v>0</v>
      </c>
      <c r="H50" s="41">
        <v>0</v>
      </c>
      <c r="I50" s="28">
        <f t="shared" si="1"/>
        <v>41758648</v>
      </c>
      <c r="J50" s="29">
        <f t="shared" si="2"/>
        <v>0.8732336113946985</v>
      </c>
      <c r="K50" s="29">
        <f t="shared" si="3"/>
        <v>0.055107794677643776</v>
      </c>
      <c r="L50" s="29">
        <f t="shared" si="4"/>
        <v>0.04202109225375304</v>
      </c>
      <c r="M50" s="29">
        <f t="shared" si="5"/>
        <v>0.02963750167390477</v>
      </c>
      <c r="N50" s="29">
        <f t="shared" si="6"/>
        <v>0</v>
      </c>
      <c r="O50" s="29">
        <f t="shared" si="7"/>
        <v>0</v>
      </c>
    </row>
    <row r="51" spans="1:15" s="34" customFormat="1" ht="12.75">
      <c r="A51" s="8">
        <v>49</v>
      </c>
      <c r="B51" s="55" t="s">
        <v>60</v>
      </c>
      <c r="C51" s="41">
        <v>67509846</v>
      </c>
      <c r="D51" s="41">
        <v>3370055</v>
      </c>
      <c r="E51" s="41">
        <v>6248006</v>
      </c>
      <c r="F51" s="41">
        <v>3235993</v>
      </c>
      <c r="G51" s="41">
        <v>0</v>
      </c>
      <c r="H51" s="41">
        <v>0</v>
      </c>
      <c r="I51" s="28">
        <f t="shared" si="1"/>
        <v>80363900</v>
      </c>
      <c r="J51" s="29">
        <f t="shared" si="2"/>
        <v>0.8400518889700475</v>
      </c>
      <c r="K51" s="29">
        <f t="shared" si="3"/>
        <v>0.04193493596005171</v>
      </c>
      <c r="L51" s="29">
        <f t="shared" si="4"/>
        <v>0.07774642594498277</v>
      </c>
      <c r="M51" s="29">
        <f t="shared" si="5"/>
        <v>0.04026674912491803</v>
      </c>
      <c r="N51" s="29">
        <f t="shared" si="6"/>
        <v>0</v>
      </c>
      <c r="O51" s="29">
        <f t="shared" si="7"/>
        <v>0</v>
      </c>
    </row>
    <row r="52" spans="1:15" ht="12.75">
      <c r="A52" s="9">
        <v>50</v>
      </c>
      <c r="B52" s="56" t="s">
        <v>61</v>
      </c>
      <c r="C52" s="42">
        <v>37637659</v>
      </c>
      <c r="D52" s="42">
        <v>1993471</v>
      </c>
      <c r="E52" s="42">
        <v>2173300</v>
      </c>
      <c r="F52" s="42">
        <v>2727073</v>
      </c>
      <c r="G52" s="42">
        <v>0</v>
      </c>
      <c r="H52" s="42">
        <v>0</v>
      </c>
      <c r="I52" s="2">
        <f t="shared" si="1"/>
        <v>44531503</v>
      </c>
      <c r="J52" s="22">
        <f t="shared" si="2"/>
        <v>0.8451917511070758</v>
      </c>
      <c r="K52" s="22">
        <f t="shared" si="3"/>
        <v>0.04476541023104475</v>
      </c>
      <c r="L52" s="22">
        <f t="shared" si="4"/>
        <v>0.048803652551318556</v>
      </c>
      <c r="M52" s="22">
        <f t="shared" si="5"/>
        <v>0.061239186110560874</v>
      </c>
      <c r="N52" s="22">
        <f t="shared" si="6"/>
        <v>0</v>
      </c>
      <c r="O52" s="22">
        <f t="shared" si="7"/>
        <v>0</v>
      </c>
    </row>
    <row r="53" spans="1:15" ht="12.75">
      <c r="A53" s="47">
        <v>51</v>
      </c>
      <c r="B53" s="53" t="s">
        <v>62</v>
      </c>
      <c r="C53" s="48">
        <v>51193703</v>
      </c>
      <c r="D53" s="48">
        <v>2738007</v>
      </c>
      <c r="E53" s="48">
        <v>3048975</v>
      </c>
      <c r="F53" s="48">
        <v>2316469</v>
      </c>
      <c r="G53" s="48">
        <v>0</v>
      </c>
      <c r="H53" s="48">
        <v>0</v>
      </c>
      <c r="I53" s="49">
        <f t="shared" si="1"/>
        <v>59297154</v>
      </c>
      <c r="J53" s="50">
        <f t="shared" si="2"/>
        <v>0.8633416538001132</v>
      </c>
      <c r="K53" s="50">
        <f t="shared" si="3"/>
        <v>0.04617434084610536</v>
      </c>
      <c r="L53" s="50">
        <f t="shared" si="4"/>
        <v>0.05141857229775311</v>
      </c>
      <c r="M53" s="50">
        <f t="shared" si="5"/>
        <v>0.03906543305602829</v>
      </c>
      <c r="N53" s="50">
        <f t="shared" si="6"/>
        <v>0</v>
      </c>
      <c r="O53" s="50">
        <f t="shared" si="7"/>
        <v>0</v>
      </c>
    </row>
    <row r="54" spans="1:15" s="34" customFormat="1" ht="12.75">
      <c r="A54" s="8">
        <v>52</v>
      </c>
      <c r="B54" s="55" t="s">
        <v>98</v>
      </c>
      <c r="C54" s="41">
        <v>215268528</v>
      </c>
      <c r="D54" s="41">
        <v>10382469</v>
      </c>
      <c r="E54" s="41">
        <v>5835569</v>
      </c>
      <c r="F54" s="41">
        <v>10313842</v>
      </c>
      <c r="G54" s="41">
        <v>0</v>
      </c>
      <c r="H54" s="41">
        <v>5189905</v>
      </c>
      <c r="I54" s="28">
        <f t="shared" si="1"/>
        <v>246990313</v>
      </c>
      <c r="J54" s="29">
        <f t="shared" si="2"/>
        <v>0.8715666836698976</v>
      </c>
      <c r="K54" s="29">
        <f t="shared" si="3"/>
        <v>0.042035936040941003</v>
      </c>
      <c r="L54" s="29">
        <f t="shared" si="4"/>
        <v>0.02362671203222452</v>
      </c>
      <c r="M54" s="29">
        <f t="shared" si="5"/>
        <v>0.04175808303866557</v>
      </c>
      <c r="N54" s="29">
        <f t="shared" si="6"/>
        <v>0</v>
      </c>
      <c r="O54" s="29">
        <f t="shared" si="7"/>
        <v>0.021012585218271294</v>
      </c>
    </row>
    <row r="55" spans="1:15" s="34" customFormat="1" ht="12.75">
      <c r="A55" s="8">
        <v>53</v>
      </c>
      <c r="B55" s="55" t="s">
        <v>63</v>
      </c>
      <c r="C55" s="41">
        <v>79791655</v>
      </c>
      <c r="D55" s="41">
        <v>6769980</v>
      </c>
      <c r="E55" s="41">
        <v>5993728</v>
      </c>
      <c r="F55" s="41">
        <v>7455026</v>
      </c>
      <c r="G55" s="41">
        <v>0</v>
      </c>
      <c r="H55" s="41">
        <v>0</v>
      </c>
      <c r="I55" s="28">
        <f t="shared" si="1"/>
        <v>100010389</v>
      </c>
      <c r="J55" s="29">
        <f t="shared" si="2"/>
        <v>0.7978336630607447</v>
      </c>
      <c r="K55" s="29">
        <f t="shared" si="3"/>
        <v>0.06769276739839498</v>
      </c>
      <c r="L55" s="29">
        <f t="shared" si="4"/>
        <v>0.05993105376282458</v>
      </c>
      <c r="M55" s="29">
        <f t="shared" si="5"/>
        <v>0.07454251577803582</v>
      </c>
      <c r="N55" s="29">
        <f t="shared" si="6"/>
        <v>0</v>
      </c>
      <c r="O55" s="29">
        <f t="shared" si="7"/>
        <v>0</v>
      </c>
    </row>
    <row r="56" spans="1:15" s="34" customFormat="1" ht="12.75">
      <c r="A56" s="8">
        <v>54</v>
      </c>
      <c r="B56" s="55" t="s">
        <v>64</v>
      </c>
      <c r="C56" s="41">
        <v>3804505</v>
      </c>
      <c r="D56" s="41">
        <v>152050</v>
      </c>
      <c r="E56" s="41">
        <v>576426</v>
      </c>
      <c r="F56" s="41">
        <v>220109</v>
      </c>
      <c r="G56" s="41">
        <v>0</v>
      </c>
      <c r="H56" s="41">
        <v>0</v>
      </c>
      <c r="I56" s="28">
        <f t="shared" si="1"/>
        <v>4753090</v>
      </c>
      <c r="J56" s="29">
        <f t="shared" si="2"/>
        <v>0.8004277217557421</v>
      </c>
      <c r="K56" s="29">
        <f t="shared" si="3"/>
        <v>0.03198971616359042</v>
      </c>
      <c r="L56" s="29">
        <f t="shared" si="4"/>
        <v>0.1212739502092323</v>
      </c>
      <c r="M56" s="29">
        <f t="shared" si="5"/>
        <v>0.046308611871435215</v>
      </c>
      <c r="N56" s="29">
        <f t="shared" si="6"/>
        <v>0</v>
      </c>
      <c r="O56" s="29">
        <f t="shared" si="7"/>
        <v>0</v>
      </c>
    </row>
    <row r="57" spans="1:15" ht="12.75">
      <c r="A57" s="9">
        <v>55</v>
      </c>
      <c r="B57" s="56" t="s">
        <v>99</v>
      </c>
      <c r="C57" s="42">
        <v>78319924</v>
      </c>
      <c r="D57" s="42">
        <v>7154495</v>
      </c>
      <c r="E57" s="42">
        <v>6147550</v>
      </c>
      <c r="F57" s="42">
        <v>2661699</v>
      </c>
      <c r="G57" s="42">
        <v>0</v>
      </c>
      <c r="H57" s="42">
        <v>368</v>
      </c>
      <c r="I57" s="2">
        <f t="shared" si="1"/>
        <v>94284036</v>
      </c>
      <c r="J57" s="22">
        <f t="shared" si="2"/>
        <v>0.8306806467215723</v>
      </c>
      <c r="K57" s="22">
        <f t="shared" si="3"/>
        <v>0.075882358281735</v>
      </c>
      <c r="L57" s="22">
        <f t="shared" si="4"/>
        <v>0.06520244848237086</v>
      </c>
      <c r="M57" s="22">
        <f t="shared" si="5"/>
        <v>0.028230643414543687</v>
      </c>
      <c r="N57" s="22">
        <f t="shared" si="6"/>
        <v>0</v>
      </c>
      <c r="O57" s="22">
        <f t="shared" si="7"/>
        <v>3.903099778206355E-06</v>
      </c>
    </row>
    <row r="58" spans="1:15" ht="12.75">
      <c r="A58" s="47">
        <v>56</v>
      </c>
      <c r="B58" s="53" t="s">
        <v>65</v>
      </c>
      <c r="C58" s="48">
        <v>13530937</v>
      </c>
      <c r="D58" s="48">
        <v>534321</v>
      </c>
      <c r="E58" s="48">
        <v>871400</v>
      </c>
      <c r="F58" s="48">
        <v>843616</v>
      </c>
      <c r="G58" s="48">
        <v>0</v>
      </c>
      <c r="H58" s="48">
        <v>0</v>
      </c>
      <c r="I58" s="49">
        <f t="shared" si="1"/>
        <v>15780274</v>
      </c>
      <c r="J58" s="50">
        <f t="shared" si="2"/>
        <v>0.8574589389259021</v>
      </c>
      <c r="K58" s="50">
        <f t="shared" si="3"/>
        <v>0.03386005845018914</v>
      </c>
      <c r="L58" s="50">
        <f t="shared" si="4"/>
        <v>0.055220840905550815</v>
      </c>
      <c r="M58" s="50">
        <f t="shared" si="5"/>
        <v>0.053460161718358</v>
      </c>
      <c r="N58" s="50">
        <f t="shared" si="6"/>
        <v>0</v>
      </c>
      <c r="O58" s="50">
        <f t="shared" si="7"/>
        <v>0</v>
      </c>
    </row>
    <row r="59" spans="1:15" s="34" customFormat="1" ht="12.75">
      <c r="A59" s="8">
        <v>57</v>
      </c>
      <c r="B59" s="55" t="s">
        <v>100</v>
      </c>
      <c r="C59" s="41">
        <v>45697208</v>
      </c>
      <c r="D59" s="41">
        <v>3000288</v>
      </c>
      <c r="E59" s="41">
        <v>3097817</v>
      </c>
      <c r="F59" s="41">
        <v>2121713</v>
      </c>
      <c r="G59" s="41">
        <v>0</v>
      </c>
      <c r="H59" s="41">
        <v>0</v>
      </c>
      <c r="I59" s="28">
        <f t="shared" si="1"/>
        <v>53917026</v>
      </c>
      <c r="J59" s="29">
        <f t="shared" si="2"/>
        <v>0.8475468954834415</v>
      </c>
      <c r="K59" s="29">
        <f t="shared" si="3"/>
        <v>0.05564639266268136</v>
      </c>
      <c r="L59" s="29">
        <f t="shared" si="4"/>
        <v>0.05745526468763318</v>
      </c>
      <c r="M59" s="29">
        <f t="shared" si="5"/>
        <v>0.039351447166243926</v>
      </c>
      <c r="N59" s="29">
        <f t="shared" si="6"/>
        <v>0</v>
      </c>
      <c r="O59" s="29">
        <f t="shared" si="7"/>
        <v>0</v>
      </c>
    </row>
    <row r="60" spans="1:15" s="34" customFormat="1" ht="12.75">
      <c r="A60" s="8">
        <v>58</v>
      </c>
      <c r="B60" s="55" t="s">
        <v>66</v>
      </c>
      <c r="C60" s="41">
        <v>47264249</v>
      </c>
      <c r="D60" s="41">
        <v>3909099</v>
      </c>
      <c r="E60" s="41">
        <v>1487828</v>
      </c>
      <c r="F60" s="41">
        <v>2823623</v>
      </c>
      <c r="G60" s="41">
        <v>0</v>
      </c>
      <c r="H60" s="41">
        <v>0</v>
      </c>
      <c r="I60" s="28">
        <f t="shared" si="1"/>
        <v>55484799</v>
      </c>
      <c r="J60" s="29">
        <f>C60/$I60</f>
        <v>0.8518414025434246</v>
      </c>
      <c r="K60" s="29">
        <f t="shared" si="3"/>
        <v>0.07045351286214446</v>
      </c>
      <c r="L60" s="29">
        <f t="shared" si="4"/>
        <v>0.02681505613816858</v>
      </c>
      <c r="M60" s="29">
        <f t="shared" si="5"/>
        <v>0.05089002845626241</v>
      </c>
      <c r="N60" s="29">
        <f t="shared" si="6"/>
        <v>0</v>
      </c>
      <c r="O60" s="29">
        <f t="shared" si="7"/>
        <v>0</v>
      </c>
    </row>
    <row r="61" spans="1:15" s="34" customFormat="1" ht="12.75">
      <c r="A61" s="8">
        <v>59</v>
      </c>
      <c r="B61" s="55" t="s">
        <v>67</v>
      </c>
      <c r="C61" s="41">
        <v>24776526</v>
      </c>
      <c r="D61" s="41">
        <v>1548968</v>
      </c>
      <c r="E61" s="41">
        <v>1474985</v>
      </c>
      <c r="F61" s="41">
        <v>1042612</v>
      </c>
      <c r="G61" s="41">
        <v>0</v>
      </c>
      <c r="H61" s="41">
        <v>0</v>
      </c>
      <c r="I61" s="28">
        <f>SUM(C61:H61)</f>
        <v>28843091</v>
      </c>
      <c r="J61" s="29">
        <f t="shared" si="2"/>
        <v>0.8590107766189137</v>
      </c>
      <c r="K61" s="29">
        <f t="shared" si="3"/>
        <v>0.05370325947381992</v>
      </c>
      <c r="L61" s="29">
        <f t="shared" si="4"/>
        <v>0.0511382431238039</v>
      </c>
      <c r="M61" s="29">
        <f t="shared" si="5"/>
        <v>0.03614772078346249</v>
      </c>
      <c r="N61" s="29">
        <f t="shared" si="6"/>
        <v>0</v>
      </c>
      <c r="O61" s="29">
        <f t="shared" si="7"/>
        <v>0</v>
      </c>
    </row>
    <row r="62" spans="1:15" ht="12.75">
      <c r="A62" s="9">
        <v>60</v>
      </c>
      <c r="B62" s="56" t="s">
        <v>68</v>
      </c>
      <c r="C62" s="42">
        <v>29898763</v>
      </c>
      <c r="D62" s="42">
        <v>1480690</v>
      </c>
      <c r="E62" s="42">
        <v>1156046</v>
      </c>
      <c r="F62" s="42">
        <v>4418922</v>
      </c>
      <c r="G62" s="42">
        <v>0</v>
      </c>
      <c r="H62" s="42">
        <v>0</v>
      </c>
      <c r="I62" s="2">
        <f t="shared" si="1"/>
        <v>36954421</v>
      </c>
      <c r="J62" s="22">
        <f t="shared" si="2"/>
        <v>0.8090713422353445</v>
      </c>
      <c r="K62" s="22">
        <f t="shared" si="3"/>
        <v>0.04006800701870014</v>
      </c>
      <c r="L62" s="22">
        <f t="shared" si="4"/>
        <v>0.03128302294331712</v>
      </c>
      <c r="M62" s="22">
        <f t="shared" si="5"/>
        <v>0.11957762780263828</v>
      </c>
      <c r="N62" s="22">
        <f t="shared" si="6"/>
        <v>0</v>
      </c>
      <c r="O62" s="22">
        <f t="shared" si="7"/>
        <v>0</v>
      </c>
    </row>
    <row r="63" spans="1:15" ht="12.75">
      <c r="A63" s="47">
        <v>61</v>
      </c>
      <c r="B63" s="53" t="s">
        <v>69</v>
      </c>
      <c r="C63" s="48">
        <v>20095008</v>
      </c>
      <c r="D63" s="48">
        <v>1661552</v>
      </c>
      <c r="E63" s="48">
        <v>730356</v>
      </c>
      <c r="F63" s="48">
        <v>815091</v>
      </c>
      <c r="G63" s="48">
        <v>0</v>
      </c>
      <c r="H63" s="48">
        <v>0</v>
      </c>
      <c r="I63" s="49">
        <f t="shared" si="1"/>
        <v>23302007</v>
      </c>
      <c r="J63" s="50">
        <f t="shared" si="2"/>
        <v>0.8623724128140551</v>
      </c>
      <c r="K63" s="50">
        <f t="shared" si="3"/>
        <v>0.07130510260339377</v>
      </c>
      <c r="L63" s="50">
        <f t="shared" si="4"/>
        <v>0.03134305126592744</v>
      </c>
      <c r="M63" s="50">
        <f t="shared" si="5"/>
        <v>0.03497943331662376</v>
      </c>
      <c r="N63" s="50">
        <f t="shared" si="6"/>
        <v>0</v>
      </c>
      <c r="O63" s="50">
        <f t="shared" si="7"/>
        <v>0</v>
      </c>
    </row>
    <row r="64" spans="1:15" s="34" customFormat="1" ht="12.75">
      <c r="A64" s="8">
        <v>62</v>
      </c>
      <c r="B64" s="55" t="s">
        <v>70</v>
      </c>
      <c r="C64" s="41">
        <v>9965249</v>
      </c>
      <c r="D64" s="41">
        <v>546188</v>
      </c>
      <c r="E64" s="41">
        <v>563474</v>
      </c>
      <c r="F64" s="41">
        <v>414658</v>
      </c>
      <c r="G64" s="41">
        <v>0</v>
      </c>
      <c r="H64" s="41">
        <v>0</v>
      </c>
      <c r="I64" s="28">
        <f t="shared" si="1"/>
        <v>11489569</v>
      </c>
      <c r="J64" s="29">
        <f t="shared" si="2"/>
        <v>0.8673300974127054</v>
      </c>
      <c r="K64" s="29">
        <f t="shared" si="3"/>
        <v>0.04753772748133546</v>
      </c>
      <c r="L64" s="29">
        <f t="shared" si="4"/>
        <v>0.04904222255856595</v>
      </c>
      <c r="M64" s="29">
        <f t="shared" si="5"/>
        <v>0.0360899525473932</v>
      </c>
      <c r="N64" s="29">
        <f t="shared" si="6"/>
        <v>0</v>
      </c>
      <c r="O64" s="29">
        <f t="shared" si="7"/>
        <v>0</v>
      </c>
    </row>
    <row r="65" spans="1:15" s="34" customFormat="1" ht="12.75">
      <c r="A65" s="8">
        <v>63</v>
      </c>
      <c r="B65" s="55" t="s">
        <v>71</v>
      </c>
      <c r="C65" s="41">
        <v>14983550</v>
      </c>
      <c r="D65" s="41">
        <v>1083588</v>
      </c>
      <c r="E65" s="41">
        <v>332186</v>
      </c>
      <c r="F65" s="41">
        <v>586829</v>
      </c>
      <c r="G65" s="41">
        <v>0</v>
      </c>
      <c r="H65" s="41">
        <v>0</v>
      </c>
      <c r="I65" s="28">
        <f t="shared" si="1"/>
        <v>16986153</v>
      </c>
      <c r="J65" s="29">
        <f t="shared" si="2"/>
        <v>0.8821037936017649</v>
      </c>
      <c r="K65" s="29">
        <f t="shared" si="3"/>
        <v>0.06379243139985846</v>
      </c>
      <c r="L65" s="29">
        <f t="shared" si="4"/>
        <v>0.019556282108138315</v>
      </c>
      <c r="M65" s="29">
        <f t="shared" si="5"/>
        <v>0.0345474928902383</v>
      </c>
      <c r="N65" s="29">
        <f t="shared" si="6"/>
        <v>0</v>
      </c>
      <c r="O65" s="29">
        <f t="shared" si="7"/>
        <v>0</v>
      </c>
    </row>
    <row r="66" spans="1:15" s="34" customFormat="1" ht="12.75">
      <c r="A66" s="8">
        <v>64</v>
      </c>
      <c r="B66" s="55" t="s">
        <v>72</v>
      </c>
      <c r="C66" s="41">
        <v>11713853</v>
      </c>
      <c r="D66" s="41">
        <v>613319</v>
      </c>
      <c r="E66" s="41">
        <v>758865</v>
      </c>
      <c r="F66" s="41">
        <v>670540</v>
      </c>
      <c r="G66" s="41">
        <v>0</v>
      </c>
      <c r="H66" s="41">
        <v>0</v>
      </c>
      <c r="I66" s="28">
        <f t="shared" si="1"/>
        <v>13756577</v>
      </c>
      <c r="J66" s="29">
        <f t="shared" si="2"/>
        <v>0.8515092817057616</v>
      </c>
      <c r="K66" s="29">
        <f t="shared" si="3"/>
        <v>0.04458369258573554</v>
      </c>
      <c r="L66" s="29">
        <f t="shared" si="4"/>
        <v>0.055163795470341205</v>
      </c>
      <c r="M66" s="29">
        <f t="shared" si="5"/>
        <v>0.04874323023816172</v>
      </c>
      <c r="N66" s="29">
        <f t="shared" si="6"/>
        <v>0</v>
      </c>
      <c r="O66" s="29">
        <f t="shared" si="7"/>
        <v>0</v>
      </c>
    </row>
    <row r="67" spans="1:15" ht="12.75">
      <c r="A67" s="9">
        <v>65</v>
      </c>
      <c r="B67" s="56" t="s">
        <v>73</v>
      </c>
      <c r="C67" s="42">
        <v>34848161</v>
      </c>
      <c r="D67" s="42">
        <v>1789450</v>
      </c>
      <c r="E67" s="42">
        <v>5353548</v>
      </c>
      <c r="F67" s="42">
        <v>16555332</v>
      </c>
      <c r="G67" s="42">
        <v>0</v>
      </c>
      <c r="H67" s="42">
        <v>2100</v>
      </c>
      <c r="I67" s="2">
        <f t="shared" si="1"/>
        <v>58548591</v>
      </c>
      <c r="J67" s="22">
        <f t="shared" si="2"/>
        <v>0.5952006769898186</v>
      </c>
      <c r="K67" s="22">
        <f t="shared" si="3"/>
        <v>0.03056350237360964</v>
      </c>
      <c r="L67" s="22">
        <f t="shared" si="4"/>
        <v>0.09143769147237037</v>
      </c>
      <c r="M67" s="22">
        <f t="shared" si="5"/>
        <v>0.28276226152052064</v>
      </c>
      <c r="N67" s="22">
        <f t="shared" si="6"/>
        <v>0</v>
      </c>
      <c r="O67" s="22">
        <f t="shared" si="7"/>
        <v>3.586764368078473E-05</v>
      </c>
    </row>
    <row r="68" spans="1:15" ht="12.75">
      <c r="A68" s="47">
        <v>66</v>
      </c>
      <c r="B68" s="53" t="s">
        <v>101</v>
      </c>
      <c r="C68" s="48">
        <v>13075132</v>
      </c>
      <c r="D68" s="48">
        <v>753405</v>
      </c>
      <c r="E68" s="48">
        <v>783953</v>
      </c>
      <c r="F68" s="48">
        <v>896416</v>
      </c>
      <c r="G68" s="48">
        <v>0</v>
      </c>
      <c r="H68" s="48">
        <v>0</v>
      </c>
      <c r="I68" s="49">
        <f>SUM(C68:H68)</f>
        <v>15508906</v>
      </c>
      <c r="J68" s="50">
        <f aca="true" t="shared" si="8" ref="J68:O70">C68/$I68</f>
        <v>0.8430724900905325</v>
      </c>
      <c r="K68" s="50">
        <f t="shared" si="8"/>
        <v>0.0485788617198402</v>
      </c>
      <c r="L68" s="50">
        <f t="shared" si="8"/>
        <v>0.05054856867402511</v>
      </c>
      <c r="M68" s="50">
        <f t="shared" si="8"/>
        <v>0.0578000795156022</v>
      </c>
      <c r="N68" s="50">
        <f t="shared" si="8"/>
        <v>0</v>
      </c>
      <c r="O68" s="50">
        <f t="shared" si="8"/>
        <v>0</v>
      </c>
    </row>
    <row r="69" spans="1:15" s="34" customFormat="1" ht="12.75">
      <c r="A69" s="8">
        <v>67</v>
      </c>
      <c r="B69" s="55" t="s">
        <v>74</v>
      </c>
      <c r="C69" s="41">
        <v>26878884</v>
      </c>
      <c r="D69" s="41">
        <v>795214</v>
      </c>
      <c r="E69" s="41">
        <v>583864</v>
      </c>
      <c r="F69" s="41">
        <v>1131336</v>
      </c>
      <c r="G69" s="41">
        <v>0</v>
      </c>
      <c r="H69" s="41">
        <v>0</v>
      </c>
      <c r="I69" s="28">
        <f>SUM(C69:H69)</f>
        <v>29389298</v>
      </c>
      <c r="J69" s="29">
        <f t="shared" si="8"/>
        <v>0.9145806749109829</v>
      </c>
      <c r="K69" s="29">
        <f t="shared" si="8"/>
        <v>0.027057944698100647</v>
      </c>
      <c r="L69" s="29">
        <f t="shared" si="8"/>
        <v>0.01986655142290231</v>
      </c>
      <c r="M69" s="29">
        <f t="shared" si="8"/>
        <v>0.038494828968014136</v>
      </c>
      <c r="N69" s="29">
        <f t="shared" si="8"/>
        <v>0</v>
      </c>
      <c r="O69" s="29">
        <f t="shared" si="8"/>
        <v>0</v>
      </c>
    </row>
    <row r="70" spans="1:15" s="34" customFormat="1" ht="12.75">
      <c r="A70" s="8">
        <v>68</v>
      </c>
      <c r="B70" s="55" t="s">
        <v>75</v>
      </c>
      <c r="C70" s="41">
        <v>10093975</v>
      </c>
      <c r="D70" s="41">
        <v>626623</v>
      </c>
      <c r="E70" s="41">
        <v>600311</v>
      </c>
      <c r="F70" s="41">
        <v>435391</v>
      </c>
      <c r="G70" s="41">
        <v>0</v>
      </c>
      <c r="H70" s="41">
        <v>0</v>
      </c>
      <c r="I70" s="28">
        <f>SUM(C70:H70)</f>
        <v>11756300</v>
      </c>
      <c r="J70" s="29">
        <f t="shared" si="8"/>
        <v>0.8586013456614752</v>
      </c>
      <c r="K70" s="29">
        <f t="shared" si="8"/>
        <v>0.05330103859207404</v>
      </c>
      <c r="L70" s="29">
        <f t="shared" si="8"/>
        <v>0.051062919455951275</v>
      </c>
      <c r="M70" s="29">
        <f t="shared" si="8"/>
        <v>0.03703469629049956</v>
      </c>
      <c r="N70" s="29">
        <f t="shared" si="8"/>
        <v>0</v>
      </c>
      <c r="O70" s="29">
        <f t="shared" si="8"/>
        <v>0</v>
      </c>
    </row>
    <row r="71" spans="1:15" s="34" customFormat="1" ht="12.75">
      <c r="A71" s="8">
        <v>69</v>
      </c>
      <c r="B71" s="55" t="s">
        <v>79</v>
      </c>
      <c r="C71" s="41">
        <v>17752282</v>
      </c>
      <c r="D71" s="41">
        <v>974933</v>
      </c>
      <c r="E71" s="41">
        <v>653111</v>
      </c>
      <c r="F71" s="41">
        <v>922617</v>
      </c>
      <c r="G71" s="41">
        <v>0</v>
      </c>
      <c r="H71" s="41">
        <v>0</v>
      </c>
      <c r="I71" s="28">
        <f>SUM(C71:H71)</f>
        <v>20302943</v>
      </c>
      <c r="J71" s="29">
        <f aca="true" t="shared" si="9" ref="J71:O71">C71/$I71</f>
        <v>0.874369888148728</v>
      </c>
      <c r="K71" s="29">
        <f t="shared" si="9"/>
        <v>0.048019294542668026</v>
      </c>
      <c r="L71" s="29">
        <f t="shared" si="9"/>
        <v>0.03216829205499912</v>
      </c>
      <c r="M71" s="29">
        <f t="shared" si="9"/>
        <v>0.04544252525360486</v>
      </c>
      <c r="N71" s="29">
        <f t="shared" si="9"/>
        <v>0</v>
      </c>
      <c r="O71" s="29">
        <f t="shared" si="9"/>
        <v>0</v>
      </c>
    </row>
    <row r="72" spans="1:15" ht="12.75">
      <c r="A72" s="9">
        <v>396</v>
      </c>
      <c r="B72" s="56" t="s">
        <v>112</v>
      </c>
      <c r="C72" s="41">
        <v>144309552.62</v>
      </c>
      <c r="D72" s="41">
        <v>18007157</v>
      </c>
      <c r="E72" s="41">
        <v>27780054</v>
      </c>
      <c r="F72" s="41">
        <v>5800848</v>
      </c>
      <c r="G72" s="41">
        <v>0</v>
      </c>
      <c r="H72" s="41">
        <v>0</v>
      </c>
      <c r="I72" s="2">
        <f>SUM(C72:H72)</f>
        <v>195897611.62</v>
      </c>
      <c r="J72" s="22">
        <f aca="true" t="shared" si="10" ref="J72:O72">C72/$I72</f>
        <v>0.7366580502264114</v>
      </c>
      <c r="K72" s="22">
        <f t="shared" si="10"/>
        <v>0.09192126872342926</v>
      </c>
      <c r="L72" s="22">
        <f t="shared" si="10"/>
        <v>0.1418090489734374</v>
      </c>
      <c r="M72" s="22">
        <f t="shared" si="10"/>
        <v>0.029611632076721895</v>
      </c>
      <c r="N72" s="22">
        <f t="shared" si="10"/>
        <v>0</v>
      </c>
      <c r="O72" s="22">
        <f t="shared" si="10"/>
        <v>0</v>
      </c>
    </row>
    <row r="73" spans="1:15" ht="12.75">
      <c r="A73" s="14"/>
      <c r="B73" s="15" t="s">
        <v>76</v>
      </c>
      <c r="C73" s="18">
        <f aca="true" t="shared" si="11" ref="C73:I73">SUM(C3:C72)</f>
        <v>3434807946.62</v>
      </c>
      <c r="D73" s="18">
        <f t="shared" si="11"/>
        <v>217234083</v>
      </c>
      <c r="E73" s="18">
        <f t="shared" si="11"/>
        <v>211378098</v>
      </c>
      <c r="F73" s="18">
        <f t="shared" si="11"/>
        <v>258367573</v>
      </c>
      <c r="G73" s="18">
        <f t="shared" si="11"/>
        <v>9191</v>
      </c>
      <c r="H73" s="18">
        <f t="shared" si="11"/>
        <v>9365797</v>
      </c>
      <c r="I73" s="13">
        <f t="shared" si="11"/>
        <v>4131162688.62</v>
      </c>
      <c r="J73" s="23">
        <f aca="true" t="shared" si="12" ref="J73:O73">C73/$I73</f>
        <v>0.8314385574990234</v>
      </c>
      <c r="K73" s="23">
        <f t="shared" si="12"/>
        <v>0.05258424791606701</v>
      </c>
      <c r="L73" s="23">
        <f t="shared" si="12"/>
        <v>0.051166732935083246</v>
      </c>
      <c r="M73" s="23">
        <f t="shared" si="12"/>
        <v>0.0625411276374368</v>
      </c>
      <c r="N73" s="23">
        <f t="shared" si="12"/>
        <v>2.2247973979137144E-06</v>
      </c>
      <c r="O73" s="23">
        <f t="shared" si="12"/>
        <v>0.00226710921499163</v>
      </c>
    </row>
    <row r="74" spans="1:15" ht="12.75">
      <c r="A74" s="27"/>
      <c r="B74" s="17"/>
      <c r="C74" s="45"/>
      <c r="D74" s="45"/>
      <c r="E74" s="45"/>
      <c r="F74" s="45"/>
      <c r="G74" s="45"/>
      <c r="H74" s="45"/>
      <c r="I74" s="38"/>
      <c r="J74" s="26"/>
      <c r="K74" s="26"/>
      <c r="L74" s="26"/>
      <c r="M74" s="26"/>
      <c r="N74" s="26"/>
      <c r="O74" s="39"/>
    </row>
    <row r="75" spans="1:15" s="34" customFormat="1" ht="12.75">
      <c r="A75" s="52">
        <v>318</v>
      </c>
      <c r="B75" s="53" t="s">
        <v>9</v>
      </c>
      <c r="C75" s="48">
        <v>7283072</v>
      </c>
      <c r="D75" s="48">
        <v>122344</v>
      </c>
      <c r="E75" s="48">
        <v>0</v>
      </c>
      <c r="F75" s="48">
        <v>201213</v>
      </c>
      <c r="G75" s="48">
        <v>0</v>
      </c>
      <c r="H75" s="48">
        <v>0</v>
      </c>
      <c r="I75" s="49">
        <f>SUM(C75:H75)</f>
        <v>7606629</v>
      </c>
      <c r="J75" s="50">
        <f>C75/$I75</f>
        <v>0.9574638121564756</v>
      </c>
      <c r="K75" s="50">
        <f aca="true" t="shared" si="13" ref="K75:O76">D75/$I75</f>
        <v>0.016083865796530893</v>
      </c>
      <c r="L75" s="50">
        <f t="shared" si="13"/>
        <v>0</v>
      </c>
      <c r="M75" s="50">
        <f t="shared" si="13"/>
        <v>0.026452322046993486</v>
      </c>
      <c r="N75" s="50">
        <f t="shared" si="13"/>
        <v>0</v>
      </c>
      <c r="O75" s="50">
        <f t="shared" si="13"/>
        <v>0</v>
      </c>
    </row>
    <row r="76" spans="1:15" ht="12" customHeight="1">
      <c r="A76" s="3">
        <v>319</v>
      </c>
      <c r="B76" s="16" t="s">
        <v>10</v>
      </c>
      <c r="C76" s="43">
        <v>1830553</v>
      </c>
      <c r="D76" s="43">
        <v>0</v>
      </c>
      <c r="E76" s="43">
        <v>0</v>
      </c>
      <c r="F76" s="43">
        <v>115501</v>
      </c>
      <c r="G76" s="43">
        <v>0</v>
      </c>
      <c r="H76" s="43">
        <v>0</v>
      </c>
      <c r="I76" s="20">
        <f>SUM(C76:H76)</f>
        <v>1946054</v>
      </c>
      <c r="J76" s="24">
        <f>C76/$I76</f>
        <v>0.9406486150949562</v>
      </c>
      <c r="K76" s="24">
        <f t="shared" si="13"/>
        <v>0</v>
      </c>
      <c r="L76" s="24">
        <f t="shared" si="13"/>
        <v>0</v>
      </c>
      <c r="M76" s="24">
        <f t="shared" si="13"/>
        <v>0.05935138490504375</v>
      </c>
      <c r="N76" s="24">
        <f t="shared" si="13"/>
        <v>0</v>
      </c>
      <c r="O76" s="24">
        <f t="shared" si="13"/>
        <v>0</v>
      </c>
    </row>
    <row r="77" spans="1:15" ht="12.75">
      <c r="A77" s="6"/>
      <c r="B77" s="7" t="s">
        <v>11</v>
      </c>
      <c r="C77" s="19">
        <f aca="true" t="shared" si="14" ref="C77:H77">SUM(C75:C76)</f>
        <v>9113625</v>
      </c>
      <c r="D77" s="19">
        <f t="shared" si="14"/>
        <v>122344</v>
      </c>
      <c r="E77" s="19">
        <f t="shared" si="14"/>
        <v>0</v>
      </c>
      <c r="F77" s="19">
        <f t="shared" si="14"/>
        <v>316714</v>
      </c>
      <c r="G77" s="19">
        <f t="shared" si="14"/>
        <v>0</v>
      </c>
      <c r="H77" s="19">
        <f t="shared" si="14"/>
        <v>0</v>
      </c>
      <c r="I77" s="21">
        <f>SUM(I75:I76)</f>
        <v>9552683</v>
      </c>
      <c r="J77" s="25">
        <f aca="true" t="shared" si="15" ref="J77:O77">C77/$I77</f>
        <v>0.9540382529180546</v>
      </c>
      <c r="K77" s="25">
        <f t="shared" si="15"/>
        <v>0.012807291940913354</v>
      </c>
      <c r="L77" s="25">
        <f t="shared" si="15"/>
        <v>0</v>
      </c>
      <c r="M77" s="25">
        <f t="shared" si="15"/>
        <v>0.03315445514103211</v>
      </c>
      <c r="N77" s="25">
        <f t="shared" si="15"/>
        <v>0</v>
      </c>
      <c r="O77" s="25">
        <f t="shared" si="15"/>
        <v>0</v>
      </c>
    </row>
    <row r="78" spans="1:15" ht="12.75">
      <c r="A78" s="4"/>
      <c r="B78" s="5"/>
      <c r="C78" s="45"/>
      <c r="D78" s="45"/>
      <c r="E78" s="45"/>
      <c r="F78" s="45"/>
      <c r="G78" s="45"/>
      <c r="H78" s="45"/>
      <c r="I78" s="38"/>
      <c r="J78" s="26"/>
      <c r="K78" s="26"/>
      <c r="L78" s="26"/>
      <c r="M78" s="26"/>
      <c r="N78" s="26"/>
      <c r="O78" s="39"/>
    </row>
    <row r="79" spans="1:15" ht="12.75">
      <c r="A79" s="47">
        <v>321001</v>
      </c>
      <c r="B79" s="47" t="s">
        <v>12</v>
      </c>
      <c r="C79" s="48">
        <v>1688122</v>
      </c>
      <c r="D79" s="48">
        <v>24012</v>
      </c>
      <c r="E79" s="48">
        <v>351151</v>
      </c>
      <c r="F79" s="48">
        <v>64196</v>
      </c>
      <c r="G79" s="48">
        <v>0</v>
      </c>
      <c r="H79" s="48">
        <v>0</v>
      </c>
      <c r="I79" s="49">
        <f aca="true" t="shared" si="16" ref="I79:I84">SUM(C79:H79)</f>
        <v>2127481</v>
      </c>
      <c r="J79" s="50">
        <f aca="true" t="shared" si="17" ref="J79:O84">C79/$I79</f>
        <v>0.7934839371068414</v>
      </c>
      <c r="K79" s="50">
        <f t="shared" si="17"/>
        <v>0.011286587283270685</v>
      </c>
      <c r="L79" s="50">
        <f t="shared" si="17"/>
        <v>0.1650548230512987</v>
      </c>
      <c r="M79" s="50">
        <f t="shared" si="17"/>
        <v>0.030174652558589244</v>
      </c>
      <c r="N79" s="50">
        <f t="shared" si="17"/>
        <v>0</v>
      </c>
      <c r="O79" s="50">
        <f t="shared" si="17"/>
        <v>0</v>
      </c>
    </row>
    <row r="80" spans="1:15" s="34" customFormat="1" ht="12.75" customHeight="1">
      <c r="A80" s="8">
        <v>329001</v>
      </c>
      <c r="B80" s="35" t="s">
        <v>13</v>
      </c>
      <c r="C80" s="41">
        <v>1647333</v>
      </c>
      <c r="D80" s="41">
        <v>61614</v>
      </c>
      <c r="E80" s="41">
        <v>147637</v>
      </c>
      <c r="F80" s="41">
        <v>119555</v>
      </c>
      <c r="G80" s="41">
        <v>0</v>
      </c>
      <c r="H80" s="41">
        <v>0</v>
      </c>
      <c r="I80" s="28">
        <f t="shared" si="16"/>
        <v>1976139</v>
      </c>
      <c r="J80" s="29">
        <f t="shared" si="17"/>
        <v>0.8336119068547304</v>
      </c>
      <c r="K80" s="29">
        <f t="shared" si="17"/>
        <v>0.03117898083080188</v>
      </c>
      <c r="L80" s="29">
        <f t="shared" si="17"/>
        <v>0.07470982557401074</v>
      </c>
      <c r="M80" s="29">
        <f t="shared" si="17"/>
        <v>0.06049928674045702</v>
      </c>
      <c r="N80" s="29">
        <f t="shared" si="17"/>
        <v>0</v>
      </c>
      <c r="O80" s="29">
        <f t="shared" si="17"/>
        <v>0</v>
      </c>
    </row>
    <row r="81" spans="1:15" s="34" customFormat="1" ht="11.25" customHeight="1">
      <c r="A81" s="8">
        <v>331001</v>
      </c>
      <c r="B81" s="35" t="s">
        <v>14</v>
      </c>
      <c r="C81" s="41">
        <v>3815542</v>
      </c>
      <c r="D81" s="41">
        <v>48686</v>
      </c>
      <c r="E81" s="41">
        <v>170357</v>
      </c>
      <c r="F81" s="41">
        <v>128290</v>
      </c>
      <c r="G81" s="41">
        <v>0</v>
      </c>
      <c r="H81" s="41">
        <v>0</v>
      </c>
      <c r="I81" s="28">
        <f t="shared" si="16"/>
        <v>4162875</v>
      </c>
      <c r="J81" s="29">
        <f t="shared" si="17"/>
        <v>0.9165641533795754</v>
      </c>
      <c r="K81" s="29">
        <f t="shared" si="17"/>
        <v>0.01169528270726361</v>
      </c>
      <c r="L81" s="29">
        <f t="shared" si="17"/>
        <v>0.04092291985706993</v>
      </c>
      <c r="M81" s="29">
        <f t="shared" si="17"/>
        <v>0.030817644056091043</v>
      </c>
      <c r="N81" s="29">
        <f t="shared" si="17"/>
        <v>0</v>
      </c>
      <c r="O81" s="29">
        <f t="shared" si="17"/>
        <v>0</v>
      </c>
    </row>
    <row r="82" spans="1:15" s="34" customFormat="1" ht="12.75">
      <c r="A82" s="8">
        <v>333001</v>
      </c>
      <c r="B82" s="35" t="s">
        <v>15</v>
      </c>
      <c r="C82" s="41">
        <v>2219948</v>
      </c>
      <c r="D82" s="41">
        <v>72005</v>
      </c>
      <c r="E82" s="41">
        <v>173875</v>
      </c>
      <c r="F82" s="41">
        <v>1566</v>
      </c>
      <c r="G82" s="41">
        <v>0</v>
      </c>
      <c r="H82" s="41">
        <v>0</v>
      </c>
      <c r="I82" s="28">
        <f t="shared" si="16"/>
        <v>2467394</v>
      </c>
      <c r="J82" s="29">
        <f t="shared" si="17"/>
        <v>0.8997136249824714</v>
      </c>
      <c r="K82" s="29">
        <f t="shared" si="17"/>
        <v>0.02918261128948194</v>
      </c>
      <c r="L82" s="29">
        <f t="shared" si="17"/>
        <v>0.07046908600734215</v>
      </c>
      <c r="M82" s="29">
        <f t="shared" si="17"/>
        <v>0.0006346777207045166</v>
      </c>
      <c r="N82" s="29">
        <f t="shared" si="17"/>
        <v>0</v>
      </c>
      <c r="O82" s="29">
        <f t="shared" si="17"/>
        <v>0</v>
      </c>
    </row>
    <row r="83" spans="1:15" ht="12.75">
      <c r="A83" s="9">
        <v>336001</v>
      </c>
      <c r="B83" s="51" t="s">
        <v>16</v>
      </c>
      <c r="C83" s="42">
        <v>3025653</v>
      </c>
      <c r="D83" s="42">
        <v>15317</v>
      </c>
      <c r="E83" s="42">
        <v>177250</v>
      </c>
      <c r="F83" s="42">
        <v>78381</v>
      </c>
      <c r="G83" s="42">
        <v>0</v>
      </c>
      <c r="H83" s="42">
        <v>0</v>
      </c>
      <c r="I83" s="2">
        <f t="shared" si="16"/>
        <v>3296601</v>
      </c>
      <c r="J83" s="22">
        <f t="shared" si="17"/>
        <v>0.9178098896408755</v>
      </c>
      <c r="K83" s="22">
        <f t="shared" si="17"/>
        <v>0.004646300841381775</v>
      </c>
      <c r="L83" s="22">
        <f t="shared" si="17"/>
        <v>0.053767501738912295</v>
      </c>
      <c r="M83" s="22">
        <f t="shared" si="17"/>
        <v>0.02377630777883038</v>
      </c>
      <c r="N83" s="22">
        <f t="shared" si="17"/>
        <v>0</v>
      </c>
      <c r="O83" s="22">
        <f t="shared" si="17"/>
        <v>0</v>
      </c>
    </row>
    <row r="84" spans="1:15" ht="12.75">
      <c r="A84" s="47">
        <v>337001</v>
      </c>
      <c r="B84" s="47" t="s">
        <v>17</v>
      </c>
      <c r="C84" s="48">
        <v>8432149</v>
      </c>
      <c r="D84" s="48">
        <v>69261</v>
      </c>
      <c r="E84" s="48">
        <v>178236</v>
      </c>
      <c r="F84" s="48">
        <v>6769</v>
      </c>
      <c r="G84" s="48">
        <v>0</v>
      </c>
      <c r="H84" s="48">
        <v>0</v>
      </c>
      <c r="I84" s="49">
        <f t="shared" si="16"/>
        <v>8686415</v>
      </c>
      <c r="J84" s="50">
        <f t="shared" si="17"/>
        <v>0.9707283154212641</v>
      </c>
      <c r="K84" s="50">
        <f t="shared" si="17"/>
        <v>0.007973485033814296</v>
      </c>
      <c r="L84" s="50">
        <f t="shared" si="17"/>
        <v>0.020518936753539867</v>
      </c>
      <c r="M84" s="50">
        <f t="shared" si="17"/>
        <v>0.000779262791381715</v>
      </c>
      <c r="N84" s="50">
        <f t="shared" si="17"/>
        <v>0</v>
      </c>
      <c r="O84" s="50">
        <f t="shared" si="17"/>
        <v>0</v>
      </c>
    </row>
    <row r="85" spans="1:15" s="34" customFormat="1" ht="12.75">
      <c r="A85" s="8">
        <v>339001</v>
      </c>
      <c r="B85" s="35" t="s">
        <v>18</v>
      </c>
      <c r="C85" s="41">
        <v>1682516</v>
      </c>
      <c r="D85" s="41">
        <v>23301</v>
      </c>
      <c r="E85" s="41">
        <v>203904</v>
      </c>
      <c r="F85" s="41">
        <v>94366</v>
      </c>
      <c r="G85" s="41">
        <v>0</v>
      </c>
      <c r="H85" s="41">
        <v>0</v>
      </c>
      <c r="I85" s="28">
        <f aca="true" t="shared" si="18" ref="I85:I94">SUM(C85:H85)</f>
        <v>2004087</v>
      </c>
      <c r="J85" s="29">
        <f aca="true" t="shared" si="19" ref="J85:O86">C85/$I85</f>
        <v>0.8395423951155813</v>
      </c>
      <c r="K85" s="29">
        <f t="shared" si="19"/>
        <v>0.011626740755266613</v>
      </c>
      <c r="L85" s="29">
        <f t="shared" si="19"/>
        <v>0.10174408596034004</v>
      </c>
      <c r="M85" s="29">
        <f t="shared" si="19"/>
        <v>0.04708677816881203</v>
      </c>
      <c r="N85" s="29">
        <f t="shared" si="19"/>
        <v>0</v>
      </c>
      <c r="O85" s="29">
        <f t="shared" si="19"/>
        <v>0</v>
      </c>
    </row>
    <row r="86" spans="1:15" ht="12.75">
      <c r="A86" s="8">
        <v>340001</v>
      </c>
      <c r="B86" s="35" t="s">
        <v>78</v>
      </c>
      <c r="C86" s="41">
        <v>535160</v>
      </c>
      <c r="D86" s="41">
        <v>16072</v>
      </c>
      <c r="E86" s="41">
        <v>97017</v>
      </c>
      <c r="F86" s="41">
        <v>0</v>
      </c>
      <c r="G86" s="41">
        <v>0</v>
      </c>
      <c r="H86" s="41">
        <v>0</v>
      </c>
      <c r="I86" s="28">
        <f t="shared" si="18"/>
        <v>648249</v>
      </c>
      <c r="J86" s="29">
        <f t="shared" si="19"/>
        <v>0.8255469734623578</v>
      </c>
      <c r="K86" s="29">
        <f t="shared" si="19"/>
        <v>0.02479294221819085</v>
      </c>
      <c r="L86" s="29">
        <f t="shared" si="19"/>
        <v>0.14966008431945133</v>
      </c>
      <c r="M86" s="29">
        <f t="shared" si="19"/>
        <v>0</v>
      </c>
      <c r="N86" s="29">
        <f t="shared" si="19"/>
        <v>0</v>
      </c>
      <c r="O86" s="29">
        <f t="shared" si="19"/>
        <v>0</v>
      </c>
    </row>
    <row r="87" spans="1:15" ht="12.75">
      <c r="A87" s="8">
        <v>341001</v>
      </c>
      <c r="B87" s="35" t="s">
        <v>80</v>
      </c>
      <c r="C87" s="41">
        <v>1552533</v>
      </c>
      <c r="D87" s="41">
        <v>49593</v>
      </c>
      <c r="E87" s="41">
        <v>101500</v>
      </c>
      <c r="F87" s="41">
        <v>20676</v>
      </c>
      <c r="G87" s="41">
        <v>0</v>
      </c>
      <c r="H87" s="41">
        <v>0</v>
      </c>
      <c r="I87" s="28">
        <f t="shared" si="18"/>
        <v>1724302</v>
      </c>
      <c r="J87" s="29">
        <f aca="true" t="shared" si="20" ref="J87:O94">C87/$I87</f>
        <v>0.900383459509993</v>
      </c>
      <c r="K87" s="29">
        <f t="shared" si="20"/>
        <v>0.028761203083914534</v>
      </c>
      <c r="L87" s="29">
        <f t="shared" si="20"/>
        <v>0.05886439846384218</v>
      </c>
      <c r="M87" s="29">
        <f t="shared" si="20"/>
        <v>0.011990938942250255</v>
      </c>
      <c r="N87" s="29">
        <f t="shared" si="20"/>
        <v>0</v>
      </c>
      <c r="O87" s="29">
        <f t="shared" si="20"/>
        <v>0</v>
      </c>
    </row>
    <row r="88" spans="1:15" ht="12.75">
      <c r="A88" s="9">
        <v>343001</v>
      </c>
      <c r="B88" s="54" t="s">
        <v>81</v>
      </c>
      <c r="C88" s="42">
        <v>1132833</v>
      </c>
      <c r="D88" s="42">
        <v>66429</v>
      </c>
      <c r="E88" s="42">
        <v>66214</v>
      </c>
      <c r="F88" s="42">
        <v>0</v>
      </c>
      <c r="G88" s="42">
        <v>0</v>
      </c>
      <c r="H88" s="42">
        <v>0</v>
      </c>
      <c r="I88" s="2">
        <f t="shared" si="18"/>
        <v>1265476</v>
      </c>
      <c r="J88" s="22">
        <f t="shared" si="20"/>
        <v>0.8951833144208188</v>
      </c>
      <c r="K88" s="22">
        <f t="shared" si="20"/>
        <v>0.05249329106201935</v>
      </c>
      <c r="L88" s="22">
        <f t="shared" si="20"/>
        <v>0.05232339451716192</v>
      </c>
      <c r="M88" s="22">
        <f t="shared" si="20"/>
        <v>0</v>
      </c>
      <c r="N88" s="22">
        <f t="shared" si="20"/>
        <v>0</v>
      </c>
      <c r="O88" s="22">
        <f t="shared" si="20"/>
        <v>0</v>
      </c>
    </row>
    <row r="89" spans="1:15" s="34" customFormat="1" ht="12.75">
      <c r="A89" s="8">
        <v>343002</v>
      </c>
      <c r="B89" s="35" t="s">
        <v>105</v>
      </c>
      <c r="C89" s="41">
        <v>830093</v>
      </c>
      <c r="D89" s="41">
        <v>103354</v>
      </c>
      <c r="E89" s="41">
        <v>122708</v>
      </c>
      <c r="F89" s="41">
        <v>0</v>
      </c>
      <c r="G89" s="41">
        <v>0</v>
      </c>
      <c r="H89" s="41">
        <v>0</v>
      </c>
      <c r="I89" s="28">
        <f>SUM(C89:H89)</f>
        <v>1056155</v>
      </c>
      <c r="J89" s="29">
        <f t="shared" si="20"/>
        <v>0.7859575535787834</v>
      </c>
      <c r="K89" s="29">
        <f t="shared" si="20"/>
        <v>0.09785874232475347</v>
      </c>
      <c r="L89" s="29">
        <f t="shared" si="20"/>
        <v>0.11618370409646311</v>
      </c>
      <c r="M89" s="29">
        <f t="shared" si="20"/>
        <v>0</v>
      </c>
      <c r="N89" s="29">
        <f t="shared" si="20"/>
        <v>0</v>
      </c>
      <c r="O89" s="29">
        <f t="shared" si="20"/>
        <v>0</v>
      </c>
    </row>
    <row r="90" spans="1:15" ht="12.75">
      <c r="A90" s="8">
        <v>344001</v>
      </c>
      <c r="B90" s="35" t="s">
        <v>109</v>
      </c>
      <c r="C90" s="41">
        <v>1387828</v>
      </c>
      <c r="D90" s="41">
        <v>57232</v>
      </c>
      <c r="E90" s="41">
        <v>25624</v>
      </c>
      <c r="F90" s="41">
        <v>37790</v>
      </c>
      <c r="G90" s="41">
        <v>0</v>
      </c>
      <c r="H90" s="41">
        <v>0</v>
      </c>
      <c r="I90" s="28">
        <f>SUM(C90:H90)</f>
        <v>1508474</v>
      </c>
      <c r="J90" s="29">
        <f t="shared" si="20"/>
        <v>0.920021160457522</v>
      </c>
      <c r="K90" s="29">
        <f t="shared" si="20"/>
        <v>0.037940329100799884</v>
      </c>
      <c r="L90" s="29">
        <f t="shared" si="20"/>
        <v>0.016986703118515797</v>
      </c>
      <c r="M90" s="29">
        <f t="shared" si="20"/>
        <v>0.02505180732316235</v>
      </c>
      <c r="N90" s="29">
        <f t="shared" si="20"/>
        <v>0</v>
      </c>
      <c r="O90" s="29">
        <f t="shared" si="20"/>
        <v>0</v>
      </c>
    </row>
    <row r="91" spans="1:15" ht="12.75">
      <c r="A91" s="8">
        <v>345001</v>
      </c>
      <c r="B91" s="35" t="s">
        <v>106</v>
      </c>
      <c r="C91" s="41">
        <v>909139</v>
      </c>
      <c r="D91" s="41">
        <v>87723</v>
      </c>
      <c r="E91" s="41">
        <v>125914</v>
      </c>
      <c r="F91" s="41">
        <v>0</v>
      </c>
      <c r="G91" s="41">
        <v>0</v>
      </c>
      <c r="H91" s="41">
        <v>0</v>
      </c>
      <c r="I91" s="28">
        <f>SUM(C91:H91)</f>
        <v>1122776</v>
      </c>
      <c r="J91" s="29">
        <f aca="true" t="shared" si="21" ref="J91:O92">C91/$I91</f>
        <v>0.8097242905085253</v>
      </c>
      <c r="K91" s="29">
        <f t="shared" si="21"/>
        <v>0.0781304552288257</v>
      </c>
      <c r="L91" s="29">
        <f t="shared" si="21"/>
        <v>0.112145254262649</v>
      </c>
      <c r="M91" s="29">
        <f t="shared" si="21"/>
        <v>0</v>
      </c>
      <c r="N91" s="29">
        <f t="shared" si="21"/>
        <v>0</v>
      </c>
      <c r="O91" s="29">
        <f t="shared" si="21"/>
        <v>0</v>
      </c>
    </row>
    <row r="92" spans="1:15" ht="12.75">
      <c r="A92" s="8">
        <v>346001</v>
      </c>
      <c r="B92" s="35" t="s">
        <v>107</v>
      </c>
      <c r="C92" s="57">
        <v>2112881</v>
      </c>
      <c r="D92" s="57">
        <v>43724</v>
      </c>
      <c r="E92" s="57">
        <v>70272</v>
      </c>
      <c r="F92" s="57">
        <v>0</v>
      </c>
      <c r="G92" s="57">
        <v>0</v>
      </c>
      <c r="H92" s="57">
        <v>0</v>
      </c>
      <c r="I92" s="58">
        <f>SUM(C92:H92)</f>
        <v>2226877</v>
      </c>
      <c r="J92" s="59">
        <f t="shared" si="21"/>
        <v>0.9488090271712357</v>
      </c>
      <c r="K92" s="59">
        <f t="shared" si="21"/>
        <v>0.01963467223380546</v>
      </c>
      <c r="L92" s="59">
        <f t="shared" si="21"/>
        <v>0.03155630059495877</v>
      </c>
      <c r="M92" s="59">
        <f t="shared" si="21"/>
        <v>0</v>
      </c>
      <c r="N92" s="59">
        <f t="shared" si="21"/>
        <v>0</v>
      </c>
      <c r="O92" s="59">
        <f t="shared" si="21"/>
        <v>0</v>
      </c>
    </row>
    <row r="93" spans="1:15" ht="12.75">
      <c r="A93" s="9">
        <v>347001</v>
      </c>
      <c r="B93" s="77" t="s">
        <v>108</v>
      </c>
      <c r="C93" s="43">
        <v>688809</v>
      </c>
      <c r="D93" s="43">
        <v>0</v>
      </c>
      <c r="E93" s="43">
        <v>0</v>
      </c>
      <c r="F93" s="43">
        <v>49208</v>
      </c>
      <c r="G93" s="43">
        <v>0</v>
      </c>
      <c r="H93" s="43">
        <v>0</v>
      </c>
      <c r="I93" s="20">
        <f t="shared" si="18"/>
        <v>738017</v>
      </c>
      <c r="J93" s="24">
        <f aca="true" t="shared" si="22" ref="J93:O93">C93/$I93</f>
        <v>0.9333240291212804</v>
      </c>
      <c r="K93" s="24">
        <f t="shared" si="22"/>
        <v>0</v>
      </c>
      <c r="L93" s="24">
        <f t="shared" si="22"/>
        <v>0</v>
      </c>
      <c r="M93" s="24">
        <f t="shared" si="22"/>
        <v>0.0666759708787196</v>
      </c>
      <c r="N93" s="24">
        <f t="shared" si="22"/>
        <v>0</v>
      </c>
      <c r="O93" s="24">
        <f t="shared" si="22"/>
        <v>0</v>
      </c>
    </row>
    <row r="94" spans="1:15" s="72" customFormat="1" ht="12.75">
      <c r="A94" s="73">
        <v>348001</v>
      </c>
      <c r="B94" s="76" t="s">
        <v>110</v>
      </c>
      <c r="C94" s="74">
        <v>822460</v>
      </c>
      <c r="D94" s="74">
        <v>63388</v>
      </c>
      <c r="E94" s="74">
        <v>15500</v>
      </c>
      <c r="F94" s="74">
        <v>0</v>
      </c>
      <c r="G94" s="74">
        <v>0</v>
      </c>
      <c r="H94" s="74">
        <v>0</v>
      </c>
      <c r="I94" s="20">
        <f t="shared" si="18"/>
        <v>901348</v>
      </c>
      <c r="J94" s="75">
        <f t="shared" si="20"/>
        <v>0.9124777555394809</v>
      </c>
      <c r="K94" s="75">
        <f t="shared" si="20"/>
        <v>0.07032577872253558</v>
      </c>
      <c r="L94" s="75">
        <f t="shared" si="20"/>
        <v>0.017196465737983554</v>
      </c>
      <c r="M94" s="75">
        <f t="shared" si="20"/>
        <v>0</v>
      </c>
      <c r="N94" s="75">
        <f t="shared" si="20"/>
        <v>0</v>
      </c>
      <c r="O94" s="75">
        <f t="shared" si="20"/>
        <v>0</v>
      </c>
    </row>
    <row r="95" spans="1:15" ht="12.75">
      <c r="A95" s="6"/>
      <c r="B95" s="7" t="s">
        <v>19</v>
      </c>
      <c r="C95" s="19">
        <f aca="true" t="shared" si="23" ref="C95:I95">SUM(C79:C94)</f>
        <v>32482999</v>
      </c>
      <c r="D95" s="19">
        <f t="shared" si="23"/>
        <v>801711</v>
      </c>
      <c r="E95" s="19">
        <f t="shared" si="23"/>
        <v>2027159</v>
      </c>
      <c r="F95" s="19">
        <f t="shared" si="23"/>
        <v>600797</v>
      </c>
      <c r="G95" s="19">
        <f t="shared" si="23"/>
        <v>0</v>
      </c>
      <c r="H95" s="19">
        <f t="shared" si="23"/>
        <v>0</v>
      </c>
      <c r="I95" s="21">
        <f t="shared" si="23"/>
        <v>35912666</v>
      </c>
      <c r="J95" s="25">
        <f aca="true" t="shared" si="24" ref="J95:O95">C95/$I95</f>
        <v>0.9044997940281014</v>
      </c>
      <c r="K95" s="25">
        <f t="shared" si="24"/>
        <v>0.022323906557090472</v>
      </c>
      <c r="L95" s="25">
        <f t="shared" si="24"/>
        <v>0.05644690928821603</v>
      </c>
      <c r="M95" s="25">
        <f t="shared" si="24"/>
        <v>0.016729390126592105</v>
      </c>
      <c r="N95" s="25">
        <f t="shared" si="24"/>
        <v>0</v>
      </c>
      <c r="O95" s="25">
        <f t="shared" si="24"/>
        <v>0</v>
      </c>
    </row>
    <row r="96" spans="1:15" ht="12.75">
      <c r="A96" s="30"/>
      <c r="B96" s="31"/>
      <c r="C96" s="46"/>
      <c r="D96" s="46"/>
      <c r="E96" s="46"/>
      <c r="F96" s="46"/>
      <c r="G96" s="46"/>
      <c r="H96" s="46"/>
      <c r="I96" s="40"/>
      <c r="J96" s="10"/>
      <c r="K96" s="10"/>
      <c r="L96" s="10"/>
      <c r="M96" s="10"/>
      <c r="N96" s="10"/>
      <c r="O96" s="40"/>
    </row>
    <row r="97" spans="1:15" s="34" customFormat="1" ht="12.75">
      <c r="A97" s="66" t="s">
        <v>84</v>
      </c>
      <c r="B97" s="67" t="s">
        <v>85</v>
      </c>
      <c r="C97" s="41">
        <v>0</v>
      </c>
      <c r="D97" s="41">
        <v>0</v>
      </c>
      <c r="E97" s="41">
        <v>227556</v>
      </c>
      <c r="F97" s="41">
        <v>0</v>
      </c>
      <c r="G97" s="41">
        <v>0</v>
      </c>
      <c r="H97" s="41">
        <v>0</v>
      </c>
      <c r="I97" s="28">
        <f>SUM(C97:H97)</f>
        <v>227556</v>
      </c>
      <c r="J97" s="29">
        <f aca="true" t="shared" si="25" ref="J97:O98">C97/$I97</f>
        <v>0</v>
      </c>
      <c r="K97" s="29">
        <f t="shared" si="25"/>
        <v>0</v>
      </c>
      <c r="L97" s="29">
        <f t="shared" si="25"/>
        <v>1</v>
      </c>
      <c r="M97" s="29">
        <f t="shared" si="25"/>
        <v>0</v>
      </c>
      <c r="N97" s="29">
        <f t="shared" si="25"/>
        <v>0</v>
      </c>
      <c r="O97" s="29">
        <f t="shared" si="25"/>
        <v>0</v>
      </c>
    </row>
    <row r="98" spans="1:15" s="65" customFormat="1" ht="12.75">
      <c r="A98" s="60"/>
      <c r="B98" s="61" t="s">
        <v>86</v>
      </c>
      <c r="C98" s="62">
        <f>SUM(C97)</f>
        <v>0</v>
      </c>
      <c r="D98" s="62">
        <f aca="true" t="shared" si="26" ref="D98:I98">SUM(D97)</f>
        <v>0</v>
      </c>
      <c r="E98" s="62">
        <f t="shared" si="26"/>
        <v>227556</v>
      </c>
      <c r="F98" s="62">
        <f t="shared" si="26"/>
        <v>0</v>
      </c>
      <c r="G98" s="62">
        <f t="shared" si="26"/>
        <v>0</v>
      </c>
      <c r="H98" s="62">
        <f t="shared" si="26"/>
        <v>0</v>
      </c>
      <c r="I98" s="68">
        <f t="shared" si="26"/>
        <v>227556</v>
      </c>
      <c r="J98" s="63">
        <f t="shared" si="25"/>
        <v>0</v>
      </c>
      <c r="K98" s="64">
        <f t="shared" si="25"/>
        <v>0</v>
      </c>
      <c r="L98" s="64">
        <f t="shared" si="25"/>
        <v>1</v>
      </c>
      <c r="M98" s="64">
        <f t="shared" si="25"/>
        <v>0</v>
      </c>
      <c r="N98" s="64">
        <f t="shared" si="25"/>
        <v>0</v>
      </c>
      <c r="O98" s="64">
        <f t="shared" si="25"/>
        <v>0</v>
      </c>
    </row>
    <row r="99" spans="1:15" ht="12.75">
      <c r="A99" s="30"/>
      <c r="B99" s="31"/>
      <c r="C99" s="46"/>
      <c r="D99" s="46"/>
      <c r="E99" s="46"/>
      <c r="F99" s="46"/>
      <c r="G99" s="46"/>
      <c r="H99" s="46"/>
      <c r="I99" s="40"/>
      <c r="J99" s="10"/>
      <c r="K99" s="10"/>
      <c r="L99" s="10"/>
      <c r="M99" s="10"/>
      <c r="N99" s="10"/>
      <c r="O99" s="40"/>
    </row>
    <row r="100" spans="1:15" ht="13.5" thickBot="1">
      <c r="A100" s="32"/>
      <c r="B100" s="33" t="s">
        <v>20</v>
      </c>
      <c r="C100" s="44">
        <f>C73+C77+C95+C98</f>
        <v>3476404570.62</v>
      </c>
      <c r="D100" s="44">
        <f aca="true" t="shared" si="27" ref="D100:I100">D73+D77+D95+D98</f>
        <v>218158138</v>
      </c>
      <c r="E100" s="44">
        <f t="shared" si="27"/>
        <v>213632813</v>
      </c>
      <c r="F100" s="44">
        <f t="shared" si="27"/>
        <v>259285084</v>
      </c>
      <c r="G100" s="44">
        <f t="shared" si="27"/>
        <v>9191</v>
      </c>
      <c r="H100" s="44">
        <f t="shared" si="27"/>
        <v>9365797</v>
      </c>
      <c r="I100" s="44">
        <f t="shared" si="27"/>
        <v>4176855593.62</v>
      </c>
      <c r="J100" s="11">
        <f aca="true" t="shared" si="28" ref="J100:O100">C100/$I100</f>
        <v>0.8323018339274371</v>
      </c>
      <c r="K100" s="12">
        <f t="shared" si="28"/>
        <v>0.05223023231476542</v>
      </c>
      <c r="L100" s="12">
        <f t="shared" si="28"/>
        <v>0.0511468036688452</v>
      </c>
      <c r="M100" s="12">
        <f t="shared" si="28"/>
        <v>0.06207662156097732</v>
      </c>
      <c r="N100" s="12">
        <f t="shared" si="28"/>
        <v>2.2004591238535826E-06</v>
      </c>
      <c r="O100" s="12">
        <f t="shared" si="28"/>
        <v>0.0022423080688511055</v>
      </c>
    </row>
    <row r="101" ht="13.5" thickTop="1"/>
    <row r="102" spans="3:13" ht="12.75" customHeight="1">
      <c r="C102" s="80" t="s">
        <v>103</v>
      </c>
      <c r="D102" s="80"/>
      <c r="E102" s="80"/>
      <c r="J102" s="80" t="s">
        <v>103</v>
      </c>
      <c r="K102" s="80"/>
      <c r="L102" s="80"/>
      <c r="M102" s="80"/>
    </row>
    <row r="103" spans="3:13" ht="12.75" customHeight="1">
      <c r="C103" s="81"/>
      <c r="D103" s="81"/>
      <c r="E103" s="81"/>
      <c r="J103" s="81"/>
      <c r="K103" s="81"/>
      <c r="L103" s="81"/>
      <c r="M103" s="81"/>
    </row>
    <row r="105" spans="3:9" ht="12.75">
      <c r="C105" s="71"/>
      <c r="D105" s="71"/>
      <c r="E105" s="71"/>
      <c r="F105" s="71"/>
      <c r="G105" s="71"/>
      <c r="H105" s="71"/>
      <c r="I105" s="71"/>
    </row>
  </sheetData>
  <sheetProtection/>
  <mergeCells count="7">
    <mergeCell ref="A1:B1"/>
    <mergeCell ref="J1:O1"/>
    <mergeCell ref="C1:I1"/>
    <mergeCell ref="C102:E102"/>
    <mergeCell ref="C103:E103"/>
    <mergeCell ref="J102:M102"/>
    <mergeCell ref="J103:M103"/>
  </mergeCells>
  <printOptions horizontalCentered="1"/>
  <pageMargins left="0.25" right="0.25" top="0.72" bottom="0.16" header="0.56" footer="0.5"/>
  <pageSetup fitToWidth="6" horizontalDpi="600" verticalDpi="600" orientation="portrait" paperSize="5" scale="71" r:id="rId1"/>
  <rowBreaks count="1" manualBreakCount="1">
    <brk id="74" max="14" man="1"/>
  </rowBreaks>
  <colBreaks count="1" manualBreakCount="1">
    <brk id="9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2013-08-28T17:06:56Z</cp:lastPrinted>
  <dcterms:created xsi:type="dcterms:W3CDTF">2003-11-24T19:14:29Z</dcterms:created>
  <dcterms:modified xsi:type="dcterms:W3CDTF">2013-09-10T17:40:59Z</dcterms:modified>
  <cp:category/>
  <cp:version/>
  <cp:contentType/>
  <cp:contentStatus/>
</cp:coreProperties>
</file>