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310" yWindow="120" windowWidth="7800" windowHeight="9420"/>
  </bookViews>
  <sheets>
    <sheet name="Benefits - 200" sheetId="9" r:id="rId1"/>
  </sheets>
  <definedNames>
    <definedName name="_xlnm.Print_Area" localSheetId="0">'Benefits - 200'!$A$1:$AE$104</definedName>
    <definedName name="_xlnm.Print_Titles" localSheetId="0">'Benefits - 200'!$A:$C,'Benefits - 200'!$1:$3</definedName>
  </definedNames>
  <calcPr calcId="145621"/>
</workbook>
</file>

<file path=xl/calcChain.xml><?xml version="1.0" encoding="utf-8"?>
<calcChain xmlns="http://schemas.openxmlformats.org/spreadsheetml/2006/main">
  <c r="AB101" i="9" l="1"/>
  <c r="Z101" i="9"/>
  <c r="X101" i="9"/>
  <c r="V101" i="9"/>
  <c r="T101" i="9"/>
  <c r="R101" i="9"/>
  <c r="N101" i="9"/>
  <c r="L101" i="9"/>
  <c r="J101" i="9"/>
  <c r="H101" i="9"/>
  <c r="F101" i="9"/>
  <c r="D101" i="9"/>
  <c r="C101" i="9"/>
  <c r="AD82" i="9" l="1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81" i="9"/>
  <c r="AD80" i="9"/>
  <c r="AD76" i="9"/>
  <c r="AD77" i="9"/>
  <c r="AD98" i="9" l="1"/>
  <c r="AD6" i="9" l="1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30" i="9"/>
  <c r="AD31" i="9"/>
  <c r="AD32" i="9"/>
  <c r="AD33" i="9"/>
  <c r="AD34" i="9"/>
  <c r="AD35" i="9"/>
  <c r="AD36" i="9"/>
  <c r="AD37" i="9"/>
  <c r="AD38" i="9"/>
  <c r="AD39" i="9"/>
  <c r="AD40" i="9"/>
  <c r="AD42" i="9"/>
  <c r="AD43" i="9"/>
  <c r="AD44" i="9"/>
  <c r="AD45" i="9"/>
  <c r="AD46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5" i="9"/>
  <c r="AD4" i="9"/>
  <c r="Z99" i="9"/>
  <c r="AA98" i="9"/>
  <c r="Z96" i="9"/>
  <c r="AA95" i="9"/>
  <c r="AA94" i="9"/>
  <c r="AA93" i="9"/>
  <c r="AA92" i="9"/>
  <c r="AA91" i="9"/>
  <c r="AA90" i="9"/>
  <c r="AA89" i="9"/>
  <c r="AA88" i="9"/>
  <c r="AA87" i="9"/>
  <c r="AA86" i="9"/>
  <c r="AA85" i="9"/>
  <c r="AA84" i="9"/>
  <c r="AA83" i="9"/>
  <c r="AA82" i="9"/>
  <c r="AA81" i="9"/>
  <c r="AA80" i="9"/>
  <c r="Z78" i="9"/>
  <c r="AA77" i="9"/>
  <c r="AA76" i="9"/>
  <c r="Z74" i="9"/>
  <c r="AA73" i="9"/>
  <c r="AA72" i="9"/>
  <c r="AA71" i="9"/>
  <c r="AA70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X74" i="9"/>
  <c r="Y76" i="9"/>
  <c r="Y77" i="9"/>
  <c r="X78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X96" i="9"/>
  <c r="Y98" i="9"/>
  <c r="X99" i="9"/>
  <c r="AE94" i="9"/>
  <c r="AC94" i="9"/>
  <c r="W94" i="9"/>
  <c r="U94" i="9"/>
  <c r="S94" i="9"/>
  <c r="Q94" i="9"/>
  <c r="O94" i="9"/>
  <c r="M94" i="9"/>
  <c r="K94" i="9"/>
  <c r="I94" i="9"/>
  <c r="G94" i="9"/>
  <c r="E94" i="9"/>
  <c r="AE93" i="9"/>
  <c r="AC93" i="9"/>
  <c r="W93" i="9"/>
  <c r="U93" i="9"/>
  <c r="S93" i="9"/>
  <c r="Q93" i="9"/>
  <c r="O93" i="9"/>
  <c r="M93" i="9"/>
  <c r="K93" i="9"/>
  <c r="I93" i="9"/>
  <c r="G93" i="9"/>
  <c r="E93" i="9"/>
  <c r="AE92" i="9"/>
  <c r="AC92" i="9"/>
  <c r="W92" i="9"/>
  <c r="U92" i="9"/>
  <c r="S92" i="9"/>
  <c r="Q92" i="9"/>
  <c r="O92" i="9"/>
  <c r="M92" i="9"/>
  <c r="K92" i="9"/>
  <c r="I92" i="9"/>
  <c r="G92" i="9"/>
  <c r="E92" i="9"/>
  <c r="AE91" i="9"/>
  <c r="AC91" i="9"/>
  <c r="W91" i="9"/>
  <c r="U91" i="9"/>
  <c r="S91" i="9"/>
  <c r="Q91" i="9"/>
  <c r="O91" i="9"/>
  <c r="M91" i="9"/>
  <c r="K91" i="9"/>
  <c r="I91" i="9"/>
  <c r="G91" i="9"/>
  <c r="E91" i="9"/>
  <c r="AE90" i="9"/>
  <c r="AC90" i="9"/>
  <c r="W90" i="9"/>
  <c r="U90" i="9"/>
  <c r="S90" i="9"/>
  <c r="Q90" i="9"/>
  <c r="O90" i="9"/>
  <c r="M90" i="9"/>
  <c r="K90" i="9"/>
  <c r="I90" i="9"/>
  <c r="G90" i="9"/>
  <c r="E90" i="9"/>
  <c r="AD73" i="9" l="1"/>
  <c r="AD47" i="9"/>
  <c r="AD41" i="9"/>
  <c r="AD29" i="9"/>
  <c r="F78" i="9"/>
  <c r="M98" i="9"/>
  <c r="AB99" i="9" l="1"/>
  <c r="V99" i="9"/>
  <c r="T99" i="9"/>
  <c r="R99" i="9"/>
  <c r="P99" i="9"/>
  <c r="N99" i="9"/>
  <c r="L99" i="9"/>
  <c r="J99" i="9"/>
  <c r="H99" i="9"/>
  <c r="F99" i="9"/>
  <c r="C99" i="9"/>
  <c r="D99" i="9"/>
  <c r="AD99" i="9"/>
  <c r="AC98" i="9"/>
  <c r="W98" i="9"/>
  <c r="U98" i="9"/>
  <c r="S98" i="9"/>
  <c r="Q98" i="9"/>
  <c r="O98" i="9"/>
  <c r="K98" i="9"/>
  <c r="I98" i="9"/>
  <c r="G98" i="9"/>
  <c r="E98" i="9"/>
  <c r="Y99" i="9" l="1"/>
  <c r="AA99" i="9"/>
  <c r="W99" i="9"/>
  <c r="G99" i="9"/>
  <c r="Q99" i="9"/>
  <c r="O99" i="9"/>
  <c r="U99" i="9"/>
  <c r="I99" i="9"/>
  <c r="M99" i="9"/>
  <c r="K99" i="9"/>
  <c r="S99" i="9"/>
  <c r="AE98" i="9"/>
  <c r="AC99" i="9"/>
  <c r="AE99" i="9"/>
  <c r="E99" i="9"/>
  <c r="AE95" i="9" l="1"/>
  <c r="AC95" i="9"/>
  <c r="W95" i="9"/>
  <c r="U95" i="9"/>
  <c r="S95" i="9"/>
  <c r="Q95" i="9"/>
  <c r="O95" i="9"/>
  <c r="M95" i="9"/>
  <c r="K95" i="9"/>
  <c r="I95" i="9"/>
  <c r="G95" i="9"/>
  <c r="E95" i="9"/>
  <c r="AB96" i="9"/>
  <c r="V96" i="9"/>
  <c r="T96" i="9"/>
  <c r="R96" i="9"/>
  <c r="P96" i="9"/>
  <c r="N96" i="9"/>
  <c r="L96" i="9"/>
  <c r="J96" i="9"/>
  <c r="H96" i="9"/>
  <c r="F96" i="9"/>
  <c r="D96" i="9"/>
  <c r="AD96" i="9" s="1"/>
  <c r="C96" i="9"/>
  <c r="E88" i="9"/>
  <c r="G88" i="9"/>
  <c r="I88" i="9"/>
  <c r="K88" i="9"/>
  <c r="M88" i="9"/>
  <c r="O88" i="9"/>
  <c r="Q88" i="9"/>
  <c r="S88" i="9"/>
  <c r="U88" i="9"/>
  <c r="W88" i="9"/>
  <c r="AC88" i="9"/>
  <c r="AE88" i="9"/>
  <c r="E89" i="9"/>
  <c r="G89" i="9"/>
  <c r="I89" i="9"/>
  <c r="K89" i="9"/>
  <c r="M89" i="9"/>
  <c r="O89" i="9"/>
  <c r="Q89" i="9"/>
  <c r="S89" i="9"/>
  <c r="U89" i="9"/>
  <c r="W89" i="9"/>
  <c r="AC89" i="9"/>
  <c r="AE89" i="9"/>
  <c r="AB74" i="9"/>
  <c r="V74" i="9"/>
  <c r="T74" i="9"/>
  <c r="R74" i="9"/>
  <c r="P74" i="9"/>
  <c r="P101" i="9" s="1"/>
  <c r="N74" i="9"/>
  <c r="L74" i="9"/>
  <c r="J74" i="9"/>
  <c r="H74" i="9"/>
  <c r="F74" i="9"/>
  <c r="D74" i="9"/>
  <c r="C74" i="9"/>
  <c r="C78" i="9"/>
  <c r="AE87" i="9"/>
  <c r="AC87" i="9"/>
  <c r="W87" i="9"/>
  <c r="U87" i="9"/>
  <c r="S87" i="9"/>
  <c r="Q87" i="9"/>
  <c r="O87" i="9"/>
  <c r="M87" i="9"/>
  <c r="K87" i="9"/>
  <c r="I87" i="9"/>
  <c r="G87" i="9"/>
  <c r="E87" i="9"/>
  <c r="AE71" i="9"/>
  <c r="AC71" i="9"/>
  <c r="W71" i="9"/>
  <c r="U71" i="9"/>
  <c r="S71" i="9"/>
  <c r="Q71" i="9"/>
  <c r="O71" i="9"/>
  <c r="M71" i="9"/>
  <c r="K71" i="9"/>
  <c r="I71" i="9"/>
  <c r="G71" i="9"/>
  <c r="E71" i="9"/>
  <c r="AE86" i="9"/>
  <c r="AC86" i="9"/>
  <c r="W86" i="9"/>
  <c r="U86" i="9"/>
  <c r="S86" i="9"/>
  <c r="Q86" i="9"/>
  <c r="O86" i="9"/>
  <c r="M86" i="9"/>
  <c r="K86" i="9"/>
  <c r="I86" i="9"/>
  <c r="G86" i="9"/>
  <c r="E86" i="9"/>
  <c r="E4" i="9"/>
  <c r="G4" i="9"/>
  <c r="I4" i="9"/>
  <c r="K4" i="9"/>
  <c r="M4" i="9"/>
  <c r="O4" i="9"/>
  <c r="Q4" i="9"/>
  <c r="S4" i="9"/>
  <c r="U4" i="9"/>
  <c r="W4" i="9"/>
  <c r="AC4" i="9"/>
  <c r="AE4" i="9"/>
  <c r="E5" i="9"/>
  <c r="G5" i="9"/>
  <c r="I5" i="9"/>
  <c r="K5" i="9"/>
  <c r="M5" i="9"/>
  <c r="O5" i="9"/>
  <c r="Q5" i="9"/>
  <c r="S5" i="9"/>
  <c r="U5" i="9"/>
  <c r="W5" i="9"/>
  <c r="AC5" i="9"/>
  <c r="AE5" i="9"/>
  <c r="E6" i="9"/>
  <c r="G6" i="9"/>
  <c r="I6" i="9"/>
  <c r="K6" i="9"/>
  <c r="M6" i="9"/>
  <c r="O6" i="9"/>
  <c r="Q6" i="9"/>
  <c r="S6" i="9"/>
  <c r="U6" i="9"/>
  <c r="W6" i="9"/>
  <c r="AC6" i="9"/>
  <c r="AE6" i="9"/>
  <c r="E7" i="9"/>
  <c r="G7" i="9"/>
  <c r="I7" i="9"/>
  <c r="K7" i="9"/>
  <c r="M7" i="9"/>
  <c r="O7" i="9"/>
  <c r="Q7" i="9"/>
  <c r="S7" i="9"/>
  <c r="U7" i="9"/>
  <c r="W7" i="9"/>
  <c r="AC7" i="9"/>
  <c r="AE7" i="9"/>
  <c r="E8" i="9"/>
  <c r="G8" i="9"/>
  <c r="I8" i="9"/>
  <c r="K8" i="9"/>
  <c r="M8" i="9"/>
  <c r="O8" i="9"/>
  <c r="Q8" i="9"/>
  <c r="S8" i="9"/>
  <c r="U8" i="9"/>
  <c r="W8" i="9"/>
  <c r="AC8" i="9"/>
  <c r="AE8" i="9"/>
  <c r="E9" i="9"/>
  <c r="G9" i="9"/>
  <c r="I9" i="9"/>
  <c r="K9" i="9"/>
  <c r="M9" i="9"/>
  <c r="O9" i="9"/>
  <c r="Q9" i="9"/>
  <c r="S9" i="9"/>
  <c r="U9" i="9"/>
  <c r="W9" i="9"/>
  <c r="AC9" i="9"/>
  <c r="AE9" i="9"/>
  <c r="E10" i="9"/>
  <c r="G10" i="9"/>
  <c r="I10" i="9"/>
  <c r="K10" i="9"/>
  <c r="M10" i="9"/>
  <c r="O10" i="9"/>
  <c r="Q10" i="9"/>
  <c r="S10" i="9"/>
  <c r="U10" i="9"/>
  <c r="W10" i="9"/>
  <c r="AC10" i="9"/>
  <c r="AE10" i="9"/>
  <c r="E11" i="9"/>
  <c r="G11" i="9"/>
  <c r="I11" i="9"/>
  <c r="K11" i="9"/>
  <c r="M11" i="9"/>
  <c r="O11" i="9"/>
  <c r="Q11" i="9"/>
  <c r="S11" i="9"/>
  <c r="U11" i="9"/>
  <c r="W11" i="9"/>
  <c r="AC11" i="9"/>
  <c r="AE11" i="9"/>
  <c r="E12" i="9"/>
  <c r="G12" i="9"/>
  <c r="I12" i="9"/>
  <c r="K12" i="9"/>
  <c r="M12" i="9"/>
  <c r="O12" i="9"/>
  <c r="Q12" i="9"/>
  <c r="S12" i="9"/>
  <c r="U12" i="9"/>
  <c r="W12" i="9"/>
  <c r="AC12" i="9"/>
  <c r="AE12" i="9"/>
  <c r="E13" i="9"/>
  <c r="G13" i="9"/>
  <c r="I13" i="9"/>
  <c r="K13" i="9"/>
  <c r="M13" i="9"/>
  <c r="O13" i="9"/>
  <c r="Q13" i="9"/>
  <c r="S13" i="9"/>
  <c r="U13" i="9"/>
  <c r="W13" i="9"/>
  <c r="AC13" i="9"/>
  <c r="AE13" i="9"/>
  <c r="E14" i="9"/>
  <c r="G14" i="9"/>
  <c r="I14" i="9"/>
  <c r="K14" i="9"/>
  <c r="M14" i="9"/>
  <c r="O14" i="9"/>
  <c r="Q14" i="9"/>
  <c r="S14" i="9"/>
  <c r="U14" i="9"/>
  <c r="W14" i="9"/>
  <c r="AC14" i="9"/>
  <c r="AE14" i="9"/>
  <c r="E15" i="9"/>
  <c r="G15" i="9"/>
  <c r="I15" i="9"/>
  <c r="K15" i="9"/>
  <c r="M15" i="9"/>
  <c r="O15" i="9"/>
  <c r="Q15" i="9"/>
  <c r="S15" i="9"/>
  <c r="U15" i="9"/>
  <c r="W15" i="9"/>
  <c r="AC15" i="9"/>
  <c r="AE15" i="9"/>
  <c r="E16" i="9"/>
  <c r="G16" i="9"/>
  <c r="I16" i="9"/>
  <c r="K16" i="9"/>
  <c r="M16" i="9"/>
  <c r="O16" i="9"/>
  <c r="Q16" i="9"/>
  <c r="S16" i="9"/>
  <c r="U16" i="9"/>
  <c r="W16" i="9"/>
  <c r="AC16" i="9"/>
  <c r="AE16" i="9"/>
  <c r="E17" i="9"/>
  <c r="G17" i="9"/>
  <c r="I17" i="9"/>
  <c r="K17" i="9"/>
  <c r="M17" i="9"/>
  <c r="O17" i="9"/>
  <c r="Q17" i="9"/>
  <c r="S17" i="9"/>
  <c r="U17" i="9"/>
  <c r="W17" i="9"/>
  <c r="AC17" i="9"/>
  <c r="AE17" i="9"/>
  <c r="E18" i="9"/>
  <c r="G18" i="9"/>
  <c r="I18" i="9"/>
  <c r="K18" i="9"/>
  <c r="M18" i="9"/>
  <c r="O18" i="9"/>
  <c r="Q18" i="9"/>
  <c r="S18" i="9"/>
  <c r="U18" i="9"/>
  <c r="W18" i="9"/>
  <c r="AC18" i="9"/>
  <c r="AE18" i="9"/>
  <c r="E19" i="9"/>
  <c r="G19" i="9"/>
  <c r="I19" i="9"/>
  <c r="K19" i="9"/>
  <c r="M19" i="9"/>
  <c r="O19" i="9"/>
  <c r="Q19" i="9"/>
  <c r="S19" i="9"/>
  <c r="U19" i="9"/>
  <c r="W19" i="9"/>
  <c r="AC19" i="9"/>
  <c r="AE19" i="9"/>
  <c r="E20" i="9"/>
  <c r="G20" i="9"/>
  <c r="I20" i="9"/>
  <c r="K20" i="9"/>
  <c r="M20" i="9"/>
  <c r="O20" i="9"/>
  <c r="Q20" i="9"/>
  <c r="S20" i="9"/>
  <c r="U20" i="9"/>
  <c r="W20" i="9"/>
  <c r="AC20" i="9"/>
  <c r="AE20" i="9"/>
  <c r="E21" i="9"/>
  <c r="G21" i="9"/>
  <c r="I21" i="9"/>
  <c r="K21" i="9"/>
  <c r="M21" i="9"/>
  <c r="O21" i="9"/>
  <c r="Q21" i="9"/>
  <c r="S21" i="9"/>
  <c r="U21" i="9"/>
  <c r="W21" i="9"/>
  <c r="AC21" i="9"/>
  <c r="AE21" i="9"/>
  <c r="E22" i="9"/>
  <c r="G22" i="9"/>
  <c r="I22" i="9"/>
  <c r="K22" i="9"/>
  <c r="M22" i="9"/>
  <c r="O22" i="9"/>
  <c r="Q22" i="9"/>
  <c r="S22" i="9"/>
  <c r="U22" i="9"/>
  <c r="W22" i="9"/>
  <c r="AC22" i="9"/>
  <c r="AE22" i="9"/>
  <c r="E23" i="9"/>
  <c r="G23" i="9"/>
  <c r="I23" i="9"/>
  <c r="K23" i="9"/>
  <c r="M23" i="9"/>
  <c r="O23" i="9"/>
  <c r="Q23" i="9"/>
  <c r="S23" i="9"/>
  <c r="U23" i="9"/>
  <c r="W23" i="9"/>
  <c r="AC23" i="9"/>
  <c r="AE23" i="9"/>
  <c r="E24" i="9"/>
  <c r="G24" i="9"/>
  <c r="I24" i="9"/>
  <c r="K24" i="9"/>
  <c r="M24" i="9"/>
  <c r="O24" i="9"/>
  <c r="Q24" i="9"/>
  <c r="S24" i="9"/>
  <c r="U24" i="9"/>
  <c r="W24" i="9"/>
  <c r="AC24" i="9"/>
  <c r="AE24" i="9"/>
  <c r="E25" i="9"/>
  <c r="G25" i="9"/>
  <c r="I25" i="9"/>
  <c r="K25" i="9"/>
  <c r="M25" i="9"/>
  <c r="O25" i="9"/>
  <c r="Q25" i="9"/>
  <c r="S25" i="9"/>
  <c r="U25" i="9"/>
  <c r="W25" i="9"/>
  <c r="AC25" i="9"/>
  <c r="AE25" i="9"/>
  <c r="E26" i="9"/>
  <c r="G26" i="9"/>
  <c r="I26" i="9"/>
  <c r="K26" i="9"/>
  <c r="M26" i="9"/>
  <c r="O26" i="9"/>
  <c r="Q26" i="9"/>
  <c r="S26" i="9"/>
  <c r="U26" i="9"/>
  <c r="W26" i="9"/>
  <c r="AC26" i="9"/>
  <c r="AE26" i="9"/>
  <c r="E27" i="9"/>
  <c r="G27" i="9"/>
  <c r="I27" i="9"/>
  <c r="K27" i="9"/>
  <c r="M27" i="9"/>
  <c r="O27" i="9"/>
  <c r="Q27" i="9"/>
  <c r="S27" i="9"/>
  <c r="U27" i="9"/>
  <c r="W27" i="9"/>
  <c r="AC27" i="9"/>
  <c r="AE27" i="9"/>
  <c r="E28" i="9"/>
  <c r="G28" i="9"/>
  <c r="I28" i="9"/>
  <c r="K28" i="9"/>
  <c r="M28" i="9"/>
  <c r="O28" i="9"/>
  <c r="Q28" i="9"/>
  <c r="S28" i="9"/>
  <c r="U28" i="9"/>
  <c r="W28" i="9"/>
  <c r="AC28" i="9"/>
  <c r="AE28" i="9"/>
  <c r="E29" i="9"/>
  <c r="G29" i="9"/>
  <c r="I29" i="9"/>
  <c r="K29" i="9"/>
  <c r="M29" i="9"/>
  <c r="O29" i="9"/>
  <c r="Q29" i="9"/>
  <c r="S29" i="9"/>
  <c r="U29" i="9"/>
  <c r="W29" i="9"/>
  <c r="AC29" i="9"/>
  <c r="AE29" i="9"/>
  <c r="E30" i="9"/>
  <c r="G30" i="9"/>
  <c r="I30" i="9"/>
  <c r="K30" i="9"/>
  <c r="M30" i="9"/>
  <c r="O30" i="9"/>
  <c r="Q30" i="9"/>
  <c r="S30" i="9"/>
  <c r="U30" i="9"/>
  <c r="W30" i="9"/>
  <c r="AC30" i="9"/>
  <c r="AE30" i="9"/>
  <c r="E31" i="9"/>
  <c r="G31" i="9"/>
  <c r="I31" i="9"/>
  <c r="K31" i="9"/>
  <c r="M31" i="9"/>
  <c r="O31" i="9"/>
  <c r="Q31" i="9"/>
  <c r="S31" i="9"/>
  <c r="U31" i="9"/>
  <c r="W31" i="9"/>
  <c r="AC31" i="9"/>
  <c r="AE31" i="9"/>
  <c r="E32" i="9"/>
  <c r="G32" i="9"/>
  <c r="I32" i="9"/>
  <c r="K32" i="9"/>
  <c r="M32" i="9"/>
  <c r="O32" i="9"/>
  <c r="Q32" i="9"/>
  <c r="S32" i="9"/>
  <c r="U32" i="9"/>
  <c r="W32" i="9"/>
  <c r="AC32" i="9"/>
  <c r="AE32" i="9"/>
  <c r="E33" i="9"/>
  <c r="G33" i="9"/>
  <c r="I33" i="9"/>
  <c r="K33" i="9"/>
  <c r="M33" i="9"/>
  <c r="O33" i="9"/>
  <c r="Q33" i="9"/>
  <c r="S33" i="9"/>
  <c r="U33" i="9"/>
  <c r="W33" i="9"/>
  <c r="AC33" i="9"/>
  <c r="AE33" i="9"/>
  <c r="E34" i="9"/>
  <c r="G34" i="9"/>
  <c r="I34" i="9"/>
  <c r="K34" i="9"/>
  <c r="M34" i="9"/>
  <c r="O34" i="9"/>
  <c r="Q34" i="9"/>
  <c r="S34" i="9"/>
  <c r="U34" i="9"/>
  <c r="W34" i="9"/>
  <c r="AC34" i="9"/>
  <c r="AE34" i="9"/>
  <c r="E35" i="9"/>
  <c r="G35" i="9"/>
  <c r="I35" i="9"/>
  <c r="K35" i="9"/>
  <c r="M35" i="9"/>
  <c r="O35" i="9"/>
  <c r="Q35" i="9"/>
  <c r="S35" i="9"/>
  <c r="U35" i="9"/>
  <c r="W35" i="9"/>
  <c r="AC35" i="9"/>
  <c r="AE35" i="9"/>
  <c r="E36" i="9"/>
  <c r="G36" i="9"/>
  <c r="I36" i="9"/>
  <c r="K36" i="9"/>
  <c r="M36" i="9"/>
  <c r="O36" i="9"/>
  <c r="Q36" i="9"/>
  <c r="S36" i="9"/>
  <c r="U36" i="9"/>
  <c r="W36" i="9"/>
  <c r="AC36" i="9"/>
  <c r="AE36" i="9"/>
  <c r="E37" i="9"/>
  <c r="G37" i="9"/>
  <c r="I37" i="9"/>
  <c r="K37" i="9"/>
  <c r="M37" i="9"/>
  <c r="O37" i="9"/>
  <c r="Q37" i="9"/>
  <c r="S37" i="9"/>
  <c r="U37" i="9"/>
  <c r="W37" i="9"/>
  <c r="AC37" i="9"/>
  <c r="AE37" i="9"/>
  <c r="E38" i="9"/>
  <c r="G38" i="9"/>
  <c r="I38" i="9"/>
  <c r="K38" i="9"/>
  <c r="M38" i="9"/>
  <c r="O38" i="9"/>
  <c r="Q38" i="9"/>
  <c r="S38" i="9"/>
  <c r="U38" i="9"/>
  <c r="W38" i="9"/>
  <c r="AC38" i="9"/>
  <c r="AE38" i="9"/>
  <c r="E39" i="9"/>
  <c r="G39" i="9"/>
  <c r="I39" i="9"/>
  <c r="K39" i="9"/>
  <c r="M39" i="9"/>
  <c r="O39" i="9"/>
  <c r="Q39" i="9"/>
  <c r="S39" i="9"/>
  <c r="U39" i="9"/>
  <c r="W39" i="9"/>
  <c r="AC39" i="9"/>
  <c r="AE39" i="9"/>
  <c r="E40" i="9"/>
  <c r="G40" i="9"/>
  <c r="I40" i="9"/>
  <c r="K40" i="9"/>
  <c r="M40" i="9"/>
  <c r="O40" i="9"/>
  <c r="Q40" i="9"/>
  <c r="S40" i="9"/>
  <c r="U40" i="9"/>
  <c r="W40" i="9"/>
  <c r="AC40" i="9"/>
  <c r="AE40" i="9"/>
  <c r="E41" i="9"/>
  <c r="G41" i="9"/>
  <c r="I41" i="9"/>
  <c r="K41" i="9"/>
  <c r="M41" i="9"/>
  <c r="O41" i="9"/>
  <c r="Q41" i="9"/>
  <c r="S41" i="9"/>
  <c r="U41" i="9"/>
  <c r="W41" i="9"/>
  <c r="AC41" i="9"/>
  <c r="AE41" i="9"/>
  <c r="E42" i="9"/>
  <c r="G42" i="9"/>
  <c r="I42" i="9"/>
  <c r="K42" i="9"/>
  <c r="M42" i="9"/>
  <c r="O42" i="9"/>
  <c r="Q42" i="9"/>
  <c r="S42" i="9"/>
  <c r="U42" i="9"/>
  <c r="W42" i="9"/>
  <c r="AC42" i="9"/>
  <c r="AE42" i="9"/>
  <c r="E43" i="9"/>
  <c r="G43" i="9"/>
  <c r="I43" i="9"/>
  <c r="K43" i="9"/>
  <c r="M43" i="9"/>
  <c r="O43" i="9"/>
  <c r="Q43" i="9"/>
  <c r="S43" i="9"/>
  <c r="U43" i="9"/>
  <c r="W43" i="9"/>
  <c r="AC43" i="9"/>
  <c r="AE43" i="9"/>
  <c r="E44" i="9"/>
  <c r="G44" i="9"/>
  <c r="I44" i="9"/>
  <c r="K44" i="9"/>
  <c r="M44" i="9"/>
  <c r="O44" i="9"/>
  <c r="Q44" i="9"/>
  <c r="S44" i="9"/>
  <c r="U44" i="9"/>
  <c r="W44" i="9"/>
  <c r="AC44" i="9"/>
  <c r="AE44" i="9"/>
  <c r="E45" i="9"/>
  <c r="G45" i="9"/>
  <c r="I45" i="9"/>
  <c r="K45" i="9"/>
  <c r="M45" i="9"/>
  <c r="O45" i="9"/>
  <c r="Q45" i="9"/>
  <c r="S45" i="9"/>
  <c r="U45" i="9"/>
  <c r="W45" i="9"/>
  <c r="AC45" i="9"/>
  <c r="AE45" i="9"/>
  <c r="E46" i="9"/>
  <c r="G46" i="9"/>
  <c r="I46" i="9"/>
  <c r="K46" i="9"/>
  <c r="M46" i="9"/>
  <c r="O46" i="9"/>
  <c r="Q46" i="9"/>
  <c r="S46" i="9"/>
  <c r="U46" i="9"/>
  <c r="W46" i="9"/>
  <c r="AC46" i="9"/>
  <c r="AE46" i="9"/>
  <c r="E47" i="9"/>
  <c r="G47" i="9"/>
  <c r="I47" i="9"/>
  <c r="K47" i="9"/>
  <c r="M47" i="9"/>
  <c r="O47" i="9"/>
  <c r="Q47" i="9"/>
  <c r="S47" i="9"/>
  <c r="U47" i="9"/>
  <c r="W47" i="9"/>
  <c r="AC47" i="9"/>
  <c r="AE47" i="9"/>
  <c r="E48" i="9"/>
  <c r="G48" i="9"/>
  <c r="I48" i="9"/>
  <c r="K48" i="9"/>
  <c r="M48" i="9"/>
  <c r="O48" i="9"/>
  <c r="Q48" i="9"/>
  <c r="S48" i="9"/>
  <c r="U48" i="9"/>
  <c r="W48" i="9"/>
  <c r="AC48" i="9"/>
  <c r="AE48" i="9"/>
  <c r="E49" i="9"/>
  <c r="G49" i="9"/>
  <c r="I49" i="9"/>
  <c r="K49" i="9"/>
  <c r="M49" i="9"/>
  <c r="O49" i="9"/>
  <c r="Q49" i="9"/>
  <c r="S49" i="9"/>
  <c r="U49" i="9"/>
  <c r="W49" i="9"/>
  <c r="AC49" i="9"/>
  <c r="AE49" i="9"/>
  <c r="E50" i="9"/>
  <c r="G50" i="9"/>
  <c r="I50" i="9"/>
  <c r="K50" i="9"/>
  <c r="M50" i="9"/>
  <c r="O50" i="9"/>
  <c r="Q50" i="9"/>
  <c r="S50" i="9"/>
  <c r="U50" i="9"/>
  <c r="W50" i="9"/>
  <c r="AC50" i="9"/>
  <c r="AE50" i="9"/>
  <c r="E51" i="9"/>
  <c r="G51" i="9"/>
  <c r="I51" i="9"/>
  <c r="K51" i="9"/>
  <c r="M51" i="9"/>
  <c r="O51" i="9"/>
  <c r="Q51" i="9"/>
  <c r="S51" i="9"/>
  <c r="U51" i="9"/>
  <c r="W51" i="9"/>
  <c r="AC51" i="9"/>
  <c r="AE51" i="9"/>
  <c r="E52" i="9"/>
  <c r="G52" i="9"/>
  <c r="I52" i="9"/>
  <c r="K52" i="9"/>
  <c r="M52" i="9"/>
  <c r="O52" i="9"/>
  <c r="Q52" i="9"/>
  <c r="S52" i="9"/>
  <c r="U52" i="9"/>
  <c r="W52" i="9"/>
  <c r="AC52" i="9"/>
  <c r="AE52" i="9"/>
  <c r="E53" i="9"/>
  <c r="G53" i="9"/>
  <c r="I53" i="9"/>
  <c r="K53" i="9"/>
  <c r="M53" i="9"/>
  <c r="O53" i="9"/>
  <c r="Q53" i="9"/>
  <c r="S53" i="9"/>
  <c r="U53" i="9"/>
  <c r="W53" i="9"/>
  <c r="AC53" i="9"/>
  <c r="AE53" i="9"/>
  <c r="E54" i="9"/>
  <c r="G54" i="9"/>
  <c r="I54" i="9"/>
  <c r="K54" i="9"/>
  <c r="M54" i="9"/>
  <c r="O54" i="9"/>
  <c r="Q54" i="9"/>
  <c r="S54" i="9"/>
  <c r="U54" i="9"/>
  <c r="W54" i="9"/>
  <c r="AC54" i="9"/>
  <c r="AE54" i="9"/>
  <c r="E55" i="9"/>
  <c r="G55" i="9"/>
  <c r="I55" i="9"/>
  <c r="K55" i="9"/>
  <c r="M55" i="9"/>
  <c r="O55" i="9"/>
  <c r="Q55" i="9"/>
  <c r="S55" i="9"/>
  <c r="U55" i="9"/>
  <c r="W55" i="9"/>
  <c r="AC55" i="9"/>
  <c r="AE55" i="9"/>
  <c r="E56" i="9"/>
  <c r="G56" i="9"/>
  <c r="I56" i="9"/>
  <c r="K56" i="9"/>
  <c r="M56" i="9"/>
  <c r="O56" i="9"/>
  <c r="Q56" i="9"/>
  <c r="S56" i="9"/>
  <c r="U56" i="9"/>
  <c r="W56" i="9"/>
  <c r="AC56" i="9"/>
  <c r="AE56" i="9"/>
  <c r="E57" i="9"/>
  <c r="G57" i="9"/>
  <c r="I57" i="9"/>
  <c r="K57" i="9"/>
  <c r="M57" i="9"/>
  <c r="O57" i="9"/>
  <c r="Q57" i="9"/>
  <c r="S57" i="9"/>
  <c r="U57" i="9"/>
  <c r="W57" i="9"/>
  <c r="AC57" i="9"/>
  <c r="AE57" i="9"/>
  <c r="E58" i="9"/>
  <c r="G58" i="9"/>
  <c r="I58" i="9"/>
  <c r="K58" i="9"/>
  <c r="M58" i="9"/>
  <c r="O58" i="9"/>
  <c r="Q58" i="9"/>
  <c r="S58" i="9"/>
  <c r="U58" i="9"/>
  <c r="W58" i="9"/>
  <c r="AC58" i="9"/>
  <c r="AE58" i="9"/>
  <c r="E59" i="9"/>
  <c r="G59" i="9"/>
  <c r="I59" i="9"/>
  <c r="K59" i="9"/>
  <c r="M59" i="9"/>
  <c r="O59" i="9"/>
  <c r="Q59" i="9"/>
  <c r="S59" i="9"/>
  <c r="U59" i="9"/>
  <c r="W59" i="9"/>
  <c r="AC59" i="9"/>
  <c r="AE59" i="9"/>
  <c r="E60" i="9"/>
  <c r="G60" i="9"/>
  <c r="I60" i="9"/>
  <c r="K60" i="9"/>
  <c r="M60" i="9"/>
  <c r="O60" i="9"/>
  <c r="Q60" i="9"/>
  <c r="S60" i="9"/>
  <c r="U60" i="9"/>
  <c r="W60" i="9"/>
  <c r="AC60" i="9"/>
  <c r="AE60" i="9"/>
  <c r="E61" i="9"/>
  <c r="G61" i="9"/>
  <c r="I61" i="9"/>
  <c r="K61" i="9"/>
  <c r="M61" i="9"/>
  <c r="O61" i="9"/>
  <c r="Q61" i="9"/>
  <c r="S61" i="9"/>
  <c r="U61" i="9"/>
  <c r="W61" i="9"/>
  <c r="AC61" i="9"/>
  <c r="AE61" i="9"/>
  <c r="E62" i="9"/>
  <c r="G62" i="9"/>
  <c r="I62" i="9"/>
  <c r="K62" i="9"/>
  <c r="M62" i="9"/>
  <c r="O62" i="9"/>
  <c r="Q62" i="9"/>
  <c r="S62" i="9"/>
  <c r="U62" i="9"/>
  <c r="W62" i="9"/>
  <c r="AC62" i="9"/>
  <c r="AE62" i="9"/>
  <c r="E63" i="9"/>
  <c r="G63" i="9"/>
  <c r="I63" i="9"/>
  <c r="K63" i="9"/>
  <c r="M63" i="9"/>
  <c r="O63" i="9"/>
  <c r="Q63" i="9"/>
  <c r="S63" i="9"/>
  <c r="U63" i="9"/>
  <c r="W63" i="9"/>
  <c r="AC63" i="9"/>
  <c r="AE63" i="9"/>
  <c r="E64" i="9"/>
  <c r="G64" i="9"/>
  <c r="I64" i="9"/>
  <c r="K64" i="9"/>
  <c r="M64" i="9"/>
  <c r="O64" i="9"/>
  <c r="Q64" i="9"/>
  <c r="S64" i="9"/>
  <c r="U64" i="9"/>
  <c r="W64" i="9"/>
  <c r="AC64" i="9"/>
  <c r="AE64" i="9"/>
  <c r="E65" i="9"/>
  <c r="G65" i="9"/>
  <c r="I65" i="9"/>
  <c r="K65" i="9"/>
  <c r="M65" i="9"/>
  <c r="O65" i="9"/>
  <c r="Q65" i="9"/>
  <c r="S65" i="9"/>
  <c r="U65" i="9"/>
  <c r="W65" i="9"/>
  <c r="AC65" i="9"/>
  <c r="AE65" i="9"/>
  <c r="E66" i="9"/>
  <c r="G66" i="9"/>
  <c r="I66" i="9"/>
  <c r="K66" i="9"/>
  <c r="M66" i="9"/>
  <c r="O66" i="9"/>
  <c r="Q66" i="9"/>
  <c r="S66" i="9"/>
  <c r="U66" i="9"/>
  <c r="W66" i="9"/>
  <c r="AC66" i="9"/>
  <c r="AE66" i="9"/>
  <c r="E67" i="9"/>
  <c r="G67" i="9"/>
  <c r="I67" i="9"/>
  <c r="K67" i="9"/>
  <c r="M67" i="9"/>
  <c r="O67" i="9"/>
  <c r="Q67" i="9"/>
  <c r="S67" i="9"/>
  <c r="U67" i="9"/>
  <c r="W67" i="9"/>
  <c r="AC67" i="9"/>
  <c r="AE67" i="9"/>
  <c r="E68" i="9"/>
  <c r="G68" i="9"/>
  <c r="I68" i="9"/>
  <c r="K68" i="9"/>
  <c r="M68" i="9"/>
  <c r="O68" i="9"/>
  <c r="Q68" i="9"/>
  <c r="S68" i="9"/>
  <c r="U68" i="9"/>
  <c r="W68" i="9"/>
  <c r="AC68" i="9"/>
  <c r="AE68" i="9"/>
  <c r="E69" i="9"/>
  <c r="G69" i="9"/>
  <c r="I69" i="9"/>
  <c r="K69" i="9"/>
  <c r="M69" i="9"/>
  <c r="O69" i="9"/>
  <c r="Q69" i="9"/>
  <c r="S69" i="9"/>
  <c r="U69" i="9"/>
  <c r="W69" i="9"/>
  <c r="AC69" i="9"/>
  <c r="AE69" i="9"/>
  <c r="E70" i="9"/>
  <c r="G70" i="9"/>
  <c r="I70" i="9"/>
  <c r="K70" i="9"/>
  <c r="M70" i="9"/>
  <c r="O70" i="9"/>
  <c r="Q70" i="9"/>
  <c r="S70" i="9"/>
  <c r="U70" i="9"/>
  <c r="W70" i="9"/>
  <c r="AC70" i="9"/>
  <c r="AE70" i="9"/>
  <c r="E72" i="9"/>
  <c r="G72" i="9"/>
  <c r="I72" i="9"/>
  <c r="K72" i="9"/>
  <c r="M72" i="9"/>
  <c r="O72" i="9"/>
  <c r="Q72" i="9"/>
  <c r="S72" i="9"/>
  <c r="U72" i="9"/>
  <c r="W72" i="9"/>
  <c r="AC72" i="9"/>
  <c r="AE72" i="9"/>
  <c r="K74" i="9"/>
  <c r="O74" i="9"/>
  <c r="S74" i="9"/>
  <c r="W74" i="9"/>
  <c r="AC74" i="9"/>
  <c r="E76" i="9"/>
  <c r="G76" i="9"/>
  <c r="I76" i="9"/>
  <c r="K76" i="9"/>
  <c r="M76" i="9"/>
  <c r="O76" i="9"/>
  <c r="Q76" i="9"/>
  <c r="S76" i="9"/>
  <c r="U76" i="9"/>
  <c r="W76" i="9"/>
  <c r="AC76" i="9"/>
  <c r="AE76" i="9"/>
  <c r="E77" i="9"/>
  <c r="G77" i="9"/>
  <c r="I77" i="9"/>
  <c r="K77" i="9"/>
  <c r="M77" i="9"/>
  <c r="O77" i="9"/>
  <c r="Q77" i="9"/>
  <c r="S77" i="9"/>
  <c r="U77" i="9"/>
  <c r="W77" i="9"/>
  <c r="AC77" i="9"/>
  <c r="AE77" i="9"/>
  <c r="D78" i="9"/>
  <c r="G78" i="9"/>
  <c r="H78" i="9"/>
  <c r="I78" i="9" s="1"/>
  <c r="J78" i="9"/>
  <c r="K78" i="9" s="1"/>
  <c r="L78" i="9"/>
  <c r="M78" i="9" s="1"/>
  <c r="N78" i="9"/>
  <c r="O78" i="9" s="1"/>
  <c r="P78" i="9"/>
  <c r="Q78" i="9" s="1"/>
  <c r="R78" i="9"/>
  <c r="S78" i="9" s="1"/>
  <c r="T78" i="9"/>
  <c r="U78" i="9" s="1"/>
  <c r="V78" i="9"/>
  <c r="W78" i="9" s="1"/>
  <c r="AB78" i="9"/>
  <c r="AC78" i="9" s="1"/>
  <c r="E80" i="9"/>
  <c r="G80" i="9"/>
  <c r="I80" i="9"/>
  <c r="K80" i="9"/>
  <c r="M80" i="9"/>
  <c r="O80" i="9"/>
  <c r="Q80" i="9"/>
  <c r="S80" i="9"/>
  <c r="U80" i="9"/>
  <c r="W80" i="9"/>
  <c r="AC80" i="9"/>
  <c r="AE80" i="9"/>
  <c r="E81" i="9"/>
  <c r="G81" i="9"/>
  <c r="I81" i="9"/>
  <c r="K81" i="9"/>
  <c r="M81" i="9"/>
  <c r="O81" i="9"/>
  <c r="Q81" i="9"/>
  <c r="S81" i="9"/>
  <c r="U81" i="9"/>
  <c r="W81" i="9"/>
  <c r="AC81" i="9"/>
  <c r="AE81" i="9"/>
  <c r="E82" i="9"/>
  <c r="G82" i="9"/>
  <c r="I82" i="9"/>
  <c r="K82" i="9"/>
  <c r="M82" i="9"/>
  <c r="O82" i="9"/>
  <c r="Q82" i="9"/>
  <c r="S82" i="9"/>
  <c r="U82" i="9"/>
  <c r="W82" i="9"/>
  <c r="AC82" i="9"/>
  <c r="AE82" i="9"/>
  <c r="E83" i="9"/>
  <c r="G83" i="9"/>
  <c r="I83" i="9"/>
  <c r="K83" i="9"/>
  <c r="M83" i="9"/>
  <c r="O83" i="9"/>
  <c r="Q83" i="9"/>
  <c r="S83" i="9"/>
  <c r="U83" i="9"/>
  <c r="W83" i="9"/>
  <c r="AC83" i="9"/>
  <c r="AE83" i="9"/>
  <c r="E84" i="9"/>
  <c r="G84" i="9"/>
  <c r="I84" i="9"/>
  <c r="K84" i="9"/>
  <c r="M84" i="9"/>
  <c r="O84" i="9"/>
  <c r="Q84" i="9"/>
  <c r="S84" i="9"/>
  <c r="U84" i="9"/>
  <c r="W84" i="9"/>
  <c r="AC84" i="9"/>
  <c r="AE84" i="9"/>
  <c r="E85" i="9"/>
  <c r="G85" i="9"/>
  <c r="I85" i="9"/>
  <c r="K85" i="9"/>
  <c r="M85" i="9"/>
  <c r="O85" i="9"/>
  <c r="Q85" i="9"/>
  <c r="S85" i="9"/>
  <c r="U85" i="9"/>
  <c r="W85" i="9"/>
  <c r="AC85" i="9"/>
  <c r="AE85" i="9"/>
  <c r="M96" i="9"/>
  <c r="E73" i="9"/>
  <c r="G73" i="9"/>
  <c r="I73" i="9"/>
  <c r="K73" i="9"/>
  <c r="M73" i="9"/>
  <c r="O73" i="9"/>
  <c r="Q73" i="9"/>
  <c r="S73" i="9"/>
  <c r="U73" i="9"/>
  <c r="W73" i="9"/>
  <c r="AC73" i="9"/>
  <c r="AE73" i="9"/>
  <c r="S96" i="9"/>
  <c r="G96" i="9"/>
  <c r="I74" i="9"/>
  <c r="Q74" i="9" l="1"/>
  <c r="E78" i="9"/>
  <c r="AD78" i="9"/>
  <c r="G74" i="9"/>
  <c r="AC96" i="9"/>
  <c r="U74" i="9"/>
  <c r="AD74" i="9"/>
  <c r="Y78" i="9"/>
  <c r="AA78" i="9"/>
  <c r="AA74" i="9"/>
  <c r="Y74" i="9"/>
  <c r="O96" i="9"/>
  <c r="Y96" i="9"/>
  <c r="AA96" i="9"/>
  <c r="AE96" i="9"/>
  <c r="I96" i="9"/>
  <c r="E74" i="9"/>
  <c r="K96" i="9"/>
  <c r="W96" i="9"/>
  <c r="AE78" i="9"/>
  <c r="U96" i="9"/>
  <c r="Q96" i="9"/>
  <c r="E96" i="9"/>
  <c r="M74" i="9"/>
  <c r="AE74" i="9" l="1"/>
  <c r="AD101" i="9"/>
  <c r="S101" i="9"/>
  <c r="Y101" i="9"/>
  <c r="AA101" i="9"/>
  <c r="G101" i="9"/>
  <c r="K101" i="9"/>
  <c r="O101" i="9"/>
  <c r="U101" i="9"/>
  <c r="I101" i="9"/>
  <c r="Q101" i="9"/>
  <c r="W101" i="9"/>
  <c r="E101" i="9"/>
  <c r="M101" i="9"/>
  <c r="AC101" i="9"/>
  <c r="AE101" i="9" l="1"/>
</calcChain>
</file>

<file path=xl/sharedStrings.xml><?xml version="1.0" encoding="utf-8"?>
<sst xmlns="http://schemas.openxmlformats.org/spreadsheetml/2006/main" count="154" uniqueCount="129">
  <si>
    <t>LEA</t>
  </si>
  <si>
    <t>Group Insurance</t>
  </si>
  <si>
    <t>Social Security Contributions</t>
  </si>
  <si>
    <t>Medicare/ Medicaid Contributions</t>
  </si>
  <si>
    <t>Other Retirement Contributions</t>
  </si>
  <si>
    <t>Unemployment Compensation</t>
  </si>
  <si>
    <t>Workmen's Compensation</t>
  </si>
  <si>
    <t>Sick Leave Severance Pay</t>
  </si>
  <si>
    <t>Other Employee Benefits</t>
  </si>
  <si>
    <t>DISTRICT</t>
  </si>
  <si>
    <t>Per Pupil</t>
  </si>
  <si>
    <t>Object Code 210</t>
  </si>
  <si>
    <t>Object Code 220</t>
  </si>
  <si>
    <t>Object Code 225</t>
  </si>
  <si>
    <t>Object Code 231</t>
  </si>
  <si>
    <t>Object Code 233</t>
  </si>
  <si>
    <t>Object Code 250</t>
  </si>
  <si>
    <t>Object Code 260</t>
  </si>
  <si>
    <t>Object Code 270</t>
  </si>
  <si>
    <t>Object Code 290</t>
  </si>
  <si>
    <t>Louisiana School Employees' Retirement System Contributions (LSERS)</t>
  </si>
  <si>
    <t>Total Benefits Expenditures</t>
  </si>
  <si>
    <t>Louisiana Teachers' Retirement System Contributions (TRS)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</si>
  <si>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</si>
  <si>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</si>
  <si>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</si>
  <si>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</si>
  <si>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</si>
  <si>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</si>
  <si>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</si>
  <si>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</si>
  <si>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</si>
  <si>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</si>
  <si>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</si>
  <si>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</si>
  <si>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</si>
  <si>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</si>
  <si>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</si>
  <si>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</si>
  <si>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</si>
  <si>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</si>
  <si>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</si>
  <si>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</si>
  <si>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</si>
  <si>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</si>
  <si>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</si>
  <si>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</si>
  <si>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</si>
  <si>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</si>
  <si>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</si>
  <si>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</si>
  <si>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</si>
  <si>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</si>
  <si>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</si>
  <si>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</si>
  <si>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</si>
  <si>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</si>
  <si>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</si>
  <si>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</si>
  <si>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</si>
  <si>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</si>
  <si>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</si>
  <si>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</si>
  <si>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</si>
  <si>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</si>
  <si>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</si>
  <si>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</si>
  <si>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</si>
  <si>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</si>
  <si>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</si>
  <si>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</si>
  <si>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</si>
  <si>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</si>
  <si>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</si>
  <si>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</si>
  <si>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</si>
  <si>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</si>
  <si>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</si>
  <si>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</si>
  <si>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</si>
  <si>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</si>
  <si>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</si>
  <si>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</si>
  <si>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</si>
  <si>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</si>
  <si>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</si>
  <si>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</si>
  <si>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</si>
  <si>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</si>
  <si>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</si>
  <si>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</si>
  <si>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Benefits - Expenditures by Object</t>
  </si>
  <si>
    <t>The MAX Charter School</t>
  </si>
  <si>
    <t>Central Community School Board</t>
  </si>
  <si>
    <t>D'Arbonne Woods Charter School</t>
  </si>
  <si>
    <t>Madison Preparatory Academy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</si>
  <si>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</si>
  <si>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</si>
  <si>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</si>
  <si>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</si>
  <si>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</si>
  <si>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</si>
  <si>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Plaquemines Parish School Board </t>
  </si>
  <si>
    <t xml:space="preserve">St. Charles Parish School Board </t>
  </si>
  <si>
    <t>St. Tammany Parish School Board</t>
  </si>
  <si>
    <t xml:space="preserve">Terrebonne Parish School Board </t>
  </si>
  <si>
    <t xml:space="preserve">Vermilion Parish School Board </t>
  </si>
  <si>
    <t xml:space="preserve">City of Bogalusa School Board </t>
  </si>
  <si>
    <t>* Excludes one-time Hurricane Related expenditures</t>
  </si>
  <si>
    <t>A02</t>
  </si>
  <si>
    <t>Office of Juvenile Justice</t>
  </si>
  <si>
    <t>Total Office of Juvenile Justice Schools</t>
  </si>
  <si>
    <t>St. Bernard Parish School Board *</t>
  </si>
  <si>
    <t>2011-2012</t>
  </si>
  <si>
    <t>Oct.  2011 Elementary Secondary Membership</t>
  </si>
  <si>
    <t>Louisiana Virtual Charter Academy</t>
  </si>
  <si>
    <t>Louisiana Connections Academy</t>
  </si>
  <si>
    <t>Lycee Francais de la Nouvelle-Orleans</t>
  </si>
  <si>
    <t>Object Code 239</t>
  </si>
  <si>
    <t xml:space="preserve"> Object Code 240</t>
  </si>
  <si>
    <t>Object Code 281</t>
  </si>
  <si>
    <t>Object Code 282</t>
  </si>
  <si>
    <t>Educational 
Reimbursement</t>
  </si>
  <si>
    <t>Retiree
Health Benefits</t>
  </si>
  <si>
    <t>Annual Leave Severance Pay</t>
  </si>
  <si>
    <t>International High School</t>
  </si>
  <si>
    <t xml:space="preserve">Lake Charles Charter Academy </t>
  </si>
  <si>
    <t>New Orleans Military and Maritime Academy</t>
  </si>
  <si>
    <t>Recovery School District (RSD Operated &amp; Type 5 Charters)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</si>
</sst>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  <font>
      <sz val="12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5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0" fontId="13" fillId="0" borderId="0"/>
    <xf numFmtId="0" fontId="8" fillId="0" borderId="0"/>
  </cellStyleXfs>
  <cellXfs count="90">
    <xf numFmtId="0" fontId="0" fillId="0" borderId="0" xfId="0"/>
    <xf numFmtId="0" fontId="3" fillId="0" borderId="0" xfId="0" applyFont="1"/>
    <xf numFmtId="0" fontId="4" fillId="2" borderId="1" xfId="2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5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6" fillId="0" borderId="5" xfId="0" applyFont="1" applyBorder="1"/>
    <xf numFmtId="164" fontId="6" fillId="0" borderId="1" xfId="0" applyNumberFormat="1" applyFont="1" applyBorder="1"/>
    <xf numFmtId="164" fontId="3" fillId="0" borderId="0" xfId="0" applyNumberFormat="1" applyFont="1"/>
    <xf numFmtId="0" fontId="4" fillId="0" borderId="9" xfId="23" applyFont="1" applyFill="1" applyBorder="1" applyAlignment="1">
      <alignment horizontal="right" wrapText="1"/>
    </xf>
    <xf numFmtId="0" fontId="3" fillId="0" borderId="10" xfId="0" applyFont="1" applyBorder="1"/>
    <xf numFmtId="0" fontId="6" fillId="0" borderId="11" xfId="0" applyFont="1" applyBorder="1" applyAlignment="1">
      <alignment horizontal="left"/>
    </xf>
    <xf numFmtId="164" fontId="6" fillId="0" borderId="4" xfId="0" applyNumberFormat="1" applyFont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4" fillId="0" borderId="15" xfId="23" applyFont="1" applyFill="1" applyBorder="1" applyAlignment="1">
      <alignment horizontal="right" wrapText="1"/>
    </xf>
    <xf numFmtId="0" fontId="4" fillId="0" borderId="2" xfId="23" applyFont="1" applyFill="1" applyBorder="1" applyAlignment="1">
      <alignment horizontal="right" wrapText="1"/>
    </xf>
    <xf numFmtId="0" fontId="3" fillId="0" borderId="16" xfId="0" applyFont="1" applyBorder="1"/>
    <xf numFmtId="0" fontId="6" fillId="0" borderId="17" xfId="0" applyFont="1" applyBorder="1" applyAlignment="1">
      <alignment horizontal="left"/>
    </xf>
    <xf numFmtId="164" fontId="6" fillId="0" borderId="18" xfId="0" applyNumberFormat="1" applyFont="1" applyBorder="1"/>
    <xf numFmtId="0" fontId="4" fillId="0" borderId="10" xfId="23" applyFont="1" applyFill="1" applyBorder="1" applyAlignment="1">
      <alignment horizontal="left" wrapText="1"/>
    </xf>
    <xf numFmtId="0" fontId="3" fillId="3" borderId="8" xfId="0" applyFont="1" applyFill="1" applyBorder="1"/>
    <xf numFmtId="0" fontId="7" fillId="0" borderId="0" xfId="0" applyFont="1" applyAlignment="1">
      <alignment horizontal="center" vertical="center"/>
    </xf>
    <xf numFmtId="164" fontId="4" fillId="0" borderId="2" xfId="23" applyNumberFormat="1" applyFont="1" applyFill="1" applyBorder="1" applyAlignment="1">
      <alignment horizontal="right" wrapText="1"/>
    </xf>
    <xf numFmtId="164" fontId="4" fillId="0" borderId="15" xfId="23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3" borderId="19" xfId="0" applyFont="1" applyFill="1" applyBorder="1"/>
    <xf numFmtId="3" fontId="6" fillId="4" borderId="1" xfId="0" applyNumberFormat="1" applyFont="1" applyFill="1" applyBorder="1"/>
    <xf numFmtId="3" fontId="6" fillId="4" borderId="9" xfId="0" applyNumberFormat="1" applyFont="1" applyFill="1" applyBorder="1"/>
    <xf numFmtId="164" fontId="6" fillId="0" borderId="20" xfId="0" applyNumberFormat="1" applyFont="1" applyBorder="1"/>
    <xf numFmtId="164" fontId="6" fillId="0" borderId="15" xfId="0" applyNumberFormat="1" applyFont="1" applyBorder="1"/>
    <xf numFmtId="164" fontId="4" fillId="5" borderId="21" xfId="23" applyNumberFormat="1" applyFont="1" applyFill="1" applyBorder="1" applyAlignment="1">
      <alignment horizontal="right" wrapText="1"/>
    </xf>
    <xf numFmtId="164" fontId="4" fillId="5" borderId="7" xfId="23" applyNumberFormat="1" applyFont="1" applyFill="1" applyBorder="1" applyAlignment="1">
      <alignment horizontal="right" wrapText="1"/>
    </xf>
    <xf numFmtId="164" fontId="5" fillId="2" borderId="22" xfId="0" applyNumberFormat="1" applyFont="1" applyFill="1" applyBorder="1"/>
    <xf numFmtId="164" fontId="5" fillId="2" borderId="14" xfId="0" applyNumberFormat="1" applyFont="1" applyFill="1" applyBorder="1"/>
    <xf numFmtId="164" fontId="5" fillId="2" borderId="7" xfId="0" applyNumberFormat="1" applyFont="1" applyFill="1" applyBorder="1"/>
    <xf numFmtId="164" fontId="5" fillId="2" borderId="21" xfId="0" applyNumberFormat="1" applyFont="1" applyFill="1" applyBorder="1"/>
    <xf numFmtId="164" fontId="5" fillId="2" borderId="23" xfId="0" applyNumberFormat="1" applyFont="1" applyFill="1" applyBorder="1"/>
    <xf numFmtId="0" fontId="4" fillId="0" borderId="4" xfId="23" applyFont="1" applyFill="1" applyBorder="1" applyAlignment="1">
      <alignment horizontal="right" wrapText="1"/>
    </xf>
    <xf numFmtId="0" fontId="4" fillId="0" borderId="4" xfId="23" applyFont="1" applyFill="1" applyBorder="1" applyAlignment="1">
      <alignment wrapText="1"/>
    </xf>
    <xf numFmtId="164" fontId="4" fillId="0" borderId="4" xfId="23" applyNumberFormat="1" applyFont="1" applyFill="1" applyBorder="1" applyAlignment="1">
      <alignment horizontal="right" wrapText="1"/>
    </xf>
    <xf numFmtId="164" fontId="4" fillId="5" borderId="22" xfId="23" applyNumberFormat="1" applyFont="1" applyFill="1" applyBorder="1" applyAlignment="1">
      <alignment horizontal="right" wrapText="1"/>
    </xf>
    <xf numFmtId="3" fontId="6" fillId="4" borderId="24" xfId="0" applyNumberFormat="1" applyFont="1" applyFill="1" applyBorder="1"/>
    <xf numFmtId="3" fontId="4" fillId="6" borderId="2" xfId="23" applyNumberFormat="1" applyFont="1" applyFill="1" applyBorder="1" applyAlignment="1">
      <alignment horizontal="right" wrapText="1"/>
    </xf>
    <xf numFmtId="3" fontId="4" fillId="6" borderId="15" xfId="23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25" xfId="23" applyFont="1" applyFill="1" applyBorder="1" applyAlignment="1">
      <alignment wrapText="1"/>
    </xf>
    <xf numFmtId="0" fontId="4" fillId="0" borderId="26" xfId="23" applyFont="1" applyFill="1" applyBorder="1" applyAlignment="1">
      <alignment wrapText="1"/>
    </xf>
    <xf numFmtId="0" fontId="4" fillId="0" borderId="3" xfId="23" applyFont="1" applyFill="1" applyBorder="1" applyAlignment="1">
      <alignment horizontal="left" wrapText="1"/>
    </xf>
    <xf numFmtId="0" fontId="3" fillId="0" borderId="0" xfId="0" applyFont="1" applyBorder="1"/>
    <xf numFmtId="164" fontId="4" fillId="5" borderId="0" xfId="23" applyNumberFormat="1" applyFont="1" applyFill="1" applyBorder="1" applyAlignment="1">
      <alignment horizontal="right" wrapText="1"/>
    </xf>
    <xf numFmtId="164" fontId="4" fillId="0" borderId="0" xfId="23" applyNumberFormat="1" applyFont="1" applyFill="1" applyBorder="1" applyAlignment="1">
      <alignment horizontal="right" wrapText="1"/>
    </xf>
    <xf numFmtId="0" fontId="4" fillId="0" borderId="0" xfId="23" applyFont="1" applyFill="1" applyBorder="1" applyAlignment="1">
      <alignment wrapText="1"/>
    </xf>
    <xf numFmtId="0" fontId="4" fillId="0" borderId="0" xfId="23" applyFont="1" applyFill="1" applyBorder="1" applyAlignment="1">
      <alignment horizontal="right" wrapText="1"/>
    </xf>
    <xf numFmtId="3" fontId="4" fillId="6" borderId="0" xfId="23" applyNumberFormat="1" applyFont="1" applyFill="1" applyBorder="1" applyAlignment="1">
      <alignment horizontal="right" wrapText="1"/>
    </xf>
    <xf numFmtId="0" fontId="4" fillId="7" borderId="2" xfId="23" applyFont="1" applyFill="1" applyBorder="1" applyAlignment="1">
      <alignment horizontal="right" wrapText="1"/>
    </xf>
    <xf numFmtId="0" fontId="4" fillId="7" borderId="2" xfId="23" applyFont="1" applyFill="1" applyBorder="1" applyAlignment="1">
      <alignment wrapText="1"/>
    </xf>
    <xf numFmtId="3" fontId="4" fillId="6" borderId="1" xfId="23" applyNumberFormat="1" applyFont="1" applyFill="1" applyBorder="1" applyAlignment="1">
      <alignment horizontal="right" wrapText="1"/>
    </xf>
    <xf numFmtId="0" fontId="4" fillId="0" borderId="15" xfId="24" applyFont="1" applyFill="1" applyBorder="1" applyAlignment="1">
      <alignment horizontal="right" wrapText="1"/>
    </xf>
    <xf numFmtId="0" fontId="4" fillId="0" borderId="2" xfId="24" applyFont="1" applyFill="1" applyBorder="1" applyAlignment="1">
      <alignment horizontal="right" wrapText="1"/>
    </xf>
    <xf numFmtId="0" fontId="4" fillId="0" borderId="15" xfId="24" applyFont="1" applyFill="1" applyBorder="1" applyAlignment="1">
      <alignment wrapText="1"/>
    </xf>
    <xf numFmtId="0" fontId="4" fillId="0" borderId="27" xfId="24" applyFont="1" applyFill="1" applyBorder="1" applyAlignment="1">
      <alignment wrapText="1"/>
    </xf>
    <xf numFmtId="0" fontId="4" fillId="0" borderId="4" xfId="24" applyFont="1" applyFill="1" applyBorder="1" applyAlignment="1">
      <alignment wrapText="1"/>
    </xf>
    <xf numFmtId="0" fontId="4" fillId="0" borderId="2" xfId="24" applyFont="1" applyFill="1" applyBorder="1" applyAlignment="1">
      <alignment wrapText="1"/>
    </xf>
    <xf numFmtId="0" fontId="4" fillId="0" borderId="4" xfId="24" applyFont="1" applyFill="1" applyBorder="1" applyAlignment="1">
      <alignment horizontal="right" wrapText="1"/>
    </xf>
    <xf numFmtId="0" fontId="4" fillId="7" borderId="15" xfId="24" applyFont="1" applyFill="1" applyBorder="1" applyAlignment="1">
      <alignment horizontal="right" wrapText="1"/>
    </xf>
    <xf numFmtId="0" fontId="4" fillId="7" borderId="15" xfId="24" applyFont="1" applyFill="1" applyBorder="1" applyAlignment="1">
      <alignment wrapText="1"/>
    </xf>
    <xf numFmtId="164" fontId="4" fillId="0" borderId="1" xfId="23" applyNumberFormat="1" applyFont="1" applyFill="1" applyBorder="1" applyAlignment="1">
      <alignment horizontal="right" wrapText="1"/>
    </xf>
    <xf numFmtId="164" fontId="4" fillId="5" borderId="2" xfId="23" applyNumberFormat="1" applyFont="1" applyFill="1" applyBorder="1" applyAlignment="1">
      <alignment horizontal="right" wrapText="1"/>
    </xf>
    <xf numFmtId="0" fontId="4" fillId="0" borderId="28" xfId="24" applyFont="1" applyFill="1" applyBorder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8" fontId="3" fillId="0" borderId="0" xfId="11" applyNumberFormat="1" applyFont="1" applyFill="1" applyAlignment="1">
      <alignment horizontal="left" vertical="center" wrapText="1"/>
    </xf>
    <xf numFmtId="38" fontId="3" fillId="0" borderId="0" xfId="11" applyNumberFormat="1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35">
    <cellStyle name="Comma 2" xfId="1"/>
    <cellStyle name="Comma 2 2" xfId="2"/>
    <cellStyle name="Comma 2 3" xfId="27"/>
    <cellStyle name="Comma 3" xfId="3"/>
    <cellStyle name="Comma 3 2" xfId="32"/>
    <cellStyle name="Comma 5" xfId="28"/>
    <cellStyle name="Normal" xfId="0" builtinId="0"/>
    <cellStyle name="Normal 12" xfId="29"/>
    <cellStyle name="Normal 14" xfId="33"/>
    <cellStyle name="Normal 16 2" xfId="4"/>
    <cellStyle name="Normal 19" xfId="30"/>
    <cellStyle name="Normal 19 2" xfId="5"/>
    <cellStyle name="Normal 2" xfId="26"/>
    <cellStyle name="Normal 2 2" xfId="6"/>
    <cellStyle name="Normal 2 2 2" xfId="7"/>
    <cellStyle name="Normal 2 3" xfId="8"/>
    <cellStyle name="Normal 2 4" xfId="9"/>
    <cellStyle name="Normal 20" xfId="31"/>
    <cellStyle name="Normal 3" xfId="34"/>
    <cellStyle name="Normal 3 2" xfId="10"/>
    <cellStyle name="Normal 38 2" xfId="11"/>
    <cellStyle name="Normal 39 2" xfId="12"/>
    <cellStyle name="Normal 4" xfId="25"/>
    <cellStyle name="Normal 4 2" xfId="13"/>
    <cellStyle name="Normal 4 3" xfId="14"/>
    <cellStyle name="Normal 4 4" xfId="15"/>
    <cellStyle name="Normal 4 5" xfId="16"/>
    <cellStyle name="Normal 4 6" xfId="17"/>
    <cellStyle name="Normal 46 2" xfId="18"/>
    <cellStyle name="Normal 46 3" xfId="19"/>
    <cellStyle name="Normal 47 2" xfId="20"/>
    <cellStyle name="Normal 79" xfId="21"/>
    <cellStyle name="Normal_800" xfId="22"/>
    <cellStyle name="Normal_Sheet1" xfId="23"/>
    <cellStyle name="Normal_Sheet1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15"/>
  <sheetViews>
    <sheetView tabSelected="1" view="pageBreakPreview" zoomScale="70" zoomScaleNormal="60" zoomScaleSheetLayoutView="70" workbookViewId="0">
      <pane xSplit="3" ySplit="3" topLeftCell="Z64" activePane="bottomRight" state="frozen"/>
      <selection pane="topRight" activeCell="D1" sqref="D1"/>
      <selection pane="bottomLeft" activeCell="A4" sqref="A4"/>
      <selection pane="bottomRight" activeCell="P30" sqref="P30"/>
    </sheetView>
  </sheetViews>
  <sheetFormatPr defaultRowHeight="12.75"/>
  <cols>
    <col min="1" max="1" width="8" style="1" customWidth="1"/>
    <col min="2" max="2" width="52.7109375" style="1" customWidth="1"/>
    <col min="3" max="3" width="15.140625" style="1" bestFit="1" customWidth="1"/>
    <col min="4" max="4" width="17.5703125" style="1" customWidth="1"/>
    <col min="5" max="5" width="9.85546875" style="1" customWidth="1"/>
    <col min="6" max="6" width="19.85546875" style="1" customWidth="1"/>
    <col min="7" max="7" width="7.28515625" style="1" customWidth="1"/>
    <col min="8" max="8" width="24.140625" style="1" bestFit="1" customWidth="1"/>
    <col min="9" max="9" width="9.85546875" style="1" customWidth="1"/>
    <col min="10" max="10" width="24.7109375" style="1" bestFit="1" customWidth="1"/>
    <col min="11" max="11" width="9.85546875" style="1" customWidth="1"/>
    <col min="12" max="12" width="22.5703125" style="1" customWidth="1"/>
    <col min="13" max="13" width="9.85546875" style="1" customWidth="1"/>
    <col min="14" max="14" width="23.28515625" style="1" bestFit="1" customWidth="1"/>
    <col min="15" max="15" width="9.85546875" style="1" customWidth="1"/>
    <col min="16" max="16" width="22.28515625" style="1" customWidth="1"/>
    <col min="17" max="17" width="9.85546875" style="1" customWidth="1"/>
    <col min="18" max="18" width="19.42578125" style="1" customWidth="1"/>
    <col min="19" max="19" width="9.85546875" style="1" customWidth="1"/>
    <col min="20" max="20" width="19" style="1" customWidth="1"/>
    <col min="21" max="21" width="9.85546875" style="1" customWidth="1"/>
    <col min="22" max="22" width="19.85546875" style="1" customWidth="1"/>
    <col min="23" max="23" width="9.85546875" style="1" customWidth="1"/>
    <col min="24" max="24" width="18" style="1" customWidth="1"/>
    <col min="25" max="25" width="9.85546875" style="1" customWidth="1"/>
    <col min="26" max="26" width="17.5703125" style="1" customWidth="1"/>
    <col min="27" max="27" width="9.85546875" style="1" customWidth="1"/>
    <col min="28" max="28" width="17.5703125" style="1" customWidth="1"/>
    <col min="29" max="29" width="9.85546875" style="1" customWidth="1"/>
    <col min="30" max="30" width="20.85546875" style="1" customWidth="1"/>
    <col min="31" max="31" width="9.85546875" style="1" customWidth="1"/>
    <col min="32" max="32" width="15.7109375" style="1" customWidth="1"/>
    <col min="33" max="16384" width="9.140625" style="1"/>
  </cols>
  <sheetData>
    <row r="1" spans="1:32" s="29" customFormat="1" ht="63.75" customHeight="1">
      <c r="A1" s="79" t="s">
        <v>113</v>
      </c>
      <c r="B1" s="79"/>
      <c r="C1" s="32"/>
      <c r="D1" s="79" t="s">
        <v>91</v>
      </c>
      <c r="E1" s="79"/>
      <c r="F1" s="79"/>
      <c r="G1" s="79"/>
      <c r="H1" s="79" t="s">
        <v>91</v>
      </c>
      <c r="I1" s="79"/>
      <c r="J1" s="79"/>
      <c r="K1" s="79"/>
      <c r="L1" s="79" t="s">
        <v>91</v>
      </c>
      <c r="M1" s="79"/>
      <c r="N1" s="79"/>
      <c r="O1" s="79"/>
      <c r="P1" s="79" t="s">
        <v>91</v>
      </c>
      <c r="Q1" s="79"/>
      <c r="R1" s="79"/>
      <c r="S1" s="79"/>
      <c r="T1" s="79" t="s">
        <v>91</v>
      </c>
      <c r="U1" s="79"/>
      <c r="V1" s="79"/>
      <c r="W1" s="79"/>
      <c r="X1" s="79" t="s">
        <v>91</v>
      </c>
      <c r="Y1" s="87"/>
      <c r="Z1" s="87"/>
      <c r="AA1" s="87"/>
      <c r="AB1" s="88" t="s">
        <v>91</v>
      </c>
      <c r="AC1" s="89"/>
      <c r="AD1" s="89"/>
      <c r="AE1" s="89"/>
    </row>
    <row r="2" spans="1:32" ht="51">
      <c r="A2" s="80"/>
      <c r="B2" s="80"/>
      <c r="C2" s="83" t="s">
        <v>114</v>
      </c>
      <c r="D2" s="6" t="s">
        <v>1</v>
      </c>
      <c r="E2" s="4"/>
      <c r="F2" s="6" t="s">
        <v>2</v>
      </c>
      <c r="G2" s="5"/>
      <c r="H2" s="8" t="s">
        <v>3</v>
      </c>
      <c r="I2" s="5"/>
      <c r="J2" s="8" t="s">
        <v>22</v>
      </c>
      <c r="K2" s="4"/>
      <c r="L2" s="6" t="s">
        <v>20</v>
      </c>
      <c r="M2" s="5"/>
      <c r="N2" s="8" t="s">
        <v>4</v>
      </c>
      <c r="O2" s="5"/>
      <c r="P2" s="8" t="s">
        <v>122</v>
      </c>
      <c r="Q2" s="5"/>
      <c r="R2" s="8" t="s">
        <v>5</v>
      </c>
      <c r="S2" s="5"/>
      <c r="T2" s="8" t="s">
        <v>6</v>
      </c>
      <c r="U2" s="4"/>
      <c r="V2" s="8" t="s">
        <v>123</v>
      </c>
      <c r="W2" s="10"/>
      <c r="X2" s="8" t="s">
        <v>7</v>
      </c>
      <c r="Y2" s="5"/>
      <c r="Z2" s="8" t="s">
        <v>124</v>
      </c>
      <c r="AA2" s="4"/>
      <c r="AB2" s="8" t="s">
        <v>8</v>
      </c>
      <c r="AC2" s="4"/>
      <c r="AD2" s="81" t="s">
        <v>21</v>
      </c>
      <c r="AE2" s="9"/>
    </row>
    <row r="3" spans="1:32" ht="31.5" customHeight="1">
      <c r="A3" s="2" t="s">
        <v>0</v>
      </c>
      <c r="B3" s="2" t="s">
        <v>9</v>
      </c>
      <c r="C3" s="84"/>
      <c r="D3" s="3" t="s">
        <v>11</v>
      </c>
      <c r="E3" s="34" t="s">
        <v>10</v>
      </c>
      <c r="F3" s="3" t="s">
        <v>12</v>
      </c>
      <c r="G3" s="34" t="s">
        <v>10</v>
      </c>
      <c r="H3" s="3" t="s">
        <v>13</v>
      </c>
      <c r="I3" s="34" t="s">
        <v>10</v>
      </c>
      <c r="J3" s="3" t="s">
        <v>14</v>
      </c>
      <c r="K3" s="34" t="s">
        <v>10</v>
      </c>
      <c r="L3" s="3" t="s">
        <v>15</v>
      </c>
      <c r="M3" s="34" t="s">
        <v>10</v>
      </c>
      <c r="N3" s="3" t="s">
        <v>118</v>
      </c>
      <c r="O3" s="34" t="s">
        <v>10</v>
      </c>
      <c r="P3" s="3" t="s">
        <v>119</v>
      </c>
      <c r="Q3" s="34" t="s">
        <v>10</v>
      </c>
      <c r="R3" s="3" t="s">
        <v>16</v>
      </c>
      <c r="S3" s="34" t="s">
        <v>10</v>
      </c>
      <c r="T3" s="3" t="s">
        <v>17</v>
      </c>
      <c r="U3" s="34" t="s">
        <v>10</v>
      </c>
      <c r="V3" s="3" t="s">
        <v>18</v>
      </c>
      <c r="W3" s="34" t="s">
        <v>10</v>
      </c>
      <c r="X3" s="3" t="s">
        <v>120</v>
      </c>
      <c r="Y3" s="34" t="s">
        <v>10</v>
      </c>
      <c r="Z3" s="3" t="s">
        <v>121</v>
      </c>
      <c r="AA3" s="34" t="s">
        <v>10</v>
      </c>
      <c r="AB3" s="3" t="s">
        <v>19</v>
      </c>
      <c r="AC3" s="34" t="s">
        <v>10</v>
      </c>
      <c r="AD3" s="82"/>
      <c r="AE3" s="33" t="s">
        <v>10</v>
      </c>
    </row>
    <row r="4" spans="1:32">
      <c r="A4" s="48">
        <v>1</v>
      </c>
      <c r="B4" s="56" t="s">
        <v>23</v>
      </c>
      <c r="C4" s="53">
        <v>9687</v>
      </c>
      <c r="D4" s="49">
        <v>5603700</v>
      </c>
      <c r="E4" s="49">
        <f>D4/$C4</f>
        <v>578.47630845462993</v>
      </c>
      <c r="F4" s="49">
        <v>0</v>
      </c>
      <c r="G4" s="49">
        <f>F4/$C4</f>
        <v>0</v>
      </c>
      <c r="H4" s="49">
        <v>671939</v>
      </c>
      <c r="I4" s="49">
        <f>H4/$C4</f>
        <v>69.365025291627958</v>
      </c>
      <c r="J4" s="49">
        <v>11365429</v>
      </c>
      <c r="K4" s="49">
        <f>J4/$C4</f>
        <v>1173.2661298647672</v>
      </c>
      <c r="L4" s="49">
        <v>893616</v>
      </c>
      <c r="M4" s="49">
        <f>L4/$C4</f>
        <v>92.24899349643853</v>
      </c>
      <c r="N4" s="49">
        <v>5360</v>
      </c>
      <c r="O4" s="49">
        <f t="shared" ref="O4:O35" si="0">N4/$C4</f>
        <v>0.55331888097450188</v>
      </c>
      <c r="P4" s="49">
        <v>24610</v>
      </c>
      <c r="Q4" s="49">
        <f t="shared" ref="Q4:Q35" si="1">P4/$C4</f>
        <v>2.5405182202952412</v>
      </c>
      <c r="R4" s="49">
        <v>20305</v>
      </c>
      <c r="S4" s="49">
        <f>R4/$C4</f>
        <v>2.0961081862289666</v>
      </c>
      <c r="T4" s="49">
        <v>600795</v>
      </c>
      <c r="U4" s="49">
        <f>T4/$C4</f>
        <v>62.020749458036541</v>
      </c>
      <c r="V4" s="49">
        <v>1989333</v>
      </c>
      <c r="W4" s="49">
        <f>V4/$C4</f>
        <v>205.36110250851658</v>
      </c>
      <c r="X4" s="49">
        <v>196449</v>
      </c>
      <c r="Y4" s="49">
        <f>X4/$C4</f>
        <v>20.279653143388046</v>
      </c>
      <c r="Z4" s="49">
        <v>0</v>
      </c>
      <c r="AA4" s="49">
        <f>Z4/$C4</f>
        <v>0</v>
      </c>
      <c r="AB4" s="49">
        <v>3738</v>
      </c>
      <c r="AC4" s="49">
        <f>AB4/$C4</f>
        <v>0.38587798079900898</v>
      </c>
      <c r="AD4" s="50">
        <f>D4+F4+H4+J4+L4+N4+P4+R4+T4+V4+X4+Z4+AB4</f>
        <v>21375274</v>
      </c>
      <c r="AE4" s="49">
        <f>AD4/$C4</f>
        <v>2206.5937854857025</v>
      </c>
    </row>
    <row r="5" spans="1:32">
      <c r="A5" s="22">
        <v>2</v>
      </c>
      <c r="B5" s="55" t="s">
        <v>96</v>
      </c>
      <c r="C5" s="53">
        <v>4318</v>
      </c>
      <c r="D5" s="31">
        <v>3319364</v>
      </c>
      <c r="E5" s="31">
        <f t="shared" ref="E5:E70" si="2">D5/$C5</f>
        <v>768.72718851320053</v>
      </c>
      <c r="F5" s="31">
        <v>89802</v>
      </c>
      <c r="G5" s="31">
        <f t="shared" ref="G5:G70" si="3">F5/$C5</f>
        <v>20.797128300138954</v>
      </c>
      <c r="H5" s="31">
        <v>359876</v>
      </c>
      <c r="I5" s="31">
        <f t="shared" ref="I5:I70" si="4">H5/$C5</f>
        <v>83.343214451134784</v>
      </c>
      <c r="J5" s="31">
        <v>5285846</v>
      </c>
      <c r="K5" s="31">
        <f t="shared" ref="K5:K70" si="5">J5/$C5</f>
        <v>1224.1421954608616</v>
      </c>
      <c r="L5" s="31">
        <v>631557</v>
      </c>
      <c r="M5" s="31">
        <f t="shared" ref="M5:M70" si="6">L5/$C5</f>
        <v>146.26146364057433</v>
      </c>
      <c r="N5" s="31">
        <v>4018</v>
      </c>
      <c r="O5" s="31">
        <f t="shared" si="0"/>
        <v>0.9305233904585456</v>
      </c>
      <c r="P5" s="31">
        <v>5310</v>
      </c>
      <c r="Q5" s="31">
        <f t="shared" si="1"/>
        <v>1.2297359888837425</v>
      </c>
      <c r="R5" s="31">
        <v>24227</v>
      </c>
      <c r="S5" s="31">
        <f t="shared" ref="S5:S70" si="7">R5/$C5</f>
        <v>5.610699397869384</v>
      </c>
      <c r="T5" s="31">
        <v>386902</v>
      </c>
      <c r="U5" s="31">
        <f t="shared" ref="U5:U70" si="8">T5/$C5</f>
        <v>89.602130616025931</v>
      </c>
      <c r="V5" s="31">
        <v>1803494</v>
      </c>
      <c r="W5" s="31">
        <f t="shared" ref="W5:W70" si="9">V5/$C5</f>
        <v>417.66882816118573</v>
      </c>
      <c r="X5" s="31">
        <v>40034</v>
      </c>
      <c r="Y5" s="31">
        <f t="shared" ref="Y5:Y70" si="10">X5/$C5</f>
        <v>9.2714219546086145</v>
      </c>
      <c r="Z5" s="31">
        <v>40179</v>
      </c>
      <c r="AA5" s="31">
        <f t="shared" ref="AA5:AA68" si="11">Z5/$C5</f>
        <v>9.3050023158869841</v>
      </c>
      <c r="AB5" s="31">
        <v>0</v>
      </c>
      <c r="AC5" s="31">
        <f t="shared" ref="AC5:AC70" si="12">AB5/$C5</f>
        <v>0</v>
      </c>
      <c r="AD5" s="40">
        <f>D5+F5+H5+J5+L5+N5+P5+R5+T5+V5+X5+Z5+AB5</f>
        <v>11990609</v>
      </c>
      <c r="AE5" s="31">
        <f t="shared" ref="AE5:AE70" si="13">AD5/$C5</f>
        <v>2776.889532190829</v>
      </c>
    </row>
    <row r="6" spans="1:32">
      <c r="A6" s="22">
        <v>3</v>
      </c>
      <c r="B6" s="55" t="s">
        <v>24</v>
      </c>
      <c r="C6" s="53">
        <v>20494</v>
      </c>
      <c r="D6" s="31">
        <v>17732052</v>
      </c>
      <c r="E6" s="31">
        <f t="shared" si="2"/>
        <v>865.23138479554996</v>
      </c>
      <c r="F6" s="31">
        <v>187637</v>
      </c>
      <c r="G6" s="31">
        <f t="shared" si="3"/>
        <v>9.1557041085195667</v>
      </c>
      <c r="H6" s="31">
        <v>1626958</v>
      </c>
      <c r="I6" s="31">
        <f t="shared" si="4"/>
        <v>79.387040109300287</v>
      </c>
      <c r="J6" s="31">
        <v>23607974</v>
      </c>
      <c r="K6" s="31">
        <f t="shared" si="5"/>
        <v>1151.9456426271104</v>
      </c>
      <c r="L6" s="31">
        <v>2470343</v>
      </c>
      <c r="M6" s="31">
        <f t="shared" si="6"/>
        <v>120.53981653166781</v>
      </c>
      <c r="N6" s="31">
        <v>54614</v>
      </c>
      <c r="O6" s="31">
        <f t="shared" si="0"/>
        <v>2.664877525129306</v>
      </c>
      <c r="P6" s="31">
        <v>0</v>
      </c>
      <c r="Q6" s="31">
        <f t="shared" si="1"/>
        <v>0</v>
      </c>
      <c r="R6" s="31">
        <v>56000</v>
      </c>
      <c r="S6" s="31">
        <f t="shared" si="7"/>
        <v>2.7325070752415339</v>
      </c>
      <c r="T6" s="31">
        <v>1261624</v>
      </c>
      <c r="U6" s="31">
        <f t="shared" si="8"/>
        <v>61.560651898116525</v>
      </c>
      <c r="V6" s="31">
        <v>8005079</v>
      </c>
      <c r="W6" s="31">
        <f t="shared" si="9"/>
        <v>390.60598223870403</v>
      </c>
      <c r="X6" s="31">
        <v>468487</v>
      </c>
      <c r="Y6" s="31">
        <f t="shared" si="10"/>
        <v>22.859715038547868</v>
      </c>
      <c r="Z6" s="31">
        <v>0</v>
      </c>
      <c r="AA6" s="31">
        <f t="shared" si="11"/>
        <v>0</v>
      </c>
      <c r="AB6" s="31">
        <v>10635</v>
      </c>
      <c r="AC6" s="31">
        <f t="shared" si="12"/>
        <v>0.51893237044988783</v>
      </c>
      <c r="AD6" s="40">
        <f t="shared" ref="AD6:AD69" si="14">D6+F6+H6+J6+L6+N6+P6+R6+T6+V6+X6+Z6+AB6</f>
        <v>55481403</v>
      </c>
      <c r="AE6" s="31">
        <f t="shared" si="13"/>
        <v>2707.2022543183371</v>
      </c>
    </row>
    <row r="7" spans="1:32">
      <c r="A7" s="22">
        <v>4</v>
      </c>
      <c r="B7" s="55" t="s">
        <v>25</v>
      </c>
      <c r="C7" s="53">
        <v>3861</v>
      </c>
      <c r="D7" s="31">
        <v>3015130</v>
      </c>
      <c r="E7" s="31">
        <f t="shared" si="2"/>
        <v>780.91945091945092</v>
      </c>
      <c r="F7" s="31">
        <v>90794</v>
      </c>
      <c r="G7" s="31">
        <f t="shared" si="3"/>
        <v>23.515669515669515</v>
      </c>
      <c r="H7" s="31">
        <v>294981</v>
      </c>
      <c r="I7" s="31">
        <f t="shared" si="4"/>
        <v>76.400155400155398</v>
      </c>
      <c r="J7" s="31">
        <v>4713315</v>
      </c>
      <c r="K7" s="31">
        <f t="shared" si="5"/>
        <v>1220.7498057498058</v>
      </c>
      <c r="L7" s="31">
        <v>437502</v>
      </c>
      <c r="M7" s="31">
        <f t="shared" si="6"/>
        <v>113.31313131313131</v>
      </c>
      <c r="N7" s="31">
        <v>39162</v>
      </c>
      <c r="O7" s="31">
        <f t="shared" si="0"/>
        <v>10.142968142968144</v>
      </c>
      <c r="P7" s="31">
        <v>5235</v>
      </c>
      <c r="Q7" s="31">
        <f t="shared" si="1"/>
        <v>1.355866355866356</v>
      </c>
      <c r="R7" s="31">
        <v>21583</v>
      </c>
      <c r="S7" s="31">
        <f t="shared" si="7"/>
        <v>5.59000259000259</v>
      </c>
      <c r="T7" s="31">
        <v>204731</v>
      </c>
      <c r="U7" s="31">
        <f t="shared" si="8"/>
        <v>53.025382025382022</v>
      </c>
      <c r="V7" s="31">
        <v>2924583</v>
      </c>
      <c r="W7" s="31">
        <f t="shared" si="9"/>
        <v>757.4677544677545</v>
      </c>
      <c r="X7" s="31">
        <v>165817</v>
      </c>
      <c r="Y7" s="31">
        <f t="shared" si="10"/>
        <v>42.946645946645944</v>
      </c>
      <c r="Z7" s="31">
        <v>9828</v>
      </c>
      <c r="AA7" s="31">
        <f t="shared" si="11"/>
        <v>2.5454545454545454</v>
      </c>
      <c r="AB7" s="31">
        <v>34303</v>
      </c>
      <c r="AC7" s="31">
        <f t="shared" si="12"/>
        <v>8.8844858844858852</v>
      </c>
      <c r="AD7" s="40">
        <f t="shared" si="14"/>
        <v>11956964</v>
      </c>
      <c r="AE7" s="31">
        <f t="shared" si="13"/>
        <v>3096.8567728567727</v>
      </c>
    </row>
    <row r="8" spans="1:32">
      <c r="A8" s="23">
        <v>5</v>
      </c>
      <c r="B8" s="57" t="s">
        <v>26</v>
      </c>
      <c r="C8" s="52">
        <v>5928</v>
      </c>
      <c r="D8" s="30">
        <v>3243739</v>
      </c>
      <c r="E8" s="30">
        <f t="shared" si="2"/>
        <v>547.18943994601887</v>
      </c>
      <c r="F8" s="30">
        <v>109928</v>
      </c>
      <c r="G8" s="30">
        <f t="shared" si="3"/>
        <v>18.543859649122808</v>
      </c>
      <c r="H8" s="30">
        <v>331709</v>
      </c>
      <c r="I8" s="30">
        <f t="shared" si="4"/>
        <v>55.956309041835361</v>
      </c>
      <c r="J8" s="30">
        <v>5463250</v>
      </c>
      <c r="K8" s="30">
        <f t="shared" si="5"/>
        <v>921.60087719298247</v>
      </c>
      <c r="L8" s="30">
        <v>580040</v>
      </c>
      <c r="M8" s="30">
        <f t="shared" si="6"/>
        <v>97.847503373819166</v>
      </c>
      <c r="N8" s="30">
        <v>1275</v>
      </c>
      <c r="O8" s="30">
        <f t="shared" si="0"/>
        <v>0.21508097165991902</v>
      </c>
      <c r="P8" s="30">
        <v>27829</v>
      </c>
      <c r="Q8" s="30">
        <f t="shared" si="1"/>
        <v>4.6945006747638329</v>
      </c>
      <c r="R8" s="30">
        <v>21699</v>
      </c>
      <c r="S8" s="30">
        <f t="shared" si="7"/>
        <v>3.660425101214575</v>
      </c>
      <c r="T8" s="30">
        <v>694467</v>
      </c>
      <c r="U8" s="30">
        <f t="shared" si="8"/>
        <v>117.1503036437247</v>
      </c>
      <c r="V8" s="30">
        <v>5239516</v>
      </c>
      <c r="W8" s="30">
        <f t="shared" si="9"/>
        <v>883.85897435897436</v>
      </c>
      <c r="X8" s="30">
        <v>114226</v>
      </c>
      <c r="Y8" s="30">
        <f t="shared" si="10"/>
        <v>19.268893387314439</v>
      </c>
      <c r="Z8" s="30">
        <v>0</v>
      </c>
      <c r="AA8" s="30">
        <f t="shared" si="11"/>
        <v>0</v>
      </c>
      <c r="AB8" s="30">
        <v>87159</v>
      </c>
      <c r="AC8" s="30">
        <f t="shared" si="12"/>
        <v>14.702935222672064</v>
      </c>
      <c r="AD8" s="77">
        <f t="shared" si="14"/>
        <v>15914837</v>
      </c>
      <c r="AE8" s="30">
        <f t="shared" si="13"/>
        <v>2684.6891025641025</v>
      </c>
      <c r="AF8" s="14"/>
    </row>
    <row r="9" spans="1:32">
      <c r="A9" s="48">
        <v>6</v>
      </c>
      <c r="B9" s="56" t="s">
        <v>27</v>
      </c>
      <c r="C9" s="53">
        <v>6043</v>
      </c>
      <c r="D9" s="49">
        <v>4147432</v>
      </c>
      <c r="E9" s="49">
        <f t="shared" si="2"/>
        <v>686.32003971537313</v>
      </c>
      <c r="F9" s="49">
        <v>43943</v>
      </c>
      <c r="G9" s="49">
        <f t="shared" si="3"/>
        <v>7.2717193446963426</v>
      </c>
      <c r="H9" s="49">
        <v>401735</v>
      </c>
      <c r="I9" s="49">
        <f t="shared" si="4"/>
        <v>66.479397650173752</v>
      </c>
      <c r="J9" s="49">
        <v>6545694</v>
      </c>
      <c r="K9" s="49">
        <f t="shared" si="5"/>
        <v>1083.1861658116829</v>
      </c>
      <c r="L9" s="49">
        <v>879243</v>
      </c>
      <c r="M9" s="49">
        <f t="shared" si="6"/>
        <v>145.4977660102598</v>
      </c>
      <c r="N9" s="49">
        <v>225</v>
      </c>
      <c r="O9" s="49">
        <f t="shared" si="0"/>
        <v>3.7233162336587786E-2</v>
      </c>
      <c r="P9" s="49">
        <v>3800</v>
      </c>
      <c r="Q9" s="49">
        <f t="shared" si="1"/>
        <v>0.62882674168459374</v>
      </c>
      <c r="R9" s="49">
        <v>14442</v>
      </c>
      <c r="S9" s="49">
        <f t="shared" si="7"/>
        <v>2.389872579844448</v>
      </c>
      <c r="T9" s="49">
        <v>805202</v>
      </c>
      <c r="U9" s="49">
        <f t="shared" si="8"/>
        <v>133.2454079099785</v>
      </c>
      <c r="V9" s="49">
        <v>2589693</v>
      </c>
      <c r="W9" s="49">
        <f t="shared" si="9"/>
        <v>428.54426609300015</v>
      </c>
      <c r="X9" s="49">
        <v>94813</v>
      </c>
      <c r="Y9" s="49">
        <f t="shared" si="10"/>
        <v>15.689723647195102</v>
      </c>
      <c r="Z9" s="49">
        <v>79912</v>
      </c>
      <c r="AA9" s="49">
        <f t="shared" si="11"/>
        <v>13.223895416184014</v>
      </c>
      <c r="AB9" s="49">
        <v>60701</v>
      </c>
      <c r="AC9" s="49">
        <f t="shared" si="12"/>
        <v>10.044845275525402</v>
      </c>
      <c r="AD9" s="40">
        <f t="shared" si="14"/>
        <v>15666835</v>
      </c>
      <c r="AE9" s="49">
        <f t="shared" si="13"/>
        <v>2592.5591593579347</v>
      </c>
    </row>
    <row r="10" spans="1:32">
      <c r="A10" s="22">
        <v>7</v>
      </c>
      <c r="B10" s="55" t="s">
        <v>28</v>
      </c>
      <c r="C10" s="53">
        <v>2318</v>
      </c>
      <c r="D10" s="31">
        <v>1829023</v>
      </c>
      <c r="E10" s="31">
        <f t="shared" si="2"/>
        <v>789.05220017256261</v>
      </c>
      <c r="F10" s="31">
        <v>14152</v>
      </c>
      <c r="G10" s="31">
        <f t="shared" si="3"/>
        <v>6.1052631578947372</v>
      </c>
      <c r="H10" s="31">
        <v>245388</v>
      </c>
      <c r="I10" s="31">
        <f t="shared" si="4"/>
        <v>105.86194995685936</v>
      </c>
      <c r="J10" s="31">
        <v>4108365</v>
      </c>
      <c r="K10" s="31">
        <f t="shared" si="5"/>
        <v>1772.3748921484039</v>
      </c>
      <c r="L10" s="31">
        <v>594319</v>
      </c>
      <c r="M10" s="31">
        <f t="shared" si="6"/>
        <v>256.39301121656598</v>
      </c>
      <c r="N10" s="31">
        <v>0</v>
      </c>
      <c r="O10" s="31">
        <f t="shared" si="0"/>
        <v>0</v>
      </c>
      <c r="P10" s="31">
        <v>2000</v>
      </c>
      <c r="Q10" s="31">
        <f t="shared" si="1"/>
        <v>0.86281276962899056</v>
      </c>
      <c r="R10" s="31">
        <v>22530</v>
      </c>
      <c r="S10" s="31">
        <f t="shared" si="7"/>
        <v>9.7195858498705778</v>
      </c>
      <c r="T10" s="31">
        <v>152213</v>
      </c>
      <c r="U10" s="31">
        <f t="shared" si="8"/>
        <v>65.665660051768768</v>
      </c>
      <c r="V10" s="31">
        <v>11574284</v>
      </c>
      <c r="W10" s="31">
        <f t="shared" si="9"/>
        <v>4993.2200172562552</v>
      </c>
      <c r="X10" s="31">
        <v>55040</v>
      </c>
      <c r="Y10" s="31">
        <f t="shared" si="10"/>
        <v>23.744607420189819</v>
      </c>
      <c r="Z10" s="31">
        <v>115615</v>
      </c>
      <c r="AA10" s="31">
        <f t="shared" si="11"/>
        <v>49.877049180327866</v>
      </c>
      <c r="AB10" s="31">
        <v>60407</v>
      </c>
      <c r="AC10" s="31">
        <f t="shared" si="12"/>
        <v>26.059965487489215</v>
      </c>
      <c r="AD10" s="40">
        <f t="shared" si="14"/>
        <v>18773336</v>
      </c>
      <c r="AE10" s="31">
        <f t="shared" si="13"/>
        <v>8098.9370146678175</v>
      </c>
    </row>
    <row r="11" spans="1:32">
      <c r="A11" s="22">
        <v>8</v>
      </c>
      <c r="B11" s="55" t="s">
        <v>29</v>
      </c>
      <c r="C11" s="53">
        <v>21085</v>
      </c>
      <c r="D11" s="31">
        <v>30636368</v>
      </c>
      <c r="E11" s="31">
        <f t="shared" si="2"/>
        <v>1452.9935024899216</v>
      </c>
      <c r="F11" s="31">
        <v>195557</v>
      </c>
      <c r="G11" s="31">
        <f t="shared" si="3"/>
        <v>9.2746976523594977</v>
      </c>
      <c r="H11" s="31">
        <v>1570909</v>
      </c>
      <c r="I11" s="31">
        <f t="shared" si="4"/>
        <v>74.503628171686032</v>
      </c>
      <c r="J11" s="31">
        <v>23956204</v>
      </c>
      <c r="K11" s="31">
        <f t="shared" si="5"/>
        <v>1136.1728242826655</v>
      </c>
      <c r="L11" s="31">
        <v>3332049</v>
      </c>
      <c r="M11" s="31">
        <f t="shared" si="6"/>
        <v>158.02935736305432</v>
      </c>
      <c r="N11" s="31">
        <v>85174</v>
      </c>
      <c r="O11" s="31">
        <f t="shared" si="0"/>
        <v>4.0395541854398864</v>
      </c>
      <c r="P11" s="31">
        <v>0</v>
      </c>
      <c r="Q11" s="31">
        <f t="shared" si="1"/>
        <v>0</v>
      </c>
      <c r="R11" s="31">
        <v>37248</v>
      </c>
      <c r="S11" s="31">
        <f t="shared" si="7"/>
        <v>1.7665639079914632</v>
      </c>
      <c r="T11" s="31">
        <v>903128</v>
      </c>
      <c r="U11" s="31">
        <f t="shared" si="8"/>
        <v>42.83272468579559</v>
      </c>
      <c r="V11" s="31">
        <v>2249965</v>
      </c>
      <c r="W11" s="31">
        <f t="shared" si="9"/>
        <v>106.70927199430875</v>
      </c>
      <c r="X11" s="31">
        <v>331520</v>
      </c>
      <c r="Y11" s="31">
        <f t="shared" si="10"/>
        <v>15.72302584775907</v>
      </c>
      <c r="Z11" s="31">
        <v>31984</v>
      </c>
      <c r="AA11" s="31">
        <f t="shared" si="11"/>
        <v>1.5169077543277212</v>
      </c>
      <c r="AB11" s="31">
        <v>11619</v>
      </c>
      <c r="AC11" s="31">
        <f t="shared" si="12"/>
        <v>0.55105525254920562</v>
      </c>
      <c r="AD11" s="40">
        <f t="shared" si="14"/>
        <v>63341725</v>
      </c>
      <c r="AE11" s="31">
        <f t="shared" si="13"/>
        <v>3004.1131135878586</v>
      </c>
    </row>
    <row r="12" spans="1:32">
      <c r="A12" s="22">
        <v>9</v>
      </c>
      <c r="B12" s="55" t="s">
        <v>30</v>
      </c>
      <c r="C12" s="53">
        <v>41667</v>
      </c>
      <c r="D12" s="31">
        <v>38074841</v>
      </c>
      <c r="E12" s="31">
        <f t="shared" si="2"/>
        <v>913.78887368901053</v>
      </c>
      <c r="F12" s="31">
        <v>0</v>
      </c>
      <c r="G12" s="31">
        <f t="shared" si="3"/>
        <v>0</v>
      </c>
      <c r="H12" s="31">
        <v>3150303</v>
      </c>
      <c r="I12" s="31">
        <f t="shared" si="4"/>
        <v>75.606667146662829</v>
      </c>
      <c r="J12" s="31">
        <v>51842001</v>
      </c>
      <c r="K12" s="31">
        <f t="shared" si="5"/>
        <v>1244.1980704154366</v>
      </c>
      <c r="L12" s="31">
        <v>5836446</v>
      </c>
      <c r="M12" s="31">
        <f t="shared" si="6"/>
        <v>140.07358341133272</v>
      </c>
      <c r="N12" s="31">
        <v>430832</v>
      </c>
      <c r="O12" s="31">
        <f t="shared" si="0"/>
        <v>10.339885280917752</v>
      </c>
      <c r="P12" s="31">
        <v>26300</v>
      </c>
      <c r="Q12" s="31">
        <f t="shared" si="1"/>
        <v>0.63119495044039653</v>
      </c>
      <c r="R12" s="31">
        <v>487609</v>
      </c>
      <c r="S12" s="31">
        <f t="shared" si="7"/>
        <v>11.702522379820961</v>
      </c>
      <c r="T12" s="31">
        <v>2815071</v>
      </c>
      <c r="U12" s="31">
        <f t="shared" si="8"/>
        <v>67.561163510691912</v>
      </c>
      <c r="V12" s="31">
        <v>31032962</v>
      </c>
      <c r="W12" s="31">
        <f t="shared" si="9"/>
        <v>744.78512971896225</v>
      </c>
      <c r="X12" s="31">
        <v>572520</v>
      </c>
      <c r="Y12" s="31">
        <f t="shared" si="10"/>
        <v>13.740370077039383</v>
      </c>
      <c r="Z12" s="31">
        <v>6212</v>
      </c>
      <c r="AA12" s="31">
        <f t="shared" si="11"/>
        <v>0.14908680730554155</v>
      </c>
      <c r="AB12" s="31">
        <v>0</v>
      </c>
      <c r="AC12" s="31">
        <f t="shared" si="12"/>
        <v>0</v>
      </c>
      <c r="AD12" s="40">
        <f t="shared" si="14"/>
        <v>134275097</v>
      </c>
      <c r="AE12" s="31">
        <f t="shared" si="13"/>
        <v>3222.5765473876208</v>
      </c>
    </row>
    <row r="13" spans="1:32">
      <c r="A13" s="23">
        <v>10</v>
      </c>
      <c r="B13" s="57" t="s">
        <v>97</v>
      </c>
      <c r="C13" s="52">
        <v>32612</v>
      </c>
      <c r="D13" s="30">
        <v>18110259</v>
      </c>
      <c r="E13" s="30">
        <f t="shared" si="2"/>
        <v>555.32500306635598</v>
      </c>
      <c r="F13" s="30">
        <v>0</v>
      </c>
      <c r="G13" s="30">
        <f t="shared" si="3"/>
        <v>0</v>
      </c>
      <c r="H13" s="30">
        <v>2299816</v>
      </c>
      <c r="I13" s="30">
        <f t="shared" si="4"/>
        <v>70.520544584815411</v>
      </c>
      <c r="J13" s="30">
        <v>38665276</v>
      </c>
      <c r="K13" s="30">
        <f t="shared" si="5"/>
        <v>1185.6149883478474</v>
      </c>
      <c r="L13" s="30">
        <v>3365219</v>
      </c>
      <c r="M13" s="30">
        <f t="shared" si="6"/>
        <v>103.18959278793082</v>
      </c>
      <c r="N13" s="30">
        <v>169075</v>
      </c>
      <c r="O13" s="30">
        <f t="shared" si="0"/>
        <v>5.1844413099472586</v>
      </c>
      <c r="P13" s="30">
        <v>8963</v>
      </c>
      <c r="Q13" s="30">
        <f t="shared" si="1"/>
        <v>0.2748374831350423</v>
      </c>
      <c r="R13" s="30">
        <v>256050</v>
      </c>
      <c r="S13" s="30">
        <f t="shared" si="7"/>
        <v>7.8514043910217097</v>
      </c>
      <c r="T13" s="30">
        <v>4305977</v>
      </c>
      <c r="U13" s="30">
        <f t="shared" si="8"/>
        <v>132.03658162639519</v>
      </c>
      <c r="V13" s="30">
        <v>7788485</v>
      </c>
      <c r="W13" s="30">
        <f t="shared" si="9"/>
        <v>238.82267263583958</v>
      </c>
      <c r="X13" s="30">
        <v>748495</v>
      </c>
      <c r="Y13" s="30">
        <f t="shared" si="10"/>
        <v>22.951520912547529</v>
      </c>
      <c r="Z13" s="30">
        <v>227107</v>
      </c>
      <c r="AA13" s="30">
        <f t="shared" si="11"/>
        <v>6.9639089905556233</v>
      </c>
      <c r="AB13" s="30">
        <v>12261</v>
      </c>
      <c r="AC13" s="30">
        <f t="shared" si="12"/>
        <v>0.37596590212191833</v>
      </c>
      <c r="AD13" s="77">
        <f t="shared" si="14"/>
        <v>75956983</v>
      </c>
      <c r="AE13" s="30">
        <f t="shared" si="13"/>
        <v>2329.1114620385133</v>
      </c>
    </row>
    <row r="14" spans="1:32">
      <c r="A14" s="48">
        <v>11</v>
      </c>
      <c r="B14" s="56" t="s">
        <v>31</v>
      </c>
      <c r="C14" s="53">
        <v>1630</v>
      </c>
      <c r="D14" s="49">
        <v>1359054</v>
      </c>
      <c r="E14" s="49">
        <f t="shared" si="2"/>
        <v>833.77546012269943</v>
      </c>
      <c r="F14" s="49">
        <v>17455</v>
      </c>
      <c r="G14" s="49">
        <f t="shared" si="3"/>
        <v>10.708588957055214</v>
      </c>
      <c r="H14" s="49">
        <v>137006</v>
      </c>
      <c r="I14" s="49">
        <f t="shared" si="4"/>
        <v>84.052760736196319</v>
      </c>
      <c r="J14" s="49">
        <v>2124837</v>
      </c>
      <c r="K14" s="49">
        <f t="shared" si="5"/>
        <v>1303.580981595092</v>
      </c>
      <c r="L14" s="49">
        <v>248185</v>
      </c>
      <c r="M14" s="49">
        <f t="shared" si="6"/>
        <v>152.26073619631902</v>
      </c>
      <c r="N14" s="49">
        <v>0</v>
      </c>
      <c r="O14" s="49">
        <f t="shared" si="0"/>
        <v>0</v>
      </c>
      <c r="P14" s="49">
        <v>0</v>
      </c>
      <c r="Q14" s="49">
        <f t="shared" si="1"/>
        <v>0</v>
      </c>
      <c r="R14" s="49">
        <v>970</v>
      </c>
      <c r="S14" s="49">
        <f t="shared" si="7"/>
        <v>0.59509202453987731</v>
      </c>
      <c r="T14" s="49">
        <v>18808</v>
      </c>
      <c r="U14" s="49">
        <f t="shared" si="8"/>
        <v>11.538650306748467</v>
      </c>
      <c r="V14" s="49">
        <v>992755</v>
      </c>
      <c r="W14" s="49">
        <f t="shared" si="9"/>
        <v>609.05214723926383</v>
      </c>
      <c r="X14" s="49">
        <v>29672</v>
      </c>
      <c r="Y14" s="49">
        <f t="shared" si="10"/>
        <v>18.203680981595092</v>
      </c>
      <c r="Z14" s="49">
        <v>0</v>
      </c>
      <c r="AA14" s="49">
        <f t="shared" si="11"/>
        <v>0</v>
      </c>
      <c r="AB14" s="49">
        <v>56097</v>
      </c>
      <c r="AC14" s="49">
        <f t="shared" si="12"/>
        <v>34.415337423312884</v>
      </c>
      <c r="AD14" s="40">
        <f t="shared" si="14"/>
        <v>4984839</v>
      </c>
      <c r="AE14" s="49">
        <f t="shared" si="13"/>
        <v>3058.1834355828223</v>
      </c>
    </row>
    <row r="15" spans="1:32">
      <c r="A15" s="22">
        <v>12</v>
      </c>
      <c r="B15" s="55" t="s">
        <v>98</v>
      </c>
      <c r="C15" s="53">
        <v>1313</v>
      </c>
      <c r="D15" s="31">
        <v>1422515</v>
      </c>
      <c r="E15" s="31">
        <f t="shared" si="2"/>
        <v>1083.4082254379284</v>
      </c>
      <c r="F15" s="31">
        <v>52301</v>
      </c>
      <c r="G15" s="31">
        <f t="shared" si="3"/>
        <v>39.833206397562833</v>
      </c>
      <c r="H15" s="31">
        <v>166509</v>
      </c>
      <c r="I15" s="31">
        <f t="shared" si="4"/>
        <v>126.81568926123381</v>
      </c>
      <c r="J15" s="31">
        <v>2721864</v>
      </c>
      <c r="K15" s="31">
        <f t="shared" si="5"/>
        <v>2073.0114242193449</v>
      </c>
      <c r="L15" s="31">
        <v>330307</v>
      </c>
      <c r="M15" s="31">
        <f t="shared" si="6"/>
        <v>251.56664127951257</v>
      </c>
      <c r="N15" s="31">
        <v>0</v>
      </c>
      <c r="O15" s="31">
        <f t="shared" si="0"/>
        <v>0</v>
      </c>
      <c r="P15" s="31">
        <v>0</v>
      </c>
      <c r="Q15" s="31">
        <f t="shared" si="1"/>
        <v>0</v>
      </c>
      <c r="R15" s="31">
        <v>576</v>
      </c>
      <c r="S15" s="31">
        <f t="shared" si="7"/>
        <v>0.43869002284843867</v>
      </c>
      <c r="T15" s="31">
        <v>185592</v>
      </c>
      <c r="U15" s="31">
        <f t="shared" si="8"/>
        <v>141.34958111195735</v>
      </c>
      <c r="V15" s="31">
        <v>1485843</v>
      </c>
      <c r="W15" s="31">
        <f t="shared" si="9"/>
        <v>1131.6397562833206</v>
      </c>
      <c r="X15" s="31">
        <v>53018</v>
      </c>
      <c r="Y15" s="31">
        <f t="shared" si="10"/>
        <v>40.379284082254379</v>
      </c>
      <c r="Z15" s="31">
        <v>10398</v>
      </c>
      <c r="AA15" s="31">
        <f t="shared" si="11"/>
        <v>7.9192688499619193</v>
      </c>
      <c r="AB15" s="31">
        <v>16181</v>
      </c>
      <c r="AC15" s="31">
        <f t="shared" si="12"/>
        <v>12.323686214775323</v>
      </c>
      <c r="AD15" s="40">
        <f t="shared" si="14"/>
        <v>6445104</v>
      </c>
      <c r="AE15" s="31">
        <f t="shared" si="13"/>
        <v>4908.6854531607005</v>
      </c>
    </row>
    <row r="16" spans="1:32">
      <c r="A16" s="22">
        <v>13</v>
      </c>
      <c r="B16" s="55" t="s">
        <v>32</v>
      </c>
      <c r="C16" s="53">
        <v>1555</v>
      </c>
      <c r="D16" s="31">
        <v>1446166</v>
      </c>
      <c r="E16" s="31">
        <f t="shared" si="2"/>
        <v>930.01028938906757</v>
      </c>
      <c r="F16" s="31">
        <v>22045</v>
      </c>
      <c r="G16" s="31">
        <f t="shared" si="3"/>
        <v>14.17684887459807</v>
      </c>
      <c r="H16" s="31">
        <v>128564</v>
      </c>
      <c r="I16" s="31">
        <f t="shared" si="4"/>
        <v>82.677813504823149</v>
      </c>
      <c r="J16" s="31">
        <v>1853033</v>
      </c>
      <c r="K16" s="31">
        <f t="shared" si="5"/>
        <v>1191.6610932475885</v>
      </c>
      <c r="L16" s="31">
        <v>247040</v>
      </c>
      <c r="M16" s="31">
        <f t="shared" si="6"/>
        <v>158.86816720257235</v>
      </c>
      <c r="N16" s="31">
        <v>26104</v>
      </c>
      <c r="O16" s="31">
        <f t="shared" si="0"/>
        <v>16.787138263665597</v>
      </c>
      <c r="P16" s="31">
        <v>12571</v>
      </c>
      <c r="Q16" s="31">
        <f t="shared" si="1"/>
        <v>8.0842443729903533</v>
      </c>
      <c r="R16" s="31">
        <v>9938</v>
      </c>
      <c r="S16" s="31">
        <f t="shared" si="7"/>
        <v>6.3909967845659166</v>
      </c>
      <c r="T16" s="31">
        <v>142165</v>
      </c>
      <c r="U16" s="31">
        <f t="shared" si="8"/>
        <v>91.424437299035375</v>
      </c>
      <c r="V16" s="31">
        <v>1222920</v>
      </c>
      <c r="W16" s="31">
        <f t="shared" si="9"/>
        <v>786.44372990353702</v>
      </c>
      <c r="X16" s="31">
        <v>44167</v>
      </c>
      <c r="Y16" s="31">
        <f t="shared" si="10"/>
        <v>28.403215434083602</v>
      </c>
      <c r="Z16" s="31">
        <v>7464</v>
      </c>
      <c r="AA16" s="31">
        <f t="shared" si="11"/>
        <v>4.8</v>
      </c>
      <c r="AB16" s="31">
        <v>35501</v>
      </c>
      <c r="AC16" s="31">
        <f t="shared" si="12"/>
        <v>22.830225080385851</v>
      </c>
      <c r="AD16" s="40">
        <f t="shared" si="14"/>
        <v>5197678</v>
      </c>
      <c r="AE16" s="31">
        <f t="shared" si="13"/>
        <v>3342.5581993569131</v>
      </c>
    </row>
    <row r="17" spans="1:31">
      <c r="A17" s="22">
        <v>14</v>
      </c>
      <c r="B17" s="55" t="s">
        <v>33</v>
      </c>
      <c r="C17" s="53">
        <v>2047</v>
      </c>
      <c r="D17" s="31">
        <v>1334313</v>
      </c>
      <c r="E17" s="31">
        <f t="shared" si="2"/>
        <v>651.83829995114797</v>
      </c>
      <c r="F17" s="31">
        <v>808</v>
      </c>
      <c r="G17" s="31">
        <f t="shared" si="3"/>
        <v>0.39472398632144601</v>
      </c>
      <c r="H17" s="31">
        <v>162121</v>
      </c>
      <c r="I17" s="31">
        <f t="shared" si="4"/>
        <v>79.199316072300931</v>
      </c>
      <c r="J17" s="31">
        <v>2374089</v>
      </c>
      <c r="K17" s="31">
        <f t="shared" si="5"/>
        <v>1159.7894479726428</v>
      </c>
      <c r="L17" s="31">
        <v>275015</v>
      </c>
      <c r="M17" s="31">
        <f t="shared" si="6"/>
        <v>134.35026868588179</v>
      </c>
      <c r="N17" s="31">
        <v>16995</v>
      </c>
      <c r="O17" s="31">
        <f t="shared" si="0"/>
        <v>8.3023937469467519</v>
      </c>
      <c r="P17" s="31">
        <v>72131</v>
      </c>
      <c r="Q17" s="31">
        <f t="shared" si="1"/>
        <v>35.23742061553493</v>
      </c>
      <c r="R17" s="31">
        <v>83489</v>
      </c>
      <c r="S17" s="31">
        <f t="shared" si="7"/>
        <v>40.786028334147531</v>
      </c>
      <c r="T17" s="31">
        <v>31356</v>
      </c>
      <c r="U17" s="31">
        <f t="shared" si="8"/>
        <v>15.318026380068392</v>
      </c>
      <c r="V17" s="31">
        <v>1286509</v>
      </c>
      <c r="W17" s="31">
        <f t="shared" si="9"/>
        <v>628.48510014655596</v>
      </c>
      <c r="X17" s="31">
        <v>85506</v>
      </c>
      <c r="Y17" s="31">
        <f t="shared" si="10"/>
        <v>41.771372740595993</v>
      </c>
      <c r="Z17" s="31">
        <v>15334</v>
      </c>
      <c r="AA17" s="31">
        <f t="shared" si="11"/>
        <v>7.4909623839765507</v>
      </c>
      <c r="AB17" s="31">
        <v>0</v>
      </c>
      <c r="AC17" s="31">
        <f t="shared" si="12"/>
        <v>0</v>
      </c>
      <c r="AD17" s="40">
        <f t="shared" si="14"/>
        <v>5737666</v>
      </c>
      <c r="AE17" s="31">
        <f t="shared" si="13"/>
        <v>2802.9633610161213</v>
      </c>
    </row>
    <row r="18" spans="1:31">
      <c r="A18" s="23">
        <v>15</v>
      </c>
      <c r="B18" s="57" t="s">
        <v>34</v>
      </c>
      <c r="C18" s="52">
        <v>3834</v>
      </c>
      <c r="D18" s="30">
        <v>4682174</v>
      </c>
      <c r="E18" s="30">
        <f t="shared" si="2"/>
        <v>1221.2243088158582</v>
      </c>
      <c r="F18" s="30">
        <v>92416</v>
      </c>
      <c r="G18" s="30">
        <f t="shared" si="3"/>
        <v>24.104329681794471</v>
      </c>
      <c r="H18" s="30">
        <v>273554</v>
      </c>
      <c r="I18" s="30">
        <f t="shared" si="4"/>
        <v>71.349504434011479</v>
      </c>
      <c r="J18" s="30">
        <v>4168615</v>
      </c>
      <c r="K18" s="30">
        <f t="shared" si="5"/>
        <v>1087.2756911841418</v>
      </c>
      <c r="L18" s="30">
        <v>329759</v>
      </c>
      <c r="M18" s="30">
        <f t="shared" si="6"/>
        <v>86.009128847157015</v>
      </c>
      <c r="N18" s="30">
        <v>196816</v>
      </c>
      <c r="O18" s="30">
        <f t="shared" si="0"/>
        <v>51.334376630151276</v>
      </c>
      <c r="P18" s="30">
        <v>10228</v>
      </c>
      <c r="Q18" s="30">
        <f t="shared" si="1"/>
        <v>2.6677099634846115</v>
      </c>
      <c r="R18" s="30">
        <v>40160</v>
      </c>
      <c r="S18" s="30">
        <f t="shared" si="7"/>
        <v>10.474700052164842</v>
      </c>
      <c r="T18" s="30">
        <v>211259</v>
      </c>
      <c r="U18" s="30">
        <f t="shared" si="8"/>
        <v>55.101460615545122</v>
      </c>
      <c r="V18" s="30">
        <v>350895</v>
      </c>
      <c r="W18" s="30">
        <f t="shared" si="9"/>
        <v>91.521909233176842</v>
      </c>
      <c r="X18" s="30">
        <v>90686</v>
      </c>
      <c r="Y18" s="30">
        <f t="shared" si="10"/>
        <v>23.653103808033386</v>
      </c>
      <c r="Z18" s="30">
        <v>76127</v>
      </c>
      <c r="AA18" s="30">
        <f t="shared" si="11"/>
        <v>19.855764214919144</v>
      </c>
      <c r="AB18" s="30">
        <v>0</v>
      </c>
      <c r="AC18" s="30">
        <f t="shared" si="12"/>
        <v>0</v>
      </c>
      <c r="AD18" s="77">
        <f t="shared" si="14"/>
        <v>10522689</v>
      </c>
      <c r="AE18" s="30">
        <f t="shared" si="13"/>
        <v>2744.5719874804381</v>
      </c>
    </row>
    <row r="19" spans="1:31">
      <c r="A19" s="48">
        <v>16</v>
      </c>
      <c r="B19" s="56" t="s">
        <v>35</v>
      </c>
      <c r="C19" s="53">
        <v>5040</v>
      </c>
      <c r="D19" s="49">
        <v>8085587</v>
      </c>
      <c r="E19" s="49">
        <f t="shared" si="2"/>
        <v>1604.2831349206349</v>
      </c>
      <c r="F19" s="49">
        <v>176167</v>
      </c>
      <c r="G19" s="49">
        <f t="shared" si="3"/>
        <v>34.953769841269839</v>
      </c>
      <c r="H19" s="49">
        <v>726237</v>
      </c>
      <c r="I19" s="49">
        <f t="shared" si="4"/>
        <v>144.09464285714284</v>
      </c>
      <c r="J19" s="49">
        <v>10029430</v>
      </c>
      <c r="K19" s="49">
        <f t="shared" si="5"/>
        <v>1989.9662698412699</v>
      </c>
      <c r="L19" s="49">
        <v>1685368</v>
      </c>
      <c r="M19" s="49">
        <f t="shared" si="6"/>
        <v>334.3984126984127</v>
      </c>
      <c r="N19" s="49">
        <v>559103</v>
      </c>
      <c r="O19" s="49">
        <f t="shared" si="0"/>
        <v>110.93313492063493</v>
      </c>
      <c r="P19" s="49">
        <v>0</v>
      </c>
      <c r="Q19" s="49">
        <f t="shared" si="1"/>
        <v>0</v>
      </c>
      <c r="R19" s="49">
        <v>42345</v>
      </c>
      <c r="S19" s="49">
        <f t="shared" si="7"/>
        <v>8.4017857142857135</v>
      </c>
      <c r="T19" s="49">
        <v>257872</v>
      </c>
      <c r="U19" s="49">
        <f t="shared" si="8"/>
        <v>51.165079365079364</v>
      </c>
      <c r="V19" s="49">
        <v>3893313</v>
      </c>
      <c r="W19" s="49">
        <f t="shared" si="9"/>
        <v>772.48273809523812</v>
      </c>
      <c r="X19" s="49">
        <v>196456</v>
      </c>
      <c r="Y19" s="49">
        <f t="shared" si="10"/>
        <v>38.979365079365081</v>
      </c>
      <c r="Z19" s="49">
        <v>22484</v>
      </c>
      <c r="AA19" s="49">
        <f t="shared" si="11"/>
        <v>4.4611111111111112</v>
      </c>
      <c r="AB19" s="49">
        <v>1702424</v>
      </c>
      <c r="AC19" s="49">
        <f t="shared" si="12"/>
        <v>337.78253968253966</v>
      </c>
      <c r="AD19" s="40">
        <f t="shared" si="14"/>
        <v>27376786</v>
      </c>
      <c r="AE19" s="49">
        <f t="shared" si="13"/>
        <v>5431.9019841269837</v>
      </c>
    </row>
    <row r="20" spans="1:31">
      <c r="A20" s="22">
        <v>17</v>
      </c>
      <c r="B20" s="55" t="s">
        <v>36</v>
      </c>
      <c r="C20" s="53">
        <v>42889</v>
      </c>
      <c r="D20" s="31">
        <v>30892705</v>
      </c>
      <c r="E20" s="31">
        <f t="shared" si="2"/>
        <v>720.29436452237167</v>
      </c>
      <c r="F20" s="31">
        <v>305612</v>
      </c>
      <c r="G20" s="31">
        <f t="shared" si="3"/>
        <v>7.1256499335493952</v>
      </c>
      <c r="H20" s="31">
        <v>3527709</v>
      </c>
      <c r="I20" s="31">
        <f t="shared" si="4"/>
        <v>82.25206929515727</v>
      </c>
      <c r="J20" s="31">
        <v>56795792</v>
      </c>
      <c r="K20" s="31">
        <f t="shared" si="5"/>
        <v>1324.2507869150597</v>
      </c>
      <c r="L20" s="31">
        <v>3856024</v>
      </c>
      <c r="M20" s="31">
        <f t="shared" si="6"/>
        <v>89.907062416936739</v>
      </c>
      <c r="N20" s="31">
        <v>706712</v>
      </c>
      <c r="O20" s="31">
        <f t="shared" si="0"/>
        <v>16.477698244305067</v>
      </c>
      <c r="P20" s="31">
        <v>20514</v>
      </c>
      <c r="Q20" s="31">
        <f t="shared" si="1"/>
        <v>0.47830446035113899</v>
      </c>
      <c r="R20" s="31">
        <v>575620</v>
      </c>
      <c r="S20" s="31">
        <f t="shared" si="7"/>
        <v>13.421156940007927</v>
      </c>
      <c r="T20" s="31">
        <v>1955185</v>
      </c>
      <c r="U20" s="31">
        <f t="shared" si="8"/>
        <v>45.587096924619367</v>
      </c>
      <c r="V20" s="31">
        <v>34981552</v>
      </c>
      <c r="W20" s="31">
        <f t="shared" si="9"/>
        <v>815.62992841987455</v>
      </c>
      <c r="X20" s="31">
        <v>580712</v>
      </c>
      <c r="Y20" s="31">
        <f t="shared" si="10"/>
        <v>13.539882021031033</v>
      </c>
      <c r="Z20" s="31">
        <v>297277</v>
      </c>
      <c r="AA20" s="31">
        <f t="shared" si="11"/>
        <v>6.9313110587796407</v>
      </c>
      <c r="AB20" s="31">
        <v>303816</v>
      </c>
      <c r="AC20" s="31">
        <f t="shared" si="12"/>
        <v>7.0837743943668539</v>
      </c>
      <c r="AD20" s="40">
        <f t="shared" si="14"/>
        <v>134799230</v>
      </c>
      <c r="AE20" s="31">
        <f t="shared" si="13"/>
        <v>3142.9790855464107</v>
      </c>
    </row>
    <row r="21" spans="1:31">
      <c r="A21" s="22">
        <v>18</v>
      </c>
      <c r="B21" s="55" t="s">
        <v>37</v>
      </c>
      <c r="C21" s="53">
        <v>1204</v>
      </c>
      <c r="D21" s="31">
        <v>818583</v>
      </c>
      <c r="E21" s="31">
        <f t="shared" si="2"/>
        <v>679.88621262458469</v>
      </c>
      <c r="F21" s="31">
        <v>9935</v>
      </c>
      <c r="G21" s="31">
        <f t="shared" si="3"/>
        <v>8.2516611295681059</v>
      </c>
      <c r="H21" s="31">
        <v>89935</v>
      </c>
      <c r="I21" s="31">
        <f t="shared" si="4"/>
        <v>74.696843853820596</v>
      </c>
      <c r="J21" s="31">
        <v>1618665</v>
      </c>
      <c r="K21" s="31">
        <f t="shared" si="5"/>
        <v>1344.406146179402</v>
      </c>
      <c r="L21" s="31">
        <v>0</v>
      </c>
      <c r="M21" s="31">
        <f t="shared" si="6"/>
        <v>0</v>
      </c>
      <c r="N21" s="31">
        <v>0</v>
      </c>
      <c r="O21" s="31">
        <f t="shared" si="0"/>
        <v>0</v>
      </c>
      <c r="P21" s="31">
        <v>0</v>
      </c>
      <c r="Q21" s="31">
        <f t="shared" si="1"/>
        <v>0</v>
      </c>
      <c r="R21" s="31">
        <v>35839</v>
      </c>
      <c r="S21" s="31">
        <f t="shared" si="7"/>
        <v>29.766611295681063</v>
      </c>
      <c r="T21" s="31">
        <v>84218</v>
      </c>
      <c r="U21" s="31">
        <f t="shared" si="8"/>
        <v>69.948504983388702</v>
      </c>
      <c r="V21" s="31">
        <v>516419</v>
      </c>
      <c r="W21" s="31">
        <f t="shared" si="9"/>
        <v>428.91943521594686</v>
      </c>
      <c r="X21" s="31">
        <v>29922</v>
      </c>
      <c r="Y21" s="31">
        <f t="shared" si="10"/>
        <v>24.85215946843854</v>
      </c>
      <c r="Z21" s="31">
        <v>0</v>
      </c>
      <c r="AA21" s="31">
        <f t="shared" si="11"/>
        <v>0</v>
      </c>
      <c r="AB21" s="31">
        <v>4220</v>
      </c>
      <c r="AC21" s="31">
        <f t="shared" si="12"/>
        <v>3.5049833887043191</v>
      </c>
      <c r="AD21" s="40">
        <f t="shared" si="14"/>
        <v>3207736</v>
      </c>
      <c r="AE21" s="31">
        <f t="shared" si="13"/>
        <v>2664.2325581395348</v>
      </c>
    </row>
    <row r="22" spans="1:31">
      <c r="A22" s="22">
        <v>19</v>
      </c>
      <c r="B22" s="55" t="s">
        <v>38</v>
      </c>
      <c r="C22" s="53">
        <v>2062</v>
      </c>
      <c r="D22" s="31">
        <v>1403471</v>
      </c>
      <c r="E22" s="31">
        <f t="shared" si="2"/>
        <v>680.63579049466534</v>
      </c>
      <c r="F22" s="31">
        <v>28526</v>
      </c>
      <c r="G22" s="31">
        <f t="shared" si="3"/>
        <v>13.834141610087293</v>
      </c>
      <c r="H22" s="31">
        <v>156717</v>
      </c>
      <c r="I22" s="31">
        <f t="shared" si="4"/>
        <v>76.002424830261887</v>
      </c>
      <c r="J22" s="31">
        <v>2565130</v>
      </c>
      <c r="K22" s="31">
        <f t="shared" si="5"/>
        <v>1244.0009699321047</v>
      </c>
      <c r="L22" s="31">
        <v>330355</v>
      </c>
      <c r="M22" s="31">
        <f t="shared" si="6"/>
        <v>160.21096023278369</v>
      </c>
      <c r="N22" s="31"/>
      <c r="O22" s="31">
        <f t="shared" si="0"/>
        <v>0</v>
      </c>
      <c r="P22" s="31"/>
      <c r="Q22" s="31">
        <f t="shared" si="1"/>
        <v>0</v>
      </c>
      <c r="R22" s="31">
        <v>28096</v>
      </c>
      <c r="S22" s="31">
        <f t="shared" si="7"/>
        <v>13.62560620756547</v>
      </c>
      <c r="T22" s="31">
        <v>176027</v>
      </c>
      <c r="U22" s="31">
        <f t="shared" si="8"/>
        <v>85.367119301648884</v>
      </c>
      <c r="V22" s="31">
        <v>838470</v>
      </c>
      <c r="W22" s="31">
        <f t="shared" si="9"/>
        <v>406.62948593598446</v>
      </c>
      <c r="X22" s="31">
        <v>44506</v>
      </c>
      <c r="Y22" s="31">
        <f t="shared" si="10"/>
        <v>21.583899127061105</v>
      </c>
      <c r="Z22" s="31">
        <v>22481</v>
      </c>
      <c r="AA22" s="31">
        <f t="shared" si="11"/>
        <v>10.902521823472357</v>
      </c>
      <c r="AB22" s="31">
        <v>1710</v>
      </c>
      <c r="AC22" s="31">
        <f t="shared" si="12"/>
        <v>0.82929194956353058</v>
      </c>
      <c r="AD22" s="40">
        <f t="shared" si="14"/>
        <v>5595489</v>
      </c>
      <c r="AE22" s="31">
        <f t="shared" si="13"/>
        <v>2713.6222114451989</v>
      </c>
    </row>
    <row r="23" spans="1:31">
      <c r="A23" s="23">
        <v>20</v>
      </c>
      <c r="B23" s="57" t="s">
        <v>39</v>
      </c>
      <c r="C23" s="52">
        <v>6035</v>
      </c>
      <c r="D23" s="30">
        <v>4280829</v>
      </c>
      <c r="E23" s="30">
        <f t="shared" si="2"/>
        <v>709.33371996686003</v>
      </c>
      <c r="F23" s="30">
        <v>35341</v>
      </c>
      <c r="G23" s="30">
        <f t="shared" si="3"/>
        <v>5.8560066280033141</v>
      </c>
      <c r="H23" s="30">
        <v>380567</v>
      </c>
      <c r="I23" s="30">
        <f t="shared" si="4"/>
        <v>63.059983429991718</v>
      </c>
      <c r="J23" s="30">
        <v>6390896</v>
      </c>
      <c r="K23" s="30">
        <f t="shared" si="5"/>
        <v>1058.9719966859984</v>
      </c>
      <c r="L23" s="30">
        <v>518466</v>
      </c>
      <c r="M23" s="30">
        <f t="shared" si="6"/>
        <v>85.909859154929578</v>
      </c>
      <c r="N23" s="30">
        <v>2268</v>
      </c>
      <c r="O23" s="30">
        <f t="shared" si="0"/>
        <v>0.37580778790389396</v>
      </c>
      <c r="P23" s="30">
        <v>10239</v>
      </c>
      <c r="Q23" s="30">
        <f t="shared" si="1"/>
        <v>1.6966031483015742</v>
      </c>
      <c r="R23" s="30">
        <v>49414</v>
      </c>
      <c r="S23" s="30">
        <f t="shared" si="7"/>
        <v>8.1879038939519475</v>
      </c>
      <c r="T23" s="30">
        <v>300573</v>
      </c>
      <c r="U23" s="30">
        <f t="shared" si="8"/>
        <v>49.804971002485502</v>
      </c>
      <c r="V23" s="30">
        <v>3398424</v>
      </c>
      <c r="W23" s="30">
        <f t="shared" si="9"/>
        <v>563.11913835956921</v>
      </c>
      <c r="X23" s="30">
        <v>130443</v>
      </c>
      <c r="Y23" s="30">
        <f t="shared" si="10"/>
        <v>21.614415907207952</v>
      </c>
      <c r="Z23" s="30">
        <v>1205</v>
      </c>
      <c r="AA23" s="30">
        <f t="shared" si="11"/>
        <v>0.19966859983429991</v>
      </c>
      <c r="AB23" s="30">
        <v>2812</v>
      </c>
      <c r="AC23" s="30">
        <f t="shared" si="12"/>
        <v>0.46594863297431649</v>
      </c>
      <c r="AD23" s="77">
        <f t="shared" si="14"/>
        <v>15501477</v>
      </c>
      <c r="AE23" s="30">
        <f t="shared" si="13"/>
        <v>2568.5960231980116</v>
      </c>
    </row>
    <row r="24" spans="1:31">
      <c r="A24" s="48">
        <v>21</v>
      </c>
      <c r="B24" s="56" t="s">
        <v>40</v>
      </c>
      <c r="C24" s="53">
        <v>3184</v>
      </c>
      <c r="D24" s="49">
        <v>2241168</v>
      </c>
      <c r="E24" s="49">
        <f t="shared" si="2"/>
        <v>703.8844221105528</v>
      </c>
      <c r="F24" s="49">
        <v>306</v>
      </c>
      <c r="G24" s="49">
        <f t="shared" si="3"/>
        <v>9.6105527638190955E-2</v>
      </c>
      <c r="H24" s="49">
        <v>203288</v>
      </c>
      <c r="I24" s="49">
        <f t="shared" si="4"/>
        <v>63.846733668341706</v>
      </c>
      <c r="J24" s="49">
        <v>3149962</v>
      </c>
      <c r="K24" s="49">
        <f t="shared" si="5"/>
        <v>989.3096733668342</v>
      </c>
      <c r="L24" s="49">
        <v>375495</v>
      </c>
      <c r="M24" s="49">
        <f t="shared" si="6"/>
        <v>117.93184673366834</v>
      </c>
      <c r="N24" s="49">
        <v>0</v>
      </c>
      <c r="O24" s="49">
        <f t="shared" si="0"/>
        <v>0</v>
      </c>
      <c r="P24" s="49">
        <v>32746</v>
      </c>
      <c r="Q24" s="49">
        <f t="shared" si="1"/>
        <v>10.284547738693467</v>
      </c>
      <c r="R24" s="49">
        <v>23849</v>
      </c>
      <c r="S24" s="49">
        <f t="shared" si="7"/>
        <v>7.4902638190954773</v>
      </c>
      <c r="T24" s="49">
        <v>136938</v>
      </c>
      <c r="U24" s="49">
        <f t="shared" si="8"/>
        <v>43.008165829145732</v>
      </c>
      <c r="V24" s="49">
        <v>2366723</v>
      </c>
      <c r="W24" s="49">
        <f t="shared" si="9"/>
        <v>743.31752512562809</v>
      </c>
      <c r="X24" s="49">
        <v>49438</v>
      </c>
      <c r="Y24" s="49">
        <f t="shared" si="10"/>
        <v>15.527010050251256</v>
      </c>
      <c r="Z24" s="49">
        <v>39154</v>
      </c>
      <c r="AA24" s="49">
        <f t="shared" si="11"/>
        <v>12.297110552763819</v>
      </c>
      <c r="AB24" s="49">
        <v>0</v>
      </c>
      <c r="AC24" s="49">
        <f t="shared" si="12"/>
        <v>0</v>
      </c>
      <c r="AD24" s="40">
        <f t="shared" si="14"/>
        <v>8619067</v>
      </c>
      <c r="AE24" s="49">
        <f t="shared" si="13"/>
        <v>2706.9934045226132</v>
      </c>
    </row>
    <row r="25" spans="1:31">
      <c r="A25" s="22">
        <v>22</v>
      </c>
      <c r="B25" s="55" t="s">
        <v>41</v>
      </c>
      <c r="C25" s="53">
        <v>3313</v>
      </c>
      <c r="D25" s="31">
        <v>2208471</v>
      </c>
      <c r="E25" s="31">
        <f t="shared" si="2"/>
        <v>666.60760639903413</v>
      </c>
      <c r="F25" s="31">
        <v>40187</v>
      </c>
      <c r="G25" s="31">
        <f t="shared" si="3"/>
        <v>12.130093570781769</v>
      </c>
      <c r="H25" s="31">
        <v>212925</v>
      </c>
      <c r="I25" s="31">
        <f t="shared" si="4"/>
        <v>64.269544219740411</v>
      </c>
      <c r="J25" s="31">
        <v>3172788</v>
      </c>
      <c r="K25" s="31">
        <f t="shared" si="5"/>
        <v>957.67823724720802</v>
      </c>
      <c r="L25" s="31">
        <v>446640</v>
      </c>
      <c r="M25" s="31">
        <f t="shared" si="6"/>
        <v>134.81436764261997</v>
      </c>
      <c r="N25" s="31">
        <v>3807</v>
      </c>
      <c r="O25" s="31">
        <f t="shared" si="0"/>
        <v>1.1491095683670389</v>
      </c>
      <c r="P25" s="31">
        <v>0</v>
      </c>
      <c r="Q25" s="31">
        <f t="shared" si="1"/>
        <v>0</v>
      </c>
      <c r="R25" s="31">
        <v>25602</v>
      </c>
      <c r="S25" s="31">
        <f t="shared" si="7"/>
        <v>7.7277392091759731</v>
      </c>
      <c r="T25" s="31">
        <v>184151</v>
      </c>
      <c r="U25" s="31">
        <f t="shared" si="8"/>
        <v>55.584364624207666</v>
      </c>
      <c r="V25" s="31">
        <v>1763736</v>
      </c>
      <c r="W25" s="31">
        <f t="shared" si="9"/>
        <v>532.36824630244496</v>
      </c>
      <c r="X25" s="31">
        <v>59805</v>
      </c>
      <c r="Y25" s="31">
        <f t="shared" si="10"/>
        <v>18.051614850588589</v>
      </c>
      <c r="Z25" s="31">
        <v>0</v>
      </c>
      <c r="AA25" s="31">
        <f t="shared" si="11"/>
        <v>0</v>
      </c>
      <c r="AB25" s="31">
        <v>18850</v>
      </c>
      <c r="AC25" s="31">
        <f t="shared" si="12"/>
        <v>5.6897072140054332</v>
      </c>
      <c r="AD25" s="40">
        <f t="shared" si="14"/>
        <v>8136962</v>
      </c>
      <c r="AE25" s="31">
        <f t="shared" si="13"/>
        <v>2456.070630848174</v>
      </c>
    </row>
    <row r="26" spans="1:31">
      <c r="A26" s="22">
        <v>23</v>
      </c>
      <c r="B26" s="55" t="s">
        <v>42</v>
      </c>
      <c r="C26" s="53">
        <v>13704</v>
      </c>
      <c r="D26" s="31">
        <v>5977326</v>
      </c>
      <c r="E26" s="31">
        <f t="shared" si="2"/>
        <v>436.17381786339757</v>
      </c>
      <c r="F26" s="31">
        <v>10626</v>
      </c>
      <c r="G26" s="31">
        <f t="shared" si="3"/>
        <v>0.77539404553415059</v>
      </c>
      <c r="H26" s="31">
        <v>895161</v>
      </c>
      <c r="I26" s="31">
        <f t="shared" si="4"/>
        <v>65.321147110332745</v>
      </c>
      <c r="J26" s="31">
        <v>15324717</v>
      </c>
      <c r="K26" s="31">
        <f t="shared" si="5"/>
        <v>1118.2659807355517</v>
      </c>
      <c r="L26" s="31">
        <v>1429492</v>
      </c>
      <c r="M26" s="31">
        <f t="shared" si="6"/>
        <v>104.31202568593112</v>
      </c>
      <c r="N26" s="31">
        <v>22630</v>
      </c>
      <c r="O26" s="31">
        <f t="shared" si="0"/>
        <v>1.6513426736719206</v>
      </c>
      <c r="P26" s="31"/>
      <c r="Q26" s="31">
        <f t="shared" si="1"/>
        <v>0</v>
      </c>
      <c r="R26" s="31">
        <v>35842</v>
      </c>
      <c r="S26" s="31">
        <f t="shared" si="7"/>
        <v>2.6154407472270869</v>
      </c>
      <c r="T26" s="31">
        <v>972664</v>
      </c>
      <c r="U26" s="31">
        <f t="shared" si="8"/>
        <v>70.97664915353181</v>
      </c>
      <c r="V26" s="31">
        <v>3248417</v>
      </c>
      <c r="W26" s="31">
        <f t="shared" si="9"/>
        <v>237.04152072387623</v>
      </c>
      <c r="X26" s="31">
        <v>357095</v>
      </c>
      <c r="Y26" s="31">
        <f t="shared" si="10"/>
        <v>26.057720373613545</v>
      </c>
      <c r="Z26" s="31"/>
      <c r="AA26" s="31">
        <f t="shared" si="11"/>
        <v>0</v>
      </c>
      <c r="AB26" s="31">
        <v>33976</v>
      </c>
      <c r="AC26" s="31">
        <f t="shared" si="12"/>
        <v>2.4792761237594863</v>
      </c>
      <c r="AD26" s="40">
        <f t="shared" si="14"/>
        <v>28307946</v>
      </c>
      <c r="AE26" s="31">
        <f t="shared" si="13"/>
        <v>2065.6703152364275</v>
      </c>
    </row>
    <row r="27" spans="1:31">
      <c r="A27" s="22">
        <v>24</v>
      </c>
      <c r="B27" s="55" t="s">
        <v>43</v>
      </c>
      <c r="C27" s="53">
        <v>4569</v>
      </c>
      <c r="D27" s="31">
        <v>3254575</v>
      </c>
      <c r="E27" s="31">
        <f t="shared" si="2"/>
        <v>712.31669949660761</v>
      </c>
      <c r="F27" s="31">
        <v>0</v>
      </c>
      <c r="G27" s="31">
        <f t="shared" si="3"/>
        <v>0</v>
      </c>
      <c r="H27" s="31">
        <v>410264</v>
      </c>
      <c r="I27" s="31">
        <f t="shared" si="4"/>
        <v>89.792952506018821</v>
      </c>
      <c r="J27" s="31">
        <v>6319216</v>
      </c>
      <c r="K27" s="31">
        <f t="shared" si="5"/>
        <v>1383.0632523528125</v>
      </c>
      <c r="L27" s="31">
        <v>784761</v>
      </c>
      <c r="M27" s="31">
        <f t="shared" si="6"/>
        <v>171.75771503611293</v>
      </c>
      <c r="N27" s="31">
        <v>32215</v>
      </c>
      <c r="O27" s="31">
        <f t="shared" si="0"/>
        <v>7.0507769752681115</v>
      </c>
      <c r="P27" s="31">
        <v>4650</v>
      </c>
      <c r="Q27" s="31">
        <f t="shared" si="1"/>
        <v>1.0177281680892973</v>
      </c>
      <c r="R27" s="31">
        <v>119369</v>
      </c>
      <c r="S27" s="31">
        <f t="shared" si="7"/>
        <v>26.125848106806743</v>
      </c>
      <c r="T27" s="31">
        <v>762347</v>
      </c>
      <c r="U27" s="31">
        <f t="shared" si="8"/>
        <v>166.85204639964982</v>
      </c>
      <c r="V27" s="31">
        <v>2606255</v>
      </c>
      <c r="W27" s="31">
        <f t="shared" si="9"/>
        <v>570.42131757496168</v>
      </c>
      <c r="X27" s="31">
        <v>0</v>
      </c>
      <c r="Y27" s="31">
        <f t="shared" si="10"/>
        <v>0</v>
      </c>
      <c r="Z27" s="31">
        <v>0</v>
      </c>
      <c r="AA27" s="31">
        <f t="shared" si="11"/>
        <v>0</v>
      </c>
      <c r="AB27" s="31">
        <v>92277</v>
      </c>
      <c r="AC27" s="31">
        <f t="shared" si="12"/>
        <v>20.196323046618517</v>
      </c>
      <c r="AD27" s="40">
        <f t="shared" si="14"/>
        <v>14385929</v>
      </c>
      <c r="AE27" s="31">
        <f t="shared" si="13"/>
        <v>3148.594659662946</v>
      </c>
    </row>
    <row r="28" spans="1:31">
      <c r="A28" s="23">
        <v>25</v>
      </c>
      <c r="B28" s="57" t="s">
        <v>44</v>
      </c>
      <c r="C28" s="52">
        <v>2265</v>
      </c>
      <c r="D28" s="30">
        <v>1508316</v>
      </c>
      <c r="E28" s="30">
        <f t="shared" si="2"/>
        <v>665.92317880794701</v>
      </c>
      <c r="F28" s="30">
        <v>37739</v>
      </c>
      <c r="G28" s="30">
        <f t="shared" si="3"/>
        <v>16.661810154525387</v>
      </c>
      <c r="H28" s="30">
        <v>150684</v>
      </c>
      <c r="I28" s="30">
        <f t="shared" si="4"/>
        <v>66.527152317880791</v>
      </c>
      <c r="J28" s="30">
        <v>2637075</v>
      </c>
      <c r="K28" s="30">
        <f t="shared" si="5"/>
        <v>1164.2715231788079</v>
      </c>
      <c r="L28" s="30">
        <v>277128</v>
      </c>
      <c r="M28" s="30">
        <f t="shared" si="6"/>
        <v>122.3523178807947</v>
      </c>
      <c r="N28" s="30">
        <v>22592</v>
      </c>
      <c r="O28" s="30">
        <f t="shared" si="0"/>
        <v>9.9743929359823404</v>
      </c>
      <c r="P28" s="30">
        <v>0</v>
      </c>
      <c r="Q28" s="30">
        <f t="shared" si="1"/>
        <v>0</v>
      </c>
      <c r="R28" s="30">
        <v>2965</v>
      </c>
      <c r="S28" s="30">
        <f t="shared" si="7"/>
        <v>1.3090507726269316</v>
      </c>
      <c r="T28" s="30">
        <v>34617</v>
      </c>
      <c r="U28" s="30">
        <f t="shared" si="8"/>
        <v>15.283443708609271</v>
      </c>
      <c r="V28" s="30">
        <v>1184537</v>
      </c>
      <c r="W28" s="30">
        <f t="shared" si="9"/>
        <v>522.97439293598234</v>
      </c>
      <c r="X28" s="30">
        <v>28528</v>
      </c>
      <c r="Y28" s="30">
        <f t="shared" si="10"/>
        <v>12.595143487858719</v>
      </c>
      <c r="Z28" s="30">
        <v>123415</v>
      </c>
      <c r="AA28" s="30">
        <f t="shared" si="11"/>
        <v>54.487858719646802</v>
      </c>
      <c r="AB28" s="30">
        <v>25857</v>
      </c>
      <c r="AC28" s="30">
        <f t="shared" si="12"/>
        <v>11.415894039735099</v>
      </c>
      <c r="AD28" s="77">
        <f t="shared" si="14"/>
        <v>6033453</v>
      </c>
      <c r="AE28" s="30">
        <f t="shared" si="13"/>
        <v>2663.7761589403972</v>
      </c>
    </row>
    <row r="29" spans="1:31">
      <c r="A29" s="48">
        <v>26</v>
      </c>
      <c r="B29" s="56" t="s">
        <v>99</v>
      </c>
      <c r="C29" s="53">
        <v>45704</v>
      </c>
      <c r="D29" s="49">
        <v>32518583</v>
      </c>
      <c r="E29" s="49">
        <f t="shared" si="2"/>
        <v>711.5040915455977</v>
      </c>
      <c r="F29" s="49">
        <v>707098</v>
      </c>
      <c r="G29" s="49">
        <f t="shared" si="3"/>
        <v>15.47124978120077</v>
      </c>
      <c r="H29" s="49">
        <v>3350438</v>
      </c>
      <c r="I29" s="49">
        <f t="shared" si="4"/>
        <v>73.307325398214601</v>
      </c>
      <c r="J29" s="49">
        <v>55511205</v>
      </c>
      <c r="K29" s="49">
        <f t="shared" si="5"/>
        <v>1214.580890075267</v>
      </c>
      <c r="L29" s="49">
        <v>4590018</v>
      </c>
      <c r="M29" s="49">
        <f t="shared" si="6"/>
        <v>100.42924032907405</v>
      </c>
      <c r="N29" s="49">
        <v>1405262</v>
      </c>
      <c r="O29" s="49">
        <f t="shared" si="0"/>
        <v>30.747024330474357</v>
      </c>
      <c r="P29" s="49">
        <v>14567</v>
      </c>
      <c r="Q29" s="49">
        <f t="shared" si="1"/>
        <v>0.31872483808856994</v>
      </c>
      <c r="R29" s="49">
        <v>287598</v>
      </c>
      <c r="S29" s="49">
        <f t="shared" si="7"/>
        <v>6.2926220899702434</v>
      </c>
      <c r="T29" s="49">
        <v>4677283</v>
      </c>
      <c r="U29" s="49">
        <f t="shared" si="8"/>
        <v>102.33859180815683</v>
      </c>
      <c r="V29" s="49">
        <v>24962436</v>
      </c>
      <c r="W29" s="49">
        <f t="shared" si="9"/>
        <v>546.17617713985646</v>
      </c>
      <c r="X29" s="49">
        <v>3230826</v>
      </c>
      <c r="Y29" s="49">
        <f t="shared" si="10"/>
        <v>70.690224050411345</v>
      </c>
      <c r="Z29" s="49">
        <v>4526</v>
      </c>
      <c r="AA29" s="49">
        <f t="shared" si="11"/>
        <v>9.902853141956941E-2</v>
      </c>
      <c r="AB29" s="49">
        <v>1430509</v>
      </c>
      <c r="AC29" s="49">
        <f t="shared" si="12"/>
        <v>31.299426746017854</v>
      </c>
      <c r="AD29" s="40">
        <f t="shared" si="14"/>
        <v>132690349</v>
      </c>
      <c r="AE29" s="49">
        <f t="shared" si="13"/>
        <v>2903.2546166637494</v>
      </c>
    </row>
    <row r="30" spans="1:31">
      <c r="A30" s="22">
        <v>27</v>
      </c>
      <c r="B30" s="55" t="s">
        <v>100</v>
      </c>
      <c r="C30" s="53">
        <v>5822</v>
      </c>
      <c r="D30" s="31">
        <v>5000261</v>
      </c>
      <c r="E30" s="31">
        <f t="shared" si="2"/>
        <v>858.85623497080041</v>
      </c>
      <c r="F30" s="31">
        <v>128625</v>
      </c>
      <c r="G30" s="31">
        <f t="shared" si="3"/>
        <v>22.092923394022673</v>
      </c>
      <c r="H30" s="31">
        <v>417902</v>
      </c>
      <c r="I30" s="31">
        <f t="shared" si="4"/>
        <v>71.779800755754039</v>
      </c>
      <c r="J30" s="31">
        <v>6636323</v>
      </c>
      <c r="K30" s="31">
        <f t="shared" si="5"/>
        <v>1139.8699759532806</v>
      </c>
      <c r="L30" s="31">
        <v>662191</v>
      </c>
      <c r="M30" s="31">
        <f t="shared" si="6"/>
        <v>113.7394366197183</v>
      </c>
      <c r="N30" s="31">
        <v>302899</v>
      </c>
      <c r="O30" s="31">
        <f t="shared" si="0"/>
        <v>52.026623153555477</v>
      </c>
      <c r="P30" s="31">
        <v>3487</v>
      </c>
      <c r="Q30" s="31">
        <f t="shared" si="1"/>
        <v>0.59893507385778089</v>
      </c>
      <c r="R30" s="31">
        <v>14443</v>
      </c>
      <c r="S30" s="31">
        <f t="shared" si="7"/>
        <v>2.4807626245276539</v>
      </c>
      <c r="T30" s="31">
        <v>207129</v>
      </c>
      <c r="U30" s="31">
        <f t="shared" si="8"/>
        <v>35.576949501889388</v>
      </c>
      <c r="V30" s="31">
        <v>3201607</v>
      </c>
      <c r="W30" s="31">
        <f t="shared" si="9"/>
        <v>549.91532119546548</v>
      </c>
      <c r="X30" s="31">
        <v>98999</v>
      </c>
      <c r="Y30" s="31">
        <f t="shared" si="10"/>
        <v>17.004294057025078</v>
      </c>
      <c r="Z30" s="31">
        <v>0</v>
      </c>
      <c r="AA30" s="31">
        <f t="shared" si="11"/>
        <v>0</v>
      </c>
      <c r="AB30" s="31">
        <v>2780</v>
      </c>
      <c r="AC30" s="31">
        <f t="shared" si="12"/>
        <v>0.47749914118859499</v>
      </c>
      <c r="AD30" s="40">
        <f t="shared" si="14"/>
        <v>16676646</v>
      </c>
      <c r="AE30" s="31">
        <f t="shared" si="13"/>
        <v>2864.4187564410854</v>
      </c>
    </row>
    <row r="31" spans="1:31">
      <c r="A31" s="22">
        <v>28</v>
      </c>
      <c r="B31" s="55" t="s">
        <v>45</v>
      </c>
      <c r="C31" s="53">
        <v>30451</v>
      </c>
      <c r="D31" s="31">
        <v>15979308</v>
      </c>
      <c r="E31" s="31">
        <f t="shared" si="2"/>
        <v>524.75478637811568</v>
      </c>
      <c r="F31" s="31">
        <v>606279</v>
      </c>
      <c r="G31" s="31">
        <f t="shared" si="3"/>
        <v>19.909986535745954</v>
      </c>
      <c r="H31" s="31">
        <v>2309968</v>
      </c>
      <c r="I31" s="31">
        <f t="shared" si="4"/>
        <v>75.858526813569341</v>
      </c>
      <c r="J31" s="31">
        <v>36029932</v>
      </c>
      <c r="K31" s="31">
        <f t="shared" si="5"/>
        <v>1183.2101408820729</v>
      </c>
      <c r="L31" s="31">
        <v>3865870</v>
      </c>
      <c r="M31" s="31">
        <f t="shared" si="6"/>
        <v>126.9537946208663</v>
      </c>
      <c r="N31" s="31">
        <v>45658</v>
      </c>
      <c r="O31" s="31">
        <f t="shared" si="0"/>
        <v>1.4993924665856622</v>
      </c>
      <c r="P31" s="31">
        <v>0</v>
      </c>
      <c r="Q31" s="31">
        <f t="shared" si="1"/>
        <v>0</v>
      </c>
      <c r="R31" s="31">
        <v>78485</v>
      </c>
      <c r="S31" s="31">
        <f t="shared" si="7"/>
        <v>2.5774194607730454</v>
      </c>
      <c r="T31" s="31">
        <v>2738446</v>
      </c>
      <c r="U31" s="31">
        <f t="shared" si="8"/>
        <v>89.929591803224852</v>
      </c>
      <c r="V31" s="31">
        <v>11630804</v>
      </c>
      <c r="W31" s="31">
        <f t="shared" si="9"/>
        <v>381.95146300614101</v>
      </c>
      <c r="X31" s="31">
        <v>743321</v>
      </c>
      <c r="Y31" s="31">
        <f t="shared" si="10"/>
        <v>24.410397031296181</v>
      </c>
      <c r="Z31" s="31">
        <v>236888</v>
      </c>
      <c r="AA31" s="31">
        <f t="shared" si="11"/>
        <v>7.7793175921973008</v>
      </c>
      <c r="AB31" s="31">
        <v>28364</v>
      </c>
      <c r="AC31" s="31">
        <f t="shared" si="12"/>
        <v>0.93146366293389382</v>
      </c>
      <c r="AD31" s="40">
        <f t="shared" si="14"/>
        <v>74293323</v>
      </c>
      <c r="AE31" s="31">
        <f t="shared" si="13"/>
        <v>2439.7662802535219</v>
      </c>
    </row>
    <row r="32" spans="1:31">
      <c r="A32" s="22">
        <v>29</v>
      </c>
      <c r="B32" s="55" t="s">
        <v>46</v>
      </c>
      <c r="C32" s="53">
        <v>14356</v>
      </c>
      <c r="D32" s="31">
        <v>8370035</v>
      </c>
      <c r="E32" s="31">
        <f t="shared" si="2"/>
        <v>583.03392309835613</v>
      </c>
      <c r="F32" s="31">
        <v>67006</v>
      </c>
      <c r="G32" s="31">
        <f t="shared" si="3"/>
        <v>4.6674561159097241</v>
      </c>
      <c r="H32" s="31">
        <v>1056388</v>
      </c>
      <c r="I32" s="31">
        <f t="shared" si="4"/>
        <v>73.5851212036779</v>
      </c>
      <c r="J32" s="31">
        <v>17401602</v>
      </c>
      <c r="K32" s="31">
        <f t="shared" si="5"/>
        <v>1212.148370019504</v>
      </c>
      <c r="L32" s="31">
        <v>1641973</v>
      </c>
      <c r="M32" s="31">
        <f t="shared" si="6"/>
        <v>114.37538311507383</v>
      </c>
      <c r="N32" s="31">
        <v>45877</v>
      </c>
      <c r="O32" s="31">
        <f t="shared" si="0"/>
        <v>3.1956673168013374</v>
      </c>
      <c r="P32" s="31">
        <v>17027</v>
      </c>
      <c r="Q32" s="31">
        <f t="shared" si="1"/>
        <v>1.1860546113123434</v>
      </c>
      <c r="R32" s="31">
        <v>40169</v>
      </c>
      <c r="S32" s="31">
        <f t="shared" si="7"/>
        <v>2.7980635274449708</v>
      </c>
      <c r="T32" s="31">
        <v>967568</v>
      </c>
      <c r="U32" s="31">
        <f t="shared" si="8"/>
        <v>67.398161047645587</v>
      </c>
      <c r="V32" s="31">
        <v>4003527</v>
      </c>
      <c r="W32" s="31">
        <f t="shared" si="9"/>
        <v>278.87482585678464</v>
      </c>
      <c r="X32" s="31">
        <v>356898</v>
      </c>
      <c r="Y32" s="31">
        <f t="shared" si="10"/>
        <v>24.860546113123434</v>
      </c>
      <c r="Z32" s="31">
        <v>0</v>
      </c>
      <c r="AA32" s="31">
        <f t="shared" si="11"/>
        <v>0</v>
      </c>
      <c r="AB32" s="31">
        <v>0</v>
      </c>
      <c r="AC32" s="31">
        <f t="shared" si="12"/>
        <v>0</v>
      </c>
      <c r="AD32" s="40">
        <f t="shared" si="14"/>
        <v>33968070</v>
      </c>
      <c r="AE32" s="31">
        <f t="shared" si="13"/>
        <v>2366.1235720256341</v>
      </c>
    </row>
    <row r="33" spans="1:31">
      <c r="A33" s="23">
        <v>30</v>
      </c>
      <c r="B33" s="57" t="s">
        <v>47</v>
      </c>
      <c r="C33" s="52">
        <v>2649</v>
      </c>
      <c r="D33" s="30">
        <v>2049064</v>
      </c>
      <c r="E33" s="30">
        <f t="shared" si="2"/>
        <v>773.52359380898451</v>
      </c>
      <c r="F33" s="30">
        <v>63170</v>
      </c>
      <c r="G33" s="30">
        <f t="shared" si="3"/>
        <v>23.846734616836542</v>
      </c>
      <c r="H33" s="30">
        <v>207251</v>
      </c>
      <c r="I33" s="30">
        <f t="shared" si="4"/>
        <v>78.23744809362023</v>
      </c>
      <c r="J33" s="30">
        <v>2797969</v>
      </c>
      <c r="K33" s="30">
        <f t="shared" si="5"/>
        <v>1056.2359380898451</v>
      </c>
      <c r="L33" s="30">
        <v>280684</v>
      </c>
      <c r="M33" s="30">
        <f t="shared" si="6"/>
        <v>105.95847489618724</v>
      </c>
      <c r="N33" s="30">
        <v>118815</v>
      </c>
      <c r="O33" s="30">
        <f t="shared" si="0"/>
        <v>44.852774631936583</v>
      </c>
      <c r="P33" s="30">
        <v>0</v>
      </c>
      <c r="Q33" s="30">
        <f t="shared" si="1"/>
        <v>0</v>
      </c>
      <c r="R33" s="30">
        <v>4178</v>
      </c>
      <c r="S33" s="30">
        <f t="shared" si="7"/>
        <v>1.5771989429973574</v>
      </c>
      <c r="T33" s="30">
        <v>110499</v>
      </c>
      <c r="U33" s="30">
        <f t="shared" si="8"/>
        <v>41.713476783691959</v>
      </c>
      <c r="V33" s="30">
        <v>1708199</v>
      </c>
      <c r="W33" s="30">
        <f t="shared" si="9"/>
        <v>644.84673461683656</v>
      </c>
      <c r="X33" s="30">
        <v>91128</v>
      </c>
      <c r="Y33" s="30">
        <f t="shared" si="10"/>
        <v>34.400906002265003</v>
      </c>
      <c r="Z33" s="30">
        <v>41726</v>
      </c>
      <c r="AA33" s="30">
        <f t="shared" si="11"/>
        <v>15.751604379010947</v>
      </c>
      <c r="AB33" s="30">
        <v>0</v>
      </c>
      <c r="AC33" s="30">
        <f t="shared" si="12"/>
        <v>0</v>
      </c>
      <c r="AD33" s="77">
        <f t="shared" si="14"/>
        <v>7472683</v>
      </c>
      <c r="AE33" s="30">
        <f t="shared" si="13"/>
        <v>2820.9448848622123</v>
      </c>
    </row>
    <row r="34" spans="1:31">
      <c r="A34" s="48">
        <v>31</v>
      </c>
      <c r="B34" s="56" t="s">
        <v>48</v>
      </c>
      <c r="C34" s="53">
        <v>6620</v>
      </c>
      <c r="D34" s="49">
        <v>5603846</v>
      </c>
      <c r="E34" s="49">
        <f t="shared" si="2"/>
        <v>846.50241691842905</v>
      </c>
      <c r="F34" s="49">
        <v>111438</v>
      </c>
      <c r="G34" s="49">
        <f t="shared" si="3"/>
        <v>16.833534743202417</v>
      </c>
      <c r="H34" s="49">
        <v>477554</v>
      </c>
      <c r="I34" s="49">
        <f t="shared" si="4"/>
        <v>72.138066465256799</v>
      </c>
      <c r="J34" s="49">
        <v>7654554</v>
      </c>
      <c r="K34" s="49">
        <f t="shared" si="5"/>
        <v>1156.2770392749244</v>
      </c>
      <c r="L34" s="49">
        <v>696975</v>
      </c>
      <c r="M34" s="49">
        <f t="shared" si="6"/>
        <v>105.28323262839879</v>
      </c>
      <c r="N34" s="49">
        <v>87276</v>
      </c>
      <c r="O34" s="49">
        <f t="shared" si="0"/>
        <v>13.183685800604229</v>
      </c>
      <c r="P34" s="49">
        <v>0</v>
      </c>
      <c r="Q34" s="49">
        <f t="shared" si="1"/>
        <v>0</v>
      </c>
      <c r="R34" s="49">
        <v>75490</v>
      </c>
      <c r="S34" s="49">
        <f t="shared" si="7"/>
        <v>11.40332326283988</v>
      </c>
      <c r="T34" s="49">
        <v>191836</v>
      </c>
      <c r="U34" s="49">
        <f t="shared" si="8"/>
        <v>28.978247734138971</v>
      </c>
      <c r="V34" s="49">
        <v>2277673</v>
      </c>
      <c r="W34" s="49">
        <f t="shared" si="9"/>
        <v>344.05936555891236</v>
      </c>
      <c r="X34" s="49">
        <v>322718</v>
      </c>
      <c r="Y34" s="49">
        <f t="shared" si="10"/>
        <v>48.748942598187313</v>
      </c>
      <c r="Z34" s="49">
        <v>50516</v>
      </c>
      <c r="AA34" s="49">
        <f t="shared" si="11"/>
        <v>7.6308157099697889</v>
      </c>
      <c r="AB34" s="49">
        <v>-27</v>
      </c>
      <c r="AC34" s="49">
        <f t="shared" si="12"/>
        <v>-4.0785498489425984E-3</v>
      </c>
      <c r="AD34" s="40">
        <f t="shared" si="14"/>
        <v>17549849</v>
      </c>
      <c r="AE34" s="49">
        <f t="shared" si="13"/>
        <v>2651.0345921450153</v>
      </c>
    </row>
    <row r="35" spans="1:31">
      <c r="A35" s="22">
        <v>32</v>
      </c>
      <c r="B35" s="55" t="s">
        <v>49</v>
      </c>
      <c r="C35" s="53">
        <v>24773</v>
      </c>
      <c r="D35" s="31">
        <v>16756308</v>
      </c>
      <c r="E35" s="31">
        <f t="shared" si="2"/>
        <v>676.39397731401118</v>
      </c>
      <c r="F35" s="31">
        <v>0</v>
      </c>
      <c r="G35" s="31">
        <f t="shared" si="3"/>
        <v>0</v>
      </c>
      <c r="H35" s="31">
        <v>1521421</v>
      </c>
      <c r="I35" s="31">
        <f t="shared" si="4"/>
        <v>61.414483510273278</v>
      </c>
      <c r="J35" s="31">
        <v>24982176</v>
      </c>
      <c r="K35" s="31">
        <f t="shared" si="5"/>
        <v>1008.4437088765995</v>
      </c>
      <c r="L35" s="31">
        <v>2720476</v>
      </c>
      <c r="M35" s="31">
        <f t="shared" si="6"/>
        <v>109.81617083114681</v>
      </c>
      <c r="N35" s="31">
        <v>62079</v>
      </c>
      <c r="O35" s="31">
        <f t="shared" si="0"/>
        <v>2.5059136963629758</v>
      </c>
      <c r="P35" s="31">
        <v>84996</v>
      </c>
      <c r="Q35" s="31">
        <f t="shared" si="1"/>
        <v>3.4309934202559238</v>
      </c>
      <c r="R35" s="31">
        <v>59290</v>
      </c>
      <c r="S35" s="31">
        <f t="shared" si="7"/>
        <v>2.393331449562023</v>
      </c>
      <c r="T35" s="31">
        <v>1267182</v>
      </c>
      <c r="U35" s="31">
        <f t="shared" si="8"/>
        <v>51.151737779033624</v>
      </c>
      <c r="V35" s="31">
        <v>6342959</v>
      </c>
      <c r="W35" s="31">
        <f t="shared" si="9"/>
        <v>256.04323255156822</v>
      </c>
      <c r="X35" s="31">
        <v>390417</v>
      </c>
      <c r="Y35" s="31">
        <f t="shared" si="10"/>
        <v>15.75977879142615</v>
      </c>
      <c r="Z35" s="31">
        <v>278421</v>
      </c>
      <c r="AA35" s="31">
        <f t="shared" si="11"/>
        <v>11.238889113147378</v>
      </c>
      <c r="AB35" s="31">
        <v>0</v>
      </c>
      <c r="AC35" s="31">
        <f t="shared" si="12"/>
        <v>0</v>
      </c>
      <c r="AD35" s="40">
        <f t="shared" si="14"/>
        <v>54465725</v>
      </c>
      <c r="AE35" s="31">
        <f t="shared" si="13"/>
        <v>2198.592217333387</v>
      </c>
    </row>
    <row r="36" spans="1:31">
      <c r="A36" s="22">
        <v>33</v>
      </c>
      <c r="B36" s="55" t="s">
        <v>50</v>
      </c>
      <c r="C36" s="53">
        <v>1938</v>
      </c>
      <c r="D36" s="31">
        <v>995549</v>
      </c>
      <c r="E36" s="31">
        <f t="shared" si="2"/>
        <v>513.6991744066047</v>
      </c>
      <c r="F36" s="31">
        <v>0</v>
      </c>
      <c r="G36" s="31">
        <f t="shared" si="3"/>
        <v>0</v>
      </c>
      <c r="H36" s="31">
        <v>179371</v>
      </c>
      <c r="I36" s="31">
        <f t="shared" si="4"/>
        <v>92.554695562435498</v>
      </c>
      <c r="J36" s="31">
        <v>2109432</v>
      </c>
      <c r="K36" s="31">
        <f t="shared" si="5"/>
        <v>1088.4582043343653</v>
      </c>
      <c r="L36" s="31">
        <v>216833</v>
      </c>
      <c r="M36" s="31">
        <f t="shared" si="6"/>
        <v>111.88493292053664</v>
      </c>
      <c r="N36" s="31">
        <v>9013</v>
      </c>
      <c r="O36" s="31">
        <f t="shared" ref="O36:O67" si="15">N36/$C36</f>
        <v>4.6506707946336432</v>
      </c>
      <c r="P36" s="31">
        <v>0</v>
      </c>
      <c r="Q36" s="31">
        <f t="shared" ref="Q36:Q67" si="16">P36/$C36</f>
        <v>0</v>
      </c>
      <c r="R36" s="31">
        <v>45116</v>
      </c>
      <c r="S36" s="31">
        <f t="shared" si="7"/>
        <v>23.279669762641898</v>
      </c>
      <c r="T36" s="31">
        <v>34</v>
      </c>
      <c r="U36" s="31">
        <f t="shared" si="8"/>
        <v>1.7543859649122806E-2</v>
      </c>
      <c r="V36" s="31">
        <v>1023826</v>
      </c>
      <c r="W36" s="31">
        <f t="shared" si="9"/>
        <v>528.28998968008261</v>
      </c>
      <c r="X36" s="31">
        <v>56954</v>
      </c>
      <c r="Y36" s="31">
        <f t="shared" si="10"/>
        <v>29.388028895768834</v>
      </c>
      <c r="Z36" s="31">
        <v>0</v>
      </c>
      <c r="AA36" s="31">
        <f t="shared" si="11"/>
        <v>0</v>
      </c>
      <c r="AB36" s="31">
        <v>88776</v>
      </c>
      <c r="AC36" s="31">
        <f t="shared" si="12"/>
        <v>45.808049535603715</v>
      </c>
      <c r="AD36" s="40">
        <f t="shared" si="14"/>
        <v>4724904</v>
      </c>
      <c r="AE36" s="31">
        <f t="shared" si="13"/>
        <v>2438.0309597523219</v>
      </c>
    </row>
    <row r="37" spans="1:31">
      <c r="A37" s="22">
        <v>34</v>
      </c>
      <c r="B37" s="55" t="s">
        <v>51</v>
      </c>
      <c r="C37" s="53">
        <v>4399</v>
      </c>
      <c r="D37" s="31">
        <v>3841933</v>
      </c>
      <c r="E37" s="31">
        <f t="shared" si="2"/>
        <v>873.36508297340299</v>
      </c>
      <c r="F37" s="31">
        <v>96354</v>
      </c>
      <c r="G37" s="31">
        <f t="shared" si="3"/>
        <v>21.903614457831324</v>
      </c>
      <c r="H37" s="31">
        <v>363462</v>
      </c>
      <c r="I37" s="31">
        <f t="shared" si="4"/>
        <v>82.623778131393493</v>
      </c>
      <c r="J37" s="31">
        <v>5501009</v>
      </c>
      <c r="K37" s="31">
        <f t="shared" si="5"/>
        <v>1250.5135258013186</v>
      </c>
      <c r="L37" s="31">
        <v>523347</v>
      </c>
      <c r="M37" s="31">
        <f t="shared" si="6"/>
        <v>118.96953853148443</v>
      </c>
      <c r="N37" s="31">
        <v>13738</v>
      </c>
      <c r="O37" s="31">
        <f t="shared" si="15"/>
        <v>3.1229824960218231</v>
      </c>
      <c r="P37" s="31">
        <v>0</v>
      </c>
      <c r="Q37" s="31">
        <f t="shared" si="16"/>
        <v>0</v>
      </c>
      <c r="R37" s="31">
        <v>26130</v>
      </c>
      <c r="S37" s="31">
        <f t="shared" si="7"/>
        <v>5.9399863605364853</v>
      </c>
      <c r="T37" s="31">
        <v>155621</v>
      </c>
      <c r="U37" s="31">
        <f t="shared" si="8"/>
        <v>35.376449192998408</v>
      </c>
      <c r="V37" s="31">
        <v>3241872</v>
      </c>
      <c r="W37" s="31">
        <f t="shared" si="9"/>
        <v>736.95658104114568</v>
      </c>
      <c r="X37" s="31">
        <v>117834</v>
      </c>
      <c r="Y37" s="31">
        <f t="shared" si="10"/>
        <v>26.786542395999092</v>
      </c>
      <c r="Z37" s="31">
        <v>94240</v>
      </c>
      <c r="AA37" s="31">
        <f t="shared" si="11"/>
        <v>21.423050693339395</v>
      </c>
      <c r="AB37" s="31">
        <v>68889</v>
      </c>
      <c r="AC37" s="31">
        <f t="shared" si="12"/>
        <v>15.660150034098658</v>
      </c>
      <c r="AD37" s="40">
        <f t="shared" si="14"/>
        <v>14044429</v>
      </c>
      <c r="AE37" s="31">
        <f t="shared" si="13"/>
        <v>3192.6412821095705</v>
      </c>
    </row>
    <row r="38" spans="1:31">
      <c r="A38" s="23">
        <v>35</v>
      </c>
      <c r="B38" s="57" t="s">
        <v>52</v>
      </c>
      <c r="C38" s="52">
        <v>6802</v>
      </c>
      <c r="D38" s="30">
        <v>3822257</v>
      </c>
      <c r="E38" s="30">
        <f t="shared" si="2"/>
        <v>561.93134372243458</v>
      </c>
      <c r="F38" s="30">
        <v>66434</v>
      </c>
      <c r="G38" s="30">
        <f t="shared" si="3"/>
        <v>9.766833284328138</v>
      </c>
      <c r="H38" s="30">
        <v>497922</v>
      </c>
      <c r="I38" s="30">
        <f t="shared" si="4"/>
        <v>73.202293443104963</v>
      </c>
      <c r="J38" s="30">
        <v>7823922</v>
      </c>
      <c r="K38" s="30">
        <f t="shared" si="5"/>
        <v>1150.2384592766832</v>
      </c>
      <c r="L38" s="30">
        <v>453223</v>
      </c>
      <c r="M38" s="30">
        <f t="shared" si="6"/>
        <v>66.63084386945016</v>
      </c>
      <c r="N38" s="30">
        <v>53735</v>
      </c>
      <c r="O38" s="30">
        <f t="shared" si="15"/>
        <v>7.8998823875330784</v>
      </c>
      <c r="P38" s="30">
        <v>2520</v>
      </c>
      <c r="Q38" s="30">
        <f t="shared" si="16"/>
        <v>0.3704792708027051</v>
      </c>
      <c r="R38" s="30">
        <v>47019</v>
      </c>
      <c r="S38" s="30">
        <f t="shared" si="7"/>
        <v>6.9125257277271395</v>
      </c>
      <c r="T38" s="30">
        <v>247813</v>
      </c>
      <c r="U38" s="30">
        <f t="shared" si="8"/>
        <v>36.432372831520141</v>
      </c>
      <c r="V38" s="30">
        <v>3845251</v>
      </c>
      <c r="W38" s="30">
        <f t="shared" si="9"/>
        <v>565.31182005292555</v>
      </c>
      <c r="X38" s="30">
        <v>104983</v>
      </c>
      <c r="Y38" s="30">
        <f t="shared" si="10"/>
        <v>15.434137018523964</v>
      </c>
      <c r="Z38" s="30">
        <v>13435</v>
      </c>
      <c r="AA38" s="30">
        <f t="shared" si="11"/>
        <v>1.9751543663628344</v>
      </c>
      <c r="AB38" s="30">
        <v>10337</v>
      </c>
      <c r="AC38" s="30">
        <f t="shared" si="12"/>
        <v>1.5197000882093501</v>
      </c>
      <c r="AD38" s="77">
        <f t="shared" si="14"/>
        <v>16988851</v>
      </c>
      <c r="AE38" s="30">
        <f t="shared" si="13"/>
        <v>2497.6258453396058</v>
      </c>
    </row>
    <row r="39" spans="1:31">
      <c r="A39" s="48">
        <v>36</v>
      </c>
      <c r="B39" s="56" t="s">
        <v>101</v>
      </c>
      <c r="C39" s="53">
        <v>10881</v>
      </c>
      <c r="D39" s="49">
        <v>4628946</v>
      </c>
      <c r="E39" s="49">
        <f t="shared" si="2"/>
        <v>425.41549489936585</v>
      </c>
      <c r="F39" s="49">
        <v>217141</v>
      </c>
      <c r="G39" s="49">
        <f t="shared" si="3"/>
        <v>19.95597831081702</v>
      </c>
      <c r="H39" s="49">
        <v>914069</v>
      </c>
      <c r="I39" s="49">
        <f t="shared" si="4"/>
        <v>84.005973715651137</v>
      </c>
      <c r="J39" s="49">
        <v>14261644</v>
      </c>
      <c r="K39" s="49">
        <f t="shared" si="5"/>
        <v>1310.6923995956254</v>
      </c>
      <c r="L39" s="49">
        <v>89061</v>
      </c>
      <c r="M39" s="49">
        <f t="shared" si="6"/>
        <v>8.1850013785497655</v>
      </c>
      <c r="N39" s="49">
        <v>95626</v>
      </c>
      <c r="O39" s="49">
        <f t="shared" si="15"/>
        <v>8.7883466593144011</v>
      </c>
      <c r="P39" s="49">
        <v>0</v>
      </c>
      <c r="Q39" s="49">
        <f t="shared" si="16"/>
        <v>0</v>
      </c>
      <c r="R39" s="49">
        <v>294426</v>
      </c>
      <c r="S39" s="49">
        <f t="shared" si="7"/>
        <v>27.058726220016542</v>
      </c>
      <c r="T39" s="49">
        <v>2300639</v>
      </c>
      <c r="U39" s="49">
        <f t="shared" si="8"/>
        <v>211.43635695248599</v>
      </c>
      <c r="V39" s="49">
        <v>2034552</v>
      </c>
      <c r="W39" s="49">
        <f t="shared" si="9"/>
        <v>186.9820788530466</v>
      </c>
      <c r="X39" s="49">
        <v>224135</v>
      </c>
      <c r="Y39" s="49">
        <f t="shared" si="10"/>
        <v>20.598750114879149</v>
      </c>
      <c r="Z39" s="49">
        <v>0</v>
      </c>
      <c r="AA39" s="49">
        <f t="shared" si="11"/>
        <v>0</v>
      </c>
      <c r="AB39" s="49">
        <v>66320</v>
      </c>
      <c r="AC39" s="49">
        <f t="shared" si="12"/>
        <v>6.0950280305119016</v>
      </c>
      <c r="AD39" s="40">
        <f t="shared" si="14"/>
        <v>25126559</v>
      </c>
      <c r="AE39" s="49">
        <f t="shared" si="13"/>
        <v>2309.2141347302636</v>
      </c>
    </row>
    <row r="40" spans="1:31">
      <c r="A40" s="22">
        <v>37</v>
      </c>
      <c r="B40" s="55" t="s">
        <v>53</v>
      </c>
      <c r="C40" s="53">
        <v>19718</v>
      </c>
      <c r="D40" s="31">
        <v>14323399</v>
      </c>
      <c r="E40" s="31">
        <f t="shared" si="2"/>
        <v>726.41236433715392</v>
      </c>
      <c r="F40" s="31">
        <v>778</v>
      </c>
      <c r="G40" s="31">
        <f t="shared" si="3"/>
        <v>3.9456334313824934E-2</v>
      </c>
      <c r="H40" s="31">
        <v>1481309</v>
      </c>
      <c r="I40" s="31">
        <f t="shared" si="4"/>
        <v>75.124708388274669</v>
      </c>
      <c r="J40" s="31">
        <v>23589872</v>
      </c>
      <c r="K40" s="31">
        <f t="shared" si="5"/>
        <v>1196.3623085505628</v>
      </c>
      <c r="L40" s="31">
        <v>3184059</v>
      </c>
      <c r="M40" s="31">
        <f t="shared" si="6"/>
        <v>161.47981539709909</v>
      </c>
      <c r="N40" s="31">
        <v>71266</v>
      </c>
      <c r="O40" s="31">
        <f t="shared" si="15"/>
        <v>3.6142610812455622</v>
      </c>
      <c r="P40" s="31">
        <v>84721</v>
      </c>
      <c r="Q40" s="31">
        <f t="shared" si="16"/>
        <v>4.2966325185110055</v>
      </c>
      <c r="R40" s="31">
        <v>60709</v>
      </c>
      <c r="S40" s="31">
        <f t="shared" si="7"/>
        <v>3.0788619535449842</v>
      </c>
      <c r="T40" s="31">
        <v>91157</v>
      </c>
      <c r="U40" s="31">
        <f t="shared" si="8"/>
        <v>4.6230347905467086</v>
      </c>
      <c r="V40" s="31">
        <v>6295554</v>
      </c>
      <c r="W40" s="31">
        <f t="shared" si="9"/>
        <v>319.2795415356527</v>
      </c>
      <c r="X40" s="31">
        <v>407309</v>
      </c>
      <c r="Y40" s="31">
        <f t="shared" si="10"/>
        <v>20.656709605436657</v>
      </c>
      <c r="Z40" s="31">
        <v>92258</v>
      </c>
      <c r="AA40" s="31">
        <f t="shared" si="11"/>
        <v>4.6788720965615171</v>
      </c>
      <c r="AB40" s="31">
        <v>41909</v>
      </c>
      <c r="AC40" s="31">
        <f t="shared" si="12"/>
        <v>2.1254183994319913</v>
      </c>
      <c r="AD40" s="40">
        <f t="shared" si="14"/>
        <v>49724300</v>
      </c>
      <c r="AE40" s="31">
        <f t="shared" si="13"/>
        <v>2521.7719849883356</v>
      </c>
    </row>
    <row r="41" spans="1:31">
      <c r="A41" s="22">
        <v>38</v>
      </c>
      <c r="B41" s="55" t="s">
        <v>102</v>
      </c>
      <c r="C41" s="53">
        <v>3879</v>
      </c>
      <c r="D41" s="31">
        <v>4002229</v>
      </c>
      <c r="E41" s="31">
        <f t="shared" si="2"/>
        <v>1031.7682392369168</v>
      </c>
      <c r="F41" s="31">
        <v>83983</v>
      </c>
      <c r="G41" s="31">
        <f t="shared" si="3"/>
        <v>21.650683165764374</v>
      </c>
      <c r="H41" s="31">
        <v>404984</v>
      </c>
      <c r="I41" s="31">
        <f t="shared" si="4"/>
        <v>104.40422789378705</v>
      </c>
      <c r="J41" s="31">
        <v>6291192</v>
      </c>
      <c r="K41" s="31">
        <f t="shared" si="5"/>
        <v>1621.8592420726991</v>
      </c>
      <c r="L41" s="31">
        <v>951797</v>
      </c>
      <c r="M41" s="31">
        <f t="shared" si="6"/>
        <v>245.37174529517918</v>
      </c>
      <c r="N41" s="31"/>
      <c r="O41" s="31">
        <f t="shared" si="15"/>
        <v>0</v>
      </c>
      <c r="P41" s="31">
        <v>5830</v>
      </c>
      <c r="Q41" s="31">
        <f t="shared" si="16"/>
        <v>1.5029646816189739</v>
      </c>
      <c r="R41" s="31">
        <v>18404</v>
      </c>
      <c r="S41" s="31">
        <f t="shared" si="7"/>
        <v>4.7445217839649398</v>
      </c>
      <c r="T41" s="31">
        <v>180393</v>
      </c>
      <c r="U41" s="31">
        <f t="shared" si="8"/>
        <v>46.50502706883217</v>
      </c>
      <c r="V41" s="31">
        <v>1157316</v>
      </c>
      <c r="W41" s="31">
        <f t="shared" si="9"/>
        <v>298.35421500386695</v>
      </c>
      <c r="X41" s="31">
        <v>18318</v>
      </c>
      <c r="Y41" s="31">
        <f t="shared" si="10"/>
        <v>4.7223511214230474</v>
      </c>
      <c r="Z41" s="31"/>
      <c r="AA41" s="31">
        <f t="shared" si="11"/>
        <v>0</v>
      </c>
      <c r="AB41" s="31">
        <v>9082</v>
      </c>
      <c r="AC41" s="31">
        <f t="shared" si="12"/>
        <v>2.3413250837844806</v>
      </c>
      <c r="AD41" s="40">
        <f t="shared" si="14"/>
        <v>13123528</v>
      </c>
      <c r="AE41" s="31">
        <f t="shared" si="13"/>
        <v>3383.2245424078369</v>
      </c>
    </row>
    <row r="42" spans="1:31">
      <c r="A42" s="22">
        <v>39</v>
      </c>
      <c r="B42" s="55" t="s">
        <v>54</v>
      </c>
      <c r="C42" s="53">
        <v>2884</v>
      </c>
      <c r="D42" s="31">
        <v>1755320</v>
      </c>
      <c r="E42" s="31">
        <f t="shared" si="2"/>
        <v>608.64077669902917</v>
      </c>
      <c r="F42" s="31">
        <v>0</v>
      </c>
      <c r="G42" s="31">
        <f t="shared" si="3"/>
        <v>0</v>
      </c>
      <c r="H42" s="31">
        <v>196531</v>
      </c>
      <c r="I42" s="31">
        <f t="shared" si="4"/>
        <v>68.145284327323168</v>
      </c>
      <c r="J42" s="31">
        <v>3072255</v>
      </c>
      <c r="K42" s="31">
        <f t="shared" si="5"/>
        <v>1065.2756588072123</v>
      </c>
      <c r="L42" s="31">
        <v>216165</v>
      </c>
      <c r="M42" s="31">
        <f t="shared" si="6"/>
        <v>74.95319001386963</v>
      </c>
      <c r="N42" s="31">
        <v>11997</v>
      </c>
      <c r="O42" s="31">
        <f t="shared" si="15"/>
        <v>4.1598474341192784</v>
      </c>
      <c r="P42" s="31">
        <v>61209</v>
      </c>
      <c r="Q42" s="31">
        <f t="shared" si="16"/>
        <v>21.223647711511788</v>
      </c>
      <c r="R42" s="31">
        <v>47708</v>
      </c>
      <c r="S42" s="31">
        <f t="shared" si="7"/>
        <v>16.542302357836338</v>
      </c>
      <c r="T42" s="31">
        <v>173907</v>
      </c>
      <c r="U42" s="31">
        <f t="shared" si="8"/>
        <v>60.300624133148403</v>
      </c>
      <c r="V42" s="31">
        <v>2059086</v>
      </c>
      <c r="W42" s="31">
        <f t="shared" si="9"/>
        <v>713.96879334257972</v>
      </c>
      <c r="X42" s="31">
        <v>11540</v>
      </c>
      <c r="Y42" s="31">
        <f t="shared" si="10"/>
        <v>4.0013869625520115</v>
      </c>
      <c r="Z42" s="31">
        <v>7242</v>
      </c>
      <c r="AA42" s="31">
        <f t="shared" si="11"/>
        <v>2.5110957004160888</v>
      </c>
      <c r="AB42" s="31">
        <v>6322</v>
      </c>
      <c r="AC42" s="31">
        <f t="shared" si="12"/>
        <v>2.1920943134535369</v>
      </c>
      <c r="AD42" s="40">
        <f t="shared" si="14"/>
        <v>7619282</v>
      </c>
      <c r="AE42" s="31">
        <f t="shared" si="13"/>
        <v>2641.9147018030512</v>
      </c>
    </row>
    <row r="43" spans="1:31">
      <c r="A43" s="23">
        <v>40</v>
      </c>
      <c r="B43" s="57" t="s">
        <v>55</v>
      </c>
      <c r="C43" s="52">
        <v>24061</v>
      </c>
      <c r="D43" s="30">
        <v>16330082</v>
      </c>
      <c r="E43" s="30">
        <f t="shared" si="2"/>
        <v>678.69506670545695</v>
      </c>
      <c r="F43" s="30">
        <v>0</v>
      </c>
      <c r="G43" s="30">
        <f t="shared" si="3"/>
        <v>0</v>
      </c>
      <c r="H43" s="30">
        <v>1537748</v>
      </c>
      <c r="I43" s="30">
        <f t="shared" si="4"/>
        <v>63.910394414197249</v>
      </c>
      <c r="J43" s="30">
        <v>25480030</v>
      </c>
      <c r="K43" s="30">
        <f t="shared" si="5"/>
        <v>1058.976351772578</v>
      </c>
      <c r="L43" s="30">
        <v>2413766</v>
      </c>
      <c r="M43" s="30">
        <f t="shared" si="6"/>
        <v>100.31860687419476</v>
      </c>
      <c r="N43" s="30">
        <v>142335</v>
      </c>
      <c r="O43" s="30">
        <f t="shared" si="15"/>
        <v>5.9155895432442538</v>
      </c>
      <c r="P43" s="30">
        <v>109114</v>
      </c>
      <c r="Q43" s="30">
        <f t="shared" si="16"/>
        <v>4.5348904866796893</v>
      </c>
      <c r="R43" s="30">
        <v>145511</v>
      </c>
      <c r="S43" s="30">
        <f t="shared" si="7"/>
        <v>6.0475873820705708</v>
      </c>
      <c r="T43" s="30">
        <v>2369712</v>
      </c>
      <c r="U43" s="30">
        <f t="shared" si="8"/>
        <v>98.487677153900506</v>
      </c>
      <c r="V43" s="30">
        <v>12523609</v>
      </c>
      <c r="W43" s="30">
        <f t="shared" si="9"/>
        <v>520.49411911391883</v>
      </c>
      <c r="X43" s="30">
        <v>301748</v>
      </c>
      <c r="Y43" s="30">
        <f t="shared" si="10"/>
        <v>12.540958397406591</v>
      </c>
      <c r="Z43" s="30">
        <v>208674</v>
      </c>
      <c r="AA43" s="30">
        <f t="shared" si="11"/>
        <v>8.6727068700386525</v>
      </c>
      <c r="AB43" s="30">
        <v>0</v>
      </c>
      <c r="AC43" s="30">
        <f t="shared" si="12"/>
        <v>0</v>
      </c>
      <c r="AD43" s="77">
        <f t="shared" si="14"/>
        <v>61562329</v>
      </c>
      <c r="AE43" s="30">
        <f t="shared" si="13"/>
        <v>2558.5939487136861</v>
      </c>
    </row>
    <row r="44" spans="1:31">
      <c r="A44" s="48">
        <v>41</v>
      </c>
      <c r="B44" s="56" t="s">
        <v>56</v>
      </c>
      <c r="C44" s="53">
        <v>1497</v>
      </c>
      <c r="D44" s="49">
        <v>1158080</v>
      </c>
      <c r="E44" s="49">
        <f t="shared" si="2"/>
        <v>773.60053440213755</v>
      </c>
      <c r="F44" s="49">
        <v>61536</v>
      </c>
      <c r="G44" s="49">
        <f t="shared" si="3"/>
        <v>41.106212424849701</v>
      </c>
      <c r="H44" s="49">
        <v>210030</v>
      </c>
      <c r="I44" s="49">
        <f t="shared" si="4"/>
        <v>140.30060120240481</v>
      </c>
      <c r="J44" s="49">
        <v>3029650</v>
      </c>
      <c r="K44" s="49">
        <f t="shared" si="5"/>
        <v>2023.8142952571811</v>
      </c>
      <c r="L44" s="49">
        <v>421395</v>
      </c>
      <c r="M44" s="49">
        <f t="shared" si="6"/>
        <v>281.49298597194388</v>
      </c>
      <c r="N44" s="49">
        <v>1967</v>
      </c>
      <c r="O44" s="49">
        <f t="shared" si="15"/>
        <v>1.3139612558450233</v>
      </c>
      <c r="P44" s="49">
        <v>970</v>
      </c>
      <c r="Q44" s="49">
        <f t="shared" si="16"/>
        <v>0.64796259185036742</v>
      </c>
      <c r="R44" s="49">
        <v>1005</v>
      </c>
      <c r="S44" s="49">
        <f t="shared" si="7"/>
        <v>0.67134268537074149</v>
      </c>
      <c r="T44" s="49">
        <v>102172</v>
      </c>
      <c r="U44" s="49">
        <f t="shared" si="8"/>
        <v>68.251169004676015</v>
      </c>
      <c r="V44" s="49">
        <v>509826</v>
      </c>
      <c r="W44" s="49">
        <f t="shared" si="9"/>
        <v>340.56513026052102</v>
      </c>
      <c r="X44" s="49">
        <v>10389</v>
      </c>
      <c r="Y44" s="49">
        <f t="shared" si="10"/>
        <v>6.9398797595190382</v>
      </c>
      <c r="Z44" s="49">
        <v>4080</v>
      </c>
      <c r="AA44" s="49">
        <f t="shared" si="11"/>
        <v>2.7254509018036073</v>
      </c>
      <c r="AB44" s="49">
        <v>3000</v>
      </c>
      <c r="AC44" s="49">
        <f t="shared" si="12"/>
        <v>2.0040080160320639</v>
      </c>
      <c r="AD44" s="40">
        <f t="shared" si="14"/>
        <v>5514100</v>
      </c>
      <c r="AE44" s="49">
        <f t="shared" si="13"/>
        <v>3683.4335337341349</v>
      </c>
    </row>
    <row r="45" spans="1:31">
      <c r="A45" s="22">
        <v>42</v>
      </c>
      <c r="B45" s="55" t="s">
        <v>57</v>
      </c>
      <c r="C45" s="53">
        <v>3428</v>
      </c>
      <c r="D45" s="31">
        <v>2480776</v>
      </c>
      <c r="E45" s="31">
        <f t="shared" si="2"/>
        <v>723.6802800466744</v>
      </c>
      <c r="F45" s="31">
        <v>40889</v>
      </c>
      <c r="G45" s="31">
        <f t="shared" si="3"/>
        <v>11.927946324387397</v>
      </c>
      <c r="H45" s="31">
        <v>248121</v>
      </c>
      <c r="I45" s="31">
        <f t="shared" si="4"/>
        <v>72.380688448074679</v>
      </c>
      <c r="J45" s="31">
        <v>4107773</v>
      </c>
      <c r="K45" s="31">
        <f t="shared" si="5"/>
        <v>1198.3001750291714</v>
      </c>
      <c r="L45" s="31">
        <v>446242</v>
      </c>
      <c r="M45" s="31">
        <f t="shared" si="6"/>
        <v>130.17561260210036</v>
      </c>
      <c r="N45" s="31">
        <v>27624</v>
      </c>
      <c r="O45" s="31">
        <f t="shared" si="15"/>
        <v>8.0583430571761951</v>
      </c>
      <c r="P45" s="31">
        <v>0</v>
      </c>
      <c r="Q45" s="31">
        <f t="shared" si="16"/>
        <v>0</v>
      </c>
      <c r="R45" s="31">
        <v>24343</v>
      </c>
      <c r="S45" s="31">
        <f t="shared" si="7"/>
        <v>7.1012252042007002</v>
      </c>
      <c r="T45" s="31">
        <v>43271</v>
      </c>
      <c r="U45" s="31">
        <f t="shared" si="8"/>
        <v>12.622812135355893</v>
      </c>
      <c r="V45" s="31">
        <v>2016000</v>
      </c>
      <c r="W45" s="31">
        <f t="shared" si="9"/>
        <v>588.09801633605605</v>
      </c>
      <c r="X45" s="31">
        <v>98443</v>
      </c>
      <c r="Y45" s="31">
        <f t="shared" si="10"/>
        <v>28.71732788798133</v>
      </c>
      <c r="Z45" s="31">
        <v>0</v>
      </c>
      <c r="AA45" s="31">
        <f t="shared" si="11"/>
        <v>0</v>
      </c>
      <c r="AB45" s="31">
        <v>54572</v>
      </c>
      <c r="AC45" s="31">
        <f t="shared" si="12"/>
        <v>15.91948658109685</v>
      </c>
      <c r="AD45" s="40">
        <f t="shared" si="14"/>
        <v>9588054</v>
      </c>
      <c r="AE45" s="31">
        <f t="shared" si="13"/>
        <v>2796.9819136522756</v>
      </c>
    </row>
    <row r="46" spans="1:31">
      <c r="A46" s="22">
        <v>43</v>
      </c>
      <c r="B46" s="55" t="s">
        <v>58</v>
      </c>
      <c r="C46" s="53">
        <v>4271</v>
      </c>
      <c r="D46" s="31">
        <v>2934334</v>
      </c>
      <c r="E46" s="31">
        <f t="shared" si="2"/>
        <v>687.0367595410911</v>
      </c>
      <c r="F46" s="31">
        <v>28</v>
      </c>
      <c r="G46" s="31">
        <f t="shared" si="3"/>
        <v>6.5558417232498244E-3</v>
      </c>
      <c r="H46" s="31">
        <v>413250</v>
      </c>
      <c r="I46" s="31">
        <f t="shared" si="4"/>
        <v>96.757199719035356</v>
      </c>
      <c r="J46" s="31">
        <v>6467954</v>
      </c>
      <c r="K46" s="31">
        <f t="shared" si="5"/>
        <v>1514.3886677593071</v>
      </c>
      <c r="L46" s="31">
        <v>685791</v>
      </c>
      <c r="M46" s="31">
        <f t="shared" si="6"/>
        <v>160.56918754390074</v>
      </c>
      <c r="N46" s="31">
        <v>12905</v>
      </c>
      <c r="O46" s="31">
        <f t="shared" si="15"/>
        <v>3.0215406228049635</v>
      </c>
      <c r="P46" s="31">
        <v>1664</v>
      </c>
      <c r="Q46" s="31">
        <f t="shared" si="16"/>
        <v>0.38960430812456098</v>
      </c>
      <c r="R46" s="31">
        <v>21326</v>
      </c>
      <c r="S46" s="31">
        <f t="shared" si="7"/>
        <v>4.9932100210723487</v>
      </c>
      <c r="T46" s="31">
        <v>104928</v>
      </c>
      <c r="U46" s="31">
        <f t="shared" si="8"/>
        <v>24.567548583469915</v>
      </c>
      <c r="V46" s="31">
        <v>2420621</v>
      </c>
      <c r="W46" s="31">
        <f t="shared" si="9"/>
        <v>566.7574338562398</v>
      </c>
      <c r="X46" s="31">
        <v>65320</v>
      </c>
      <c r="Y46" s="31">
        <f t="shared" si="10"/>
        <v>15.293842191524233</v>
      </c>
      <c r="Z46" s="31">
        <v>9906</v>
      </c>
      <c r="AA46" s="31">
        <f t="shared" si="11"/>
        <v>2.3193631468040272</v>
      </c>
      <c r="AB46" s="31">
        <v>58317</v>
      </c>
      <c r="AC46" s="31">
        <f t="shared" si="12"/>
        <v>13.654179349098571</v>
      </c>
      <c r="AD46" s="40">
        <f t="shared" si="14"/>
        <v>13196344</v>
      </c>
      <c r="AE46" s="31">
        <f t="shared" si="13"/>
        <v>3089.7550924841958</v>
      </c>
    </row>
    <row r="47" spans="1:31">
      <c r="A47" s="22">
        <v>44</v>
      </c>
      <c r="B47" s="55" t="s">
        <v>112</v>
      </c>
      <c r="C47" s="53">
        <v>6285</v>
      </c>
      <c r="D47" s="31">
        <v>6556344</v>
      </c>
      <c r="E47" s="31">
        <f t="shared" si="2"/>
        <v>1043.1732696897375</v>
      </c>
      <c r="F47" s="31">
        <v>0</v>
      </c>
      <c r="G47" s="31">
        <f t="shared" si="3"/>
        <v>0</v>
      </c>
      <c r="H47" s="31">
        <v>504243</v>
      </c>
      <c r="I47" s="31">
        <f t="shared" si="4"/>
        <v>80.229594272076369</v>
      </c>
      <c r="J47" s="31">
        <v>7401987</v>
      </c>
      <c r="K47" s="31">
        <f t="shared" si="5"/>
        <v>1177.7226730310263</v>
      </c>
      <c r="L47" s="31">
        <v>954202</v>
      </c>
      <c r="M47" s="31">
        <f t="shared" si="6"/>
        <v>151.82211614956245</v>
      </c>
      <c r="N47" s="31">
        <v>22340</v>
      </c>
      <c r="O47" s="31">
        <f t="shared" si="15"/>
        <v>3.5544948289578362</v>
      </c>
      <c r="P47" s="31"/>
      <c r="Q47" s="31">
        <f t="shared" si="16"/>
        <v>0</v>
      </c>
      <c r="R47" s="31">
        <v>15368</v>
      </c>
      <c r="S47" s="31">
        <f t="shared" si="7"/>
        <v>2.4451869530628478</v>
      </c>
      <c r="T47" s="31">
        <v>510000</v>
      </c>
      <c r="U47" s="31">
        <f t="shared" si="8"/>
        <v>81.145584725536992</v>
      </c>
      <c r="V47" s="31">
        <v>5376708</v>
      </c>
      <c r="W47" s="31">
        <f t="shared" si="9"/>
        <v>855.48257756563248</v>
      </c>
      <c r="X47" s="31">
        <v>31768</v>
      </c>
      <c r="Y47" s="31">
        <f t="shared" si="10"/>
        <v>5.0545743834526649</v>
      </c>
      <c r="Z47" s="31"/>
      <c r="AA47" s="31">
        <f t="shared" si="11"/>
        <v>0</v>
      </c>
      <c r="AB47" s="31">
        <v>31401</v>
      </c>
      <c r="AC47" s="31">
        <f t="shared" si="12"/>
        <v>4.9961813842482101</v>
      </c>
      <c r="AD47" s="40">
        <f t="shared" si="14"/>
        <v>21404361</v>
      </c>
      <c r="AE47" s="31">
        <f t="shared" si="13"/>
        <v>3405.6262529832934</v>
      </c>
    </row>
    <row r="48" spans="1:31">
      <c r="A48" s="23">
        <v>45</v>
      </c>
      <c r="B48" s="57" t="s">
        <v>103</v>
      </c>
      <c r="C48" s="52">
        <v>9743</v>
      </c>
      <c r="D48" s="30">
        <v>12451085</v>
      </c>
      <c r="E48" s="30">
        <f t="shared" si="2"/>
        <v>1277.9518628759108</v>
      </c>
      <c r="F48" s="30">
        <v>61868</v>
      </c>
      <c r="G48" s="30">
        <f t="shared" si="3"/>
        <v>6.3499948681104383</v>
      </c>
      <c r="H48" s="30">
        <v>1052658</v>
      </c>
      <c r="I48" s="30">
        <f t="shared" si="4"/>
        <v>108.04249204557118</v>
      </c>
      <c r="J48" s="30">
        <v>15905244</v>
      </c>
      <c r="K48" s="30">
        <f t="shared" si="5"/>
        <v>1632.4791132094838</v>
      </c>
      <c r="L48" s="30">
        <v>2397588</v>
      </c>
      <c r="M48" s="30">
        <f t="shared" si="6"/>
        <v>246.08313661090014</v>
      </c>
      <c r="N48" s="30">
        <v>51070</v>
      </c>
      <c r="O48" s="30">
        <f t="shared" si="15"/>
        <v>5.2417119983577951</v>
      </c>
      <c r="P48" s="30"/>
      <c r="Q48" s="30">
        <f t="shared" si="16"/>
        <v>0</v>
      </c>
      <c r="R48" s="30">
        <v>41260</v>
      </c>
      <c r="S48" s="30">
        <f t="shared" si="7"/>
        <v>4.2348352663450681</v>
      </c>
      <c r="T48" s="30">
        <v>847909</v>
      </c>
      <c r="U48" s="30">
        <f t="shared" si="8"/>
        <v>87.027506928050911</v>
      </c>
      <c r="V48" s="30">
        <v>4532661</v>
      </c>
      <c r="W48" s="30">
        <f t="shared" si="9"/>
        <v>465.22231345581446</v>
      </c>
      <c r="X48" s="30">
        <v>258101</v>
      </c>
      <c r="Y48" s="30">
        <f t="shared" si="10"/>
        <v>26.490916555475724</v>
      </c>
      <c r="Z48" s="30">
        <v>21941</v>
      </c>
      <c r="AA48" s="30">
        <f t="shared" si="11"/>
        <v>2.2519757774812685</v>
      </c>
      <c r="AB48" s="30">
        <v>10539</v>
      </c>
      <c r="AC48" s="30">
        <f t="shared" si="12"/>
        <v>1.0816996818228473</v>
      </c>
      <c r="AD48" s="77">
        <f t="shared" si="14"/>
        <v>37631924</v>
      </c>
      <c r="AE48" s="30">
        <f t="shared" si="13"/>
        <v>3862.4575592733245</v>
      </c>
    </row>
    <row r="49" spans="1:31">
      <c r="A49" s="48">
        <v>46</v>
      </c>
      <c r="B49" s="56" t="s">
        <v>59</v>
      </c>
      <c r="C49" s="53">
        <v>803</v>
      </c>
      <c r="D49" s="49">
        <v>405372</v>
      </c>
      <c r="E49" s="49">
        <f t="shared" si="2"/>
        <v>504.82191780821915</v>
      </c>
      <c r="F49" s="49">
        <v>19484</v>
      </c>
      <c r="G49" s="49">
        <f t="shared" si="3"/>
        <v>24.264009962640099</v>
      </c>
      <c r="H49" s="49">
        <v>62553</v>
      </c>
      <c r="I49" s="49">
        <f t="shared" si="4"/>
        <v>77.899128268991277</v>
      </c>
      <c r="J49" s="49">
        <v>846831</v>
      </c>
      <c r="K49" s="49">
        <f t="shared" si="5"/>
        <v>1054.5840597758406</v>
      </c>
      <c r="L49" s="49">
        <v>102676</v>
      </c>
      <c r="M49" s="49">
        <f t="shared" si="6"/>
        <v>127.86550435865504</v>
      </c>
      <c r="N49" s="49">
        <v>39409</v>
      </c>
      <c r="O49" s="49">
        <f t="shared" si="15"/>
        <v>49.077210460772108</v>
      </c>
      <c r="P49" s="49">
        <v>0</v>
      </c>
      <c r="Q49" s="49">
        <f t="shared" si="16"/>
        <v>0</v>
      </c>
      <c r="R49" s="49">
        <v>44382</v>
      </c>
      <c r="S49" s="49">
        <f t="shared" si="7"/>
        <v>55.270236612702369</v>
      </c>
      <c r="T49" s="49">
        <v>52025</v>
      </c>
      <c r="U49" s="49">
        <f t="shared" si="8"/>
        <v>64.788293897882937</v>
      </c>
      <c r="V49" s="49">
        <v>708225</v>
      </c>
      <c r="W49" s="49">
        <f t="shared" si="9"/>
        <v>881.97384806973844</v>
      </c>
      <c r="X49" s="49">
        <v>45546</v>
      </c>
      <c r="Y49" s="49">
        <f t="shared" si="10"/>
        <v>56.719800747198008</v>
      </c>
      <c r="Z49" s="49">
        <v>0</v>
      </c>
      <c r="AA49" s="49">
        <f t="shared" si="11"/>
        <v>0</v>
      </c>
      <c r="AB49" s="49">
        <v>922</v>
      </c>
      <c r="AC49" s="49">
        <f t="shared" si="12"/>
        <v>1.1481942714819426</v>
      </c>
      <c r="AD49" s="40">
        <f t="shared" si="14"/>
        <v>2327425</v>
      </c>
      <c r="AE49" s="49">
        <f t="shared" si="13"/>
        <v>2898.4122042341219</v>
      </c>
    </row>
    <row r="50" spans="1:31">
      <c r="A50" s="22">
        <v>47</v>
      </c>
      <c r="B50" s="55" t="s">
        <v>60</v>
      </c>
      <c r="C50" s="53">
        <v>3803</v>
      </c>
      <c r="D50" s="31">
        <v>3849001</v>
      </c>
      <c r="E50" s="31">
        <f t="shared" si="2"/>
        <v>1012.0959768603734</v>
      </c>
      <c r="F50" s="31">
        <v>30158</v>
      </c>
      <c r="G50" s="31">
        <f t="shared" si="3"/>
        <v>7.9300552195635028</v>
      </c>
      <c r="H50" s="31">
        <v>355860</v>
      </c>
      <c r="I50" s="31">
        <f t="shared" si="4"/>
        <v>93.573494609518804</v>
      </c>
      <c r="J50" s="31">
        <v>6106265</v>
      </c>
      <c r="K50" s="31">
        <f t="shared" si="5"/>
        <v>1605.6442282408625</v>
      </c>
      <c r="L50" s="31">
        <v>422311</v>
      </c>
      <c r="M50" s="31">
        <f t="shared" si="6"/>
        <v>111.04680515382593</v>
      </c>
      <c r="N50" s="31">
        <v>4536</v>
      </c>
      <c r="O50" s="31">
        <f t="shared" si="15"/>
        <v>1.1927425716539575</v>
      </c>
      <c r="P50" s="31"/>
      <c r="Q50" s="31">
        <f t="shared" si="16"/>
        <v>0</v>
      </c>
      <c r="R50" s="31">
        <v>38887</v>
      </c>
      <c r="S50" s="31">
        <f t="shared" si="7"/>
        <v>10.225348409150671</v>
      </c>
      <c r="T50" s="31">
        <v>201449</v>
      </c>
      <c r="U50" s="31">
        <f t="shared" si="8"/>
        <v>52.971075466736785</v>
      </c>
      <c r="V50" s="31">
        <v>1411611</v>
      </c>
      <c r="W50" s="31">
        <f t="shared" si="9"/>
        <v>371.18353931107021</v>
      </c>
      <c r="X50" s="31">
        <v>105552</v>
      </c>
      <c r="Y50" s="31">
        <f t="shared" si="10"/>
        <v>27.754930318169865</v>
      </c>
      <c r="Z50" s="31">
        <v>16094</v>
      </c>
      <c r="AA50" s="31">
        <f t="shared" si="11"/>
        <v>4.2319221667104916</v>
      </c>
      <c r="AB50" s="31">
        <v>16769</v>
      </c>
      <c r="AC50" s="31">
        <f t="shared" si="12"/>
        <v>4.4094136208256636</v>
      </c>
      <c r="AD50" s="40">
        <f t="shared" si="14"/>
        <v>12558493</v>
      </c>
      <c r="AE50" s="31">
        <f t="shared" si="13"/>
        <v>3302.2595319484617</v>
      </c>
    </row>
    <row r="51" spans="1:31">
      <c r="A51" s="22">
        <v>48</v>
      </c>
      <c r="B51" s="55" t="s">
        <v>61</v>
      </c>
      <c r="C51" s="53">
        <v>6423</v>
      </c>
      <c r="D51" s="31">
        <v>5092003</v>
      </c>
      <c r="E51" s="31">
        <f t="shared" si="2"/>
        <v>792.77642846022104</v>
      </c>
      <c r="F51" s="31">
        <v>89163</v>
      </c>
      <c r="G51" s="31">
        <f t="shared" si="3"/>
        <v>13.881830920130779</v>
      </c>
      <c r="H51" s="31">
        <v>505890</v>
      </c>
      <c r="I51" s="31">
        <f t="shared" si="4"/>
        <v>78.762260625875754</v>
      </c>
      <c r="J51" s="31">
        <v>8569122</v>
      </c>
      <c r="K51" s="31">
        <f t="shared" si="5"/>
        <v>1334.1307800093414</v>
      </c>
      <c r="L51" s="31">
        <v>933244</v>
      </c>
      <c r="M51" s="31">
        <f t="shared" si="6"/>
        <v>145.29721314027714</v>
      </c>
      <c r="N51" s="31">
        <v>0</v>
      </c>
      <c r="O51" s="31">
        <f t="shared" si="15"/>
        <v>0</v>
      </c>
      <c r="P51" s="31">
        <v>0</v>
      </c>
      <c r="Q51" s="31">
        <f t="shared" si="16"/>
        <v>0</v>
      </c>
      <c r="R51" s="31">
        <v>44684</v>
      </c>
      <c r="S51" s="31">
        <f t="shared" si="7"/>
        <v>6.9568737350147902</v>
      </c>
      <c r="T51" s="31">
        <v>683428</v>
      </c>
      <c r="U51" s="31">
        <f t="shared" si="8"/>
        <v>106.40323836213608</v>
      </c>
      <c r="V51" s="31">
        <v>2668138</v>
      </c>
      <c r="W51" s="31">
        <f t="shared" si="9"/>
        <v>415.40370543359802</v>
      </c>
      <c r="X51" s="31">
        <v>113756</v>
      </c>
      <c r="Y51" s="31">
        <f t="shared" si="10"/>
        <v>17.710727074575743</v>
      </c>
      <c r="Z51" s="31">
        <v>0</v>
      </c>
      <c r="AA51" s="31">
        <f t="shared" si="11"/>
        <v>0</v>
      </c>
      <c r="AB51" s="31">
        <v>32198</v>
      </c>
      <c r="AC51" s="31">
        <f t="shared" si="12"/>
        <v>5.0129223104468315</v>
      </c>
      <c r="AD51" s="40">
        <f t="shared" si="14"/>
        <v>18731626</v>
      </c>
      <c r="AE51" s="31">
        <f t="shared" si="13"/>
        <v>2916.3359800716175</v>
      </c>
    </row>
    <row r="52" spans="1:31">
      <c r="A52" s="22">
        <v>49</v>
      </c>
      <c r="B52" s="55" t="s">
        <v>62</v>
      </c>
      <c r="C52" s="53">
        <v>14922</v>
      </c>
      <c r="D52" s="31">
        <v>12378234</v>
      </c>
      <c r="E52" s="31">
        <f t="shared" si="2"/>
        <v>829.52915158825897</v>
      </c>
      <c r="F52" s="31">
        <v>120648</v>
      </c>
      <c r="G52" s="31">
        <f t="shared" si="3"/>
        <v>8.0852432649778851</v>
      </c>
      <c r="H52" s="31">
        <v>992846</v>
      </c>
      <c r="I52" s="31">
        <f t="shared" si="4"/>
        <v>66.535719072510389</v>
      </c>
      <c r="J52" s="31">
        <v>15834926</v>
      </c>
      <c r="K52" s="31">
        <f t="shared" si="5"/>
        <v>1061.179868650315</v>
      </c>
      <c r="L52" s="31">
        <v>1789023</v>
      </c>
      <c r="M52" s="31">
        <f t="shared" si="6"/>
        <v>119.89163650985122</v>
      </c>
      <c r="N52" s="31">
        <v>68760</v>
      </c>
      <c r="O52" s="31">
        <f t="shared" si="15"/>
        <v>4.6079613992762365</v>
      </c>
      <c r="P52" s="31">
        <v>0</v>
      </c>
      <c r="Q52" s="31">
        <f t="shared" si="16"/>
        <v>0</v>
      </c>
      <c r="R52" s="31">
        <v>48761</v>
      </c>
      <c r="S52" s="31">
        <f t="shared" si="7"/>
        <v>3.2677255059643477</v>
      </c>
      <c r="T52" s="31">
        <v>1433250</v>
      </c>
      <c r="U52" s="31">
        <f t="shared" si="8"/>
        <v>96.049457177322068</v>
      </c>
      <c r="V52" s="31">
        <v>7782407</v>
      </c>
      <c r="W52" s="31">
        <f t="shared" si="9"/>
        <v>521.53913684492693</v>
      </c>
      <c r="X52" s="31">
        <v>368623</v>
      </c>
      <c r="Y52" s="31">
        <f t="shared" si="10"/>
        <v>24.703323951212973</v>
      </c>
      <c r="Z52" s="31">
        <v>176</v>
      </c>
      <c r="AA52" s="31">
        <f t="shared" si="11"/>
        <v>1.1794665594424341E-2</v>
      </c>
      <c r="AB52" s="31">
        <v>630519</v>
      </c>
      <c r="AC52" s="31">
        <f t="shared" si="12"/>
        <v>42.254322476879771</v>
      </c>
      <c r="AD52" s="40">
        <f t="shared" si="14"/>
        <v>41448173</v>
      </c>
      <c r="AE52" s="31">
        <f t="shared" si="13"/>
        <v>2777.6553411070904</v>
      </c>
    </row>
    <row r="53" spans="1:31">
      <c r="A53" s="23">
        <v>50</v>
      </c>
      <c r="B53" s="57" t="s">
        <v>63</v>
      </c>
      <c r="C53" s="52">
        <v>8413</v>
      </c>
      <c r="D53" s="30">
        <v>2311591</v>
      </c>
      <c r="E53" s="30">
        <f t="shared" si="2"/>
        <v>274.76417449185783</v>
      </c>
      <c r="F53" s="30">
        <v>0</v>
      </c>
      <c r="G53" s="30">
        <f t="shared" si="3"/>
        <v>0</v>
      </c>
      <c r="H53" s="30">
        <v>540395</v>
      </c>
      <c r="I53" s="30">
        <f t="shared" si="4"/>
        <v>64.233329371211227</v>
      </c>
      <c r="J53" s="30">
        <v>8802097</v>
      </c>
      <c r="K53" s="30">
        <f t="shared" si="5"/>
        <v>1046.2494948294307</v>
      </c>
      <c r="L53" s="30">
        <v>1148038</v>
      </c>
      <c r="M53" s="30">
        <f t="shared" si="6"/>
        <v>136.46000237727327</v>
      </c>
      <c r="N53" s="30">
        <v>21004</v>
      </c>
      <c r="O53" s="30">
        <f t="shared" si="15"/>
        <v>2.4966123855937239</v>
      </c>
      <c r="P53" s="30">
        <v>0</v>
      </c>
      <c r="Q53" s="30">
        <f t="shared" si="16"/>
        <v>0</v>
      </c>
      <c r="R53" s="30">
        <v>79736</v>
      </c>
      <c r="S53" s="30">
        <f t="shared" si="7"/>
        <v>9.4777130631166049</v>
      </c>
      <c r="T53" s="30">
        <v>1117093</v>
      </c>
      <c r="U53" s="30">
        <f t="shared" si="8"/>
        <v>132.78176631403781</v>
      </c>
      <c r="V53" s="30">
        <v>3302170</v>
      </c>
      <c r="W53" s="30">
        <f t="shared" si="9"/>
        <v>392.50802329727804</v>
      </c>
      <c r="X53" s="30">
        <v>145117</v>
      </c>
      <c r="Y53" s="30">
        <f t="shared" si="10"/>
        <v>17.249138238440509</v>
      </c>
      <c r="Z53" s="30">
        <v>0</v>
      </c>
      <c r="AA53" s="30">
        <f t="shared" si="11"/>
        <v>0</v>
      </c>
      <c r="AB53" s="30">
        <v>7174</v>
      </c>
      <c r="AC53" s="30">
        <f t="shared" si="12"/>
        <v>0.85272792107452755</v>
      </c>
      <c r="AD53" s="77">
        <f t="shared" si="14"/>
        <v>17474415</v>
      </c>
      <c r="AE53" s="30">
        <f t="shared" si="13"/>
        <v>2077.072982289314</v>
      </c>
    </row>
    <row r="54" spans="1:31">
      <c r="A54" s="48">
        <v>51</v>
      </c>
      <c r="B54" s="56" t="s">
        <v>64</v>
      </c>
      <c r="C54" s="53">
        <v>9439</v>
      </c>
      <c r="D54" s="49">
        <v>4677243</v>
      </c>
      <c r="E54" s="49">
        <f t="shared" si="2"/>
        <v>495.52314863862699</v>
      </c>
      <c r="F54" s="49">
        <v>209221</v>
      </c>
      <c r="G54" s="49">
        <f t="shared" si="3"/>
        <v>22.165589575166862</v>
      </c>
      <c r="H54" s="49">
        <v>736691</v>
      </c>
      <c r="I54" s="49">
        <f t="shared" si="4"/>
        <v>78.047568598368471</v>
      </c>
      <c r="J54" s="49">
        <v>11995396</v>
      </c>
      <c r="K54" s="49">
        <f t="shared" si="5"/>
        <v>1270.833350990571</v>
      </c>
      <c r="L54" s="49">
        <v>1158761</v>
      </c>
      <c r="M54" s="49">
        <f t="shared" si="6"/>
        <v>122.76311049899354</v>
      </c>
      <c r="N54" s="49">
        <v>25603</v>
      </c>
      <c r="O54" s="49">
        <f t="shared" si="15"/>
        <v>2.7124695412649644</v>
      </c>
      <c r="P54" s="49">
        <v>93593</v>
      </c>
      <c r="Q54" s="49">
        <f t="shared" si="16"/>
        <v>9.9155630893103091</v>
      </c>
      <c r="R54" s="49">
        <v>44408</v>
      </c>
      <c r="S54" s="49">
        <f t="shared" si="7"/>
        <v>4.7047356711516048</v>
      </c>
      <c r="T54" s="49">
        <v>260827</v>
      </c>
      <c r="U54" s="49">
        <f t="shared" si="8"/>
        <v>27.632906028180951</v>
      </c>
      <c r="V54" s="49">
        <v>2187043</v>
      </c>
      <c r="W54" s="49">
        <f t="shared" si="9"/>
        <v>231.70282868947982</v>
      </c>
      <c r="X54" s="49">
        <v>274628</v>
      </c>
      <c r="Y54" s="49">
        <f t="shared" si="10"/>
        <v>29.095031253310733</v>
      </c>
      <c r="Z54" s="49">
        <v>41806</v>
      </c>
      <c r="AA54" s="49">
        <f t="shared" si="11"/>
        <v>4.4290708761521351</v>
      </c>
      <c r="AB54" s="49">
        <v>13828</v>
      </c>
      <c r="AC54" s="49">
        <f t="shared" si="12"/>
        <v>1.4649856976374616</v>
      </c>
      <c r="AD54" s="40">
        <f t="shared" si="14"/>
        <v>21719048</v>
      </c>
      <c r="AE54" s="49">
        <f t="shared" si="13"/>
        <v>2300.9903591482148</v>
      </c>
    </row>
    <row r="55" spans="1:31">
      <c r="A55" s="22">
        <v>52</v>
      </c>
      <c r="B55" s="55" t="s">
        <v>104</v>
      </c>
      <c r="C55" s="53">
        <v>37058</v>
      </c>
      <c r="D55" s="31">
        <v>46501920</v>
      </c>
      <c r="E55" s="31">
        <f t="shared" si="2"/>
        <v>1254.8415996545955</v>
      </c>
      <c r="F55" s="31">
        <v>34592</v>
      </c>
      <c r="G55" s="31">
        <f t="shared" si="3"/>
        <v>0.93345566409412273</v>
      </c>
      <c r="H55" s="31">
        <v>3335044</v>
      </c>
      <c r="I55" s="31">
        <f t="shared" si="4"/>
        <v>89.995250688110531</v>
      </c>
      <c r="J55" s="31">
        <v>48992933</v>
      </c>
      <c r="K55" s="31">
        <f t="shared" si="5"/>
        <v>1322.0609045280371</v>
      </c>
      <c r="L55" s="31">
        <v>6564204</v>
      </c>
      <c r="M55" s="31">
        <f t="shared" si="6"/>
        <v>177.13325058017162</v>
      </c>
      <c r="N55" s="31">
        <v>66389</v>
      </c>
      <c r="O55" s="31">
        <f t="shared" si="15"/>
        <v>1.7914890172162556</v>
      </c>
      <c r="P55" s="31">
        <v>25283</v>
      </c>
      <c r="Q55" s="31">
        <f t="shared" si="16"/>
        <v>0.68225484375843271</v>
      </c>
      <c r="R55" s="31">
        <v>78884</v>
      </c>
      <c r="S55" s="31">
        <f t="shared" si="7"/>
        <v>2.1286631766420205</v>
      </c>
      <c r="T55" s="31">
        <v>4695364</v>
      </c>
      <c r="U55" s="31">
        <f t="shared" si="8"/>
        <v>126.7031140374548</v>
      </c>
      <c r="V55" s="31">
        <v>16724146</v>
      </c>
      <c r="W55" s="31">
        <f t="shared" si="9"/>
        <v>451.29650817637219</v>
      </c>
      <c r="X55" s="31">
        <v>886228</v>
      </c>
      <c r="Y55" s="31">
        <f t="shared" si="10"/>
        <v>23.914620324896109</v>
      </c>
      <c r="Z55" s="31">
        <v>0</v>
      </c>
      <c r="AA55" s="31">
        <f t="shared" si="11"/>
        <v>0</v>
      </c>
      <c r="AB55" s="31">
        <v>0</v>
      </c>
      <c r="AC55" s="31">
        <f t="shared" si="12"/>
        <v>0</v>
      </c>
      <c r="AD55" s="40">
        <f t="shared" si="14"/>
        <v>127904987</v>
      </c>
      <c r="AE55" s="31">
        <f t="shared" si="13"/>
        <v>3451.4811106913485</v>
      </c>
    </row>
    <row r="56" spans="1:31">
      <c r="A56" s="22">
        <v>53</v>
      </c>
      <c r="B56" s="55" t="s">
        <v>65</v>
      </c>
      <c r="C56" s="53">
        <v>19511</v>
      </c>
      <c r="D56" s="31">
        <v>12174576</v>
      </c>
      <c r="E56" s="31">
        <f t="shared" si="2"/>
        <v>623.9852390958946</v>
      </c>
      <c r="F56" s="31">
        <v>0</v>
      </c>
      <c r="G56" s="31">
        <f t="shared" si="3"/>
        <v>0</v>
      </c>
      <c r="H56" s="31">
        <v>1249827</v>
      </c>
      <c r="I56" s="31">
        <f t="shared" si="4"/>
        <v>64.057557275383118</v>
      </c>
      <c r="J56" s="31">
        <v>19445385</v>
      </c>
      <c r="K56" s="31">
        <f t="shared" si="5"/>
        <v>996.63702526779764</v>
      </c>
      <c r="L56" s="31">
        <v>2241773</v>
      </c>
      <c r="M56" s="31">
        <f t="shared" si="6"/>
        <v>114.89790374660448</v>
      </c>
      <c r="N56" s="31">
        <v>330260</v>
      </c>
      <c r="O56" s="31">
        <f t="shared" si="15"/>
        <v>16.926861770283431</v>
      </c>
      <c r="P56" s="31">
        <v>147026</v>
      </c>
      <c r="Q56" s="31">
        <f t="shared" si="16"/>
        <v>7.5355440520731891</v>
      </c>
      <c r="R56" s="31">
        <v>141156</v>
      </c>
      <c r="S56" s="31">
        <f t="shared" si="7"/>
        <v>7.2346881246476347</v>
      </c>
      <c r="T56" s="31">
        <v>1988021</v>
      </c>
      <c r="U56" s="31">
        <f t="shared" si="8"/>
        <v>101.89231715442571</v>
      </c>
      <c r="V56" s="31">
        <v>7302859</v>
      </c>
      <c r="W56" s="31">
        <f t="shared" si="9"/>
        <v>374.29444928501869</v>
      </c>
      <c r="X56" s="31">
        <v>343843</v>
      </c>
      <c r="Y56" s="31">
        <f t="shared" si="10"/>
        <v>17.623033160781098</v>
      </c>
      <c r="Z56" s="31">
        <v>33599</v>
      </c>
      <c r="AA56" s="31">
        <f t="shared" si="11"/>
        <v>1.7220542258213316</v>
      </c>
      <c r="AB56" s="31">
        <v>0</v>
      </c>
      <c r="AC56" s="31">
        <f t="shared" si="12"/>
        <v>0</v>
      </c>
      <c r="AD56" s="40">
        <f t="shared" si="14"/>
        <v>45398325</v>
      </c>
      <c r="AE56" s="31">
        <f t="shared" si="13"/>
        <v>2326.806673158731</v>
      </c>
    </row>
    <row r="57" spans="1:31">
      <c r="A57" s="22">
        <v>54</v>
      </c>
      <c r="B57" s="55" t="s">
        <v>66</v>
      </c>
      <c r="C57" s="53">
        <v>707</v>
      </c>
      <c r="D57" s="31">
        <v>673252</v>
      </c>
      <c r="E57" s="31">
        <f t="shared" si="2"/>
        <v>952.26591230551628</v>
      </c>
      <c r="F57" s="31">
        <v>1758</v>
      </c>
      <c r="G57" s="31">
        <f t="shared" si="3"/>
        <v>2.4865629420084865</v>
      </c>
      <c r="H57" s="31">
        <v>62076</v>
      </c>
      <c r="I57" s="31">
        <f t="shared" si="4"/>
        <v>87.801980198019805</v>
      </c>
      <c r="J57" s="31">
        <v>967145</v>
      </c>
      <c r="K57" s="31">
        <f t="shared" si="5"/>
        <v>1367.9561527581329</v>
      </c>
      <c r="L57" s="31">
        <v>96599</v>
      </c>
      <c r="M57" s="31">
        <f t="shared" si="6"/>
        <v>136.63224893917962</v>
      </c>
      <c r="N57" s="31">
        <v>0</v>
      </c>
      <c r="O57" s="31">
        <f t="shared" si="15"/>
        <v>0</v>
      </c>
      <c r="P57" s="31">
        <v>9447</v>
      </c>
      <c r="Q57" s="31">
        <f t="shared" si="16"/>
        <v>13.362093352192362</v>
      </c>
      <c r="R57" s="31">
        <v>22854</v>
      </c>
      <c r="S57" s="31">
        <f t="shared" si="7"/>
        <v>32.325318246110328</v>
      </c>
      <c r="T57" s="31">
        <v>40297</v>
      </c>
      <c r="U57" s="31">
        <f t="shared" si="8"/>
        <v>56.997171145685996</v>
      </c>
      <c r="V57" s="31">
        <v>491983</v>
      </c>
      <c r="W57" s="31">
        <f t="shared" si="9"/>
        <v>695.87411598302685</v>
      </c>
      <c r="X57" s="31">
        <v>18287</v>
      </c>
      <c r="Y57" s="31">
        <f t="shared" si="10"/>
        <v>25.865629420084865</v>
      </c>
      <c r="Z57" s="31">
        <v>0</v>
      </c>
      <c r="AA57" s="31">
        <f t="shared" si="11"/>
        <v>0</v>
      </c>
      <c r="AB57" s="31">
        <v>0</v>
      </c>
      <c r="AC57" s="31">
        <f t="shared" si="12"/>
        <v>0</v>
      </c>
      <c r="AD57" s="40">
        <f t="shared" si="14"/>
        <v>2383698</v>
      </c>
      <c r="AE57" s="31">
        <f t="shared" si="13"/>
        <v>3371.5671852899577</v>
      </c>
    </row>
    <row r="58" spans="1:31">
      <c r="A58" s="23">
        <v>55</v>
      </c>
      <c r="B58" s="57" t="s">
        <v>105</v>
      </c>
      <c r="C58" s="52">
        <v>18589</v>
      </c>
      <c r="D58" s="30">
        <v>17791546</v>
      </c>
      <c r="E58" s="30">
        <f t="shared" si="2"/>
        <v>957.10075851309909</v>
      </c>
      <c r="F58" s="30">
        <v>155474</v>
      </c>
      <c r="G58" s="30">
        <f t="shared" si="3"/>
        <v>8.3637635160578832</v>
      </c>
      <c r="H58" s="30">
        <v>1195183</v>
      </c>
      <c r="I58" s="30">
        <f t="shared" si="4"/>
        <v>64.295174565603318</v>
      </c>
      <c r="J58" s="30">
        <v>18792869</v>
      </c>
      <c r="K58" s="30">
        <f t="shared" si="5"/>
        <v>1010.9671848942924</v>
      </c>
      <c r="L58" s="30">
        <v>1835713</v>
      </c>
      <c r="M58" s="30">
        <f t="shared" si="6"/>
        <v>98.752649416321475</v>
      </c>
      <c r="N58" s="30">
        <v>41627</v>
      </c>
      <c r="O58" s="30">
        <f t="shared" si="15"/>
        <v>2.2393350906450049</v>
      </c>
      <c r="P58" s="30">
        <v>50659</v>
      </c>
      <c r="Q58" s="30">
        <f t="shared" si="16"/>
        <v>2.7252138361396523</v>
      </c>
      <c r="R58" s="30">
        <v>99484</v>
      </c>
      <c r="S58" s="30">
        <f t="shared" si="7"/>
        <v>5.3517671741352411</v>
      </c>
      <c r="T58" s="30">
        <v>709172</v>
      </c>
      <c r="U58" s="30">
        <f t="shared" si="8"/>
        <v>38.15008876217118</v>
      </c>
      <c r="V58" s="30">
        <v>8921661</v>
      </c>
      <c r="W58" s="30">
        <f t="shared" si="9"/>
        <v>479.94303082468127</v>
      </c>
      <c r="X58" s="30">
        <v>503813</v>
      </c>
      <c r="Y58" s="30">
        <f t="shared" si="10"/>
        <v>27.102748937543709</v>
      </c>
      <c r="Z58" s="30">
        <v>114543</v>
      </c>
      <c r="AA58" s="30">
        <f t="shared" si="11"/>
        <v>6.1618699230727847</v>
      </c>
      <c r="AB58" s="30">
        <v>0</v>
      </c>
      <c r="AC58" s="30">
        <f t="shared" si="12"/>
        <v>0</v>
      </c>
      <c r="AD58" s="77">
        <f t="shared" si="14"/>
        <v>50211744</v>
      </c>
      <c r="AE58" s="30">
        <f t="shared" si="13"/>
        <v>2701.1535854537628</v>
      </c>
    </row>
    <row r="59" spans="1:31">
      <c r="A59" s="48">
        <v>56</v>
      </c>
      <c r="B59" s="56" t="s">
        <v>67</v>
      </c>
      <c r="C59" s="53">
        <v>2534</v>
      </c>
      <c r="D59" s="49">
        <v>1653282</v>
      </c>
      <c r="E59" s="49">
        <f t="shared" si="2"/>
        <v>652.4396211523283</v>
      </c>
      <c r="F59" s="49">
        <v>10283</v>
      </c>
      <c r="G59" s="49">
        <f t="shared" si="3"/>
        <v>4.0580110497237571</v>
      </c>
      <c r="H59" s="49">
        <v>200870</v>
      </c>
      <c r="I59" s="49">
        <f t="shared" si="4"/>
        <v>79.269928966061556</v>
      </c>
      <c r="J59" s="49">
        <v>3128972</v>
      </c>
      <c r="K59" s="49">
        <f t="shared" si="5"/>
        <v>1234.7955801104972</v>
      </c>
      <c r="L59" s="49">
        <v>466794</v>
      </c>
      <c r="M59" s="49">
        <f t="shared" si="6"/>
        <v>184.21231254932911</v>
      </c>
      <c r="N59" s="49"/>
      <c r="O59" s="49">
        <f t="shared" si="15"/>
        <v>0</v>
      </c>
      <c r="P59" s="49"/>
      <c r="Q59" s="49">
        <f t="shared" si="16"/>
        <v>0</v>
      </c>
      <c r="R59" s="49">
        <v>24447</v>
      </c>
      <c r="S59" s="49">
        <f t="shared" si="7"/>
        <v>9.6475927387529605</v>
      </c>
      <c r="T59" s="49">
        <v>127508</v>
      </c>
      <c r="U59" s="49">
        <f t="shared" si="8"/>
        <v>50.318863456985007</v>
      </c>
      <c r="V59" s="49">
        <v>1388912</v>
      </c>
      <c r="W59" s="49">
        <f t="shared" si="9"/>
        <v>548.11049723756901</v>
      </c>
      <c r="X59" s="49">
        <v>89741</v>
      </c>
      <c r="Y59" s="49">
        <f t="shared" si="10"/>
        <v>35.414759273875298</v>
      </c>
      <c r="Z59" s="49"/>
      <c r="AA59" s="49">
        <f t="shared" si="11"/>
        <v>0</v>
      </c>
      <c r="AB59" s="49"/>
      <c r="AC59" s="49">
        <f t="shared" si="12"/>
        <v>0</v>
      </c>
      <c r="AD59" s="40">
        <f t="shared" si="14"/>
        <v>7090809</v>
      </c>
      <c r="AE59" s="49">
        <f t="shared" si="13"/>
        <v>2798.2671665351222</v>
      </c>
    </row>
    <row r="60" spans="1:31">
      <c r="A60" s="22">
        <v>57</v>
      </c>
      <c r="B60" s="55" t="s">
        <v>106</v>
      </c>
      <c r="C60" s="53">
        <v>9226</v>
      </c>
      <c r="D60" s="31">
        <v>4968894</v>
      </c>
      <c r="E60" s="31">
        <f t="shared" si="2"/>
        <v>538.57511380880123</v>
      </c>
      <c r="F60" s="31">
        <v>46009</v>
      </c>
      <c r="G60" s="31">
        <f t="shared" si="3"/>
        <v>4.9868848905267722</v>
      </c>
      <c r="H60" s="31">
        <v>640421</v>
      </c>
      <c r="I60" s="31">
        <f t="shared" si="4"/>
        <v>69.41480598309127</v>
      </c>
      <c r="J60" s="31">
        <v>10919628</v>
      </c>
      <c r="K60" s="31">
        <f t="shared" si="5"/>
        <v>1183.5712117927596</v>
      </c>
      <c r="L60" s="31">
        <v>1143234</v>
      </c>
      <c r="M60" s="31">
        <f t="shared" si="6"/>
        <v>123.9143724257533</v>
      </c>
      <c r="N60" s="31">
        <v>12280</v>
      </c>
      <c r="O60" s="31">
        <f t="shared" si="15"/>
        <v>1.3310210275308909</v>
      </c>
      <c r="P60" s="31">
        <v>0</v>
      </c>
      <c r="Q60" s="31">
        <f t="shared" si="16"/>
        <v>0</v>
      </c>
      <c r="R60" s="31">
        <v>27491</v>
      </c>
      <c r="S60" s="31">
        <f t="shared" si="7"/>
        <v>2.9797311944504661</v>
      </c>
      <c r="T60" s="31">
        <v>381973</v>
      </c>
      <c r="U60" s="31">
        <f t="shared" si="8"/>
        <v>41.401799262952522</v>
      </c>
      <c r="V60" s="31">
        <v>2191764</v>
      </c>
      <c r="W60" s="31">
        <f t="shared" si="9"/>
        <v>237.56384131801431</v>
      </c>
      <c r="X60" s="31">
        <v>220662</v>
      </c>
      <c r="Y60" s="31">
        <f t="shared" si="10"/>
        <v>23.917407327119012</v>
      </c>
      <c r="Z60" s="31">
        <v>46071</v>
      </c>
      <c r="AA60" s="31">
        <f t="shared" si="11"/>
        <v>4.9936050292651206</v>
      </c>
      <c r="AB60" s="31">
        <v>9300</v>
      </c>
      <c r="AC60" s="31">
        <f t="shared" si="12"/>
        <v>1.0080208107522219</v>
      </c>
      <c r="AD60" s="40">
        <f t="shared" si="14"/>
        <v>20607727</v>
      </c>
      <c r="AE60" s="31">
        <f t="shared" si="13"/>
        <v>2233.6578148710169</v>
      </c>
    </row>
    <row r="61" spans="1:31">
      <c r="A61" s="22">
        <v>58</v>
      </c>
      <c r="B61" s="55" t="s">
        <v>68</v>
      </c>
      <c r="C61" s="53">
        <v>10139</v>
      </c>
      <c r="D61" s="31">
        <v>5872583</v>
      </c>
      <c r="E61" s="31">
        <f t="shared" si="2"/>
        <v>579.2073182759641</v>
      </c>
      <c r="F61" s="31">
        <v>0</v>
      </c>
      <c r="G61" s="31">
        <f t="shared" si="3"/>
        <v>0</v>
      </c>
      <c r="H61" s="31">
        <v>716607</v>
      </c>
      <c r="I61" s="31">
        <f t="shared" si="4"/>
        <v>70.678272018936781</v>
      </c>
      <c r="J61" s="31">
        <v>11057404</v>
      </c>
      <c r="K61" s="31">
        <f t="shared" si="5"/>
        <v>1090.5813196567708</v>
      </c>
      <c r="L61" s="31">
        <v>1306549</v>
      </c>
      <c r="M61" s="31">
        <f t="shared" si="6"/>
        <v>128.86369464444226</v>
      </c>
      <c r="N61" s="31">
        <v>0</v>
      </c>
      <c r="O61" s="31">
        <f t="shared" si="15"/>
        <v>0</v>
      </c>
      <c r="P61" s="31">
        <v>0</v>
      </c>
      <c r="Q61" s="31">
        <f t="shared" si="16"/>
        <v>0</v>
      </c>
      <c r="R61" s="31">
        <v>14410</v>
      </c>
      <c r="S61" s="31">
        <f t="shared" si="7"/>
        <v>1.4212446986882334</v>
      </c>
      <c r="T61" s="31">
        <v>811532</v>
      </c>
      <c r="U61" s="31">
        <f t="shared" si="8"/>
        <v>80.040635171121409</v>
      </c>
      <c r="V61" s="31">
        <v>4586439</v>
      </c>
      <c r="W61" s="31">
        <f t="shared" si="9"/>
        <v>452.35614952164906</v>
      </c>
      <c r="X61" s="31">
        <v>101785</v>
      </c>
      <c r="Y61" s="31">
        <f t="shared" si="10"/>
        <v>10.038958477167373</v>
      </c>
      <c r="Z61" s="31">
        <v>12353</v>
      </c>
      <c r="AA61" s="31">
        <f t="shared" si="11"/>
        <v>1.2183647302495315</v>
      </c>
      <c r="AB61" s="31">
        <v>295899</v>
      </c>
      <c r="AC61" s="31">
        <f t="shared" si="12"/>
        <v>29.184239076832036</v>
      </c>
      <c r="AD61" s="40">
        <f t="shared" si="14"/>
        <v>24775561</v>
      </c>
      <c r="AE61" s="31">
        <f t="shared" si="13"/>
        <v>2443.5901962718217</v>
      </c>
    </row>
    <row r="62" spans="1:31">
      <c r="A62" s="22">
        <v>59</v>
      </c>
      <c r="B62" s="55" t="s">
        <v>69</v>
      </c>
      <c r="C62" s="53">
        <v>5463</v>
      </c>
      <c r="D62" s="31">
        <v>4839882</v>
      </c>
      <c r="E62" s="31">
        <f t="shared" si="2"/>
        <v>885.93849533223499</v>
      </c>
      <c r="F62" s="31">
        <v>105783</v>
      </c>
      <c r="G62" s="31">
        <f t="shared" si="3"/>
        <v>19.363536518396486</v>
      </c>
      <c r="H62" s="31">
        <v>403221</v>
      </c>
      <c r="I62" s="31">
        <f t="shared" si="4"/>
        <v>73.809445359692475</v>
      </c>
      <c r="J62" s="31">
        <v>5950542</v>
      </c>
      <c r="K62" s="31">
        <f t="shared" si="5"/>
        <v>1089.2443712246018</v>
      </c>
      <c r="L62" s="31">
        <v>664872</v>
      </c>
      <c r="M62" s="31">
        <f t="shared" si="6"/>
        <v>121.70455793520044</v>
      </c>
      <c r="N62" s="31">
        <v>0</v>
      </c>
      <c r="O62" s="31">
        <f t="shared" si="15"/>
        <v>0</v>
      </c>
      <c r="P62" s="31">
        <v>0</v>
      </c>
      <c r="Q62" s="31">
        <f t="shared" si="16"/>
        <v>0</v>
      </c>
      <c r="R62" s="31">
        <v>33900</v>
      </c>
      <c r="S62" s="31">
        <f t="shared" si="7"/>
        <v>6.2053816584294346</v>
      </c>
      <c r="T62" s="31">
        <v>50100</v>
      </c>
      <c r="U62" s="31">
        <f t="shared" si="8"/>
        <v>9.1707852828116412</v>
      </c>
      <c r="V62" s="31">
        <v>2506875</v>
      </c>
      <c r="W62" s="31">
        <f t="shared" si="9"/>
        <v>458.88248215266339</v>
      </c>
      <c r="X62" s="31">
        <v>35873</v>
      </c>
      <c r="Y62" s="31">
        <f t="shared" si="10"/>
        <v>6.5665385319421565</v>
      </c>
      <c r="Z62" s="31">
        <v>1288</v>
      </c>
      <c r="AA62" s="31">
        <f t="shared" si="11"/>
        <v>0.23576789309902985</v>
      </c>
      <c r="AB62" s="31">
        <v>51863</v>
      </c>
      <c r="AC62" s="31">
        <f t="shared" si="12"/>
        <v>9.4935017389712613</v>
      </c>
      <c r="AD62" s="40">
        <f t="shared" si="14"/>
        <v>14644199</v>
      </c>
      <c r="AE62" s="31">
        <f t="shared" si="13"/>
        <v>2680.6148636280432</v>
      </c>
    </row>
    <row r="63" spans="1:31">
      <c r="A63" s="23">
        <v>60</v>
      </c>
      <c r="B63" s="57" t="s">
        <v>70</v>
      </c>
      <c r="C63" s="52">
        <v>6715</v>
      </c>
      <c r="D63" s="30">
        <v>4103408</v>
      </c>
      <c r="E63" s="30">
        <f t="shared" si="2"/>
        <v>611.08086373790024</v>
      </c>
      <c r="F63" s="30">
        <v>0</v>
      </c>
      <c r="G63" s="30">
        <f t="shared" si="3"/>
        <v>0</v>
      </c>
      <c r="H63" s="30">
        <v>454177</v>
      </c>
      <c r="I63" s="30">
        <f t="shared" si="4"/>
        <v>67.636187639612814</v>
      </c>
      <c r="J63" s="30">
        <v>7373936</v>
      </c>
      <c r="K63" s="30">
        <f t="shared" si="5"/>
        <v>1098.1289650037229</v>
      </c>
      <c r="L63" s="30">
        <v>888578</v>
      </c>
      <c r="M63" s="30">
        <f t="shared" si="6"/>
        <v>132.32732688011913</v>
      </c>
      <c r="N63" s="30">
        <v>28090</v>
      </c>
      <c r="O63" s="30">
        <f t="shared" si="15"/>
        <v>4.1831720029784067</v>
      </c>
      <c r="P63" s="30">
        <v>5056</v>
      </c>
      <c r="Q63" s="30">
        <f t="shared" si="16"/>
        <v>0.75294117647058822</v>
      </c>
      <c r="R63" s="30">
        <v>23403</v>
      </c>
      <c r="S63" s="30">
        <f t="shared" si="7"/>
        <v>3.4851824274013401</v>
      </c>
      <c r="T63" s="30">
        <v>193206</v>
      </c>
      <c r="U63" s="30">
        <f t="shared" si="8"/>
        <v>28.772300819061801</v>
      </c>
      <c r="V63" s="30">
        <v>4104105</v>
      </c>
      <c r="W63" s="30">
        <f t="shared" si="9"/>
        <v>611.18466120625465</v>
      </c>
      <c r="X63" s="30">
        <v>183741</v>
      </c>
      <c r="Y63" s="30">
        <f t="shared" si="10"/>
        <v>27.362769918093822</v>
      </c>
      <c r="Z63" s="30">
        <v>0</v>
      </c>
      <c r="AA63" s="30">
        <f t="shared" si="11"/>
        <v>0</v>
      </c>
      <c r="AB63" s="30">
        <v>12344</v>
      </c>
      <c r="AC63" s="30">
        <f t="shared" si="12"/>
        <v>1.8382725241995532</v>
      </c>
      <c r="AD63" s="77">
        <f t="shared" si="14"/>
        <v>17370044</v>
      </c>
      <c r="AE63" s="30">
        <f t="shared" si="13"/>
        <v>2586.7526433358153</v>
      </c>
    </row>
    <row r="64" spans="1:31">
      <c r="A64" s="48">
        <v>61</v>
      </c>
      <c r="B64" s="56" t="s">
        <v>71</v>
      </c>
      <c r="C64" s="53">
        <v>3917</v>
      </c>
      <c r="D64" s="49">
        <v>2751287</v>
      </c>
      <c r="E64" s="49">
        <f t="shared" si="2"/>
        <v>702.39647689558331</v>
      </c>
      <c r="F64" s="49">
        <v>35616</v>
      </c>
      <c r="G64" s="49">
        <f t="shared" si="3"/>
        <v>9.0926729640030644</v>
      </c>
      <c r="H64" s="49">
        <v>306734</v>
      </c>
      <c r="I64" s="49">
        <f t="shared" si="4"/>
        <v>78.308399285167226</v>
      </c>
      <c r="J64" s="49">
        <v>4972643</v>
      </c>
      <c r="K64" s="49">
        <f t="shared" si="5"/>
        <v>1269.5029359203472</v>
      </c>
      <c r="L64" s="49">
        <v>237534</v>
      </c>
      <c r="M64" s="49">
        <f t="shared" si="6"/>
        <v>60.641817717641054</v>
      </c>
      <c r="N64" s="49">
        <v>2773</v>
      </c>
      <c r="O64" s="49">
        <f t="shared" si="15"/>
        <v>0.70793974980852692</v>
      </c>
      <c r="P64" s="49"/>
      <c r="Q64" s="49">
        <f t="shared" si="16"/>
        <v>0</v>
      </c>
      <c r="R64" s="49">
        <v>19775</v>
      </c>
      <c r="S64" s="49">
        <f t="shared" si="7"/>
        <v>5.0485065100842483</v>
      </c>
      <c r="T64" s="49">
        <v>212794</v>
      </c>
      <c r="U64" s="49">
        <f t="shared" si="8"/>
        <v>54.325759509828949</v>
      </c>
      <c r="V64" s="49">
        <v>1455304</v>
      </c>
      <c r="W64" s="49">
        <f t="shared" si="9"/>
        <v>371.5353586928772</v>
      </c>
      <c r="X64" s="49">
        <v>52247</v>
      </c>
      <c r="Y64" s="49">
        <f t="shared" si="10"/>
        <v>13.338524380903753</v>
      </c>
      <c r="Z64" s="49">
        <v>19929</v>
      </c>
      <c r="AA64" s="49">
        <f t="shared" si="11"/>
        <v>5.0878223129946392</v>
      </c>
      <c r="AB64" s="49">
        <v>18548</v>
      </c>
      <c r="AC64" s="49">
        <f t="shared" si="12"/>
        <v>4.7352565739086039</v>
      </c>
      <c r="AD64" s="40">
        <f t="shared" si="14"/>
        <v>10085184</v>
      </c>
      <c r="AE64" s="49">
        <f t="shared" si="13"/>
        <v>2574.7214705131478</v>
      </c>
    </row>
    <row r="65" spans="1:258">
      <c r="A65" s="22">
        <v>62</v>
      </c>
      <c r="B65" s="55" t="s">
        <v>72</v>
      </c>
      <c r="C65" s="53">
        <v>2179</v>
      </c>
      <c r="D65" s="31">
        <v>1713186</v>
      </c>
      <c r="E65" s="31">
        <f t="shared" si="2"/>
        <v>786.22579164754472</v>
      </c>
      <c r="F65" s="31">
        <v>11389</v>
      </c>
      <c r="G65" s="31">
        <f t="shared" si="3"/>
        <v>5.2267094997705366</v>
      </c>
      <c r="H65" s="31">
        <v>128599</v>
      </c>
      <c r="I65" s="31">
        <f t="shared" si="4"/>
        <v>59.017439192290041</v>
      </c>
      <c r="J65" s="31">
        <v>2214519</v>
      </c>
      <c r="K65" s="31">
        <f t="shared" si="5"/>
        <v>1016.3005966039468</v>
      </c>
      <c r="L65" s="31">
        <v>286380</v>
      </c>
      <c r="M65" s="31">
        <f t="shared" si="6"/>
        <v>131.42726021110602</v>
      </c>
      <c r="N65" s="31">
        <v>0</v>
      </c>
      <c r="O65" s="31">
        <f t="shared" si="15"/>
        <v>0</v>
      </c>
      <c r="P65" s="31">
        <v>46830</v>
      </c>
      <c r="Q65" s="31">
        <f t="shared" si="16"/>
        <v>21.491509866911429</v>
      </c>
      <c r="R65" s="31">
        <v>0</v>
      </c>
      <c r="S65" s="31">
        <f t="shared" si="7"/>
        <v>0</v>
      </c>
      <c r="T65" s="31">
        <v>37461</v>
      </c>
      <c r="U65" s="31">
        <f t="shared" si="8"/>
        <v>17.191831115190453</v>
      </c>
      <c r="V65" s="31">
        <v>1587150</v>
      </c>
      <c r="W65" s="31">
        <f t="shared" si="9"/>
        <v>728.3845800826067</v>
      </c>
      <c r="X65" s="31">
        <v>44212</v>
      </c>
      <c r="Y65" s="31">
        <f t="shared" si="10"/>
        <v>20.290041303350161</v>
      </c>
      <c r="Z65" s="31">
        <v>0</v>
      </c>
      <c r="AA65" s="31">
        <f t="shared" si="11"/>
        <v>0</v>
      </c>
      <c r="AB65" s="31">
        <v>9976</v>
      </c>
      <c r="AC65" s="31">
        <f t="shared" si="12"/>
        <v>4.578246902248738</v>
      </c>
      <c r="AD65" s="40">
        <f t="shared" si="14"/>
        <v>6079702</v>
      </c>
      <c r="AE65" s="31">
        <f t="shared" si="13"/>
        <v>2790.1340064249657</v>
      </c>
    </row>
    <row r="66" spans="1:258">
      <c r="A66" s="22">
        <v>63</v>
      </c>
      <c r="B66" s="55" t="s">
        <v>73</v>
      </c>
      <c r="C66" s="53">
        <v>2163</v>
      </c>
      <c r="D66" s="31">
        <v>1353694</v>
      </c>
      <c r="E66" s="31">
        <f t="shared" si="2"/>
        <v>625.84096162736944</v>
      </c>
      <c r="F66" s="31">
        <v>47508</v>
      </c>
      <c r="G66" s="31">
        <f t="shared" si="3"/>
        <v>21.963938973647711</v>
      </c>
      <c r="H66" s="31">
        <v>238259</v>
      </c>
      <c r="I66" s="31">
        <f t="shared" si="4"/>
        <v>110.15210355987055</v>
      </c>
      <c r="J66" s="31">
        <v>3488135</v>
      </c>
      <c r="K66" s="31">
        <f t="shared" si="5"/>
        <v>1612.6375404530745</v>
      </c>
      <c r="L66" s="31">
        <v>369520</v>
      </c>
      <c r="M66" s="31">
        <f t="shared" si="6"/>
        <v>170.83680073971337</v>
      </c>
      <c r="N66" s="31">
        <v>16239</v>
      </c>
      <c r="O66" s="31">
        <f t="shared" si="15"/>
        <v>7.5076282940360608</v>
      </c>
      <c r="P66" s="31">
        <v>0</v>
      </c>
      <c r="Q66" s="31">
        <f t="shared" si="16"/>
        <v>0</v>
      </c>
      <c r="R66" s="31">
        <v>0</v>
      </c>
      <c r="S66" s="31">
        <f t="shared" si="7"/>
        <v>0</v>
      </c>
      <c r="T66" s="31">
        <v>119654</v>
      </c>
      <c r="U66" s="31">
        <f t="shared" si="8"/>
        <v>55.318539066111882</v>
      </c>
      <c r="V66" s="31">
        <v>488570</v>
      </c>
      <c r="W66" s="31">
        <f t="shared" si="9"/>
        <v>225.87609801202035</v>
      </c>
      <c r="X66" s="31">
        <v>59231</v>
      </c>
      <c r="Y66" s="31">
        <f t="shared" si="10"/>
        <v>27.383726306056403</v>
      </c>
      <c r="Z66" s="31">
        <v>27487</v>
      </c>
      <c r="AA66" s="31">
        <f t="shared" si="11"/>
        <v>12.707813222376329</v>
      </c>
      <c r="AB66" s="31">
        <v>31388</v>
      </c>
      <c r="AC66" s="31">
        <f t="shared" si="12"/>
        <v>14.511326860841423</v>
      </c>
      <c r="AD66" s="40">
        <f t="shared" si="14"/>
        <v>6239685</v>
      </c>
      <c r="AE66" s="31">
        <f t="shared" si="13"/>
        <v>2884.7364771151179</v>
      </c>
    </row>
    <row r="67" spans="1:258">
      <c r="A67" s="22">
        <v>64</v>
      </c>
      <c r="B67" s="55" t="s">
        <v>74</v>
      </c>
      <c r="C67" s="53">
        <v>2538</v>
      </c>
      <c r="D67" s="31">
        <v>1876430</v>
      </c>
      <c r="E67" s="31">
        <f t="shared" si="2"/>
        <v>739.334121355398</v>
      </c>
      <c r="F67" s="31">
        <v>23616</v>
      </c>
      <c r="G67" s="31">
        <f>F67/$C67</f>
        <v>9.3049645390070914</v>
      </c>
      <c r="H67" s="31">
        <v>178396</v>
      </c>
      <c r="I67" s="31">
        <f t="shared" si="4"/>
        <v>70.289992119779356</v>
      </c>
      <c r="J67" s="31">
        <v>2752198</v>
      </c>
      <c r="K67" s="31">
        <f t="shared" si="5"/>
        <v>1084.3963750985029</v>
      </c>
      <c r="L67" s="31">
        <v>261246</v>
      </c>
      <c r="M67" s="31">
        <f t="shared" si="6"/>
        <v>102.93380614657211</v>
      </c>
      <c r="N67" s="31">
        <v>11495</v>
      </c>
      <c r="O67" s="31">
        <f t="shared" si="15"/>
        <v>4.5291568163908593</v>
      </c>
      <c r="P67" s="31">
        <v>0</v>
      </c>
      <c r="Q67" s="31">
        <f t="shared" si="16"/>
        <v>0</v>
      </c>
      <c r="R67" s="31">
        <v>3273</v>
      </c>
      <c r="S67" s="31">
        <f t="shared" si="7"/>
        <v>1.2895981087470449</v>
      </c>
      <c r="T67" s="31">
        <v>43397</v>
      </c>
      <c r="U67" s="31">
        <f t="shared" si="8"/>
        <v>17.098896769109537</v>
      </c>
      <c r="V67" s="31">
        <v>1815675</v>
      </c>
      <c r="W67" s="31">
        <f t="shared" si="9"/>
        <v>715.39598108747043</v>
      </c>
      <c r="X67" s="31">
        <v>48593</v>
      </c>
      <c r="Y67" s="31">
        <f t="shared" si="10"/>
        <v>19.146178092986602</v>
      </c>
      <c r="Z67" s="31">
        <v>13843</v>
      </c>
      <c r="AA67" s="31">
        <f t="shared" si="11"/>
        <v>5.4542947202521672</v>
      </c>
      <c r="AB67" s="31">
        <v>1734</v>
      </c>
      <c r="AC67" s="31">
        <f t="shared" si="12"/>
        <v>0.68321513002364065</v>
      </c>
      <c r="AD67" s="40">
        <f t="shared" si="14"/>
        <v>7029896</v>
      </c>
      <c r="AE67" s="31">
        <f t="shared" si="13"/>
        <v>2769.8565799842395</v>
      </c>
    </row>
    <row r="68" spans="1:258">
      <c r="A68" s="23">
        <v>65</v>
      </c>
      <c r="B68" s="57" t="s">
        <v>75</v>
      </c>
      <c r="C68" s="52">
        <v>8802</v>
      </c>
      <c r="D68" s="30">
        <v>5660265</v>
      </c>
      <c r="E68" s="30">
        <f t="shared" si="2"/>
        <v>643.06578050443079</v>
      </c>
      <c r="F68" s="30">
        <v>116</v>
      </c>
      <c r="G68" s="30">
        <f t="shared" si="3"/>
        <v>1.3178822994773916E-2</v>
      </c>
      <c r="H68" s="30">
        <v>721894</v>
      </c>
      <c r="I68" s="30">
        <f t="shared" si="4"/>
        <v>82.014769370597591</v>
      </c>
      <c r="J68" s="30">
        <v>11637868</v>
      </c>
      <c r="K68" s="30">
        <f t="shared" si="5"/>
        <v>1322.1845035219269</v>
      </c>
      <c r="L68" s="30">
        <v>1193265</v>
      </c>
      <c r="M68" s="30">
        <f t="shared" si="6"/>
        <v>135.56748466257667</v>
      </c>
      <c r="N68" s="30">
        <v>49915</v>
      </c>
      <c r="O68" s="30">
        <f t="shared" ref="O68:O74" si="17">N68/$C68</f>
        <v>5.6708702567598275</v>
      </c>
      <c r="P68" s="30">
        <v>0</v>
      </c>
      <c r="Q68" s="30">
        <f t="shared" ref="Q68:Q74" si="18">P68/$C68</f>
        <v>0</v>
      </c>
      <c r="R68" s="30">
        <v>72937</v>
      </c>
      <c r="S68" s="30">
        <f t="shared" si="7"/>
        <v>8.286412179050215</v>
      </c>
      <c r="T68" s="30">
        <v>938314</v>
      </c>
      <c r="U68" s="30">
        <f t="shared" si="8"/>
        <v>106.60236309929562</v>
      </c>
      <c r="V68" s="30">
        <v>3308339</v>
      </c>
      <c r="W68" s="30">
        <f t="shared" si="9"/>
        <v>375.86219041127015</v>
      </c>
      <c r="X68" s="30">
        <v>214938</v>
      </c>
      <c r="Y68" s="30">
        <f t="shared" si="10"/>
        <v>24.41922290388548</v>
      </c>
      <c r="Z68" s="30">
        <v>70720</v>
      </c>
      <c r="AA68" s="30">
        <f t="shared" si="11"/>
        <v>8.0345376050897528</v>
      </c>
      <c r="AB68" s="30">
        <v>37520</v>
      </c>
      <c r="AC68" s="30">
        <f t="shared" si="12"/>
        <v>4.2626675755510108</v>
      </c>
      <c r="AD68" s="77">
        <f t="shared" si="14"/>
        <v>23906091</v>
      </c>
      <c r="AE68" s="30">
        <f t="shared" si="13"/>
        <v>2715.9839809134287</v>
      </c>
    </row>
    <row r="69" spans="1:258">
      <c r="A69" s="48">
        <v>66</v>
      </c>
      <c r="B69" s="56" t="s">
        <v>107</v>
      </c>
      <c r="C69" s="53">
        <v>2157</v>
      </c>
      <c r="D69" s="49">
        <v>1788561</v>
      </c>
      <c r="E69" s="49">
        <f>D69/$C69</f>
        <v>829.18915159944368</v>
      </c>
      <c r="F69" s="49">
        <v>20013</v>
      </c>
      <c r="G69" s="49">
        <f>F69/$C69</f>
        <v>9.2781641168289291</v>
      </c>
      <c r="H69" s="49">
        <v>205224</v>
      </c>
      <c r="I69" s="49">
        <f>H69/$C69</f>
        <v>95.143254520166892</v>
      </c>
      <c r="J69" s="49">
        <v>3476395</v>
      </c>
      <c r="K69" s="49">
        <f>J69/$C69</f>
        <v>1611.680574872508</v>
      </c>
      <c r="L69" s="49">
        <v>0</v>
      </c>
      <c r="M69" s="49">
        <f>L69/$C69</f>
        <v>0</v>
      </c>
      <c r="N69" s="49">
        <v>0</v>
      </c>
      <c r="O69" s="49">
        <f t="shared" si="17"/>
        <v>0</v>
      </c>
      <c r="P69" s="49">
        <v>37730</v>
      </c>
      <c r="Q69" s="49">
        <f t="shared" si="18"/>
        <v>17.491886879925822</v>
      </c>
      <c r="R69" s="49">
        <v>26130</v>
      </c>
      <c r="S69" s="49">
        <f>R69/$C69</f>
        <v>12.114047287899862</v>
      </c>
      <c r="T69" s="49">
        <v>172359</v>
      </c>
      <c r="U69" s="49">
        <f>T69/$C69</f>
        <v>79.906815020862311</v>
      </c>
      <c r="V69" s="49">
        <v>1653796</v>
      </c>
      <c r="W69" s="49">
        <f>V69/$C69</f>
        <v>766.71117292535928</v>
      </c>
      <c r="X69" s="49">
        <v>89920</v>
      </c>
      <c r="Y69" s="49">
        <f>X69/$C69</f>
        <v>41.687528975428833</v>
      </c>
      <c r="Z69" s="49">
        <v>15903</v>
      </c>
      <c r="AA69" s="49">
        <f>Z69/$C69</f>
        <v>7.3727399165507652</v>
      </c>
      <c r="AB69" s="49">
        <v>91000</v>
      </c>
      <c r="AC69" s="49">
        <f>AB69/$C69</f>
        <v>42.188224385720908</v>
      </c>
      <c r="AD69" s="40">
        <f t="shared" si="14"/>
        <v>7577031</v>
      </c>
      <c r="AE69" s="49">
        <f>AD69/$C69</f>
        <v>3512.7635605006953</v>
      </c>
    </row>
    <row r="70" spans="1:258">
      <c r="A70" s="22">
        <v>67</v>
      </c>
      <c r="B70" s="55" t="s">
        <v>76</v>
      </c>
      <c r="C70" s="53">
        <v>5235</v>
      </c>
      <c r="D70" s="31">
        <v>3587341</v>
      </c>
      <c r="E70" s="31">
        <f t="shared" si="2"/>
        <v>685.26093600764091</v>
      </c>
      <c r="F70" s="31">
        <v>71031</v>
      </c>
      <c r="G70" s="31">
        <f t="shared" si="3"/>
        <v>13.568481375358166</v>
      </c>
      <c r="H70" s="31">
        <v>401847</v>
      </c>
      <c r="I70" s="31">
        <f t="shared" si="4"/>
        <v>76.76160458452722</v>
      </c>
      <c r="J70" s="31">
        <v>6127431</v>
      </c>
      <c r="K70" s="31">
        <f t="shared" si="5"/>
        <v>1170.4739255014326</v>
      </c>
      <c r="L70" s="31">
        <v>316426</v>
      </c>
      <c r="M70" s="31">
        <f t="shared" si="6"/>
        <v>60.444317096466094</v>
      </c>
      <c r="N70" s="31">
        <v>15655</v>
      </c>
      <c r="O70" s="31">
        <f t="shared" si="17"/>
        <v>2.9904489016236866</v>
      </c>
      <c r="P70" s="31">
        <v>11348</v>
      </c>
      <c r="Q70" s="31">
        <f t="shared" si="18"/>
        <v>2.167717287488061</v>
      </c>
      <c r="R70" s="31">
        <v>11285</v>
      </c>
      <c r="S70" s="31">
        <f t="shared" si="7"/>
        <v>2.1556829035339065</v>
      </c>
      <c r="T70" s="31">
        <v>151990</v>
      </c>
      <c r="U70" s="31">
        <f t="shared" si="8"/>
        <v>29.033428844317097</v>
      </c>
      <c r="V70" s="31">
        <v>165640</v>
      </c>
      <c r="W70" s="31">
        <f t="shared" si="9"/>
        <v>31.640878701050621</v>
      </c>
      <c r="X70" s="31">
        <v>26667</v>
      </c>
      <c r="Y70" s="31">
        <f t="shared" si="10"/>
        <v>5.0939828080229228</v>
      </c>
      <c r="Z70" s="31">
        <v>14484</v>
      </c>
      <c r="AA70" s="31">
        <f t="shared" ref="AA70" si="19">Z70/$C70</f>
        <v>2.7667621776504299</v>
      </c>
      <c r="AB70" s="31">
        <v>0</v>
      </c>
      <c r="AC70" s="31">
        <f t="shared" si="12"/>
        <v>0</v>
      </c>
      <c r="AD70" s="40">
        <f t="shared" ref="AD70:AD73" si="20">D70+F70+H70+J70+L70+N70+P70+R70+T70+V70+X70+Z70+AB70</f>
        <v>10901145</v>
      </c>
      <c r="AE70" s="31">
        <f t="shared" si="13"/>
        <v>2082.3581661891117</v>
      </c>
    </row>
    <row r="71" spans="1:258">
      <c r="A71" s="22">
        <v>68</v>
      </c>
      <c r="B71" s="55" t="s">
        <v>77</v>
      </c>
      <c r="C71" s="53">
        <v>1789</v>
      </c>
      <c r="D71" s="31">
        <v>1240590</v>
      </c>
      <c r="E71" s="31">
        <f>D71/$C71</f>
        <v>693.45444382336495</v>
      </c>
      <c r="F71" s="31">
        <v>26535</v>
      </c>
      <c r="G71" s="31">
        <f>F71/$C71</f>
        <v>14.832308552263834</v>
      </c>
      <c r="H71" s="31">
        <v>168947</v>
      </c>
      <c r="I71" s="31">
        <f>H71/$C71</f>
        <v>94.436556735606487</v>
      </c>
      <c r="J71" s="31">
        <v>2510093</v>
      </c>
      <c r="K71" s="31">
        <f>J71/$C71</f>
        <v>1403.0704304080491</v>
      </c>
      <c r="L71" s="31">
        <v>175425</v>
      </c>
      <c r="M71" s="31">
        <f>L71/$C71</f>
        <v>98.057574063722754</v>
      </c>
      <c r="N71" s="31">
        <v>8213</v>
      </c>
      <c r="O71" s="31">
        <f t="shared" si="17"/>
        <v>4.5908328675237566</v>
      </c>
      <c r="P71" s="31">
        <v>852</v>
      </c>
      <c r="Q71" s="31">
        <f t="shared" si="18"/>
        <v>0.47624371157070988</v>
      </c>
      <c r="R71" s="31">
        <v>32555</v>
      </c>
      <c r="S71" s="31">
        <f>R71/$C71</f>
        <v>18.19731693683622</v>
      </c>
      <c r="T71" s="31">
        <v>153066</v>
      </c>
      <c r="U71" s="31">
        <f>T71/$C71</f>
        <v>85.559530463946345</v>
      </c>
      <c r="V71" s="31">
        <v>0</v>
      </c>
      <c r="W71" s="31">
        <f>V71/$C71</f>
        <v>0</v>
      </c>
      <c r="X71" s="31">
        <v>0</v>
      </c>
      <c r="Y71" s="31">
        <f>X71/$C71</f>
        <v>0</v>
      </c>
      <c r="Z71" s="31">
        <v>0</v>
      </c>
      <c r="AA71" s="31">
        <f>Z71/$C71</f>
        <v>0</v>
      </c>
      <c r="AB71" s="31">
        <v>26863</v>
      </c>
      <c r="AC71" s="31">
        <f>AB71/$C71</f>
        <v>15.015651201788708</v>
      </c>
      <c r="AD71" s="40">
        <f t="shared" si="20"/>
        <v>4343139</v>
      </c>
      <c r="AE71" s="31">
        <f>AD71/$C71</f>
        <v>2427.6908887646732</v>
      </c>
    </row>
    <row r="72" spans="1:258">
      <c r="A72" s="22">
        <v>69</v>
      </c>
      <c r="B72" s="55" t="s">
        <v>93</v>
      </c>
      <c r="C72" s="53">
        <v>4068</v>
      </c>
      <c r="D72" s="31">
        <v>2374644</v>
      </c>
      <c r="E72" s="31">
        <f>D72/$C72</f>
        <v>583.73746312684364</v>
      </c>
      <c r="F72" s="31">
        <v>26451</v>
      </c>
      <c r="G72" s="31">
        <f>F72/$C72</f>
        <v>6.5022123893805306</v>
      </c>
      <c r="H72" s="31">
        <v>296566</v>
      </c>
      <c r="I72" s="31">
        <f>H72/$C72</f>
        <v>72.902163225172075</v>
      </c>
      <c r="J72" s="31">
        <v>4620386</v>
      </c>
      <c r="K72" s="31">
        <f>J72/$C72</f>
        <v>1135.7881022615536</v>
      </c>
      <c r="L72" s="31">
        <v>14734</v>
      </c>
      <c r="M72" s="31">
        <f>L72/$C72</f>
        <v>3.6219272369714846</v>
      </c>
      <c r="N72" s="31">
        <v>17534</v>
      </c>
      <c r="O72" s="31">
        <f t="shared" si="17"/>
        <v>4.3102261553588983</v>
      </c>
      <c r="P72" s="31">
        <v>0</v>
      </c>
      <c r="Q72" s="31">
        <f t="shared" si="18"/>
        <v>0</v>
      </c>
      <c r="R72" s="31">
        <v>7183</v>
      </c>
      <c r="S72" s="31">
        <f>R72/$C72</f>
        <v>1.7657325467059981</v>
      </c>
      <c r="T72" s="31">
        <v>91600</v>
      </c>
      <c r="U72" s="31">
        <f>T72/$C72</f>
        <v>22.517207472959686</v>
      </c>
      <c r="V72" s="31">
        <v>46466</v>
      </c>
      <c r="W72" s="31">
        <f>V72/$C72</f>
        <v>11.422320550639135</v>
      </c>
      <c r="X72" s="31">
        <v>23038</v>
      </c>
      <c r="Y72" s="31">
        <f>X72/$C72</f>
        <v>5.6632251720747293</v>
      </c>
      <c r="Z72" s="31">
        <v>11980</v>
      </c>
      <c r="AA72" s="31">
        <f>Z72/$C72</f>
        <v>2.9449360865290068</v>
      </c>
      <c r="AB72" s="31">
        <v>50491</v>
      </c>
      <c r="AC72" s="31">
        <f>AB72/$C72</f>
        <v>12.411750245821043</v>
      </c>
      <c r="AD72" s="40">
        <f t="shared" si="20"/>
        <v>7581073</v>
      </c>
      <c r="AE72" s="31">
        <f>AD72/$C72</f>
        <v>1863.5872664700098</v>
      </c>
    </row>
    <row r="73" spans="1:258" s="58" customFormat="1" ht="12.75" customHeight="1">
      <c r="A73" s="22">
        <v>396</v>
      </c>
      <c r="B73" s="55" t="s">
        <v>128</v>
      </c>
      <c r="C73" s="53">
        <v>33299</v>
      </c>
      <c r="D73" s="31">
        <v>15369784</v>
      </c>
      <c r="E73" s="31">
        <f>D73/$C73</f>
        <v>461.56893600408421</v>
      </c>
      <c r="F73" s="31">
        <v>5608326</v>
      </c>
      <c r="G73" s="31">
        <f>F73/$C73</f>
        <v>168.42325595363224</v>
      </c>
      <c r="H73" s="31">
        <v>2646547</v>
      </c>
      <c r="I73" s="31">
        <f>H73/$C73</f>
        <v>79.47827262079943</v>
      </c>
      <c r="J73" s="31">
        <v>22173392</v>
      </c>
      <c r="K73" s="31">
        <f>J73/$C73</f>
        <v>665.88762425298057</v>
      </c>
      <c r="L73" s="31">
        <v>48480</v>
      </c>
      <c r="M73" s="31">
        <f>L73/$C73</f>
        <v>1.4558995765638607</v>
      </c>
      <c r="N73" s="31">
        <v>3749009</v>
      </c>
      <c r="O73" s="31">
        <f t="shared" si="17"/>
        <v>112.58623382083546</v>
      </c>
      <c r="P73" s="31">
        <v>0</v>
      </c>
      <c r="Q73" s="31">
        <f t="shared" si="18"/>
        <v>0</v>
      </c>
      <c r="R73" s="31">
        <v>1654214</v>
      </c>
      <c r="S73" s="31">
        <f>R73/$C73</f>
        <v>49.677587915553019</v>
      </c>
      <c r="T73" s="31">
        <v>565749</v>
      </c>
      <c r="U73" s="31">
        <f>T73/$C73</f>
        <v>16.989969668758821</v>
      </c>
      <c r="V73" s="31">
        <v>0</v>
      </c>
      <c r="W73" s="31">
        <f>V73/$C73</f>
        <v>0</v>
      </c>
      <c r="X73" s="31">
        <v>10009</v>
      </c>
      <c r="Y73" s="31">
        <f>X73/$C73</f>
        <v>0.30057959698489445</v>
      </c>
      <c r="Z73" s="31">
        <v>0</v>
      </c>
      <c r="AA73" s="31">
        <f>Z73/$C73</f>
        <v>0</v>
      </c>
      <c r="AB73" s="31">
        <v>223231</v>
      </c>
      <c r="AC73" s="31">
        <f>AB73/$C73</f>
        <v>6.7038349499984982</v>
      </c>
      <c r="AD73" s="40">
        <f t="shared" si="20"/>
        <v>52048741</v>
      </c>
      <c r="AE73" s="31">
        <f>AD73/$C73</f>
        <v>1563.0721943601909</v>
      </c>
      <c r="AF73" s="62"/>
      <c r="AG73" s="61"/>
      <c r="AH73" s="63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59"/>
      <c r="BH73" s="60"/>
      <c r="BI73" s="62"/>
      <c r="BJ73" s="61"/>
      <c r="BK73" s="63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59"/>
      <c r="CK73" s="60"/>
      <c r="CL73" s="62"/>
      <c r="CM73" s="61"/>
      <c r="CN73" s="63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59"/>
      <c r="DN73" s="60"/>
      <c r="DO73" s="62"/>
      <c r="DP73" s="61"/>
      <c r="DQ73" s="63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59"/>
      <c r="EQ73" s="60"/>
      <c r="ER73" s="62"/>
      <c r="ES73" s="61"/>
      <c r="ET73" s="63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59"/>
      <c r="FT73" s="60"/>
      <c r="FU73" s="62"/>
      <c r="FV73" s="61"/>
      <c r="FW73" s="63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59"/>
      <c r="GW73" s="60"/>
      <c r="GX73" s="62"/>
      <c r="GY73" s="61"/>
      <c r="GZ73" s="63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59"/>
      <c r="HZ73" s="60"/>
      <c r="IA73" s="62"/>
      <c r="IB73" s="61"/>
      <c r="IC73" s="63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</row>
    <row r="74" spans="1:258">
      <c r="A74" s="11"/>
      <c r="B74" s="12" t="s">
        <v>78</v>
      </c>
      <c r="C74" s="36">
        <f>SUM(C4:C73)</f>
        <v>692710</v>
      </c>
      <c r="D74" s="18">
        <f>SUM(D4:D73)</f>
        <v>523193469</v>
      </c>
      <c r="E74" s="18">
        <f>D74/$C74</f>
        <v>755.28499516392139</v>
      </c>
      <c r="F74" s="18">
        <f>SUM(F4:F73)</f>
        <v>10567078</v>
      </c>
      <c r="G74" s="18">
        <f>F74/$C74</f>
        <v>15.254692439837738</v>
      </c>
      <c r="H74" s="18">
        <f>SUM(H4:H73)</f>
        <v>52664149</v>
      </c>
      <c r="I74" s="18">
        <f>H74/$C74</f>
        <v>76.02625774133476</v>
      </c>
      <c r="J74" s="18">
        <f>SUM(J4:J73)</f>
        <v>815611699</v>
      </c>
      <c r="K74" s="18">
        <f>J74/$C74</f>
        <v>1177.4215746849331</v>
      </c>
      <c r="L74" s="18">
        <f>SUM(L4:L73)</f>
        <v>81231404</v>
      </c>
      <c r="M74" s="18">
        <f>L74/$C74</f>
        <v>117.26610558530987</v>
      </c>
      <c r="N74" s="18">
        <f>SUM(N4:N73)</f>
        <v>9469250</v>
      </c>
      <c r="O74" s="18">
        <f t="shared" si="17"/>
        <v>13.66986184694894</v>
      </c>
      <c r="P74" s="18">
        <f>SUM(P4:P73)</f>
        <v>1081055</v>
      </c>
      <c r="Q74" s="18">
        <f t="shared" si="18"/>
        <v>1.5606169970117365</v>
      </c>
      <c r="R74" s="18">
        <f>SUM(R4:R73)</f>
        <v>5977984</v>
      </c>
      <c r="S74" s="18">
        <f>R74/$C74</f>
        <v>8.6298508755467651</v>
      </c>
      <c r="T74" s="18">
        <f>SUM(T4:T73)</f>
        <v>50103010</v>
      </c>
      <c r="U74" s="18">
        <f>T74/$C74</f>
        <v>72.32898326861168</v>
      </c>
      <c r="V74" s="18">
        <f>SUM(V4:V73)</f>
        <v>313297527</v>
      </c>
      <c r="W74" s="18">
        <f>V74/$C74</f>
        <v>452.27804853401858</v>
      </c>
      <c r="X74" s="18">
        <f>SUM(X4:X73)</f>
        <v>15514554</v>
      </c>
      <c r="Y74" s="18">
        <f>X74/$C74</f>
        <v>22.396896248069179</v>
      </c>
      <c r="Z74" s="18">
        <f>SUM(Z4:Z73)</f>
        <v>2630305</v>
      </c>
      <c r="AA74" s="18">
        <f>Z74/$C74</f>
        <v>3.7971228941404052</v>
      </c>
      <c r="AB74" s="18">
        <f>SUM(AB4:AB73)</f>
        <v>6047201</v>
      </c>
      <c r="AC74" s="18">
        <f>AB74/$C74</f>
        <v>8.7297729208471075</v>
      </c>
      <c r="AD74" s="42">
        <f>D74+F74+H74+J74+L74+N74+P74+R74+T74+V74+X74+Z74+AB74</f>
        <v>1887388685</v>
      </c>
      <c r="AE74" s="18">
        <f>AD74/$C74</f>
        <v>2724.644779200531</v>
      </c>
    </row>
    <row r="75" spans="1:258">
      <c r="A75" s="28"/>
      <c r="B75" s="7"/>
      <c r="C75" s="7"/>
      <c r="D75" s="7"/>
      <c r="E75" s="7"/>
      <c r="F75" s="7"/>
      <c r="G75" s="21"/>
      <c r="H75" s="7"/>
      <c r="I75" s="7"/>
      <c r="J75" s="7"/>
      <c r="K75" s="21"/>
      <c r="L75" s="7"/>
      <c r="M75" s="7"/>
      <c r="N75" s="7"/>
      <c r="O75" s="21"/>
      <c r="P75" s="7"/>
      <c r="Q75" s="7"/>
      <c r="R75" s="7"/>
      <c r="S75" s="21"/>
      <c r="T75" s="7"/>
      <c r="U75" s="7"/>
      <c r="V75" s="7"/>
      <c r="W75" s="21"/>
      <c r="X75" s="7"/>
      <c r="Y75" s="7"/>
      <c r="Z75" s="7"/>
      <c r="AA75" s="21"/>
      <c r="AB75" s="7"/>
      <c r="AC75" s="21"/>
      <c r="AD75" s="7"/>
      <c r="AE75" s="21"/>
    </row>
    <row r="76" spans="1:258">
      <c r="A76" s="47">
        <v>318</v>
      </c>
      <c r="B76" s="48" t="s">
        <v>79</v>
      </c>
      <c r="C76" s="53">
        <v>1359</v>
      </c>
      <c r="D76" s="49">
        <v>633382</v>
      </c>
      <c r="E76" s="49">
        <f>D76/$C76</f>
        <v>466.06475349521708</v>
      </c>
      <c r="F76" s="49">
        <v>5561</v>
      </c>
      <c r="G76" s="49">
        <f>F76/$C76</f>
        <v>4.0919793966151579</v>
      </c>
      <c r="H76" s="49">
        <v>107731</v>
      </c>
      <c r="I76" s="49">
        <f>H76/$C76</f>
        <v>79.272259013980872</v>
      </c>
      <c r="J76" s="49">
        <v>1531091</v>
      </c>
      <c r="K76" s="49">
        <f>J76/$C76</f>
        <v>1126.6306107431935</v>
      </c>
      <c r="L76" s="49">
        <v>0</v>
      </c>
      <c r="M76" s="49">
        <f>L76/$C76</f>
        <v>0</v>
      </c>
      <c r="N76" s="49">
        <v>230529</v>
      </c>
      <c r="O76" s="49">
        <f>N76/$C76</f>
        <v>169.63134657836645</v>
      </c>
      <c r="P76" s="49">
        <v>0</v>
      </c>
      <c r="Q76" s="49">
        <f>P76/$C76</f>
        <v>0</v>
      </c>
      <c r="R76" s="49">
        <v>1030</v>
      </c>
      <c r="S76" s="49">
        <f>R76/$C76</f>
        <v>0.75791022810890363</v>
      </c>
      <c r="T76" s="49">
        <v>0</v>
      </c>
      <c r="U76" s="49">
        <f>T76/$C76</f>
        <v>0</v>
      </c>
      <c r="V76" s="49">
        <v>0</v>
      </c>
      <c r="W76" s="49">
        <f>V76/$C76</f>
        <v>0</v>
      </c>
      <c r="X76" s="49">
        <v>21108</v>
      </c>
      <c r="Y76" s="49">
        <f>X76/$C76</f>
        <v>15.532008830022075</v>
      </c>
      <c r="Z76" s="49">
        <v>6835</v>
      </c>
      <c r="AA76" s="49">
        <f>Z76/$C76</f>
        <v>5.0294334069168505</v>
      </c>
      <c r="AB76" s="49">
        <v>0</v>
      </c>
      <c r="AC76" s="49">
        <f>AB76/$C76</f>
        <v>0</v>
      </c>
      <c r="AD76" s="50">
        <f>D76+F76+H76+J76+L76+N76+P76+R76+T76+V76+X76+Z76+AB76</f>
        <v>2537267</v>
      </c>
      <c r="AE76" s="49">
        <f>AD76/$C76</f>
        <v>1867.0103016924209</v>
      </c>
    </row>
    <row r="77" spans="1:258">
      <c r="A77" s="15">
        <v>319</v>
      </c>
      <c r="B77" s="27" t="s">
        <v>80</v>
      </c>
      <c r="C77" s="52">
        <v>303</v>
      </c>
      <c r="D77" s="30">
        <v>183026</v>
      </c>
      <c r="E77" s="30">
        <f>D77/$C77</f>
        <v>604.04620462046205</v>
      </c>
      <c r="F77" s="30">
        <v>4626</v>
      </c>
      <c r="G77" s="30">
        <f>F77/$C77</f>
        <v>15.267326732673267</v>
      </c>
      <c r="H77" s="30">
        <v>23312</v>
      </c>
      <c r="I77" s="30">
        <f>H77/$C77</f>
        <v>76.937293729372939</v>
      </c>
      <c r="J77" s="30">
        <v>430852</v>
      </c>
      <c r="K77" s="30">
        <f>J77/$C77</f>
        <v>1421.953795379538</v>
      </c>
      <c r="L77" s="30">
        <v>0</v>
      </c>
      <c r="M77" s="30">
        <f>L77/$C77</f>
        <v>0</v>
      </c>
      <c r="N77" s="30">
        <v>31818</v>
      </c>
      <c r="O77" s="30">
        <f>N77/$C77</f>
        <v>105.00990099009901</v>
      </c>
      <c r="P77" s="30">
        <v>0</v>
      </c>
      <c r="Q77" s="30">
        <f>P77/$C77</f>
        <v>0</v>
      </c>
      <c r="R77" s="30">
        <v>334</v>
      </c>
      <c r="S77" s="30">
        <f>R77/$C77</f>
        <v>1.1023102310231023</v>
      </c>
      <c r="T77" s="30">
        <v>0</v>
      </c>
      <c r="U77" s="30">
        <f>T77/$C77</f>
        <v>0</v>
      </c>
      <c r="V77" s="30">
        <v>17218</v>
      </c>
      <c r="W77" s="30">
        <f>V77/$C77</f>
        <v>56.825082508250823</v>
      </c>
      <c r="X77" s="30">
        <v>0</v>
      </c>
      <c r="Y77" s="30">
        <f>X77/$C77</f>
        <v>0</v>
      </c>
      <c r="Z77" s="30">
        <v>3570</v>
      </c>
      <c r="AA77" s="30">
        <f>Z77/$C77</f>
        <v>11.782178217821782</v>
      </c>
      <c r="AB77" s="30">
        <v>0</v>
      </c>
      <c r="AC77" s="30">
        <f>AB77/$C77</f>
        <v>0</v>
      </c>
      <c r="AD77" s="41">
        <f>D77+F77+H77+J77+L77+N77+P77+R77+T77+V77+X77+Z77+AB77</f>
        <v>694756</v>
      </c>
      <c r="AE77" s="30">
        <f>AD77/$C77</f>
        <v>2292.924092409241</v>
      </c>
    </row>
    <row r="78" spans="1:258">
      <c r="A78" s="16"/>
      <c r="B78" s="17" t="s">
        <v>81</v>
      </c>
      <c r="C78" s="37">
        <f>SUM(C76:C77)</f>
        <v>1662</v>
      </c>
      <c r="D78" s="13">
        <f>SUM(D76:D77)</f>
        <v>816408</v>
      </c>
      <c r="E78" s="13">
        <f>D78/$C78</f>
        <v>491.22021660649818</v>
      </c>
      <c r="F78" s="13">
        <f>SUM(F76:F77)</f>
        <v>10187</v>
      </c>
      <c r="G78" s="13">
        <f>F78/$C78</f>
        <v>6.1293622141997597</v>
      </c>
      <c r="H78" s="13">
        <f>SUM(H76:H77)</f>
        <v>131043</v>
      </c>
      <c r="I78" s="13">
        <f>H78/$C78</f>
        <v>78.846570397111918</v>
      </c>
      <c r="J78" s="13">
        <f>SUM(J76:J77)</f>
        <v>1961943</v>
      </c>
      <c r="K78" s="13">
        <f>J78/$C78</f>
        <v>1180.4711191335741</v>
      </c>
      <c r="L78" s="13">
        <f>SUM(L76:L77)</f>
        <v>0</v>
      </c>
      <c r="M78" s="13">
        <f>L78/$C78</f>
        <v>0</v>
      </c>
      <c r="N78" s="13">
        <f>SUM(N76:N77)</f>
        <v>262347</v>
      </c>
      <c r="O78" s="13">
        <f>N78/$C78</f>
        <v>157.85018050541515</v>
      </c>
      <c r="P78" s="13">
        <f>SUM(P76:P77)</f>
        <v>0</v>
      </c>
      <c r="Q78" s="13">
        <f>P78/$C78</f>
        <v>0</v>
      </c>
      <c r="R78" s="13">
        <f>SUM(R76:R77)</f>
        <v>1364</v>
      </c>
      <c r="S78" s="13">
        <f>R78/$C78</f>
        <v>0.82069795427196146</v>
      </c>
      <c r="T78" s="13">
        <f>SUM(T76:T77)</f>
        <v>0</v>
      </c>
      <c r="U78" s="13">
        <f>T78/$C78</f>
        <v>0</v>
      </c>
      <c r="V78" s="13">
        <f>SUM(V76:V77)</f>
        <v>17218</v>
      </c>
      <c r="W78" s="13">
        <f>V78/$C78</f>
        <v>10.359807460890494</v>
      </c>
      <c r="X78" s="13">
        <f>SUM(X76:X77)</f>
        <v>21108</v>
      </c>
      <c r="Y78" s="13">
        <f>X78/$C78</f>
        <v>12.700361010830324</v>
      </c>
      <c r="Z78" s="13">
        <f>SUM(Z76:Z77)</f>
        <v>10405</v>
      </c>
      <c r="AA78" s="13">
        <f>Z78/$C78</f>
        <v>6.2605294825511431</v>
      </c>
      <c r="AB78" s="13">
        <f>SUM(AB76:AB77)</f>
        <v>0</v>
      </c>
      <c r="AC78" s="13">
        <f>AB78/$C78</f>
        <v>0</v>
      </c>
      <c r="AD78" s="43">
        <f>D78+F78+H78+J78+L78+N78+P78+R78+T78+V78+X78+Z78+AB78</f>
        <v>3232023</v>
      </c>
      <c r="AE78" s="13">
        <f>AD78/$C78</f>
        <v>1944.658844765343</v>
      </c>
    </row>
    <row r="79" spans="1:258">
      <c r="A79" s="19"/>
      <c r="B79" s="20"/>
      <c r="C79" s="7"/>
      <c r="D79" s="20"/>
      <c r="E79" s="20"/>
      <c r="F79" s="20"/>
      <c r="G79" s="35"/>
      <c r="H79" s="20"/>
      <c r="I79" s="20"/>
      <c r="J79" s="20"/>
      <c r="K79" s="35"/>
      <c r="L79" s="20"/>
      <c r="M79" s="20"/>
      <c r="N79" s="20"/>
      <c r="O79" s="35"/>
      <c r="P79" s="20"/>
      <c r="Q79" s="20"/>
      <c r="R79" s="20"/>
      <c r="S79" s="35"/>
      <c r="T79" s="20"/>
      <c r="U79" s="20"/>
      <c r="V79" s="20"/>
      <c r="W79" s="35"/>
      <c r="X79" s="20"/>
      <c r="Y79" s="20"/>
      <c r="Z79" s="20"/>
      <c r="AA79" s="35"/>
      <c r="AB79" s="20"/>
      <c r="AC79" s="35"/>
      <c r="AD79" s="20"/>
      <c r="AE79" s="35"/>
    </row>
    <row r="80" spans="1:258">
      <c r="A80" s="78">
        <v>321001</v>
      </c>
      <c r="B80" s="70" t="s">
        <v>82</v>
      </c>
      <c r="C80" s="53">
        <v>379</v>
      </c>
      <c r="D80" s="49">
        <v>126561</v>
      </c>
      <c r="E80" s="49">
        <f t="shared" ref="E80:E96" si="21">D80/$C80</f>
        <v>333.93403693931401</v>
      </c>
      <c r="F80" s="49">
        <v>12072</v>
      </c>
      <c r="G80" s="49">
        <f t="shared" ref="G80:G96" si="22">F80/$C80</f>
        <v>31.852242744063325</v>
      </c>
      <c r="H80" s="49">
        <v>31465</v>
      </c>
      <c r="I80" s="49">
        <f t="shared" ref="I80:I96" si="23">H80/$C80</f>
        <v>83.021108179419528</v>
      </c>
      <c r="J80" s="49">
        <v>440036</v>
      </c>
      <c r="K80" s="49">
        <f t="shared" ref="K80:K96" si="24">J80/$C80</f>
        <v>1161.0448548812665</v>
      </c>
      <c r="L80" s="49">
        <v>0</v>
      </c>
      <c r="M80" s="49">
        <f t="shared" ref="M80:M96" si="25">L80/$C80</f>
        <v>0</v>
      </c>
      <c r="N80" s="49">
        <v>0</v>
      </c>
      <c r="O80" s="49">
        <f t="shared" ref="O80:O96" si="26">N80/$C80</f>
        <v>0</v>
      </c>
      <c r="P80" s="49">
        <v>0</v>
      </c>
      <c r="Q80" s="49">
        <f t="shared" ref="Q80:Q96" si="27">P80/$C80</f>
        <v>0</v>
      </c>
      <c r="R80" s="49">
        <v>1738</v>
      </c>
      <c r="S80" s="49">
        <f t="shared" ref="S80:S96" si="28">R80/$C80</f>
        <v>4.5857519788918202</v>
      </c>
      <c r="T80" s="49">
        <v>0</v>
      </c>
      <c r="U80" s="49">
        <f t="shared" ref="U80:U96" si="29">T80/$C80</f>
        <v>0</v>
      </c>
      <c r="V80" s="49">
        <v>0</v>
      </c>
      <c r="W80" s="49">
        <f t="shared" ref="W80:W96" si="30">V80/$C80</f>
        <v>0</v>
      </c>
      <c r="X80" s="49">
        <v>0</v>
      </c>
      <c r="Y80" s="49">
        <f t="shared" ref="Y80:Y96" si="31">X80/$C80</f>
        <v>0</v>
      </c>
      <c r="Z80" s="49">
        <v>0</v>
      </c>
      <c r="AA80" s="49">
        <f t="shared" ref="AA80:AA86" si="32">Z80/$C80</f>
        <v>0</v>
      </c>
      <c r="AB80" s="49">
        <v>0</v>
      </c>
      <c r="AC80" s="49">
        <f t="shared" ref="AC80:AC96" si="33">AB80/$C80</f>
        <v>0</v>
      </c>
      <c r="AD80" s="50">
        <f>D80+F80+H80+J80+L80+N80+P80+R80+T80+V80+X80+Z80+AB80</f>
        <v>611872</v>
      </c>
      <c r="AE80" s="49">
        <f t="shared" ref="AE80:AE96" si="34">AD80/$C80</f>
        <v>1614.4379947229552</v>
      </c>
    </row>
    <row r="81" spans="1:31">
      <c r="A81" s="67">
        <v>329001</v>
      </c>
      <c r="B81" s="69" t="s">
        <v>83</v>
      </c>
      <c r="C81" s="53">
        <v>367</v>
      </c>
      <c r="D81" s="31">
        <v>209790</v>
      </c>
      <c r="E81" s="31">
        <f t="shared" si="21"/>
        <v>571.63487738419622</v>
      </c>
      <c r="F81" s="31">
        <v>8812</v>
      </c>
      <c r="G81" s="31">
        <f t="shared" si="22"/>
        <v>24.010899182561307</v>
      </c>
      <c r="H81" s="31">
        <v>24847</v>
      </c>
      <c r="I81" s="31">
        <f t="shared" si="23"/>
        <v>67.702997275204353</v>
      </c>
      <c r="J81" s="31">
        <v>412658</v>
      </c>
      <c r="K81" s="31">
        <f t="shared" si="24"/>
        <v>1124.4087193460491</v>
      </c>
      <c r="L81" s="31">
        <v>15136</v>
      </c>
      <c r="M81" s="31">
        <f t="shared" si="25"/>
        <v>41.242506811989102</v>
      </c>
      <c r="N81" s="31">
        <v>0</v>
      </c>
      <c r="O81" s="31">
        <f t="shared" si="26"/>
        <v>0</v>
      </c>
      <c r="P81" s="31">
        <v>0</v>
      </c>
      <c r="Q81" s="31">
        <f t="shared" si="27"/>
        <v>0</v>
      </c>
      <c r="R81" s="31">
        <v>2213</v>
      </c>
      <c r="S81" s="31">
        <f t="shared" si="28"/>
        <v>6.0299727520435971</v>
      </c>
      <c r="T81" s="31">
        <v>17844</v>
      </c>
      <c r="U81" s="31">
        <f t="shared" si="29"/>
        <v>48.621253405994551</v>
      </c>
      <c r="V81" s="31">
        <v>4980</v>
      </c>
      <c r="W81" s="31">
        <f t="shared" si="30"/>
        <v>13.569482288828338</v>
      </c>
      <c r="X81" s="31">
        <v>0</v>
      </c>
      <c r="Y81" s="31">
        <f t="shared" si="31"/>
        <v>0</v>
      </c>
      <c r="Z81" s="31">
        <v>0</v>
      </c>
      <c r="AA81" s="31">
        <f t="shared" si="32"/>
        <v>0</v>
      </c>
      <c r="AB81" s="31">
        <v>140</v>
      </c>
      <c r="AC81" s="31">
        <f t="shared" si="33"/>
        <v>0.38147138964577659</v>
      </c>
      <c r="AD81" s="40">
        <f>D81+F81+H81+J81+L81+N81+P81+R81+T81+V81+X81+Z81+AB81</f>
        <v>696420</v>
      </c>
      <c r="AE81" s="31">
        <f t="shared" si="34"/>
        <v>1897.6021798365123</v>
      </c>
    </row>
    <row r="82" spans="1:31">
      <c r="A82" s="67">
        <v>331001</v>
      </c>
      <c r="B82" s="69" t="s">
        <v>84</v>
      </c>
      <c r="C82" s="53">
        <v>627</v>
      </c>
      <c r="D82" s="31">
        <v>323745</v>
      </c>
      <c r="E82" s="31">
        <f t="shared" si="21"/>
        <v>516.33971291866033</v>
      </c>
      <c r="F82" s="31">
        <v>230327</v>
      </c>
      <c r="G82" s="31">
        <f t="shared" si="22"/>
        <v>367.34768740031899</v>
      </c>
      <c r="H82" s="31">
        <v>54629</v>
      </c>
      <c r="I82" s="31">
        <f t="shared" si="23"/>
        <v>87.127591706539079</v>
      </c>
      <c r="J82" s="31">
        <v>0</v>
      </c>
      <c r="K82" s="31">
        <f t="shared" si="24"/>
        <v>0</v>
      </c>
      <c r="L82" s="31">
        <v>0</v>
      </c>
      <c r="M82" s="31">
        <f t="shared" si="25"/>
        <v>0</v>
      </c>
      <c r="N82" s="31">
        <v>164040</v>
      </c>
      <c r="O82" s="31">
        <f t="shared" si="26"/>
        <v>261.6267942583732</v>
      </c>
      <c r="P82" s="31">
        <v>0</v>
      </c>
      <c r="Q82" s="31">
        <f t="shared" si="27"/>
        <v>0</v>
      </c>
      <c r="R82" s="31">
        <v>22468</v>
      </c>
      <c r="S82" s="31">
        <f t="shared" si="28"/>
        <v>35.834130781499205</v>
      </c>
      <c r="T82" s="31">
        <v>32839</v>
      </c>
      <c r="U82" s="31">
        <f t="shared" si="29"/>
        <v>52.374800637958536</v>
      </c>
      <c r="V82" s="31">
        <v>0</v>
      </c>
      <c r="W82" s="31">
        <f t="shared" si="30"/>
        <v>0</v>
      </c>
      <c r="X82" s="31">
        <v>0</v>
      </c>
      <c r="Y82" s="31">
        <f t="shared" si="31"/>
        <v>0</v>
      </c>
      <c r="Z82" s="31">
        <v>0</v>
      </c>
      <c r="AA82" s="31">
        <f t="shared" si="32"/>
        <v>0</v>
      </c>
      <c r="AB82" s="31">
        <v>7308</v>
      </c>
      <c r="AC82" s="31">
        <f t="shared" si="33"/>
        <v>11.655502392344498</v>
      </c>
      <c r="AD82" s="40">
        <f t="shared" ref="AD82:AD95" si="35">D82+F82+H82+J82+L82+N82+P82+R82+T82+V82+X82+Z82+AB82</f>
        <v>835356</v>
      </c>
      <c r="AE82" s="31">
        <f t="shared" si="34"/>
        <v>1332.3062200956938</v>
      </c>
    </row>
    <row r="83" spans="1:31">
      <c r="A83" s="67">
        <v>333001</v>
      </c>
      <c r="B83" s="69" t="s">
        <v>85</v>
      </c>
      <c r="C83" s="53">
        <v>697</v>
      </c>
      <c r="D83" s="31">
        <v>342009</v>
      </c>
      <c r="E83" s="31">
        <f t="shared" si="21"/>
        <v>490.68723098995696</v>
      </c>
      <c r="F83" s="31">
        <v>0</v>
      </c>
      <c r="G83" s="31">
        <f t="shared" si="22"/>
        <v>0</v>
      </c>
      <c r="H83" s="31">
        <v>32303</v>
      </c>
      <c r="I83" s="31">
        <f t="shared" si="23"/>
        <v>46.34576757532281</v>
      </c>
      <c r="J83" s="31">
        <v>592348</v>
      </c>
      <c r="K83" s="31">
        <f t="shared" si="24"/>
        <v>849.85365853658539</v>
      </c>
      <c r="L83" s="31">
        <v>0</v>
      </c>
      <c r="M83" s="31">
        <f t="shared" si="25"/>
        <v>0</v>
      </c>
      <c r="N83" s="31">
        <v>0</v>
      </c>
      <c r="O83" s="31">
        <f t="shared" si="26"/>
        <v>0</v>
      </c>
      <c r="P83" s="31">
        <v>0</v>
      </c>
      <c r="Q83" s="31">
        <f t="shared" si="27"/>
        <v>0</v>
      </c>
      <c r="R83" s="31">
        <v>8916</v>
      </c>
      <c r="S83" s="31">
        <f t="shared" si="28"/>
        <v>12.79196556671449</v>
      </c>
      <c r="T83" s="31">
        <v>15535</v>
      </c>
      <c r="U83" s="31">
        <f t="shared" si="29"/>
        <v>22.288378766140603</v>
      </c>
      <c r="V83" s="31">
        <v>37765</v>
      </c>
      <c r="W83" s="31">
        <f t="shared" si="30"/>
        <v>54.182209469153513</v>
      </c>
      <c r="X83" s="31">
        <v>0</v>
      </c>
      <c r="Y83" s="31">
        <f t="shared" si="31"/>
        <v>0</v>
      </c>
      <c r="Z83" s="31">
        <v>0</v>
      </c>
      <c r="AA83" s="31">
        <f t="shared" si="32"/>
        <v>0</v>
      </c>
      <c r="AB83" s="31">
        <v>16193</v>
      </c>
      <c r="AC83" s="31">
        <f t="shared" si="33"/>
        <v>23.23242467718795</v>
      </c>
      <c r="AD83" s="40">
        <f t="shared" si="35"/>
        <v>1045069</v>
      </c>
      <c r="AE83" s="31">
        <f t="shared" si="34"/>
        <v>1499.3816355810618</v>
      </c>
    </row>
    <row r="84" spans="1:31">
      <c r="A84" s="68">
        <v>336001</v>
      </c>
      <c r="B84" s="72" t="s">
        <v>86</v>
      </c>
      <c r="C84" s="52">
        <v>653</v>
      </c>
      <c r="D84" s="30">
        <v>336701</v>
      </c>
      <c r="E84" s="30">
        <f t="shared" si="21"/>
        <v>515.62174578866768</v>
      </c>
      <c r="F84" s="30">
        <v>11189</v>
      </c>
      <c r="G84" s="30">
        <f t="shared" si="22"/>
        <v>17.134762633996939</v>
      </c>
      <c r="H84" s="30">
        <v>45149</v>
      </c>
      <c r="I84" s="30">
        <f t="shared" si="23"/>
        <v>69.14088820826953</v>
      </c>
      <c r="J84" s="30">
        <v>592411</v>
      </c>
      <c r="K84" s="30">
        <f t="shared" si="24"/>
        <v>907.21439509954064</v>
      </c>
      <c r="L84" s="30">
        <v>46010</v>
      </c>
      <c r="M84" s="30">
        <f t="shared" si="25"/>
        <v>70.459418070444102</v>
      </c>
      <c r="N84" s="30">
        <v>0</v>
      </c>
      <c r="O84" s="30">
        <f t="shared" si="26"/>
        <v>0</v>
      </c>
      <c r="P84" s="30">
        <v>0</v>
      </c>
      <c r="Q84" s="30">
        <f t="shared" si="27"/>
        <v>0</v>
      </c>
      <c r="R84" s="30">
        <v>16006</v>
      </c>
      <c r="S84" s="30">
        <f t="shared" si="28"/>
        <v>24.511485451761104</v>
      </c>
      <c r="T84" s="30">
        <v>25800</v>
      </c>
      <c r="U84" s="30">
        <f t="shared" si="29"/>
        <v>39.509954058192953</v>
      </c>
      <c r="V84" s="30">
        <v>0</v>
      </c>
      <c r="W84" s="30">
        <f t="shared" si="30"/>
        <v>0</v>
      </c>
      <c r="X84" s="30">
        <v>0</v>
      </c>
      <c r="Y84" s="30">
        <f t="shared" si="31"/>
        <v>0</v>
      </c>
      <c r="Z84" s="30">
        <v>0</v>
      </c>
      <c r="AA84" s="30">
        <f t="shared" si="32"/>
        <v>0</v>
      </c>
      <c r="AB84" s="30">
        <v>13649</v>
      </c>
      <c r="AC84" s="30">
        <f t="shared" si="33"/>
        <v>20.901990811638591</v>
      </c>
      <c r="AD84" s="77">
        <f t="shared" si="35"/>
        <v>1086915</v>
      </c>
      <c r="AE84" s="30">
        <f t="shared" si="34"/>
        <v>1664.4946401225116</v>
      </c>
    </row>
    <row r="85" spans="1:31">
      <c r="A85" s="73">
        <v>337001</v>
      </c>
      <c r="B85" s="71" t="s">
        <v>87</v>
      </c>
      <c r="C85" s="53">
        <v>942</v>
      </c>
      <c r="D85" s="49">
        <v>480977</v>
      </c>
      <c r="E85" s="49">
        <f t="shared" si="21"/>
        <v>510.59129511677281</v>
      </c>
      <c r="F85" s="49">
        <v>503071</v>
      </c>
      <c r="G85" s="49">
        <f t="shared" si="22"/>
        <v>534.04564755838646</v>
      </c>
      <c r="H85" s="49">
        <v>120843</v>
      </c>
      <c r="I85" s="49">
        <f t="shared" si="23"/>
        <v>128.28343949044586</v>
      </c>
      <c r="J85" s="49">
        <v>0</v>
      </c>
      <c r="K85" s="49">
        <f t="shared" si="24"/>
        <v>0</v>
      </c>
      <c r="L85" s="49">
        <v>0</v>
      </c>
      <c r="M85" s="49">
        <f t="shared" si="25"/>
        <v>0</v>
      </c>
      <c r="N85" s="49">
        <v>121081</v>
      </c>
      <c r="O85" s="49">
        <f t="shared" si="26"/>
        <v>128.53609341825901</v>
      </c>
      <c r="P85" s="49">
        <v>0</v>
      </c>
      <c r="Q85" s="49">
        <f t="shared" si="27"/>
        <v>0</v>
      </c>
      <c r="R85" s="49">
        <v>30840</v>
      </c>
      <c r="S85" s="49">
        <f t="shared" si="28"/>
        <v>32.738853503184714</v>
      </c>
      <c r="T85" s="49">
        <v>51721</v>
      </c>
      <c r="U85" s="49">
        <f t="shared" si="29"/>
        <v>54.905520169851378</v>
      </c>
      <c r="V85" s="49">
        <v>0</v>
      </c>
      <c r="W85" s="49">
        <f t="shared" si="30"/>
        <v>0</v>
      </c>
      <c r="X85" s="49">
        <v>0</v>
      </c>
      <c r="Y85" s="49">
        <f t="shared" si="31"/>
        <v>0</v>
      </c>
      <c r="Z85" s="49">
        <v>0</v>
      </c>
      <c r="AA85" s="49">
        <f t="shared" si="32"/>
        <v>0</v>
      </c>
      <c r="AB85" s="49">
        <v>0</v>
      </c>
      <c r="AC85" s="49">
        <f t="shared" si="33"/>
        <v>0</v>
      </c>
      <c r="AD85" s="40">
        <f t="shared" si="35"/>
        <v>1308533</v>
      </c>
      <c r="AE85" s="49">
        <f t="shared" si="34"/>
        <v>1389.1008492569001</v>
      </c>
    </row>
    <row r="86" spans="1:31">
      <c r="A86" s="67">
        <v>339001</v>
      </c>
      <c r="B86" s="69" t="s">
        <v>88</v>
      </c>
      <c r="C86" s="53">
        <v>395</v>
      </c>
      <c r="D86" s="31">
        <v>164662</v>
      </c>
      <c r="E86" s="31">
        <f t="shared" si="21"/>
        <v>416.86582278481012</v>
      </c>
      <c r="F86" s="31">
        <v>118492</v>
      </c>
      <c r="G86" s="31">
        <f t="shared" si="22"/>
        <v>299.97974683544305</v>
      </c>
      <c r="H86" s="31">
        <v>27712</v>
      </c>
      <c r="I86" s="31">
        <f t="shared" si="23"/>
        <v>70.15696202531646</v>
      </c>
      <c r="J86" s="31">
        <v>378</v>
      </c>
      <c r="K86" s="31">
        <f t="shared" si="24"/>
        <v>0.95696202531645569</v>
      </c>
      <c r="L86" s="31">
        <v>0</v>
      </c>
      <c r="M86" s="31">
        <f t="shared" si="25"/>
        <v>0</v>
      </c>
      <c r="N86" s="31">
        <v>1327</v>
      </c>
      <c r="O86" s="31">
        <f t="shared" si="26"/>
        <v>3.3594936708860761</v>
      </c>
      <c r="P86" s="31">
        <v>0</v>
      </c>
      <c r="Q86" s="31">
        <f t="shared" si="27"/>
        <v>0</v>
      </c>
      <c r="R86" s="31">
        <v>11610</v>
      </c>
      <c r="S86" s="31">
        <f t="shared" si="28"/>
        <v>29.39240506329114</v>
      </c>
      <c r="T86" s="31">
        <v>52861</v>
      </c>
      <c r="U86" s="31">
        <f t="shared" si="29"/>
        <v>133.8253164556962</v>
      </c>
      <c r="V86" s="31">
        <v>0</v>
      </c>
      <c r="W86" s="31">
        <f t="shared" si="30"/>
        <v>0</v>
      </c>
      <c r="X86" s="31">
        <v>0</v>
      </c>
      <c r="Y86" s="31">
        <f t="shared" si="31"/>
        <v>0</v>
      </c>
      <c r="Z86" s="31">
        <v>0</v>
      </c>
      <c r="AA86" s="31">
        <f t="shared" si="32"/>
        <v>0</v>
      </c>
      <c r="AB86" s="31">
        <v>5963</v>
      </c>
      <c r="AC86" s="31">
        <f t="shared" si="33"/>
        <v>15.09620253164557</v>
      </c>
      <c r="AD86" s="40">
        <f t="shared" si="35"/>
        <v>383005</v>
      </c>
      <c r="AE86" s="31">
        <f t="shared" si="34"/>
        <v>969.63291139240505</v>
      </c>
    </row>
    <row r="87" spans="1:31">
      <c r="A87" s="67">
        <v>340001</v>
      </c>
      <c r="B87" s="69" t="s">
        <v>92</v>
      </c>
      <c r="C87" s="53">
        <v>103</v>
      </c>
      <c r="D87" s="31">
        <v>65702</v>
      </c>
      <c r="E87" s="31">
        <f>D87/$C87</f>
        <v>637.88349514563106</v>
      </c>
      <c r="F87" s="31">
        <v>2834</v>
      </c>
      <c r="G87" s="31">
        <f>F87/$C87</f>
        <v>27.514563106796118</v>
      </c>
      <c r="H87" s="31">
        <v>9904</v>
      </c>
      <c r="I87" s="31">
        <f>H87/$C87</f>
        <v>96.15533980582525</v>
      </c>
      <c r="J87" s="31">
        <v>141732</v>
      </c>
      <c r="K87" s="31">
        <f>J87/$C87</f>
        <v>1376.0388349514562</v>
      </c>
      <c r="L87" s="31">
        <v>0</v>
      </c>
      <c r="M87" s="31">
        <f>L87/$C87</f>
        <v>0</v>
      </c>
      <c r="N87" s="31">
        <v>204</v>
      </c>
      <c r="O87" s="31">
        <f>N87/$C87</f>
        <v>1.9805825242718447</v>
      </c>
      <c r="P87" s="31">
        <v>0</v>
      </c>
      <c r="Q87" s="31">
        <f>P87/$C87</f>
        <v>0</v>
      </c>
      <c r="R87" s="31">
        <v>550</v>
      </c>
      <c r="S87" s="31">
        <f>R87/$C87</f>
        <v>5.3398058252427187</v>
      </c>
      <c r="T87" s="31">
        <v>465</v>
      </c>
      <c r="U87" s="31">
        <f>T87/$C87</f>
        <v>4.5145631067961167</v>
      </c>
      <c r="V87" s="31">
        <v>0</v>
      </c>
      <c r="W87" s="31">
        <f>V87/$C87</f>
        <v>0</v>
      </c>
      <c r="X87" s="31">
        <v>0</v>
      </c>
      <c r="Y87" s="31">
        <f>X87/$C87</f>
        <v>0</v>
      </c>
      <c r="Z87" s="31">
        <v>0</v>
      </c>
      <c r="AA87" s="31">
        <f>Z87/$C87</f>
        <v>0</v>
      </c>
      <c r="AB87" s="31">
        <v>0</v>
      </c>
      <c r="AC87" s="31">
        <f>AB87/$C87</f>
        <v>0</v>
      </c>
      <c r="AD87" s="40">
        <f t="shared" si="35"/>
        <v>221391</v>
      </c>
      <c r="AE87" s="31">
        <f>AD87/$C87</f>
        <v>2149.4271844660193</v>
      </c>
    </row>
    <row r="88" spans="1:31">
      <c r="A88" s="67">
        <v>341001</v>
      </c>
      <c r="B88" s="69" t="s">
        <v>94</v>
      </c>
      <c r="C88" s="53">
        <v>364</v>
      </c>
      <c r="D88" s="31">
        <v>220468</v>
      </c>
      <c r="E88" s="31">
        <f>D88/$C88</f>
        <v>605.68131868131866</v>
      </c>
      <c r="F88" s="31">
        <v>3577</v>
      </c>
      <c r="G88" s="31">
        <f>F88/$C88</f>
        <v>9.8269230769230766</v>
      </c>
      <c r="H88" s="31">
        <v>23823</v>
      </c>
      <c r="I88" s="31">
        <f>H88/$C88</f>
        <v>65.447802197802204</v>
      </c>
      <c r="J88" s="31">
        <v>381324</v>
      </c>
      <c r="K88" s="31">
        <f>J88/$C88</f>
        <v>1047.5934065934066</v>
      </c>
      <c r="L88" s="31">
        <v>0</v>
      </c>
      <c r="M88" s="31">
        <f>L88/$C88</f>
        <v>0</v>
      </c>
      <c r="N88" s="31">
        <v>0</v>
      </c>
      <c r="O88" s="31">
        <f>N88/$C88</f>
        <v>0</v>
      </c>
      <c r="P88" s="31">
        <v>0</v>
      </c>
      <c r="Q88" s="31">
        <f>P88/$C88</f>
        <v>0</v>
      </c>
      <c r="R88" s="31">
        <v>31568</v>
      </c>
      <c r="S88" s="31">
        <f>R88/$C88</f>
        <v>86.72527472527473</v>
      </c>
      <c r="T88" s="31">
        <v>3324</v>
      </c>
      <c r="U88" s="31">
        <f>T88/$C88</f>
        <v>9.1318681318681314</v>
      </c>
      <c r="V88" s="31">
        <v>0</v>
      </c>
      <c r="W88" s="31">
        <f>V88/$C88</f>
        <v>0</v>
      </c>
      <c r="X88" s="31">
        <v>2479</v>
      </c>
      <c r="Y88" s="31">
        <f>X88/$C88</f>
        <v>6.8104395604395602</v>
      </c>
      <c r="Z88" s="31">
        <v>0</v>
      </c>
      <c r="AA88" s="31">
        <f>Z88/$C88</f>
        <v>0</v>
      </c>
      <c r="AB88" s="31">
        <v>0</v>
      </c>
      <c r="AC88" s="31">
        <f>AB88/$C88</f>
        <v>0</v>
      </c>
      <c r="AD88" s="40">
        <f t="shared" si="35"/>
        <v>666563</v>
      </c>
      <c r="AE88" s="31">
        <f>AD88/$C88</f>
        <v>1831.217032967033</v>
      </c>
    </row>
    <row r="89" spans="1:31">
      <c r="A89" s="67">
        <v>343001</v>
      </c>
      <c r="B89" s="72" t="s">
        <v>95</v>
      </c>
      <c r="C89" s="52">
        <v>208</v>
      </c>
      <c r="D89" s="30">
        <v>175362</v>
      </c>
      <c r="E89" s="30">
        <f>D89/$C89</f>
        <v>843.08653846153845</v>
      </c>
      <c r="F89" s="30">
        <v>2010</v>
      </c>
      <c r="G89" s="30">
        <f>F89/$C89</f>
        <v>9.6634615384615383</v>
      </c>
      <c r="H89" s="30">
        <v>16947</v>
      </c>
      <c r="I89" s="30">
        <f>H89/$C89</f>
        <v>81.475961538461533</v>
      </c>
      <c r="J89" s="30">
        <v>223824</v>
      </c>
      <c r="K89" s="30">
        <f>J89/$C89</f>
        <v>1076.0769230769231</v>
      </c>
      <c r="L89" s="30">
        <v>0</v>
      </c>
      <c r="M89" s="30">
        <f>L89/$C89</f>
        <v>0</v>
      </c>
      <c r="N89" s="30">
        <v>0</v>
      </c>
      <c r="O89" s="30">
        <f>N89/$C89</f>
        <v>0</v>
      </c>
      <c r="P89" s="30">
        <v>0</v>
      </c>
      <c r="Q89" s="30">
        <f>P89/$C89</f>
        <v>0</v>
      </c>
      <c r="R89" s="30">
        <v>4894</v>
      </c>
      <c r="S89" s="30">
        <f>R89/$C89</f>
        <v>23.528846153846153</v>
      </c>
      <c r="T89" s="30">
        <v>6206</v>
      </c>
      <c r="U89" s="30">
        <f>T89/$C89</f>
        <v>29.83653846153846</v>
      </c>
      <c r="V89" s="30">
        <v>0</v>
      </c>
      <c r="W89" s="30">
        <f>V89/$C89</f>
        <v>0</v>
      </c>
      <c r="X89" s="30">
        <v>0</v>
      </c>
      <c r="Y89" s="30">
        <f>X89/$C89</f>
        <v>0</v>
      </c>
      <c r="Z89" s="30">
        <v>0</v>
      </c>
      <c r="AA89" s="30">
        <f>Z89/$C89</f>
        <v>0</v>
      </c>
      <c r="AB89" s="30">
        <v>0</v>
      </c>
      <c r="AC89" s="30">
        <f>AB89/$C89</f>
        <v>0</v>
      </c>
      <c r="AD89" s="77">
        <f t="shared" si="35"/>
        <v>429243</v>
      </c>
      <c r="AE89" s="30">
        <f>AD89/$C89</f>
        <v>2063.6682692307691</v>
      </c>
    </row>
    <row r="90" spans="1:31">
      <c r="A90" s="73">
        <v>343002</v>
      </c>
      <c r="B90" s="71" t="s">
        <v>115</v>
      </c>
      <c r="C90" s="53">
        <v>1246</v>
      </c>
      <c r="D90" s="49">
        <v>74407</v>
      </c>
      <c r="E90" s="49">
        <f t="shared" ref="E90:E91" si="36">D90/$C90</f>
        <v>59.716693418940608</v>
      </c>
      <c r="F90" s="49">
        <v>65548</v>
      </c>
      <c r="G90" s="49">
        <f t="shared" ref="G90:G91" si="37">F90/$C90</f>
        <v>52.606741573033709</v>
      </c>
      <c r="H90" s="49">
        <v>15330</v>
      </c>
      <c r="I90" s="49">
        <f t="shared" ref="I90:I91" si="38">H90/$C90</f>
        <v>12.303370786516854</v>
      </c>
      <c r="J90" s="49">
        <v>0</v>
      </c>
      <c r="K90" s="49">
        <f t="shared" ref="K90:K91" si="39">J90/$C90</f>
        <v>0</v>
      </c>
      <c r="L90" s="49">
        <v>0</v>
      </c>
      <c r="M90" s="49">
        <f t="shared" ref="M90:M91" si="40">L90/$C90</f>
        <v>0</v>
      </c>
      <c r="N90" s="49">
        <v>10935</v>
      </c>
      <c r="O90" s="49">
        <f t="shared" ref="O90:O91" si="41">N90/$C90</f>
        <v>8.7760834670947023</v>
      </c>
      <c r="P90" s="49">
        <v>0</v>
      </c>
      <c r="Q90" s="49">
        <f t="shared" ref="Q90:Q91" si="42">P90/$C90</f>
        <v>0</v>
      </c>
      <c r="R90" s="49">
        <v>9687</v>
      </c>
      <c r="S90" s="49">
        <f t="shared" ref="S90:S91" si="43">R90/$C90</f>
        <v>7.7744783306581056</v>
      </c>
      <c r="T90" s="49">
        <v>876</v>
      </c>
      <c r="U90" s="49">
        <f t="shared" ref="U90:U91" si="44">T90/$C90</f>
        <v>0.7030497592295345</v>
      </c>
      <c r="V90" s="49">
        <v>0</v>
      </c>
      <c r="W90" s="49">
        <f t="shared" ref="W90:W91" si="45">V90/$C90</f>
        <v>0</v>
      </c>
      <c r="X90" s="49">
        <v>0</v>
      </c>
      <c r="Y90" s="49">
        <f t="shared" ref="Y90:Y91" si="46">X90/$C90</f>
        <v>0</v>
      </c>
      <c r="Z90" s="49">
        <v>0</v>
      </c>
      <c r="AA90" s="49">
        <f t="shared" ref="AA90:AA91" si="47">Z90/$C90</f>
        <v>0</v>
      </c>
      <c r="AB90" s="49">
        <v>0</v>
      </c>
      <c r="AC90" s="49">
        <f t="shared" ref="AC90:AC91" si="48">AB90/$C90</f>
        <v>0</v>
      </c>
      <c r="AD90" s="40">
        <f t="shared" si="35"/>
        <v>176783</v>
      </c>
      <c r="AE90" s="49">
        <f t="shared" ref="AE90:AE91" si="49">AD90/$C90</f>
        <v>141.88041733547351</v>
      </c>
    </row>
    <row r="91" spans="1:31">
      <c r="A91" s="74">
        <v>344001</v>
      </c>
      <c r="B91" s="75" t="s">
        <v>125</v>
      </c>
      <c r="C91" s="53">
        <v>296</v>
      </c>
      <c r="D91" s="31">
        <v>82906</v>
      </c>
      <c r="E91" s="31">
        <f t="shared" si="36"/>
        <v>280.08783783783781</v>
      </c>
      <c r="F91" s="31">
        <v>93710</v>
      </c>
      <c r="G91" s="31">
        <f t="shared" si="37"/>
        <v>316.58783783783781</v>
      </c>
      <c r="H91" s="31">
        <v>21915</v>
      </c>
      <c r="I91" s="31">
        <f t="shared" si="38"/>
        <v>74.037162162162161</v>
      </c>
      <c r="J91" s="31">
        <v>0</v>
      </c>
      <c r="K91" s="31">
        <f t="shared" si="39"/>
        <v>0</v>
      </c>
      <c r="L91" s="31">
        <v>0</v>
      </c>
      <c r="M91" s="31">
        <f t="shared" si="40"/>
        <v>0</v>
      </c>
      <c r="N91" s="31">
        <v>0</v>
      </c>
      <c r="O91" s="31">
        <f t="shared" si="41"/>
        <v>0</v>
      </c>
      <c r="P91" s="31">
        <v>0</v>
      </c>
      <c r="Q91" s="31">
        <f t="shared" si="42"/>
        <v>0</v>
      </c>
      <c r="R91" s="31">
        <v>12048</v>
      </c>
      <c r="S91" s="31">
        <f t="shared" si="43"/>
        <v>40.702702702702702</v>
      </c>
      <c r="T91" s="31">
        <v>10575</v>
      </c>
      <c r="U91" s="31">
        <f t="shared" si="44"/>
        <v>35.726351351351354</v>
      </c>
      <c r="V91" s="31">
        <v>0</v>
      </c>
      <c r="W91" s="31">
        <f t="shared" si="45"/>
        <v>0</v>
      </c>
      <c r="X91" s="31">
        <v>0</v>
      </c>
      <c r="Y91" s="31">
        <f t="shared" si="46"/>
        <v>0</v>
      </c>
      <c r="Z91" s="31">
        <v>0</v>
      </c>
      <c r="AA91" s="31">
        <f t="shared" si="47"/>
        <v>0</v>
      </c>
      <c r="AB91" s="31">
        <v>0</v>
      </c>
      <c r="AC91" s="31">
        <f t="shared" si="48"/>
        <v>0</v>
      </c>
      <c r="AD91" s="40">
        <f t="shared" si="35"/>
        <v>221154</v>
      </c>
      <c r="AE91" s="31">
        <f t="shared" si="49"/>
        <v>747.14189189189187</v>
      </c>
    </row>
    <row r="92" spans="1:31">
      <c r="A92" s="67">
        <v>345001</v>
      </c>
      <c r="B92" s="69" t="s">
        <v>116</v>
      </c>
      <c r="C92" s="53">
        <v>597</v>
      </c>
      <c r="D92" s="31">
        <v>187668</v>
      </c>
      <c r="E92" s="31">
        <f>D92/$C92</f>
        <v>314.35175879396985</v>
      </c>
      <c r="F92" s="31">
        <v>68590</v>
      </c>
      <c r="G92" s="31">
        <f>F92/$C92</f>
        <v>114.89112227805695</v>
      </c>
      <c r="H92" s="31">
        <v>16040</v>
      </c>
      <c r="I92" s="31">
        <f>H92/$C92</f>
        <v>26.867671691792296</v>
      </c>
      <c r="J92" s="31">
        <v>0</v>
      </c>
      <c r="K92" s="31">
        <f>J92/$C92</f>
        <v>0</v>
      </c>
      <c r="L92" s="31">
        <v>0</v>
      </c>
      <c r="M92" s="31">
        <f>L92/$C92</f>
        <v>0</v>
      </c>
      <c r="N92" s="31">
        <v>0</v>
      </c>
      <c r="O92" s="31">
        <f>N92/$C92</f>
        <v>0</v>
      </c>
      <c r="P92" s="31">
        <v>0</v>
      </c>
      <c r="Q92" s="31">
        <f>P92/$C92</f>
        <v>0</v>
      </c>
      <c r="R92" s="31">
        <v>14933</v>
      </c>
      <c r="S92" s="31">
        <f>R92/$C92</f>
        <v>25.013400335008374</v>
      </c>
      <c r="T92" s="31">
        <v>341</v>
      </c>
      <c r="U92" s="31">
        <f>T92/$C92</f>
        <v>0.57118927973199329</v>
      </c>
      <c r="V92" s="31">
        <v>0</v>
      </c>
      <c r="W92" s="31">
        <f>V92/$C92</f>
        <v>0</v>
      </c>
      <c r="X92" s="31">
        <v>0</v>
      </c>
      <c r="Y92" s="31">
        <f>X92/$C92</f>
        <v>0</v>
      </c>
      <c r="Z92" s="31">
        <v>0</v>
      </c>
      <c r="AA92" s="31">
        <f>Z92/$C92</f>
        <v>0</v>
      </c>
      <c r="AB92" s="31">
        <v>0</v>
      </c>
      <c r="AC92" s="31">
        <f>AB92/$C92</f>
        <v>0</v>
      </c>
      <c r="AD92" s="40">
        <f t="shared" si="35"/>
        <v>287572</v>
      </c>
      <c r="AE92" s="31">
        <f>AD92/$C92</f>
        <v>481.69514237855947</v>
      </c>
    </row>
    <row r="93" spans="1:31">
      <c r="A93" s="67">
        <v>346001</v>
      </c>
      <c r="B93" s="69" t="s">
        <v>126</v>
      </c>
      <c r="C93" s="53">
        <v>625</v>
      </c>
      <c r="D93" s="31">
        <v>65000</v>
      </c>
      <c r="E93" s="31">
        <f>D93/$C93</f>
        <v>104</v>
      </c>
      <c r="F93" s="31">
        <v>132767</v>
      </c>
      <c r="G93" s="31">
        <f>F93/$C93</f>
        <v>212.4272</v>
      </c>
      <c r="H93" s="31">
        <v>31143</v>
      </c>
      <c r="I93" s="31">
        <f>H93/$C93</f>
        <v>49.828800000000001</v>
      </c>
      <c r="J93" s="31">
        <v>0</v>
      </c>
      <c r="K93" s="31">
        <f>J93/$C93</f>
        <v>0</v>
      </c>
      <c r="L93" s="31">
        <v>0</v>
      </c>
      <c r="M93" s="31">
        <f>L93/$C93</f>
        <v>0</v>
      </c>
      <c r="N93" s="31">
        <v>2830</v>
      </c>
      <c r="O93" s="31">
        <f>N93/$C93</f>
        <v>4.5279999999999996</v>
      </c>
      <c r="P93" s="31">
        <v>0</v>
      </c>
      <c r="Q93" s="31">
        <f>P93/$C93</f>
        <v>0</v>
      </c>
      <c r="R93" s="31">
        <v>22147</v>
      </c>
      <c r="S93" s="31">
        <f>R93/$C93</f>
        <v>35.435200000000002</v>
      </c>
      <c r="T93" s="31">
        <v>27831</v>
      </c>
      <c r="U93" s="31">
        <f>T93/$C93</f>
        <v>44.529600000000002</v>
      </c>
      <c r="V93" s="31">
        <v>0</v>
      </c>
      <c r="W93" s="31">
        <f>V93/$C93</f>
        <v>0</v>
      </c>
      <c r="X93" s="31">
        <v>0</v>
      </c>
      <c r="Y93" s="31">
        <f>X93/$C93</f>
        <v>0</v>
      </c>
      <c r="Z93" s="31">
        <v>0</v>
      </c>
      <c r="AA93" s="31">
        <f>Z93/$C93</f>
        <v>0</v>
      </c>
      <c r="AB93" s="31">
        <v>0</v>
      </c>
      <c r="AC93" s="31">
        <f>AB93/$C93</f>
        <v>0</v>
      </c>
      <c r="AD93" s="40">
        <f t="shared" si="35"/>
        <v>281718</v>
      </c>
      <c r="AE93" s="31">
        <f>AD93/$C93</f>
        <v>450.74880000000002</v>
      </c>
    </row>
    <row r="94" spans="1:31">
      <c r="A94" s="68">
        <v>347001</v>
      </c>
      <c r="B94" s="72" t="s">
        <v>117</v>
      </c>
      <c r="C94" s="52">
        <v>119</v>
      </c>
      <c r="D94" s="30">
        <v>89479</v>
      </c>
      <c r="E94" s="30">
        <f>D94/$C94</f>
        <v>751.92436974789916</v>
      </c>
      <c r="F94" s="30">
        <v>30781</v>
      </c>
      <c r="G94" s="30">
        <f>F94/$C94</f>
        <v>258.66386554621846</v>
      </c>
      <c r="H94" s="30">
        <v>7852</v>
      </c>
      <c r="I94" s="30">
        <f>H94/$C94</f>
        <v>65.983193277310917</v>
      </c>
      <c r="J94" s="30">
        <v>0</v>
      </c>
      <c r="K94" s="30">
        <f>J94/$C94</f>
        <v>0</v>
      </c>
      <c r="L94" s="30">
        <v>0</v>
      </c>
      <c r="M94" s="30">
        <f>L94/$C94</f>
        <v>0</v>
      </c>
      <c r="N94" s="30">
        <v>33725</v>
      </c>
      <c r="O94" s="30">
        <f>N94/$C94</f>
        <v>283.40336134453781</v>
      </c>
      <c r="P94" s="30">
        <v>0</v>
      </c>
      <c r="Q94" s="30">
        <f>P94/$C94</f>
        <v>0</v>
      </c>
      <c r="R94" s="30">
        <v>5849</v>
      </c>
      <c r="S94" s="30">
        <f>R94/$C94</f>
        <v>49.15126050420168</v>
      </c>
      <c r="T94" s="30">
        <v>4386</v>
      </c>
      <c r="U94" s="30">
        <f>T94/$C94</f>
        <v>36.857142857142854</v>
      </c>
      <c r="V94" s="30">
        <v>0</v>
      </c>
      <c r="W94" s="30">
        <f>V94/$C94</f>
        <v>0</v>
      </c>
      <c r="X94" s="30">
        <v>0</v>
      </c>
      <c r="Y94" s="30">
        <f>X94/$C94</f>
        <v>0</v>
      </c>
      <c r="Z94" s="30">
        <v>0</v>
      </c>
      <c r="AA94" s="30">
        <f>Z94/$C94</f>
        <v>0</v>
      </c>
      <c r="AB94" s="30">
        <v>0</v>
      </c>
      <c r="AC94" s="30">
        <f>AB94/$C94</f>
        <v>0</v>
      </c>
      <c r="AD94" s="77">
        <f t="shared" si="35"/>
        <v>172072</v>
      </c>
      <c r="AE94" s="30">
        <f>AD94/$C94</f>
        <v>1445.9831932773109</v>
      </c>
    </row>
    <row r="95" spans="1:31">
      <c r="A95" s="68">
        <v>348001</v>
      </c>
      <c r="B95" s="72" t="s">
        <v>127</v>
      </c>
      <c r="C95" s="66">
        <v>102</v>
      </c>
      <c r="D95" s="76">
        <v>48102</v>
      </c>
      <c r="E95" s="76">
        <f>D95/$C95</f>
        <v>471.58823529411762</v>
      </c>
      <c r="F95" s="76">
        <v>50875</v>
      </c>
      <c r="G95" s="76">
        <f>F95/$C95</f>
        <v>498.77450980392155</v>
      </c>
      <c r="H95" s="76">
        <v>13998</v>
      </c>
      <c r="I95" s="76">
        <f>H95/$C95</f>
        <v>137.23529411764707</v>
      </c>
      <c r="J95" s="76">
        <v>0</v>
      </c>
      <c r="K95" s="76">
        <f>J95/$C95</f>
        <v>0</v>
      </c>
      <c r="L95" s="76">
        <v>0</v>
      </c>
      <c r="M95" s="76">
        <f>L95/$C95</f>
        <v>0</v>
      </c>
      <c r="N95" s="76">
        <v>0</v>
      </c>
      <c r="O95" s="76">
        <f>N95/$C95</f>
        <v>0</v>
      </c>
      <c r="P95" s="76">
        <v>0</v>
      </c>
      <c r="Q95" s="76">
        <f>P95/$C95</f>
        <v>0</v>
      </c>
      <c r="R95" s="76">
        <v>4879</v>
      </c>
      <c r="S95" s="76">
        <f>R95/$C95</f>
        <v>47.833333333333336</v>
      </c>
      <c r="T95" s="76">
        <v>7479</v>
      </c>
      <c r="U95" s="76">
        <f>T95/$C95</f>
        <v>73.32352941176471</v>
      </c>
      <c r="V95" s="76">
        <v>0</v>
      </c>
      <c r="W95" s="76">
        <f>V95/$C95</f>
        <v>0</v>
      </c>
      <c r="X95" s="76">
        <v>0</v>
      </c>
      <c r="Y95" s="76">
        <f>X95/$C95</f>
        <v>0</v>
      </c>
      <c r="Z95" s="76">
        <v>0</v>
      </c>
      <c r="AA95" s="76">
        <f>Z95/$C95</f>
        <v>0</v>
      </c>
      <c r="AB95" s="76">
        <v>2818</v>
      </c>
      <c r="AC95" s="76">
        <f>AB95/$C95</f>
        <v>27.627450980392158</v>
      </c>
      <c r="AD95" s="77">
        <f t="shared" si="35"/>
        <v>128151</v>
      </c>
      <c r="AE95" s="76">
        <f>AD95/$C95</f>
        <v>1256.3823529411766</v>
      </c>
    </row>
    <row r="96" spans="1:31">
      <c r="A96" s="16"/>
      <c r="B96" s="17" t="s">
        <v>89</v>
      </c>
      <c r="C96" s="37">
        <f>SUM(C80:C95)</f>
        <v>7720</v>
      </c>
      <c r="D96" s="38">
        <f>SUM(D80:D95)</f>
        <v>2993539</v>
      </c>
      <c r="E96" s="38">
        <f t="shared" si="21"/>
        <v>387.76411917098443</v>
      </c>
      <c r="F96" s="38">
        <f>SUM(F80:F95)</f>
        <v>1334655</v>
      </c>
      <c r="G96" s="38">
        <f t="shared" si="22"/>
        <v>172.88277202072538</v>
      </c>
      <c r="H96" s="38">
        <f>SUM(H80:H95)</f>
        <v>493900</v>
      </c>
      <c r="I96" s="38">
        <f t="shared" si="23"/>
        <v>63.976683937823836</v>
      </c>
      <c r="J96" s="38">
        <f>SUM(J80:J95)</f>
        <v>2784711</v>
      </c>
      <c r="K96" s="38">
        <f t="shared" si="24"/>
        <v>360.71386010362693</v>
      </c>
      <c r="L96" s="38">
        <f>SUM(L80:L95)</f>
        <v>61146</v>
      </c>
      <c r="M96" s="38">
        <f t="shared" si="25"/>
        <v>7.9204663212435236</v>
      </c>
      <c r="N96" s="38">
        <f>SUM(N80:N95)</f>
        <v>334142</v>
      </c>
      <c r="O96" s="38">
        <f t="shared" si="26"/>
        <v>43.28264248704663</v>
      </c>
      <c r="P96" s="38">
        <f>SUM(P80:P95)</f>
        <v>0</v>
      </c>
      <c r="Q96" s="38">
        <f t="shared" si="27"/>
        <v>0</v>
      </c>
      <c r="R96" s="38">
        <f>SUM(R80:R95)</f>
        <v>200346</v>
      </c>
      <c r="S96" s="38">
        <f t="shared" si="28"/>
        <v>25.951554404145078</v>
      </c>
      <c r="T96" s="38">
        <f>SUM(T80:T95)</f>
        <v>258083</v>
      </c>
      <c r="U96" s="38">
        <f t="shared" si="29"/>
        <v>33.430440414507771</v>
      </c>
      <c r="V96" s="38">
        <f>SUM(V80:V95)</f>
        <v>42745</v>
      </c>
      <c r="W96" s="38">
        <f t="shared" si="30"/>
        <v>5.5369170984455955</v>
      </c>
      <c r="X96" s="38">
        <f>SUM(X80:X95)</f>
        <v>2479</v>
      </c>
      <c r="Y96" s="38">
        <f t="shared" si="31"/>
        <v>0.3211139896373057</v>
      </c>
      <c r="Z96" s="38">
        <f>SUM(Z80:Z95)</f>
        <v>0</v>
      </c>
      <c r="AA96" s="38">
        <f t="shared" ref="AA96" si="50">Z96/$C96</f>
        <v>0</v>
      </c>
      <c r="AB96" s="38">
        <f>SUM(AB80:AB95)</f>
        <v>46071</v>
      </c>
      <c r="AC96" s="38">
        <f t="shared" si="33"/>
        <v>5.9677461139896373</v>
      </c>
      <c r="AD96" s="44">
        <f>D96+F96+H96+J96+L96+N96+P96+R96+T96+V96+X96+Z96+AB96</f>
        <v>8551817</v>
      </c>
      <c r="AE96" s="38">
        <f t="shared" si="34"/>
        <v>1107.7483160621762</v>
      </c>
    </row>
    <row r="97" spans="1:33">
      <c r="A97" s="19"/>
      <c r="B97" s="20"/>
      <c r="C97" s="7"/>
      <c r="D97" s="7"/>
      <c r="E97" s="7"/>
      <c r="F97" s="7"/>
      <c r="G97" s="21"/>
      <c r="H97" s="7"/>
      <c r="I97" s="7"/>
      <c r="J97" s="7"/>
      <c r="K97" s="21"/>
      <c r="L97" s="7"/>
      <c r="M97" s="7"/>
      <c r="N97" s="7"/>
      <c r="O97" s="21"/>
      <c r="P97" s="7"/>
      <c r="Q97" s="7"/>
      <c r="R97" s="7"/>
      <c r="S97" s="21"/>
      <c r="T97" s="7"/>
      <c r="U97" s="7"/>
      <c r="V97" s="7"/>
      <c r="W97" s="21"/>
      <c r="X97" s="7"/>
      <c r="Y97" s="7"/>
      <c r="Z97" s="7"/>
      <c r="AA97" s="21"/>
      <c r="AB97" s="7"/>
      <c r="AC97" s="21"/>
      <c r="AD97" s="7"/>
      <c r="AE97" s="21"/>
    </row>
    <row r="98" spans="1:33" s="58" customFormat="1">
      <c r="A98" s="64" t="s">
        <v>109</v>
      </c>
      <c r="B98" s="65" t="s">
        <v>110</v>
      </c>
      <c r="C98" s="52">
        <v>314</v>
      </c>
      <c r="D98" s="30">
        <v>0</v>
      </c>
      <c r="E98" s="30">
        <f>D98/$C98</f>
        <v>0</v>
      </c>
      <c r="F98" s="30">
        <v>0</v>
      </c>
      <c r="G98" s="30">
        <f>F98/$C98</f>
        <v>0</v>
      </c>
      <c r="H98" s="30">
        <v>3360</v>
      </c>
      <c r="I98" s="30">
        <f>H98/$C98</f>
        <v>10.700636942675159</v>
      </c>
      <c r="J98" s="30">
        <v>47860</v>
      </c>
      <c r="K98" s="30">
        <f>J98/$C98</f>
        <v>152.4203821656051</v>
      </c>
      <c r="L98" s="30">
        <v>0</v>
      </c>
      <c r="M98" s="30">
        <f>L98/$C98</f>
        <v>0</v>
      </c>
      <c r="N98" s="30">
        <v>0</v>
      </c>
      <c r="O98" s="30">
        <f>N98/$C98</f>
        <v>0</v>
      </c>
      <c r="P98" s="30">
        <v>0</v>
      </c>
      <c r="Q98" s="30">
        <f>P98/$C98</f>
        <v>0</v>
      </c>
      <c r="R98" s="30">
        <v>0</v>
      </c>
      <c r="S98" s="30">
        <f>R98/$C98</f>
        <v>0</v>
      </c>
      <c r="T98" s="30">
        <v>0</v>
      </c>
      <c r="U98" s="30">
        <f>T98/$C98</f>
        <v>0</v>
      </c>
      <c r="V98" s="30">
        <v>12003</v>
      </c>
      <c r="W98" s="30">
        <f>V98/$C98</f>
        <v>38.226114649681527</v>
      </c>
      <c r="X98" s="30">
        <v>0</v>
      </c>
      <c r="Y98" s="30">
        <f>X98/$C98</f>
        <v>0</v>
      </c>
      <c r="Z98" s="30">
        <v>0</v>
      </c>
      <c r="AA98" s="30">
        <f>Z98/$C98</f>
        <v>0</v>
      </c>
      <c r="AB98" s="30">
        <v>0</v>
      </c>
      <c r="AC98" s="30">
        <f>AB98/$C98</f>
        <v>0</v>
      </c>
      <c r="AD98" s="41">
        <f>D98+F98+H98+J98+L98+N98+P98+R98+T98+V98+X98+Z98+AB98</f>
        <v>63223</v>
      </c>
      <c r="AE98" s="30">
        <f>AD98/$C98</f>
        <v>201.34713375796179</v>
      </c>
    </row>
    <row r="99" spans="1:33">
      <c r="A99" s="16"/>
      <c r="B99" s="17" t="s">
        <v>111</v>
      </c>
      <c r="C99" s="37">
        <f>SUM(C98)</f>
        <v>314</v>
      </c>
      <c r="D99" s="39">
        <f>SUM(D98)</f>
        <v>0</v>
      </c>
      <c r="E99" s="39">
        <f>D99/$C99</f>
        <v>0</v>
      </c>
      <c r="F99" s="39">
        <f>SUM(F98)</f>
        <v>0</v>
      </c>
      <c r="G99" s="39">
        <f>F99/$C99</f>
        <v>0</v>
      </c>
      <c r="H99" s="39">
        <f>SUM(H98)</f>
        <v>3360</v>
      </c>
      <c r="I99" s="39">
        <f>H99/$C99</f>
        <v>10.700636942675159</v>
      </c>
      <c r="J99" s="39">
        <f>SUM(J98)</f>
        <v>47860</v>
      </c>
      <c r="K99" s="39">
        <f>J99/$C99</f>
        <v>152.4203821656051</v>
      </c>
      <c r="L99" s="39">
        <f>SUM(L98)</f>
        <v>0</v>
      </c>
      <c r="M99" s="39">
        <f>L99/$C99</f>
        <v>0</v>
      </c>
      <c r="N99" s="39">
        <f>SUM(N98)</f>
        <v>0</v>
      </c>
      <c r="O99" s="39">
        <f>N99/$C99</f>
        <v>0</v>
      </c>
      <c r="P99" s="39">
        <f>SUM(P98)</f>
        <v>0</v>
      </c>
      <c r="Q99" s="39">
        <f>P99/$C99</f>
        <v>0</v>
      </c>
      <c r="R99" s="39">
        <f>SUM(R98)</f>
        <v>0</v>
      </c>
      <c r="S99" s="39">
        <f>R99/$C99</f>
        <v>0</v>
      </c>
      <c r="T99" s="39">
        <f>SUM(T98)</f>
        <v>0</v>
      </c>
      <c r="U99" s="39">
        <f>T99/$C99</f>
        <v>0</v>
      </c>
      <c r="V99" s="39">
        <f>SUM(V98)</f>
        <v>12003</v>
      </c>
      <c r="W99" s="39">
        <f>V99/$C99</f>
        <v>38.226114649681527</v>
      </c>
      <c r="X99" s="39">
        <f>SUM(X98)</f>
        <v>0</v>
      </c>
      <c r="Y99" s="39">
        <f>X99/$C99</f>
        <v>0</v>
      </c>
      <c r="Z99" s="39">
        <f>SUM(Z98)</f>
        <v>0</v>
      </c>
      <c r="AA99" s="39">
        <f>Z99/$C99</f>
        <v>0</v>
      </c>
      <c r="AB99" s="39">
        <f>SUM(AB98)</f>
        <v>0</v>
      </c>
      <c r="AC99" s="39">
        <f>AB99/$C99</f>
        <v>0</v>
      </c>
      <c r="AD99" s="45">
        <f>AD98</f>
        <v>63223</v>
      </c>
      <c r="AE99" s="39">
        <f>AD99/$C99</f>
        <v>201.34713375796179</v>
      </c>
    </row>
    <row r="100" spans="1:33">
      <c r="A100" s="19"/>
      <c r="B100" s="20"/>
      <c r="C100" s="7"/>
      <c r="D100" s="7"/>
      <c r="E100" s="7"/>
      <c r="F100" s="7"/>
      <c r="G100" s="21"/>
      <c r="H100" s="7"/>
      <c r="I100" s="7"/>
      <c r="J100" s="7"/>
      <c r="K100" s="21"/>
      <c r="L100" s="7"/>
      <c r="M100" s="7"/>
      <c r="N100" s="7"/>
      <c r="O100" s="21"/>
      <c r="P100" s="7"/>
      <c r="Q100" s="7"/>
      <c r="R100" s="7"/>
      <c r="S100" s="21"/>
      <c r="T100" s="7"/>
      <c r="U100" s="7"/>
      <c r="V100" s="7"/>
      <c r="W100" s="21"/>
      <c r="X100" s="7"/>
      <c r="Y100" s="7"/>
      <c r="Z100" s="7"/>
      <c r="AA100" s="21"/>
      <c r="AB100" s="7"/>
      <c r="AC100" s="21"/>
      <c r="AD100" s="7"/>
      <c r="AE100" s="21"/>
    </row>
    <row r="101" spans="1:33" ht="13.5" thickBot="1">
      <c r="A101" s="24"/>
      <c r="B101" s="25" t="s">
        <v>90</v>
      </c>
      <c r="C101" s="51">
        <f>C96+C78+C74+C99</f>
        <v>702406</v>
      </c>
      <c r="D101" s="26">
        <f>D96+D78+D74+D99</f>
        <v>527003416</v>
      </c>
      <c r="E101" s="26">
        <f>D101/$C101</f>
        <v>750.28319234175103</v>
      </c>
      <c r="F101" s="26">
        <f>F96+F78+F74+F99</f>
        <v>11911920</v>
      </c>
      <c r="G101" s="26">
        <f>F101/$C101</f>
        <v>16.958738962935964</v>
      </c>
      <c r="H101" s="26">
        <f>H96+H78+H74+H99</f>
        <v>53292452</v>
      </c>
      <c r="I101" s="26">
        <f>H101/$C101</f>
        <v>75.871293810132599</v>
      </c>
      <c r="J101" s="26">
        <f>J96+J78+J74+J99</f>
        <v>820406213</v>
      </c>
      <c r="K101" s="26">
        <f>J101/$C101</f>
        <v>1167.9943124062152</v>
      </c>
      <c r="L101" s="26">
        <f>L96+L78+L74+L99</f>
        <v>81292550</v>
      </c>
      <c r="M101" s="26">
        <f>L101/$C101</f>
        <v>115.73441855565015</v>
      </c>
      <c r="N101" s="26">
        <f>N96+N78+N74+N99</f>
        <v>10065739</v>
      </c>
      <c r="O101" s="26">
        <f>N101/$C101</f>
        <v>14.330371608442981</v>
      </c>
      <c r="P101" s="26">
        <f>P96+P78+P74+P99</f>
        <v>1081055</v>
      </c>
      <c r="Q101" s="26">
        <f>P101/$C101</f>
        <v>1.5390742675888305</v>
      </c>
      <c r="R101" s="26">
        <f>R96+R78+R74+R99</f>
        <v>6179694</v>
      </c>
      <c r="S101" s="26">
        <f>R101/$C101</f>
        <v>8.7978946649088989</v>
      </c>
      <c r="T101" s="26">
        <f>T96+T78+T74+T99</f>
        <v>50361093</v>
      </c>
      <c r="U101" s="26">
        <f>T101/$C101</f>
        <v>71.697982363476399</v>
      </c>
      <c r="V101" s="26">
        <f>V96+V78+V74+V99</f>
        <v>313369493</v>
      </c>
      <c r="W101" s="26">
        <f>V101/$C101</f>
        <v>446.1372667659445</v>
      </c>
      <c r="X101" s="26">
        <f>X96+X78+X74+X99</f>
        <v>15538141</v>
      </c>
      <c r="Y101" s="26">
        <f>X101/$C101</f>
        <v>22.121310182430104</v>
      </c>
      <c r="Z101" s="26">
        <f>Z96+Z78+Z74+Z99</f>
        <v>2640710</v>
      </c>
      <c r="AA101" s="26">
        <f>Z101/$C101</f>
        <v>3.7595208469175945</v>
      </c>
      <c r="AB101" s="26">
        <f>AB96+AB78+AB74+AB99</f>
        <v>6093272</v>
      </c>
      <c r="AC101" s="26">
        <f>AB101/$C101</f>
        <v>8.6748575610117218</v>
      </c>
      <c r="AD101" s="46">
        <f>AD96+AD78+AD74+AD99</f>
        <v>1899235748</v>
      </c>
      <c r="AE101" s="26">
        <f>AD101/$C101</f>
        <v>2703.9002343374059</v>
      </c>
    </row>
    <row r="102" spans="1:33" ht="13.5" thickTop="1"/>
    <row r="103" spans="1:33" ht="12.75" customHeight="1">
      <c r="D103" s="85"/>
      <c r="E103" s="85"/>
      <c r="F103" s="85"/>
      <c r="G103" s="54"/>
      <c r="H103" s="85"/>
      <c r="I103" s="85"/>
      <c r="J103" s="85"/>
      <c r="K103" s="54"/>
      <c r="L103" s="85"/>
      <c r="M103" s="85"/>
      <c r="N103" s="85"/>
      <c r="O103" s="54"/>
      <c r="P103" s="85"/>
      <c r="Q103" s="85"/>
      <c r="R103" s="85"/>
      <c r="S103" s="54"/>
      <c r="T103" s="85"/>
      <c r="U103" s="85"/>
      <c r="V103" s="85"/>
      <c r="W103" s="54"/>
      <c r="X103" s="85"/>
      <c r="Y103" s="85"/>
      <c r="Z103" s="85"/>
      <c r="AA103" s="85"/>
      <c r="AB103" s="85"/>
      <c r="AC103" s="54"/>
      <c r="AD103" s="85"/>
      <c r="AE103" s="85"/>
      <c r="AF103" s="85"/>
      <c r="AG103" s="54"/>
    </row>
    <row r="104" spans="1:33" ht="12.75" customHeight="1">
      <c r="D104" s="86" t="s">
        <v>108</v>
      </c>
      <c r="E104" s="86"/>
      <c r="F104" s="86"/>
      <c r="G104" s="54"/>
      <c r="H104" s="86" t="s">
        <v>108</v>
      </c>
      <c r="I104" s="86"/>
      <c r="J104" s="86"/>
      <c r="K104" s="54"/>
      <c r="L104" s="86" t="s">
        <v>108</v>
      </c>
      <c r="M104" s="86"/>
      <c r="N104" s="86"/>
      <c r="O104" s="54"/>
      <c r="P104" s="86" t="s">
        <v>108</v>
      </c>
      <c r="Q104" s="86"/>
      <c r="R104" s="86"/>
      <c r="S104" s="54"/>
      <c r="T104" s="86" t="s">
        <v>108</v>
      </c>
      <c r="U104" s="86"/>
      <c r="V104" s="86"/>
      <c r="W104" s="54"/>
      <c r="X104" s="86" t="s">
        <v>108</v>
      </c>
      <c r="Y104" s="86"/>
      <c r="Z104" s="86"/>
      <c r="AA104" s="86"/>
      <c r="AB104" s="86"/>
      <c r="AC104" s="54"/>
      <c r="AD104" s="86" t="s">
        <v>108</v>
      </c>
      <c r="AE104" s="86"/>
      <c r="AF104" s="86"/>
      <c r="AG104" s="54"/>
    </row>
    <row r="107" spans="1:33">
      <c r="Z107" s="14"/>
      <c r="AB107" s="14"/>
      <c r="AD107" s="14"/>
    </row>
    <row r="115" spans="28:28">
      <c r="AB115" s="1">
        <v>66</v>
      </c>
    </row>
  </sheetData>
  <sortState ref="A94:IV149">
    <sortCondition ref="A94:A149"/>
  </sortState>
  <mergeCells count="24">
    <mergeCell ref="P103:R103"/>
    <mergeCell ref="P104:R104"/>
    <mergeCell ref="T103:V103"/>
    <mergeCell ref="T104:V104"/>
    <mergeCell ref="D103:F103"/>
    <mergeCell ref="D104:F104"/>
    <mergeCell ref="H103:J103"/>
    <mergeCell ref="H104:J104"/>
    <mergeCell ref="L103:N103"/>
    <mergeCell ref="L104:N104"/>
    <mergeCell ref="X103:AB103"/>
    <mergeCell ref="X104:AB104"/>
    <mergeCell ref="AD103:AF103"/>
    <mergeCell ref="AD104:AF104"/>
    <mergeCell ref="X1:AA1"/>
    <mergeCell ref="AB1:AE1"/>
    <mergeCell ref="A1:B2"/>
    <mergeCell ref="AD2:AD3"/>
    <mergeCell ref="C2:C3"/>
    <mergeCell ref="D1:G1"/>
    <mergeCell ref="H1:K1"/>
    <mergeCell ref="L1:O1"/>
    <mergeCell ref="P1:S1"/>
    <mergeCell ref="T1:W1"/>
  </mergeCells>
  <phoneticPr fontId="0" type="noConversion"/>
  <printOptions horizontalCentered="1"/>
  <pageMargins left="0.25" right="0.25" top="0.72" bottom="0.5" header="0.43" footer="0.5"/>
  <pageSetup paperSize="5" scale="65" orientation="portrait" r:id="rId1"/>
  <headerFooter alignWithMargins="0"/>
  <colBreaks count="6" manualBreakCount="6">
    <brk id="7" max="163" man="1"/>
    <brk id="11" max="163" man="1"/>
    <brk id="15" max="163" man="1"/>
    <brk id="19" max="163" man="1"/>
    <brk id="23" max="163" man="1"/>
    <brk id="27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Benefits - 200</vt:lpstr>
      <vt:lpstr>'Benefits - 200'!Print_Area</vt:lpstr>
      <vt:lpstr>'Benefits - 200'!Print_Titles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Zalinsky Matthew</cp:lastModifiedBy>
  <cp:lastPrinted>2013-09-13T16:14:50Z</cp:lastPrinted>
  <dcterms:created xsi:type="dcterms:W3CDTF">2003-04-30T20:08:44Z</dcterms:created>
  <dcterms:modified xsi:type="dcterms:W3CDTF">2013-09-13T16:19:29Z</dcterms:modified>
</cp:coreProperties>
</file>