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45" windowWidth="9360" windowHeight="9435" tabRatio="599" activeTab="0"/>
  </bookViews>
  <sheets>
    <sheet name="Supplies - 600" sheetId="1" r:id="rId1"/>
  </sheets>
  <definedNames>
    <definedName name="_xlnm.Print_Area" localSheetId="0">'Supplies - 600'!$A$1:$AA$103</definedName>
    <definedName name="_xlnm.Print_Titles" localSheetId="0">'Supplies - 600'!$A:$B,'Supplies - 600'!$1:$3</definedName>
  </definedNames>
  <calcPr fullCalcOnLoad="1"/>
</workbook>
</file>

<file path=xl/sharedStrings.xml><?xml version="1.0" encoding="utf-8"?>
<sst xmlns="http://schemas.openxmlformats.org/spreadsheetml/2006/main" count="145" uniqueCount="125">
  <si>
    <t>LEA</t>
  </si>
  <si>
    <t>Materials &amp; Supplies</t>
  </si>
  <si>
    <t>Energy</t>
  </si>
  <si>
    <t>Natural Gas</t>
  </si>
  <si>
    <t>Electricity</t>
  </si>
  <si>
    <t>Gasoline</t>
  </si>
  <si>
    <t>Purchased Food</t>
  </si>
  <si>
    <t>Commodities</t>
  </si>
  <si>
    <t>Library Books</t>
  </si>
  <si>
    <t>Textbooks</t>
  </si>
  <si>
    <t>DISTRICT</t>
  </si>
  <si>
    <t>Per Pupil</t>
  </si>
  <si>
    <t>Object Code 610</t>
  </si>
  <si>
    <t>Object Code 620</t>
  </si>
  <si>
    <t>Object Code 621</t>
  </si>
  <si>
    <t>Object Code 622</t>
  </si>
  <si>
    <t>Object Code 626</t>
  </si>
  <si>
    <t>Object Code 631</t>
  </si>
  <si>
    <t xml:space="preserve"> Object Code 632</t>
  </si>
  <si>
    <t>Object Code 640</t>
  </si>
  <si>
    <t>Object Code 642</t>
  </si>
  <si>
    <t>Total Supplies Expenditures</t>
  </si>
  <si>
    <t>Total Districts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</si>
  <si>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</si>
  <si>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</si>
  <si>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</si>
  <si>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</si>
  <si>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</si>
  <si>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</si>
  <si>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</si>
  <si>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</si>
  <si>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</si>
  <si>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</si>
  <si>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</si>
  <si>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</si>
  <si>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</si>
  <si>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</si>
  <si>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</si>
  <si>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</si>
  <si>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</si>
  <si>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</si>
  <si>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</si>
  <si>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</si>
  <si>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</si>
  <si>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</si>
  <si>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</si>
  <si>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</si>
  <si>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</si>
  <si>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</si>
  <si>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</si>
  <si>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</si>
  <si>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</si>
  <si>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</si>
  <si>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</si>
  <si>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</si>
  <si>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</si>
  <si>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</si>
  <si>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</si>
  <si>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</si>
  <si>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</si>
  <si>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</si>
  <si>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</si>
  <si>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</si>
  <si>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</si>
  <si>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</si>
  <si>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</si>
  <si>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</si>
  <si>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</si>
  <si>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</si>
  <si>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</si>
  <si>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</si>
  <si>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</si>
  <si>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</si>
  <si>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</si>
  <si>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</si>
  <si>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</si>
  <si>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</si>
  <si>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</si>
  <si>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</si>
  <si>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</si>
  <si>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</si>
  <si>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</si>
  <si>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</si>
  <si>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</si>
  <si>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</si>
  <si>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</si>
  <si>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</si>
  <si>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</si>
  <si>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Total State</t>
  </si>
  <si>
    <t>Supplies - Expenditures by Object</t>
  </si>
  <si>
    <t>The MAX Charter School</t>
  </si>
  <si>
    <t>Central Community School Board</t>
  </si>
  <si>
    <t>D'Arbonne Woods Charter School</t>
  </si>
  <si>
    <t>Madison Preparatory Academy</t>
  </si>
  <si>
    <t xml:space="preserve">Allen Parish School Board </t>
  </si>
  <si>
    <t xml:space="preserve">Calcasieu Parish School Board </t>
  </si>
  <si>
    <t xml:space="preserve">Cameron Parish School Board </t>
  </si>
  <si>
    <t xml:space="preserve">Jefferson Davis Parish School Board </t>
  </si>
  <si>
    <t xml:space="preserve">Orleans Parish School Board </t>
  </si>
  <si>
    <t xml:space="preserve">St. Charles Parish School Board </t>
  </si>
  <si>
    <t xml:space="preserve">St. Tammany Parish School Board </t>
  </si>
  <si>
    <t xml:space="preserve">Terrebonne Parish School Board </t>
  </si>
  <si>
    <t xml:space="preserve">Vermilion Parish School Board </t>
  </si>
  <si>
    <t xml:space="preserve">City of Bogalusa School Board </t>
  </si>
  <si>
    <t>* Excludes one-time Hurricane Related expenditures</t>
  </si>
  <si>
    <t>A02</t>
  </si>
  <si>
    <t xml:space="preserve">Office of Juvenile Justice </t>
  </si>
  <si>
    <t>Total Office of Juvenile Justice Schools</t>
  </si>
  <si>
    <t>Lafourche Parish School Board *</t>
  </si>
  <si>
    <t>Plaquemines Parish School Board *</t>
  </si>
  <si>
    <t>St. Bernard Parish School Board *</t>
  </si>
  <si>
    <t>Louisiana Virtual Charter Academy</t>
  </si>
  <si>
    <t>Louisiana Connections Academy</t>
  </si>
  <si>
    <t>Lycee Francais de la Nouvelle-Orleans</t>
  </si>
  <si>
    <t>2011-2012</t>
  </si>
  <si>
    <t>Oct.  2011 Elementary Secondary Membership</t>
  </si>
  <si>
    <t>International High School</t>
  </si>
  <si>
    <t xml:space="preserve">Lake Charles Charter Academy </t>
  </si>
  <si>
    <t>New Orleans Military and Maritime Academy</t>
  </si>
  <si>
    <t>Object Code 615</t>
  </si>
  <si>
    <t>Technology Supplies</t>
  </si>
  <si>
    <t>Supplies</t>
  </si>
  <si>
    <t>Object Code 600</t>
  </si>
  <si>
    <t>Jefferson Parish School Board *</t>
  </si>
  <si>
    <t>Recovery School District (RSD Operated and Type 5 Charters) 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</si>
</sst>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_);_(* \(#,##0\);_(* &quot;-&quot;??_);_(@_)"/>
    <numFmt numFmtId="171" formatCode="0_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140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5" fillId="0" borderId="14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9" xfId="141" applyFont="1" applyFill="1" applyBorder="1" applyAlignment="1">
      <alignment horizontal="right" wrapText="1"/>
      <protection/>
    </xf>
    <xf numFmtId="0" fontId="3" fillId="0" borderId="20" xfId="141" applyFont="1" applyFill="1" applyBorder="1" applyAlignment="1">
      <alignment horizontal="left" wrapText="1"/>
      <protection/>
    </xf>
    <xf numFmtId="0" fontId="2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164" fontId="5" fillId="0" borderId="13" xfId="0" applyNumberFormat="1" applyFont="1" applyBorder="1" applyAlignment="1">
      <alignment/>
    </xf>
    <xf numFmtId="0" fontId="3" fillId="0" borderId="22" xfId="141" applyFont="1" applyFill="1" applyBorder="1" applyAlignment="1">
      <alignment horizontal="right" wrapText="1"/>
      <protection/>
    </xf>
    <xf numFmtId="0" fontId="3" fillId="0" borderId="11" xfId="141" applyFont="1" applyFill="1" applyBorder="1" applyAlignment="1">
      <alignment horizontal="right" wrapText="1"/>
      <protection/>
    </xf>
    <xf numFmtId="0" fontId="2" fillId="0" borderId="23" xfId="0" applyFont="1" applyBorder="1" applyAlignment="1">
      <alignment/>
    </xf>
    <xf numFmtId="0" fontId="5" fillId="0" borderId="24" xfId="0" applyFont="1" applyBorder="1" applyAlignment="1">
      <alignment horizontal="left"/>
    </xf>
    <xf numFmtId="164" fontId="5" fillId="0" borderId="25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141" applyNumberFormat="1" applyFont="1" applyFill="1" applyBorder="1" applyAlignment="1">
      <alignment horizontal="right" wrapText="1"/>
      <protection/>
    </xf>
    <xf numFmtId="164" fontId="3" fillId="36" borderId="11" xfId="141" applyNumberFormat="1" applyFont="1" applyFill="1" applyBorder="1" applyAlignment="1">
      <alignment horizontal="right" wrapText="1"/>
      <protection/>
    </xf>
    <xf numFmtId="0" fontId="3" fillId="0" borderId="22" xfId="141" applyFont="1" applyFill="1" applyBorder="1" applyAlignment="1">
      <alignment wrapText="1"/>
      <protection/>
    </xf>
    <xf numFmtId="164" fontId="3" fillId="0" borderId="22" xfId="141" applyNumberFormat="1" applyFont="1" applyFill="1" applyBorder="1" applyAlignment="1">
      <alignment horizontal="right" wrapText="1"/>
      <protection/>
    </xf>
    <xf numFmtId="164" fontId="3" fillId="36" borderId="22" xfId="141" applyNumberFormat="1" applyFont="1" applyFill="1" applyBorder="1" applyAlignment="1">
      <alignment horizontal="right" wrapText="1"/>
      <protection/>
    </xf>
    <xf numFmtId="0" fontId="6" fillId="0" borderId="0" xfId="0" applyFont="1" applyBorder="1" applyAlignment="1">
      <alignment horizontal="center" vertical="center"/>
    </xf>
    <xf numFmtId="0" fontId="2" fillId="35" borderId="27" xfId="0" applyFont="1" applyFill="1" applyBorder="1" applyAlignment="1">
      <alignment/>
    </xf>
    <xf numFmtId="0" fontId="2" fillId="0" borderId="28" xfId="0" applyFont="1" applyBorder="1" applyAlignment="1">
      <alignment/>
    </xf>
    <xf numFmtId="0" fontId="5" fillId="0" borderId="29" xfId="0" applyFont="1" applyBorder="1" applyAlignment="1">
      <alignment horizontal="left"/>
    </xf>
    <xf numFmtId="3" fontId="5" fillId="34" borderId="19" xfId="0" applyNumberFormat="1" applyFont="1" applyFill="1" applyBorder="1" applyAlignment="1">
      <alignment/>
    </xf>
    <xf numFmtId="0" fontId="3" fillId="0" borderId="13" xfId="141" applyFont="1" applyFill="1" applyBorder="1" applyAlignment="1">
      <alignment wrapText="1"/>
      <protection/>
    </xf>
    <xf numFmtId="164" fontId="3" fillId="0" borderId="13" xfId="141" applyNumberFormat="1" applyFont="1" applyFill="1" applyBorder="1" applyAlignment="1">
      <alignment horizontal="right" wrapText="1"/>
      <protection/>
    </xf>
    <xf numFmtId="164" fontId="3" fillId="36" borderId="13" xfId="141" applyNumberFormat="1" applyFont="1" applyFill="1" applyBorder="1" applyAlignment="1">
      <alignment horizontal="right" wrapText="1"/>
      <protection/>
    </xf>
    <xf numFmtId="0" fontId="3" fillId="0" borderId="11" xfId="141" applyFont="1" applyFill="1" applyBorder="1" applyAlignment="1">
      <alignment horizontal="left" wrapText="1"/>
      <protection/>
    </xf>
    <xf numFmtId="164" fontId="5" fillId="0" borderId="30" xfId="0" applyNumberFormat="1" applyFont="1" applyBorder="1" applyAlignment="1">
      <alignment/>
    </xf>
    <xf numFmtId="164" fontId="4" fillId="33" borderId="30" xfId="0" applyNumberFormat="1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164" fontId="4" fillId="33" borderId="11" xfId="0" applyNumberFormat="1" applyFont="1" applyFill="1" applyBorder="1" applyAlignment="1">
      <alignment/>
    </xf>
    <xf numFmtId="3" fontId="3" fillId="30" borderId="11" xfId="141" applyNumberFormat="1" applyFont="1" applyFill="1" applyBorder="1" applyAlignment="1">
      <alignment horizontal="right" wrapText="1"/>
      <protection/>
    </xf>
    <xf numFmtId="3" fontId="3" fillId="30" borderId="22" xfId="141" applyNumberFormat="1" applyFont="1" applyFill="1" applyBorder="1" applyAlignment="1">
      <alignment horizontal="right" wrapText="1"/>
      <protection/>
    </xf>
    <xf numFmtId="0" fontId="3" fillId="0" borderId="11" xfId="141" applyFont="1" applyFill="1" applyBorder="1" applyAlignment="1">
      <alignment wrapText="1"/>
      <protection/>
    </xf>
    <xf numFmtId="0" fontId="3" fillId="0" borderId="31" xfId="141" applyFont="1" applyFill="1" applyBorder="1" applyAlignment="1">
      <alignment wrapText="1"/>
      <protection/>
    </xf>
    <xf numFmtId="0" fontId="3" fillId="0" borderId="32" xfId="141" applyFont="1" applyFill="1" applyBorder="1" applyAlignment="1">
      <alignment wrapText="1"/>
      <protection/>
    </xf>
    <xf numFmtId="0" fontId="3" fillId="0" borderId="12" xfId="141" applyFont="1" applyFill="1" applyBorder="1" applyAlignment="1">
      <alignment horizontal="left" wrapText="1"/>
      <protection/>
    </xf>
    <xf numFmtId="3" fontId="5" fillId="34" borderId="33" xfId="0" applyNumberFormat="1" applyFont="1" applyFill="1" applyBorder="1" applyAlignment="1">
      <alignment/>
    </xf>
    <xf numFmtId="3" fontId="3" fillId="30" borderId="13" xfId="141" applyNumberFormat="1" applyFont="1" applyFill="1" applyBorder="1" applyAlignment="1">
      <alignment horizontal="right" wrapText="1"/>
      <protection/>
    </xf>
    <xf numFmtId="0" fontId="3" fillId="37" borderId="11" xfId="141" applyFont="1" applyFill="1" applyBorder="1" applyAlignment="1">
      <alignment horizontal="right" wrapText="1"/>
      <protection/>
    </xf>
    <xf numFmtId="0" fontId="3" fillId="37" borderId="11" xfId="141" applyFont="1" applyFill="1" applyBorder="1" applyAlignment="1">
      <alignment wrapText="1"/>
      <protection/>
    </xf>
    <xf numFmtId="0" fontId="2" fillId="0" borderId="22" xfId="0" applyFont="1" applyBorder="1" applyAlignment="1">
      <alignment/>
    </xf>
    <xf numFmtId="0" fontId="2" fillId="0" borderId="31" xfId="0" applyFont="1" applyBorder="1" applyAlignment="1">
      <alignment/>
    </xf>
    <xf numFmtId="164" fontId="2" fillId="0" borderId="31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164" fontId="5" fillId="0" borderId="31" xfId="0" applyNumberFormat="1" applyFont="1" applyFill="1" applyBorder="1" applyAlignment="1">
      <alignment/>
    </xf>
    <xf numFmtId="164" fontId="5" fillId="0" borderId="31" xfId="0" applyNumberFormat="1" applyFont="1" applyBorder="1" applyAlignment="1">
      <alignment/>
    </xf>
    <xf numFmtId="38" fontId="2" fillId="0" borderId="0" xfId="97" applyNumberFormat="1" applyFont="1" applyFill="1" applyAlignment="1">
      <alignment horizontal="left" vertical="top" wrapText="1"/>
      <protection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</cellXfs>
  <cellStyles count="1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6 2" xfId="66"/>
    <cellStyle name="Normal 17" xfId="67"/>
    <cellStyle name="Normal 18" xfId="68"/>
    <cellStyle name="Normal 19" xfId="69"/>
    <cellStyle name="Normal 19 2" xfId="70"/>
    <cellStyle name="Normal 2" xfId="71"/>
    <cellStyle name="Normal 2 2" xfId="72"/>
    <cellStyle name="Normal 2 2 2" xfId="73"/>
    <cellStyle name="Normal 2 3" xfId="74"/>
    <cellStyle name="Normal 2 4" xfId="75"/>
    <cellStyle name="Normal 20" xfId="76"/>
    <cellStyle name="Normal 21" xfId="77"/>
    <cellStyle name="Normal 22" xfId="78"/>
    <cellStyle name="Normal 23" xfId="79"/>
    <cellStyle name="Normal 24" xfId="80"/>
    <cellStyle name="Normal 25" xfId="81"/>
    <cellStyle name="Normal 26" xfId="82"/>
    <cellStyle name="Normal 27" xfId="83"/>
    <cellStyle name="Normal 28" xfId="84"/>
    <cellStyle name="Normal 29" xfId="85"/>
    <cellStyle name="Normal 3" xfId="86"/>
    <cellStyle name="Normal 3 2" xfId="87"/>
    <cellStyle name="Normal 30" xfId="88"/>
    <cellStyle name="Normal 31" xfId="89"/>
    <cellStyle name="Normal 32" xfId="90"/>
    <cellStyle name="Normal 33" xfId="91"/>
    <cellStyle name="Normal 34" xfId="92"/>
    <cellStyle name="Normal 35" xfId="93"/>
    <cellStyle name="Normal 36" xfId="94"/>
    <cellStyle name="Normal 37" xfId="95"/>
    <cellStyle name="Normal 38" xfId="96"/>
    <cellStyle name="Normal 38 2" xfId="97"/>
    <cellStyle name="Normal 39" xfId="98"/>
    <cellStyle name="Normal 39 2" xfId="99"/>
    <cellStyle name="Normal 4" xfId="100"/>
    <cellStyle name="Normal 4 2" xfId="101"/>
    <cellStyle name="Normal 4 3" xfId="102"/>
    <cellStyle name="Normal 4 4" xfId="103"/>
    <cellStyle name="Normal 4 5" xfId="104"/>
    <cellStyle name="Normal 4 6" xfId="105"/>
    <cellStyle name="Normal 40" xfId="106"/>
    <cellStyle name="Normal 41" xfId="107"/>
    <cellStyle name="Normal 42" xfId="108"/>
    <cellStyle name="Normal 43" xfId="109"/>
    <cellStyle name="Normal 44" xfId="110"/>
    <cellStyle name="Normal 45" xfId="111"/>
    <cellStyle name="Normal 46" xfId="112"/>
    <cellStyle name="Normal 46 2" xfId="113"/>
    <cellStyle name="Normal 46 3" xfId="114"/>
    <cellStyle name="Normal 47" xfId="115"/>
    <cellStyle name="Normal 47 2" xfId="116"/>
    <cellStyle name="Normal 48" xfId="117"/>
    <cellStyle name="Normal 49" xfId="118"/>
    <cellStyle name="Normal 5" xfId="119"/>
    <cellStyle name="Normal 50" xfId="120"/>
    <cellStyle name="Normal 51" xfId="121"/>
    <cellStyle name="Normal 52" xfId="122"/>
    <cellStyle name="Normal 53" xfId="123"/>
    <cellStyle name="Normal 54" xfId="124"/>
    <cellStyle name="Normal 55" xfId="125"/>
    <cellStyle name="Normal 56" xfId="126"/>
    <cellStyle name="Normal 57" xfId="127"/>
    <cellStyle name="Normal 58" xfId="128"/>
    <cellStyle name="Normal 59" xfId="129"/>
    <cellStyle name="Normal 6" xfId="130"/>
    <cellStyle name="Normal 60" xfId="131"/>
    <cellStyle name="Normal 61" xfId="132"/>
    <cellStyle name="Normal 62" xfId="133"/>
    <cellStyle name="Normal 63" xfId="134"/>
    <cellStyle name="Normal 64" xfId="135"/>
    <cellStyle name="Normal 65" xfId="136"/>
    <cellStyle name="Normal 7" xfId="137"/>
    <cellStyle name="Normal 8" xfId="138"/>
    <cellStyle name="Normal 9" xfId="139"/>
    <cellStyle name="Normal_800" xfId="140"/>
    <cellStyle name="Normal_Sheet1" xfId="141"/>
    <cellStyle name="Note" xfId="142"/>
    <cellStyle name="Output" xfId="143"/>
    <cellStyle name="Percent" xfId="144"/>
    <cellStyle name="Title" xfId="145"/>
    <cellStyle name="Total" xfId="146"/>
    <cellStyle name="Warning Text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103"/>
  <sheetViews>
    <sheetView tabSelected="1" view="pageBreakPreview" zoomScale="70" zoomScaleNormal="60" zoomScaleSheetLayoutView="70" zoomScalePageLayoutView="0" workbookViewId="0" topLeftCell="A1">
      <pane xSplit="3" ySplit="3" topLeftCell="T4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E80" sqref="AE80"/>
    </sheetView>
  </sheetViews>
  <sheetFormatPr defaultColWidth="9.140625" defaultRowHeight="12.75"/>
  <cols>
    <col min="1" max="1" width="9.421875" style="1" customWidth="1"/>
    <col min="2" max="2" width="54.7109375" style="1" customWidth="1"/>
    <col min="3" max="3" width="15.140625" style="1" customWidth="1"/>
    <col min="4" max="4" width="18.00390625" style="1" customWidth="1"/>
    <col min="5" max="5" width="9.8515625" style="1" customWidth="1"/>
    <col min="6" max="6" width="15.28125" style="1" customWidth="1"/>
    <col min="7" max="7" width="10.28125" style="1" customWidth="1"/>
    <col min="8" max="8" width="17.7109375" style="1" customWidth="1"/>
    <col min="9" max="9" width="9.140625" style="1" customWidth="1"/>
    <col min="10" max="10" width="17.421875" style="1" customWidth="1"/>
    <col min="11" max="11" width="9.7109375" style="1" customWidth="1"/>
    <col min="12" max="12" width="17.00390625" style="1" customWidth="1"/>
    <col min="13" max="13" width="7.8515625" style="1" bestFit="1" customWidth="1"/>
    <col min="14" max="14" width="17.00390625" style="1" bestFit="1" customWidth="1"/>
    <col min="15" max="15" width="7.8515625" style="1" bestFit="1" customWidth="1"/>
    <col min="16" max="16" width="15.7109375" style="1" customWidth="1"/>
    <col min="17" max="17" width="7.8515625" style="1" bestFit="1" customWidth="1"/>
    <col min="18" max="18" width="14.7109375" style="1" customWidth="1"/>
    <col min="19" max="19" width="7.8515625" style="1" bestFit="1" customWidth="1"/>
    <col min="20" max="20" width="15.7109375" style="1" customWidth="1"/>
    <col min="21" max="21" width="8.00390625" style="1" bestFit="1" customWidth="1"/>
    <col min="22" max="22" width="15.7109375" style="1" customWidth="1"/>
    <col min="23" max="23" width="8.00390625" style="1" bestFit="1" customWidth="1"/>
    <col min="24" max="24" width="15.7109375" style="1" customWidth="1"/>
    <col min="25" max="25" width="8.00390625" style="1" bestFit="1" customWidth="1"/>
    <col min="26" max="26" width="17.7109375" style="1" bestFit="1" customWidth="1"/>
    <col min="27" max="27" width="9.421875" style="1" customWidth="1"/>
    <col min="28" max="16384" width="9.140625" style="1" customWidth="1"/>
  </cols>
  <sheetData>
    <row r="1" spans="1:27" s="37" customFormat="1" ht="70.5" customHeight="1">
      <c r="A1" s="75" t="s">
        <v>114</v>
      </c>
      <c r="B1" s="75"/>
      <c r="C1" s="44"/>
      <c r="D1" s="75" t="s">
        <v>89</v>
      </c>
      <c r="E1" s="75"/>
      <c r="F1" s="75"/>
      <c r="G1" s="75"/>
      <c r="H1" s="75" t="s">
        <v>89</v>
      </c>
      <c r="I1" s="75"/>
      <c r="J1" s="75"/>
      <c r="K1" s="75"/>
      <c r="L1" s="75" t="s">
        <v>89</v>
      </c>
      <c r="M1" s="76"/>
      <c r="N1" s="76"/>
      <c r="O1" s="76"/>
      <c r="P1" s="75" t="s">
        <v>89</v>
      </c>
      <c r="Q1" s="76"/>
      <c r="R1" s="76"/>
      <c r="S1" s="76"/>
      <c r="T1" s="75" t="s">
        <v>89</v>
      </c>
      <c r="U1" s="76"/>
      <c r="V1" s="76"/>
      <c r="W1" s="76"/>
      <c r="X1" s="44"/>
      <c r="Y1" s="44"/>
      <c r="Z1" s="44"/>
      <c r="AA1" s="44"/>
    </row>
    <row r="2" spans="1:27" ht="30" customHeight="1">
      <c r="A2" s="77"/>
      <c r="B2" s="77"/>
      <c r="C2" s="80" t="s">
        <v>115</v>
      </c>
      <c r="D2" s="7" t="s">
        <v>121</v>
      </c>
      <c r="E2" s="4"/>
      <c r="F2" s="7" t="s">
        <v>1</v>
      </c>
      <c r="G2" s="6"/>
      <c r="H2" s="9" t="s">
        <v>120</v>
      </c>
      <c r="I2" s="6"/>
      <c r="J2" s="7" t="s">
        <v>2</v>
      </c>
      <c r="K2" s="4"/>
      <c r="L2" s="9" t="s">
        <v>3</v>
      </c>
      <c r="M2" s="4"/>
      <c r="N2" s="9" t="s">
        <v>4</v>
      </c>
      <c r="O2" s="6"/>
      <c r="P2" s="9" t="s">
        <v>5</v>
      </c>
      <c r="Q2" s="6"/>
      <c r="R2" s="7" t="s">
        <v>6</v>
      </c>
      <c r="S2" s="4"/>
      <c r="T2" s="9" t="s">
        <v>7</v>
      </c>
      <c r="U2" s="4"/>
      <c r="V2" s="9" t="s">
        <v>8</v>
      </c>
      <c r="W2" s="4"/>
      <c r="X2" s="9" t="s">
        <v>9</v>
      </c>
      <c r="Y2" s="4"/>
      <c r="Z2" s="78" t="s">
        <v>21</v>
      </c>
      <c r="AA2" s="6"/>
    </row>
    <row r="3" spans="1:159" ht="32.25" customHeight="1">
      <c r="A3" s="2" t="s">
        <v>0</v>
      </c>
      <c r="B3" s="2" t="s">
        <v>10</v>
      </c>
      <c r="C3" s="81"/>
      <c r="D3" s="3" t="s">
        <v>122</v>
      </c>
      <c r="E3" s="5" t="s">
        <v>11</v>
      </c>
      <c r="F3" s="3" t="s">
        <v>12</v>
      </c>
      <c r="G3" s="5" t="s">
        <v>11</v>
      </c>
      <c r="H3" s="3" t="s">
        <v>119</v>
      </c>
      <c r="I3" s="5" t="s">
        <v>11</v>
      </c>
      <c r="J3" s="3" t="s">
        <v>13</v>
      </c>
      <c r="K3" s="5" t="s">
        <v>11</v>
      </c>
      <c r="L3" s="3" t="s">
        <v>14</v>
      </c>
      <c r="M3" s="5" t="s">
        <v>11</v>
      </c>
      <c r="N3" s="3" t="s">
        <v>15</v>
      </c>
      <c r="O3" s="5" t="s">
        <v>11</v>
      </c>
      <c r="P3" s="3" t="s">
        <v>16</v>
      </c>
      <c r="Q3" s="5" t="s">
        <v>11</v>
      </c>
      <c r="R3" s="3" t="s">
        <v>17</v>
      </c>
      <c r="S3" s="5" t="s">
        <v>11</v>
      </c>
      <c r="T3" s="3" t="s">
        <v>18</v>
      </c>
      <c r="U3" s="5" t="s">
        <v>11</v>
      </c>
      <c r="V3" s="3" t="s">
        <v>19</v>
      </c>
      <c r="W3" s="5" t="s">
        <v>11</v>
      </c>
      <c r="X3" s="3" t="s">
        <v>20</v>
      </c>
      <c r="Y3" s="5" t="s">
        <v>11</v>
      </c>
      <c r="Z3" s="79"/>
      <c r="AA3" s="5" t="s">
        <v>11</v>
      </c>
      <c r="AB3" s="6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</row>
    <row r="4" spans="1:159" ht="12.75">
      <c r="A4" s="49">
        <v>1</v>
      </c>
      <c r="B4" s="61" t="s">
        <v>23</v>
      </c>
      <c r="C4" s="58">
        <v>9687</v>
      </c>
      <c r="D4" s="50">
        <v>45767</v>
      </c>
      <c r="E4" s="50">
        <f>D4/$C4</f>
        <v>4.724579333126871</v>
      </c>
      <c r="F4" s="50">
        <v>2510460</v>
      </c>
      <c r="G4" s="50">
        <f>F4/$C4</f>
        <v>259.157633942397</v>
      </c>
      <c r="H4" s="50">
        <v>243111</v>
      </c>
      <c r="I4" s="50">
        <f>H4/$C4</f>
        <v>25.096624341901517</v>
      </c>
      <c r="J4" s="50">
        <v>87866</v>
      </c>
      <c r="K4" s="50">
        <f>J4/$C4</f>
        <v>9.070506864870445</v>
      </c>
      <c r="L4" s="50">
        <v>110946</v>
      </c>
      <c r="M4" s="50">
        <f>L4/$C4</f>
        <v>11.45308144936513</v>
      </c>
      <c r="N4" s="50">
        <v>1164450</v>
      </c>
      <c r="O4" s="50">
        <f>N4/$C4</f>
        <v>120.20749458036543</v>
      </c>
      <c r="P4" s="50">
        <v>118475</v>
      </c>
      <c r="Q4" s="50">
        <f>P4/$C4</f>
        <v>12.230308661092186</v>
      </c>
      <c r="R4" s="50">
        <v>1579848</v>
      </c>
      <c r="S4" s="50">
        <f>R4/$C4</f>
        <v>163.0895013936203</v>
      </c>
      <c r="T4" s="50">
        <v>535434</v>
      </c>
      <c r="U4" s="50">
        <f>T4/$C4</f>
        <v>55.273459275317435</v>
      </c>
      <c r="V4" s="50">
        <v>58230</v>
      </c>
      <c r="W4" s="50">
        <f>V4/$C4</f>
        <v>6.011148962527098</v>
      </c>
      <c r="X4" s="50">
        <v>781532</v>
      </c>
      <c r="Y4" s="50">
        <f>X4/$C4</f>
        <v>80.67843501600082</v>
      </c>
      <c r="Z4" s="51">
        <f>D4+F4+H4+J4+L4+N4+P4+R4+T4+V4+X4</f>
        <v>7236119</v>
      </c>
      <c r="AA4" s="50">
        <f>Z4/$C4</f>
        <v>746.9927738205843</v>
      </c>
      <c r="AB4" s="6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</row>
    <row r="5" spans="1:159" ht="12.75">
      <c r="A5" s="23">
        <v>2</v>
      </c>
      <c r="B5" s="60" t="s">
        <v>94</v>
      </c>
      <c r="C5" s="58">
        <v>4318</v>
      </c>
      <c r="D5" s="42">
        <v>31669</v>
      </c>
      <c r="E5" s="42">
        <f aca="true" t="shared" si="0" ref="E5:E70">D5/$C5</f>
        <v>7.334182491894396</v>
      </c>
      <c r="F5" s="42">
        <v>952225</v>
      </c>
      <c r="G5" s="42">
        <f aca="true" t="shared" si="1" ref="G5:G70">F5/$C5</f>
        <v>220.524548402038</v>
      </c>
      <c r="H5" s="42">
        <v>393462</v>
      </c>
      <c r="I5" s="42">
        <f aca="true" t="shared" si="2" ref="I5:I70">H5/$C5</f>
        <v>91.12135247799907</v>
      </c>
      <c r="J5" s="42">
        <v>0</v>
      </c>
      <c r="K5" s="42">
        <f aca="true" t="shared" si="3" ref="K5:K70">J5/$C5</f>
        <v>0</v>
      </c>
      <c r="L5" s="42">
        <v>37186</v>
      </c>
      <c r="M5" s="42">
        <f aca="true" t="shared" si="4" ref="M5:M70">L5/$C5</f>
        <v>8.611857341361741</v>
      </c>
      <c r="N5" s="42">
        <v>670563</v>
      </c>
      <c r="O5" s="42">
        <f aca="true" t="shared" si="5" ref="O5:O70">N5/$C5</f>
        <v>155.29481241315423</v>
      </c>
      <c r="P5" s="42">
        <v>91589</v>
      </c>
      <c r="Q5" s="42">
        <f aca="true" t="shared" si="6" ref="Q5:Q70">P5/$C5</f>
        <v>21.21097730430755</v>
      </c>
      <c r="R5" s="42">
        <v>785118</v>
      </c>
      <c r="S5" s="42">
        <f aca="true" t="shared" si="7" ref="S5:U68">R5/$C5</f>
        <v>181.8244557665586</v>
      </c>
      <c r="T5" s="42">
        <v>136589</v>
      </c>
      <c r="U5" s="42">
        <f t="shared" si="7"/>
        <v>31.632468735525705</v>
      </c>
      <c r="V5" s="42">
        <v>67160</v>
      </c>
      <c r="W5" s="42">
        <f aca="true" t="shared" si="8" ref="W5:W68">V5/$C5</f>
        <v>15.55349698934692</v>
      </c>
      <c r="X5" s="42">
        <v>233099</v>
      </c>
      <c r="Y5" s="42">
        <f aca="true" t="shared" si="9" ref="Y5:Y68">X5/$C5</f>
        <v>53.98309402501158</v>
      </c>
      <c r="Z5" s="43">
        <f>D5+F5+H5+J5+L5+N5+P5+R5+T5+V5+X5</f>
        <v>3398660</v>
      </c>
      <c r="AA5" s="42">
        <f aca="true" t="shared" si="10" ref="AA5:AA70">Z5/$C5</f>
        <v>787.0912459471978</v>
      </c>
      <c r="AB5" s="6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</row>
    <row r="6" spans="1:159" ht="12.75">
      <c r="A6" s="23">
        <v>3</v>
      </c>
      <c r="B6" s="60" t="s">
        <v>24</v>
      </c>
      <c r="C6" s="58">
        <v>20494</v>
      </c>
      <c r="D6" s="42">
        <v>169473</v>
      </c>
      <c r="E6" s="42">
        <f t="shared" si="0"/>
        <v>8.269395920757296</v>
      </c>
      <c r="F6" s="42">
        <v>8192230</v>
      </c>
      <c r="G6" s="42">
        <f t="shared" si="1"/>
        <v>399.73797208939203</v>
      </c>
      <c r="H6" s="42">
        <v>647034</v>
      </c>
      <c r="I6" s="42">
        <f t="shared" si="2"/>
        <v>31.571874695032694</v>
      </c>
      <c r="J6" s="42">
        <v>159583</v>
      </c>
      <c r="K6" s="42">
        <f t="shared" si="3"/>
        <v>7.78681565336196</v>
      </c>
      <c r="L6" s="42">
        <v>251856</v>
      </c>
      <c r="M6" s="42">
        <f t="shared" si="4"/>
        <v>12.289255391821996</v>
      </c>
      <c r="N6" s="42">
        <v>2968651</v>
      </c>
      <c r="O6" s="42">
        <f t="shared" si="5"/>
        <v>144.854640382551</v>
      </c>
      <c r="P6" s="42">
        <v>1219151</v>
      </c>
      <c r="Q6" s="42">
        <f t="shared" si="6"/>
        <v>59.48819166585342</v>
      </c>
      <c r="R6" s="42">
        <v>2886943</v>
      </c>
      <c r="S6" s="42">
        <f t="shared" si="7"/>
        <v>140.8677173806968</v>
      </c>
      <c r="T6" s="42">
        <v>690246</v>
      </c>
      <c r="U6" s="42">
        <f t="shared" si="7"/>
        <v>33.680394261735145</v>
      </c>
      <c r="V6" s="42">
        <v>104603</v>
      </c>
      <c r="W6" s="42">
        <f t="shared" si="8"/>
        <v>5.104079242705182</v>
      </c>
      <c r="X6" s="42">
        <v>247144</v>
      </c>
      <c r="Y6" s="42">
        <f t="shared" si="9"/>
        <v>12.059334439348103</v>
      </c>
      <c r="Z6" s="43">
        <f aca="true" t="shared" si="11" ref="Z6:Z69">D6+F6+H6+J6+L6+N6+P6+R6+T6+V6+X6</f>
        <v>17536914</v>
      </c>
      <c r="AA6" s="42">
        <f t="shared" si="10"/>
        <v>855.7096711232556</v>
      </c>
      <c r="AB6" s="6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</row>
    <row r="7" spans="1:159" ht="12.75">
      <c r="A7" s="23">
        <v>4</v>
      </c>
      <c r="B7" s="60" t="s">
        <v>25</v>
      </c>
      <c r="C7" s="58">
        <v>3861</v>
      </c>
      <c r="D7" s="42">
        <v>242296</v>
      </c>
      <c r="E7" s="42">
        <f t="shared" si="0"/>
        <v>62.754726754726754</v>
      </c>
      <c r="F7" s="42">
        <v>828214</v>
      </c>
      <c r="G7" s="42">
        <f t="shared" si="1"/>
        <v>214.5076405076405</v>
      </c>
      <c r="H7" s="42">
        <v>228632</v>
      </c>
      <c r="I7" s="42">
        <f t="shared" si="2"/>
        <v>59.215747215747214</v>
      </c>
      <c r="J7" s="42">
        <v>870</v>
      </c>
      <c r="K7" s="42">
        <f t="shared" si="3"/>
        <v>0.22533022533022534</v>
      </c>
      <c r="L7" s="42">
        <v>81637</v>
      </c>
      <c r="M7" s="42">
        <f t="shared" si="4"/>
        <v>21.144004144004143</v>
      </c>
      <c r="N7" s="42">
        <v>268593</v>
      </c>
      <c r="O7" s="42">
        <f t="shared" si="5"/>
        <v>69.56565656565657</v>
      </c>
      <c r="P7" s="42">
        <v>241633</v>
      </c>
      <c r="Q7" s="42">
        <f t="shared" si="6"/>
        <v>62.583009583009584</v>
      </c>
      <c r="R7" s="42">
        <v>627260</v>
      </c>
      <c r="S7" s="42">
        <f t="shared" si="7"/>
        <v>162.46050246050245</v>
      </c>
      <c r="T7" s="42">
        <v>121797</v>
      </c>
      <c r="U7" s="42">
        <f t="shared" si="7"/>
        <v>31.545454545454547</v>
      </c>
      <c r="V7" s="42">
        <v>0</v>
      </c>
      <c r="W7" s="42">
        <f t="shared" si="8"/>
        <v>0</v>
      </c>
      <c r="X7" s="42">
        <v>208048</v>
      </c>
      <c r="Y7" s="42">
        <f t="shared" si="9"/>
        <v>53.88448588448588</v>
      </c>
      <c r="Z7" s="43">
        <f t="shared" si="11"/>
        <v>2848980</v>
      </c>
      <c r="AA7" s="42">
        <f t="shared" si="10"/>
        <v>737.8865578865579</v>
      </c>
      <c r="AB7" s="6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</row>
    <row r="8" spans="1:159" ht="12.75">
      <c r="A8" s="24">
        <v>5</v>
      </c>
      <c r="B8" s="62" t="s">
        <v>26</v>
      </c>
      <c r="C8" s="57">
        <v>5928</v>
      </c>
      <c r="D8" s="39">
        <v>0</v>
      </c>
      <c r="E8" s="39">
        <f t="shared" si="0"/>
        <v>0</v>
      </c>
      <c r="F8" s="39">
        <v>1637375</v>
      </c>
      <c r="G8" s="39">
        <f t="shared" si="1"/>
        <v>276.2103576248313</v>
      </c>
      <c r="H8" s="39">
        <v>403880</v>
      </c>
      <c r="I8" s="39">
        <f t="shared" si="2"/>
        <v>68.13090418353576</v>
      </c>
      <c r="J8" s="39">
        <v>0</v>
      </c>
      <c r="K8" s="39">
        <f t="shared" si="3"/>
        <v>0</v>
      </c>
      <c r="L8" s="39">
        <v>1739</v>
      </c>
      <c r="M8" s="39">
        <f t="shared" si="4"/>
        <v>0.2933535762483131</v>
      </c>
      <c r="N8" s="39">
        <v>967821</v>
      </c>
      <c r="O8" s="39">
        <f t="shared" si="5"/>
        <v>163.26265182186233</v>
      </c>
      <c r="P8" s="39">
        <v>514754</v>
      </c>
      <c r="Q8" s="39">
        <f t="shared" si="6"/>
        <v>86.83434547908232</v>
      </c>
      <c r="R8" s="39">
        <v>1392582</v>
      </c>
      <c r="S8" s="39">
        <f t="shared" si="7"/>
        <v>234.915991902834</v>
      </c>
      <c r="T8" s="39">
        <v>180167</v>
      </c>
      <c r="U8" s="39">
        <f t="shared" si="7"/>
        <v>30.392543859649123</v>
      </c>
      <c r="V8" s="39">
        <v>61615</v>
      </c>
      <c r="W8" s="39">
        <f t="shared" si="8"/>
        <v>10.39389338731444</v>
      </c>
      <c r="X8" s="39">
        <v>307026</v>
      </c>
      <c r="Y8" s="39">
        <f t="shared" si="9"/>
        <v>51.79251012145749</v>
      </c>
      <c r="Z8" s="40">
        <f t="shared" si="11"/>
        <v>5466959</v>
      </c>
      <c r="AA8" s="39">
        <f t="shared" si="10"/>
        <v>922.2265519568151</v>
      </c>
      <c r="AB8" s="6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</row>
    <row r="9" spans="1:159" ht="12.75">
      <c r="A9" s="49">
        <v>6</v>
      </c>
      <c r="B9" s="61" t="s">
        <v>27</v>
      </c>
      <c r="C9" s="58">
        <v>6043</v>
      </c>
      <c r="D9" s="50">
        <v>26995</v>
      </c>
      <c r="E9" s="50">
        <f t="shared" si="0"/>
        <v>4.467152076783055</v>
      </c>
      <c r="F9" s="50">
        <v>1614685</v>
      </c>
      <c r="G9" s="50">
        <f t="shared" si="1"/>
        <v>267.1992387886811</v>
      </c>
      <c r="H9" s="50">
        <v>1223775</v>
      </c>
      <c r="I9" s="50">
        <f t="shared" si="2"/>
        <v>202.51116994870097</v>
      </c>
      <c r="J9" s="50">
        <v>13564</v>
      </c>
      <c r="K9" s="50">
        <f t="shared" si="3"/>
        <v>2.244580506371008</v>
      </c>
      <c r="L9" s="50">
        <v>56864</v>
      </c>
      <c r="M9" s="50">
        <f t="shared" si="4"/>
        <v>9.409895747145457</v>
      </c>
      <c r="N9" s="50">
        <v>1113196</v>
      </c>
      <c r="O9" s="50">
        <f t="shared" si="5"/>
        <v>184.2124772464008</v>
      </c>
      <c r="P9" s="50">
        <v>466068</v>
      </c>
      <c r="Q9" s="50">
        <f t="shared" si="6"/>
        <v>77.12526890617244</v>
      </c>
      <c r="R9" s="50">
        <v>862331</v>
      </c>
      <c r="S9" s="50">
        <f t="shared" si="7"/>
        <v>142.69915604832036</v>
      </c>
      <c r="T9" s="50">
        <v>148181</v>
      </c>
      <c r="U9" s="50">
        <f t="shared" si="7"/>
        <v>24.521098791990735</v>
      </c>
      <c r="V9" s="50">
        <v>56766</v>
      </c>
      <c r="W9" s="50">
        <f t="shared" si="8"/>
        <v>9.393678636438855</v>
      </c>
      <c r="X9" s="50">
        <v>594397</v>
      </c>
      <c r="Y9" s="50">
        <f t="shared" si="9"/>
        <v>98.36124441502565</v>
      </c>
      <c r="Z9" s="43">
        <f t="shared" si="11"/>
        <v>6176822</v>
      </c>
      <c r="AA9" s="50">
        <f t="shared" si="10"/>
        <v>1022.1449611120305</v>
      </c>
      <c r="AB9" s="6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</row>
    <row r="10" spans="1:159" ht="12.75">
      <c r="A10" s="23">
        <v>7</v>
      </c>
      <c r="B10" s="60" t="s">
        <v>28</v>
      </c>
      <c r="C10" s="58">
        <v>2318</v>
      </c>
      <c r="D10" s="42">
        <v>186</v>
      </c>
      <c r="E10" s="42">
        <f t="shared" si="0"/>
        <v>0.08024158757549611</v>
      </c>
      <c r="F10" s="42">
        <v>1308603</v>
      </c>
      <c r="G10" s="42">
        <f t="shared" si="1"/>
        <v>564.539689387403</v>
      </c>
      <c r="H10" s="42">
        <v>37919</v>
      </c>
      <c r="I10" s="42">
        <f t="shared" si="2"/>
        <v>16.358498705780846</v>
      </c>
      <c r="J10" s="42">
        <v>6655</v>
      </c>
      <c r="K10" s="42">
        <f t="shared" si="3"/>
        <v>2.871009490940466</v>
      </c>
      <c r="L10" s="42">
        <v>92355</v>
      </c>
      <c r="M10" s="42">
        <f t="shared" si="4"/>
        <v>39.84253666954271</v>
      </c>
      <c r="N10" s="42">
        <v>575760</v>
      </c>
      <c r="O10" s="42">
        <f t="shared" si="5"/>
        <v>248.3865401207938</v>
      </c>
      <c r="P10" s="42">
        <v>275636</v>
      </c>
      <c r="Q10" s="42">
        <f t="shared" si="6"/>
        <v>118.91113028472822</v>
      </c>
      <c r="R10" s="42">
        <v>497478</v>
      </c>
      <c r="S10" s="42">
        <f t="shared" si="7"/>
        <v>214.61518550474548</v>
      </c>
      <c r="T10" s="42">
        <v>43728</v>
      </c>
      <c r="U10" s="42">
        <f t="shared" si="7"/>
        <v>18.86453839516825</v>
      </c>
      <c r="V10" s="42">
        <v>0</v>
      </c>
      <c r="W10" s="42">
        <f t="shared" si="8"/>
        <v>0</v>
      </c>
      <c r="X10" s="42">
        <v>273722</v>
      </c>
      <c r="Y10" s="42">
        <f t="shared" si="9"/>
        <v>118.08541846419327</v>
      </c>
      <c r="Z10" s="43">
        <f t="shared" si="11"/>
        <v>3112042</v>
      </c>
      <c r="AA10" s="42">
        <f t="shared" si="10"/>
        <v>1342.5547886108714</v>
      </c>
      <c r="AB10" s="6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</row>
    <row r="11" spans="1:159" ht="12.75">
      <c r="A11" s="23">
        <v>8</v>
      </c>
      <c r="B11" s="60" t="s">
        <v>29</v>
      </c>
      <c r="C11" s="58">
        <v>21085</v>
      </c>
      <c r="D11" s="42">
        <v>1074198</v>
      </c>
      <c r="E11" s="42">
        <f t="shared" si="0"/>
        <v>50.94607540905857</v>
      </c>
      <c r="F11" s="42">
        <v>3559375</v>
      </c>
      <c r="G11" s="42">
        <f t="shared" si="1"/>
        <v>168.81076594735595</v>
      </c>
      <c r="H11" s="42">
        <v>977351</v>
      </c>
      <c r="I11" s="42">
        <f t="shared" si="2"/>
        <v>46.35290490870287</v>
      </c>
      <c r="J11" s="42">
        <v>0</v>
      </c>
      <c r="K11" s="42">
        <f t="shared" si="3"/>
        <v>0</v>
      </c>
      <c r="L11" s="42">
        <v>394278</v>
      </c>
      <c r="M11" s="42">
        <f t="shared" si="4"/>
        <v>18.699454588570074</v>
      </c>
      <c r="N11" s="42">
        <v>2553184</v>
      </c>
      <c r="O11" s="42">
        <f t="shared" si="5"/>
        <v>121.09006402655916</v>
      </c>
      <c r="P11" s="42">
        <v>1423985</v>
      </c>
      <c r="Q11" s="42">
        <f t="shared" si="6"/>
        <v>67.53545174294523</v>
      </c>
      <c r="R11" s="42">
        <v>3794758</v>
      </c>
      <c r="S11" s="42">
        <f t="shared" si="7"/>
        <v>179.97429452217216</v>
      </c>
      <c r="T11" s="42">
        <v>545532</v>
      </c>
      <c r="U11" s="42">
        <f t="shared" si="7"/>
        <v>25.872990277448423</v>
      </c>
      <c r="V11" s="42">
        <v>98094</v>
      </c>
      <c r="W11" s="42">
        <f t="shared" si="8"/>
        <v>4.65231207019208</v>
      </c>
      <c r="X11" s="42">
        <v>1408385</v>
      </c>
      <c r="Y11" s="42">
        <f t="shared" si="9"/>
        <v>66.79558928147972</v>
      </c>
      <c r="Z11" s="43">
        <f t="shared" si="11"/>
        <v>15829140</v>
      </c>
      <c r="AA11" s="42">
        <f t="shared" si="10"/>
        <v>750.7299027744842</v>
      </c>
      <c r="AB11" s="6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</row>
    <row r="12" spans="1:159" ht="12.75">
      <c r="A12" s="23">
        <v>9</v>
      </c>
      <c r="B12" s="60" t="s">
        <v>30</v>
      </c>
      <c r="C12" s="58">
        <v>41667</v>
      </c>
      <c r="D12" s="42">
        <v>1021270</v>
      </c>
      <c r="E12" s="42">
        <f t="shared" si="0"/>
        <v>24.510283917728657</v>
      </c>
      <c r="F12" s="42">
        <v>13188715</v>
      </c>
      <c r="G12" s="42">
        <f t="shared" si="1"/>
        <v>316.5266277869777</v>
      </c>
      <c r="H12" s="42">
        <v>6656072</v>
      </c>
      <c r="I12" s="42">
        <f t="shared" si="2"/>
        <v>159.74445004439966</v>
      </c>
      <c r="J12" s="42">
        <v>219440</v>
      </c>
      <c r="K12" s="42">
        <f t="shared" si="3"/>
        <v>5.266517867857057</v>
      </c>
      <c r="L12" s="42">
        <v>1127474</v>
      </c>
      <c r="M12" s="42">
        <f t="shared" si="4"/>
        <v>27.059159526723786</v>
      </c>
      <c r="N12" s="42">
        <v>6623183</v>
      </c>
      <c r="O12" s="42">
        <f t="shared" si="5"/>
        <v>158.95512035903712</v>
      </c>
      <c r="P12" s="42">
        <v>2647817</v>
      </c>
      <c r="Q12" s="42">
        <f t="shared" si="6"/>
        <v>63.54709962320302</v>
      </c>
      <c r="R12" s="42">
        <v>7985923</v>
      </c>
      <c r="S12" s="42">
        <f t="shared" si="7"/>
        <v>191.66061871505028</v>
      </c>
      <c r="T12" s="42">
        <v>0</v>
      </c>
      <c r="U12" s="42">
        <f t="shared" si="7"/>
        <v>0</v>
      </c>
      <c r="V12" s="42">
        <v>230099</v>
      </c>
      <c r="W12" s="42">
        <f t="shared" si="8"/>
        <v>5.522331821345429</v>
      </c>
      <c r="X12" s="42">
        <v>2540517</v>
      </c>
      <c r="Y12" s="42">
        <f t="shared" si="9"/>
        <v>60.971920224638204</v>
      </c>
      <c r="Z12" s="43">
        <f t="shared" si="11"/>
        <v>42240510</v>
      </c>
      <c r="AA12" s="42">
        <f t="shared" si="10"/>
        <v>1013.7641298869609</v>
      </c>
      <c r="AB12" s="6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</row>
    <row r="13" spans="1:159" ht="12.75">
      <c r="A13" s="24">
        <v>10</v>
      </c>
      <c r="B13" s="62" t="s">
        <v>95</v>
      </c>
      <c r="C13" s="57">
        <v>32612</v>
      </c>
      <c r="D13" s="39">
        <v>110339</v>
      </c>
      <c r="E13" s="39">
        <f t="shared" si="0"/>
        <v>3.383386483503005</v>
      </c>
      <c r="F13" s="39">
        <v>8217571</v>
      </c>
      <c r="G13" s="39">
        <f t="shared" si="1"/>
        <v>251.97997669569483</v>
      </c>
      <c r="H13" s="39">
        <v>5295493</v>
      </c>
      <c r="I13" s="39">
        <f t="shared" si="2"/>
        <v>162.3786642953514</v>
      </c>
      <c r="J13" s="39">
        <v>161678</v>
      </c>
      <c r="K13" s="39">
        <f t="shared" si="3"/>
        <v>4.957622960873298</v>
      </c>
      <c r="L13" s="39">
        <v>287646</v>
      </c>
      <c r="M13" s="39">
        <f t="shared" si="4"/>
        <v>8.820250214644917</v>
      </c>
      <c r="N13" s="39">
        <v>6408150</v>
      </c>
      <c r="O13" s="39">
        <f t="shared" si="5"/>
        <v>196.496688335582</v>
      </c>
      <c r="P13" s="39">
        <v>2042492</v>
      </c>
      <c r="Q13" s="39">
        <f t="shared" si="6"/>
        <v>62.630074819084996</v>
      </c>
      <c r="R13" s="39">
        <v>3601573</v>
      </c>
      <c r="S13" s="39">
        <f t="shared" si="7"/>
        <v>110.43704771249847</v>
      </c>
      <c r="T13" s="39">
        <v>1243758</v>
      </c>
      <c r="U13" s="39">
        <f t="shared" si="7"/>
        <v>38.13804734453576</v>
      </c>
      <c r="V13" s="39">
        <v>453516</v>
      </c>
      <c r="W13" s="39">
        <f t="shared" si="8"/>
        <v>13.906414816631914</v>
      </c>
      <c r="X13" s="39">
        <v>1462938</v>
      </c>
      <c r="Y13" s="39">
        <f t="shared" si="9"/>
        <v>44.85888629952165</v>
      </c>
      <c r="Z13" s="40">
        <f t="shared" si="11"/>
        <v>29285154</v>
      </c>
      <c r="AA13" s="39">
        <f t="shared" si="10"/>
        <v>897.9870599779223</v>
      </c>
      <c r="AB13" s="6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</row>
    <row r="14" spans="1:159" ht="12.75">
      <c r="A14" s="49">
        <v>11</v>
      </c>
      <c r="B14" s="61" t="s">
        <v>31</v>
      </c>
      <c r="C14" s="58">
        <v>1630</v>
      </c>
      <c r="D14" s="50">
        <v>8554</v>
      </c>
      <c r="E14" s="50">
        <f t="shared" si="0"/>
        <v>5.247852760736197</v>
      </c>
      <c r="F14" s="50">
        <v>778879</v>
      </c>
      <c r="G14" s="50">
        <f t="shared" si="1"/>
        <v>477.8398773006135</v>
      </c>
      <c r="H14" s="50">
        <v>25500</v>
      </c>
      <c r="I14" s="50">
        <f t="shared" si="2"/>
        <v>15.644171779141104</v>
      </c>
      <c r="J14" s="50">
        <v>6672</v>
      </c>
      <c r="K14" s="50">
        <f t="shared" si="3"/>
        <v>4.093251533742332</v>
      </c>
      <c r="L14" s="50">
        <v>27807</v>
      </c>
      <c r="M14" s="50">
        <f t="shared" si="4"/>
        <v>17.059509202453988</v>
      </c>
      <c r="N14" s="50">
        <v>281903</v>
      </c>
      <c r="O14" s="50">
        <f t="shared" si="5"/>
        <v>172.94662576687116</v>
      </c>
      <c r="P14" s="50">
        <v>155056</v>
      </c>
      <c r="Q14" s="50">
        <f t="shared" si="6"/>
        <v>95.12638036809815</v>
      </c>
      <c r="R14" s="50">
        <v>498682</v>
      </c>
      <c r="S14" s="50">
        <f t="shared" si="7"/>
        <v>305.9398773006135</v>
      </c>
      <c r="T14" s="50">
        <v>49295</v>
      </c>
      <c r="U14" s="50">
        <f t="shared" si="7"/>
        <v>30.242331288343557</v>
      </c>
      <c r="V14" s="50">
        <v>105</v>
      </c>
      <c r="W14" s="50">
        <f t="shared" si="8"/>
        <v>0.06441717791411043</v>
      </c>
      <c r="X14" s="50">
        <v>146927</v>
      </c>
      <c r="Y14" s="50">
        <f t="shared" si="9"/>
        <v>90.13926380368098</v>
      </c>
      <c r="Z14" s="43">
        <f t="shared" si="11"/>
        <v>1979380</v>
      </c>
      <c r="AA14" s="50">
        <f t="shared" si="10"/>
        <v>1214.3435582822085</v>
      </c>
      <c r="AB14" s="6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</row>
    <row r="15" spans="1:159" ht="12.75">
      <c r="A15" s="23">
        <v>12</v>
      </c>
      <c r="B15" s="60" t="s">
        <v>96</v>
      </c>
      <c r="C15" s="58">
        <v>1313</v>
      </c>
      <c r="D15" s="42">
        <v>994</v>
      </c>
      <c r="E15" s="42">
        <f t="shared" si="0"/>
        <v>0.7570449352627571</v>
      </c>
      <c r="F15" s="42">
        <v>663608</v>
      </c>
      <c r="G15" s="42">
        <f t="shared" si="1"/>
        <v>505.41355674028944</v>
      </c>
      <c r="H15" s="42">
        <v>162459</v>
      </c>
      <c r="I15" s="42">
        <f t="shared" si="2"/>
        <v>123.73115003808073</v>
      </c>
      <c r="J15" s="42">
        <v>0</v>
      </c>
      <c r="K15" s="42">
        <f t="shared" si="3"/>
        <v>0</v>
      </c>
      <c r="L15" s="42">
        <v>17280</v>
      </c>
      <c r="M15" s="42">
        <f t="shared" si="4"/>
        <v>13.160700685453161</v>
      </c>
      <c r="N15" s="42">
        <v>515800</v>
      </c>
      <c r="O15" s="42">
        <f t="shared" si="5"/>
        <v>392.84082254379285</v>
      </c>
      <c r="P15" s="42">
        <v>139994</v>
      </c>
      <c r="Q15" s="42">
        <f t="shared" si="6"/>
        <v>106.62147753236862</v>
      </c>
      <c r="R15" s="42">
        <v>254189</v>
      </c>
      <c r="S15" s="42">
        <f t="shared" si="7"/>
        <v>193.59405940594058</v>
      </c>
      <c r="T15" s="42">
        <v>40636</v>
      </c>
      <c r="U15" s="42">
        <f t="shared" si="7"/>
        <v>30.948971820258947</v>
      </c>
      <c r="V15" s="42">
        <v>1128</v>
      </c>
      <c r="W15" s="42">
        <f t="shared" si="8"/>
        <v>0.8591012947448591</v>
      </c>
      <c r="X15" s="42">
        <v>62011</v>
      </c>
      <c r="Y15" s="42">
        <f t="shared" si="9"/>
        <v>47.22848438690023</v>
      </c>
      <c r="Z15" s="43">
        <f t="shared" si="11"/>
        <v>1858099</v>
      </c>
      <c r="AA15" s="42">
        <f t="shared" si="10"/>
        <v>1415.1553693830922</v>
      </c>
      <c r="AB15" s="6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</row>
    <row r="16" spans="1:159" ht="12.75">
      <c r="A16" s="23">
        <v>13</v>
      </c>
      <c r="B16" s="60" t="s">
        <v>32</v>
      </c>
      <c r="C16" s="58">
        <v>1555</v>
      </c>
      <c r="D16" s="42">
        <v>6245</v>
      </c>
      <c r="E16" s="42">
        <f t="shared" si="0"/>
        <v>4.016077170418006</v>
      </c>
      <c r="F16" s="42">
        <v>374139</v>
      </c>
      <c r="G16" s="42">
        <f t="shared" si="1"/>
        <v>240.60385852090033</v>
      </c>
      <c r="H16" s="42">
        <v>286623</v>
      </c>
      <c r="I16" s="42">
        <f t="shared" si="2"/>
        <v>184.3234726688103</v>
      </c>
      <c r="J16" s="42">
        <v>7618</v>
      </c>
      <c r="K16" s="42">
        <f t="shared" si="3"/>
        <v>4.89903536977492</v>
      </c>
      <c r="L16" s="42">
        <v>75994</v>
      </c>
      <c r="M16" s="42">
        <f t="shared" si="4"/>
        <v>48.87073954983923</v>
      </c>
      <c r="N16" s="42">
        <v>331488</v>
      </c>
      <c r="O16" s="42">
        <f t="shared" si="5"/>
        <v>213.17556270096463</v>
      </c>
      <c r="P16" s="42">
        <v>29857</v>
      </c>
      <c r="Q16" s="42">
        <f t="shared" si="6"/>
        <v>19.20064308681672</v>
      </c>
      <c r="R16" s="42">
        <v>426305</v>
      </c>
      <c r="S16" s="42">
        <f t="shared" si="7"/>
        <v>274.1511254019293</v>
      </c>
      <c r="T16" s="42">
        <v>58137</v>
      </c>
      <c r="U16" s="42">
        <f t="shared" si="7"/>
        <v>37.3871382636656</v>
      </c>
      <c r="V16" s="42">
        <v>0</v>
      </c>
      <c r="W16" s="42">
        <f t="shared" si="8"/>
        <v>0</v>
      </c>
      <c r="X16" s="42">
        <v>59049</v>
      </c>
      <c r="Y16" s="42">
        <f t="shared" si="9"/>
        <v>37.97363344051447</v>
      </c>
      <c r="Z16" s="43">
        <f t="shared" si="11"/>
        <v>1655455</v>
      </c>
      <c r="AA16" s="42">
        <f t="shared" si="10"/>
        <v>1064.6012861736335</v>
      </c>
      <c r="AB16" s="6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</row>
    <row r="17" spans="1:159" ht="12.75">
      <c r="A17" s="23">
        <v>14</v>
      </c>
      <c r="B17" s="60" t="s">
        <v>33</v>
      </c>
      <c r="C17" s="58">
        <v>2047</v>
      </c>
      <c r="D17" s="42">
        <v>628</v>
      </c>
      <c r="E17" s="42">
        <f t="shared" si="0"/>
        <v>0.306790425012213</v>
      </c>
      <c r="F17" s="42">
        <v>905613</v>
      </c>
      <c r="G17" s="42">
        <f t="shared" si="1"/>
        <v>442.409868099658</v>
      </c>
      <c r="H17" s="42">
        <v>213041</v>
      </c>
      <c r="I17" s="42">
        <f t="shared" si="2"/>
        <v>104.07474352711284</v>
      </c>
      <c r="J17" s="42">
        <v>0</v>
      </c>
      <c r="K17" s="42">
        <f t="shared" si="3"/>
        <v>0</v>
      </c>
      <c r="L17" s="42">
        <v>77245</v>
      </c>
      <c r="M17" s="42">
        <f t="shared" si="4"/>
        <v>37.73571079628725</v>
      </c>
      <c r="N17" s="42">
        <v>460953</v>
      </c>
      <c r="O17" s="42">
        <f t="shared" si="5"/>
        <v>225.18466047874938</v>
      </c>
      <c r="P17" s="42">
        <v>189177</v>
      </c>
      <c r="Q17" s="42">
        <f t="shared" si="6"/>
        <v>92.41670737664876</v>
      </c>
      <c r="R17" s="42">
        <v>466030</v>
      </c>
      <c r="S17" s="42">
        <f t="shared" si="7"/>
        <v>227.6648754274548</v>
      </c>
      <c r="T17" s="42">
        <v>61902</v>
      </c>
      <c r="U17" s="42">
        <f t="shared" si="7"/>
        <v>30.240351734245237</v>
      </c>
      <c r="V17" s="42">
        <v>6223</v>
      </c>
      <c r="W17" s="42">
        <f t="shared" si="8"/>
        <v>3.040058622374206</v>
      </c>
      <c r="X17" s="42">
        <v>193405</v>
      </c>
      <c r="Y17" s="42">
        <f t="shared" si="9"/>
        <v>94.48216902784563</v>
      </c>
      <c r="Z17" s="43">
        <f t="shared" si="11"/>
        <v>2574217</v>
      </c>
      <c r="AA17" s="42">
        <f t="shared" si="10"/>
        <v>1257.5559355153885</v>
      </c>
      <c r="AB17" s="6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</row>
    <row r="18" spans="1:159" ht="12.75">
      <c r="A18" s="24">
        <v>15</v>
      </c>
      <c r="B18" s="62" t="s">
        <v>34</v>
      </c>
      <c r="C18" s="57">
        <v>3834</v>
      </c>
      <c r="D18" s="39">
        <v>3199</v>
      </c>
      <c r="E18" s="39">
        <f t="shared" si="0"/>
        <v>0.834376630151278</v>
      </c>
      <c r="F18" s="39">
        <v>563209</v>
      </c>
      <c r="G18" s="39">
        <f t="shared" si="1"/>
        <v>146.89853938445486</v>
      </c>
      <c r="H18" s="39">
        <v>391940</v>
      </c>
      <c r="I18" s="39">
        <f t="shared" si="2"/>
        <v>102.22743870631194</v>
      </c>
      <c r="J18" s="39"/>
      <c r="K18" s="39">
        <f t="shared" si="3"/>
        <v>0</v>
      </c>
      <c r="L18" s="39">
        <v>62507</v>
      </c>
      <c r="M18" s="39">
        <f t="shared" si="4"/>
        <v>16.303338549817422</v>
      </c>
      <c r="N18" s="39">
        <v>460849</v>
      </c>
      <c r="O18" s="39">
        <f t="shared" si="5"/>
        <v>120.20057381324987</v>
      </c>
      <c r="P18" s="39">
        <v>175766</v>
      </c>
      <c r="Q18" s="39">
        <f t="shared" si="6"/>
        <v>45.84402712571727</v>
      </c>
      <c r="R18" s="39">
        <v>850563</v>
      </c>
      <c r="S18" s="39">
        <f t="shared" si="7"/>
        <v>221.84741784037558</v>
      </c>
      <c r="T18" s="39">
        <v>128978</v>
      </c>
      <c r="U18" s="39">
        <f t="shared" si="7"/>
        <v>33.64058424621805</v>
      </c>
      <c r="V18" s="39">
        <v>26425</v>
      </c>
      <c r="W18" s="39">
        <f t="shared" si="8"/>
        <v>6.892279603547209</v>
      </c>
      <c r="X18" s="39">
        <v>178744</v>
      </c>
      <c r="Y18" s="39">
        <f t="shared" si="9"/>
        <v>46.6207616066771</v>
      </c>
      <c r="Z18" s="40">
        <f t="shared" si="11"/>
        <v>2842180</v>
      </c>
      <c r="AA18" s="39">
        <f t="shared" si="10"/>
        <v>741.3093375065206</v>
      </c>
      <c r="AB18" s="6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</row>
    <row r="19" spans="1:159" ht="12.75">
      <c r="A19" s="49">
        <v>16</v>
      </c>
      <c r="B19" s="61" t="s">
        <v>35</v>
      </c>
      <c r="C19" s="58">
        <v>5040</v>
      </c>
      <c r="D19" s="50">
        <v>105250</v>
      </c>
      <c r="E19" s="50">
        <f t="shared" si="0"/>
        <v>20.88293650793651</v>
      </c>
      <c r="F19" s="50">
        <v>2933265</v>
      </c>
      <c r="G19" s="50">
        <f t="shared" si="1"/>
        <v>581.9970238095239</v>
      </c>
      <c r="H19" s="50">
        <v>1164292</v>
      </c>
      <c r="I19" s="50">
        <f t="shared" si="2"/>
        <v>231.01031746031745</v>
      </c>
      <c r="J19" s="50">
        <v>113443</v>
      </c>
      <c r="K19" s="50">
        <f t="shared" si="3"/>
        <v>22.508531746031746</v>
      </c>
      <c r="L19" s="50">
        <v>243146</v>
      </c>
      <c r="M19" s="50">
        <f t="shared" si="4"/>
        <v>48.24325396825397</v>
      </c>
      <c r="N19" s="50">
        <v>1335465</v>
      </c>
      <c r="O19" s="50">
        <f t="shared" si="5"/>
        <v>264.9732142857143</v>
      </c>
      <c r="P19" s="50">
        <v>448389</v>
      </c>
      <c r="Q19" s="50">
        <f t="shared" si="6"/>
        <v>88.96607142857142</v>
      </c>
      <c r="R19" s="50">
        <v>964858</v>
      </c>
      <c r="S19" s="50">
        <f t="shared" si="7"/>
        <v>191.44007936507936</v>
      </c>
      <c r="T19" s="50">
        <v>135927</v>
      </c>
      <c r="U19" s="50">
        <f t="shared" si="7"/>
        <v>26.96964285714286</v>
      </c>
      <c r="V19" s="50">
        <v>172360</v>
      </c>
      <c r="W19" s="50">
        <f t="shared" si="8"/>
        <v>34.198412698412696</v>
      </c>
      <c r="X19" s="50">
        <v>376786</v>
      </c>
      <c r="Y19" s="50">
        <f t="shared" si="9"/>
        <v>74.75912698412698</v>
      </c>
      <c r="Z19" s="43">
        <f t="shared" si="11"/>
        <v>7993181</v>
      </c>
      <c r="AA19" s="50">
        <f t="shared" si="10"/>
        <v>1585.9486111111112</v>
      </c>
      <c r="AB19" s="6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</row>
    <row r="20" spans="1:159" ht="12.75">
      <c r="A20" s="23">
        <v>17</v>
      </c>
      <c r="B20" s="60" t="s">
        <v>36</v>
      </c>
      <c r="C20" s="58">
        <v>42889</v>
      </c>
      <c r="D20" s="42">
        <v>113847</v>
      </c>
      <c r="E20" s="42">
        <f t="shared" si="0"/>
        <v>2.6544568537387208</v>
      </c>
      <c r="F20" s="42">
        <v>11718665</v>
      </c>
      <c r="G20" s="42">
        <f t="shared" si="1"/>
        <v>273.23241390566346</v>
      </c>
      <c r="H20" s="42">
        <v>4671896</v>
      </c>
      <c r="I20" s="42">
        <f t="shared" si="2"/>
        <v>108.92993541467509</v>
      </c>
      <c r="J20" s="42">
        <v>462660</v>
      </c>
      <c r="K20" s="42">
        <f t="shared" si="3"/>
        <v>10.787381379840985</v>
      </c>
      <c r="L20" s="42">
        <v>234703</v>
      </c>
      <c r="M20" s="42">
        <f t="shared" si="4"/>
        <v>5.472335563897503</v>
      </c>
      <c r="N20" s="42">
        <v>6425282</v>
      </c>
      <c r="O20" s="42">
        <f t="shared" si="5"/>
        <v>149.81188649770337</v>
      </c>
      <c r="P20" s="42">
        <v>3407249</v>
      </c>
      <c r="Q20" s="42">
        <f t="shared" si="6"/>
        <v>79.4434237217002</v>
      </c>
      <c r="R20" s="42">
        <v>6621508</v>
      </c>
      <c r="S20" s="42">
        <f t="shared" si="7"/>
        <v>154.387092261419</v>
      </c>
      <c r="T20" s="42">
        <v>1270123</v>
      </c>
      <c r="U20" s="42">
        <f t="shared" si="7"/>
        <v>29.614190118678447</v>
      </c>
      <c r="V20" s="42">
        <v>779957</v>
      </c>
      <c r="W20" s="42">
        <f t="shared" si="8"/>
        <v>18.185478794096387</v>
      </c>
      <c r="X20" s="42">
        <v>3196065</v>
      </c>
      <c r="Y20" s="42">
        <f t="shared" si="9"/>
        <v>74.51945720347875</v>
      </c>
      <c r="Z20" s="43">
        <f t="shared" si="11"/>
        <v>38901955</v>
      </c>
      <c r="AA20" s="42">
        <f t="shared" si="10"/>
        <v>907.0380517148919</v>
      </c>
      <c r="AB20" s="6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</row>
    <row r="21" spans="1:159" ht="12.75">
      <c r="A21" s="23">
        <v>18</v>
      </c>
      <c r="B21" s="60" t="s">
        <v>37</v>
      </c>
      <c r="C21" s="58">
        <v>1204</v>
      </c>
      <c r="D21" s="42">
        <v>0</v>
      </c>
      <c r="E21" s="42">
        <f t="shared" si="0"/>
        <v>0</v>
      </c>
      <c r="F21" s="42">
        <v>744119</v>
      </c>
      <c r="G21" s="42">
        <f t="shared" si="1"/>
        <v>618.0390365448505</v>
      </c>
      <c r="H21" s="42">
        <v>543</v>
      </c>
      <c r="I21" s="42">
        <f t="shared" si="2"/>
        <v>0.45099667774086377</v>
      </c>
      <c r="J21" s="42">
        <v>0</v>
      </c>
      <c r="K21" s="42">
        <f t="shared" si="3"/>
        <v>0</v>
      </c>
      <c r="L21" s="42">
        <v>29593</v>
      </c>
      <c r="M21" s="42">
        <f t="shared" si="4"/>
        <v>24.57890365448505</v>
      </c>
      <c r="N21" s="42">
        <v>200132</v>
      </c>
      <c r="O21" s="42">
        <f t="shared" si="5"/>
        <v>166.22259136212625</v>
      </c>
      <c r="P21" s="42">
        <v>58831</v>
      </c>
      <c r="Q21" s="42">
        <f t="shared" si="6"/>
        <v>48.86295681063123</v>
      </c>
      <c r="R21" s="42">
        <v>330874</v>
      </c>
      <c r="S21" s="42">
        <f t="shared" si="7"/>
        <v>274.812292358804</v>
      </c>
      <c r="T21" s="42">
        <v>46598</v>
      </c>
      <c r="U21" s="42">
        <f t="shared" si="7"/>
        <v>38.70265780730897</v>
      </c>
      <c r="V21" s="42">
        <v>0</v>
      </c>
      <c r="W21" s="42">
        <f t="shared" si="8"/>
        <v>0</v>
      </c>
      <c r="X21" s="42">
        <v>21576</v>
      </c>
      <c r="Y21" s="42">
        <f t="shared" si="9"/>
        <v>17.920265780730897</v>
      </c>
      <c r="Z21" s="43">
        <f t="shared" si="11"/>
        <v>1432266</v>
      </c>
      <c r="AA21" s="42">
        <f t="shared" si="10"/>
        <v>1189.5897009966777</v>
      </c>
      <c r="AB21" s="6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</row>
    <row r="22" spans="1:159" ht="12.75">
      <c r="A22" s="23">
        <v>19</v>
      </c>
      <c r="B22" s="60" t="s">
        <v>38</v>
      </c>
      <c r="C22" s="58">
        <v>2062</v>
      </c>
      <c r="D22" s="42"/>
      <c r="E22" s="42">
        <f t="shared" si="0"/>
        <v>0</v>
      </c>
      <c r="F22" s="42">
        <v>781392</v>
      </c>
      <c r="G22" s="42">
        <f t="shared" si="1"/>
        <v>378.9485935984481</v>
      </c>
      <c r="H22" s="42">
        <v>60051</v>
      </c>
      <c r="I22" s="42">
        <f t="shared" si="2"/>
        <v>29.122696411251212</v>
      </c>
      <c r="J22" s="42"/>
      <c r="K22" s="42">
        <f t="shared" si="3"/>
        <v>0</v>
      </c>
      <c r="L22" s="42">
        <v>42990</v>
      </c>
      <c r="M22" s="42">
        <f t="shared" si="4"/>
        <v>20.848690591658585</v>
      </c>
      <c r="N22" s="42">
        <v>382004</v>
      </c>
      <c r="O22" s="42">
        <f t="shared" si="5"/>
        <v>185.25897187196895</v>
      </c>
      <c r="P22" s="42">
        <v>233677</v>
      </c>
      <c r="Q22" s="42">
        <f t="shared" si="6"/>
        <v>113.32541222114452</v>
      </c>
      <c r="R22" s="42">
        <v>355561</v>
      </c>
      <c r="S22" s="42">
        <f t="shared" si="7"/>
        <v>172.43501454898157</v>
      </c>
      <c r="T22" s="42">
        <v>0</v>
      </c>
      <c r="U22" s="42">
        <f t="shared" si="7"/>
        <v>0</v>
      </c>
      <c r="V22" s="42">
        <v>4285</v>
      </c>
      <c r="W22" s="42">
        <f t="shared" si="8"/>
        <v>2.0780795344325895</v>
      </c>
      <c r="X22" s="42">
        <v>106035</v>
      </c>
      <c r="Y22" s="42">
        <f t="shared" si="9"/>
        <v>51.42337536372454</v>
      </c>
      <c r="Z22" s="43">
        <f t="shared" si="11"/>
        <v>1965995</v>
      </c>
      <c r="AA22" s="42">
        <f t="shared" si="10"/>
        <v>953.4408341416101</v>
      </c>
      <c r="AB22" s="6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</row>
    <row r="23" spans="1:159" ht="12.75">
      <c r="A23" s="24">
        <v>20</v>
      </c>
      <c r="B23" s="62" t="s">
        <v>39</v>
      </c>
      <c r="C23" s="57">
        <v>6035</v>
      </c>
      <c r="D23" s="39">
        <v>4736</v>
      </c>
      <c r="E23" s="39">
        <f t="shared" si="0"/>
        <v>0.7847555923777962</v>
      </c>
      <c r="F23" s="39">
        <v>1337615</v>
      </c>
      <c r="G23" s="39">
        <f t="shared" si="1"/>
        <v>221.64291632145816</v>
      </c>
      <c r="H23" s="39">
        <v>278616</v>
      </c>
      <c r="I23" s="39">
        <f t="shared" si="2"/>
        <v>46.16669428334714</v>
      </c>
      <c r="J23" s="39">
        <v>42381</v>
      </c>
      <c r="K23" s="39">
        <f t="shared" si="3"/>
        <v>7.022535211267606</v>
      </c>
      <c r="L23" s="39">
        <v>83375</v>
      </c>
      <c r="M23" s="39">
        <f t="shared" si="4"/>
        <v>13.815244407622204</v>
      </c>
      <c r="N23" s="39">
        <v>889649</v>
      </c>
      <c r="O23" s="39">
        <f t="shared" si="5"/>
        <v>147.4149130074565</v>
      </c>
      <c r="P23" s="39">
        <v>451800</v>
      </c>
      <c r="Q23" s="39">
        <f t="shared" si="6"/>
        <v>74.86329743164872</v>
      </c>
      <c r="R23" s="39">
        <v>1256964</v>
      </c>
      <c r="S23" s="39">
        <f t="shared" si="7"/>
        <v>208.27903893951947</v>
      </c>
      <c r="T23" s="39">
        <v>0</v>
      </c>
      <c r="U23" s="39">
        <f t="shared" si="7"/>
        <v>0</v>
      </c>
      <c r="V23" s="39">
        <v>36638</v>
      </c>
      <c r="W23" s="39">
        <f t="shared" si="8"/>
        <v>6.070919635459818</v>
      </c>
      <c r="X23" s="39">
        <v>293868</v>
      </c>
      <c r="Y23" s="39">
        <f t="shared" si="9"/>
        <v>48.69395194697597</v>
      </c>
      <c r="Z23" s="40">
        <f t="shared" si="11"/>
        <v>4675642</v>
      </c>
      <c r="AA23" s="39">
        <f t="shared" si="10"/>
        <v>774.7542667771334</v>
      </c>
      <c r="AB23" s="6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</row>
    <row r="24" spans="1:159" ht="12.75">
      <c r="A24" s="49">
        <v>21</v>
      </c>
      <c r="B24" s="61" t="s">
        <v>40</v>
      </c>
      <c r="C24" s="58">
        <v>3184</v>
      </c>
      <c r="D24" s="50">
        <v>7747</v>
      </c>
      <c r="E24" s="50">
        <f t="shared" si="0"/>
        <v>2.433103015075377</v>
      </c>
      <c r="F24" s="50">
        <v>723578</v>
      </c>
      <c r="G24" s="50">
        <f t="shared" si="1"/>
        <v>227.25439698492463</v>
      </c>
      <c r="H24" s="50">
        <v>578173</v>
      </c>
      <c r="I24" s="50">
        <f t="shared" si="2"/>
        <v>181.58699748743717</v>
      </c>
      <c r="J24" s="50">
        <v>24334</v>
      </c>
      <c r="K24" s="50">
        <f t="shared" si="3"/>
        <v>7.642587939698492</v>
      </c>
      <c r="L24" s="50">
        <v>44775</v>
      </c>
      <c r="M24" s="50">
        <f t="shared" si="4"/>
        <v>14.0625</v>
      </c>
      <c r="N24" s="50">
        <v>454764</v>
      </c>
      <c r="O24" s="50">
        <f t="shared" si="5"/>
        <v>142.82788944723617</v>
      </c>
      <c r="P24" s="50">
        <v>270114</v>
      </c>
      <c r="Q24" s="50">
        <f t="shared" si="6"/>
        <v>84.83479899497488</v>
      </c>
      <c r="R24" s="50">
        <v>734409</v>
      </c>
      <c r="S24" s="50">
        <f t="shared" si="7"/>
        <v>230.65609296482413</v>
      </c>
      <c r="T24" s="50">
        <v>87922</v>
      </c>
      <c r="U24" s="50">
        <f t="shared" si="7"/>
        <v>27.613693467336685</v>
      </c>
      <c r="V24" s="50">
        <v>546</v>
      </c>
      <c r="W24" s="50">
        <f t="shared" si="8"/>
        <v>0.17148241206030151</v>
      </c>
      <c r="X24" s="50">
        <v>111492</v>
      </c>
      <c r="Y24" s="50">
        <f t="shared" si="9"/>
        <v>35.016331658291456</v>
      </c>
      <c r="Z24" s="43">
        <f t="shared" si="11"/>
        <v>3037854</v>
      </c>
      <c r="AA24" s="50">
        <f t="shared" si="10"/>
        <v>954.0998743718593</v>
      </c>
      <c r="AB24" s="6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</row>
    <row r="25" spans="1:159" ht="12.75">
      <c r="A25" s="23">
        <v>22</v>
      </c>
      <c r="B25" s="60" t="s">
        <v>41</v>
      </c>
      <c r="C25" s="58">
        <v>3313</v>
      </c>
      <c r="D25" s="42">
        <v>2029</v>
      </c>
      <c r="E25" s="42">
        <f t="shared" si="0"/>
        <v>0.6124358587383036</v>
      </c>
      <c r="F25" s="42">
        <v>1675465</v>
      </c>
      <c r="G25" s="42">
        <f t="shared" si="1"/>
        <v>505.72441895562935</v>
      </c>
      <c r="H25" s="42">
        <v>176395</v>
      </c>
      <c r="I25" s="42">
        <f t="shared" si="2"/>
        <v>53.24328403259885</v>
      </c>
      <c r="J25" s="42">
        <v>6363</v>
      </c>
      <c r="K25" s="42">
        <f t="shared" si="3"/>
        <v>1.920615756112285</v>
      </c>
      <c r="L25" s="42">
        <v>89031</v>
      </c>
      <c r="M25" s="42">
        <f t="shared" si="4"/>
        <v>26.873226682764866</v>
      </c>
      <c r="N25" s="42">
        <v>701303</v>
      </c>
      <c r="O25" s="42">
        <f t="shared" si="5"/>
        <v>211.68216118321763</v>
      </c>
      <c r="P25" s="42">
        <v>420507</v>
      </c>
      <c r="Q25" s="42">
        <f t="shared" si="6"/>
        <v>126.92635073951102</v>
      </c>
      <c r="R25" s="42">
        <v>537585</v>
      </c>
      <c r="S25" s="42">
        <f t="shared" si="7"/>
        <v>162.26531844249925</v>
      </c>
      <c r="T25" s="42">
        <v>118551</v>
      </c>
      <c r="U25" s="42">
        <f t="shared" si="7"/>
        <v>35.78357983700573</v>
      </c>
      <c r="V25" s="42">
        <v>3738</v>
      </c>
      <c r="W25" s="42">
        <f t="shared" si="8"/>
        <v>1.1282825233926954</v>
      </c>
      <c r="X25" s="42">
        <v>187219</v>
      </c>
      <c r="Y25" s="42">
        <f t="shared" si="9"/>
        <v>56.51041352248717</v>
      </c>
      <c r="Z25" s="43">
        <f t="shared" si="11"/>
        <v>3918186</v>
      </c>
      <c r="AA25" s="42">
        <f t="shared" si="10"/>
        <v>1182.670087533957</v>
      </c>
      <c r="AB25" s="6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</row>
    <row r="26" spans="1:159" ht="12.75">
      <c r="A26" s="23">
        <v>23</v>
      </c>
      <c r="B26" s="60" t="s">
        <v>42</v>
      </c>
      <c r="C26" s="58">
        <v>13704</v>
      </c>
      <c r="D26" s="42"/>
      <c r="E26" s="42">
        <f t="shared" si="0"/>
        <v>0</v>
      </c>
      <c r="F26" s="42">
        <v>2439416</v>
      </c>
      <c r="G26" s="42">
        <f t="shared" si="1"/>
        <v>178.00758902510216</v>
      </c>
      <c r="H26" s="42">
        <v>178552</v>
      </c>
      <c r="I26" s="42">
        <f t="shared" si="2"/>
        <v>13.029188558085231</v>
      </c>
      <c r="J26" s="42">
        <v>5777</v>
      </c>
      <c r="K26" s="42">
        <f t="shared" si="3"/>
        <v>0.42155575014594276</v>
      </c>
      <c r="L26" s="42">
        <v>133250</v>
      </c>
      <c r="M26" s="42">
        <f t="shared" si="4"/>
        <v>9.72343841214244</v>
      </c>
      <c r="N26" s="42">
        <v>3319060</v>
      </c>
      <c r="O26" s="42">
        <f t="shared" si="5"/>
        <v>242.1964389959136</v>
      </c>
      <c r="P26" s="42">
        <v>468737</v>
      </c>
      <c r="Q26" s="42">
        <f t="shared" si="6"/>
        <v>34.20439287799183</v>
      </c>
      <c r="R26" s="42">
        <v>3126215</v>
      </c>
      <c r="S26" s="42">
        <f t="shared" si="7"/>
        <v>228.12427028604787</v>
      </c>
      <c r="T26" s="42">
        <v>216194</v>
      </c>
      <c r="U26" s="42">
        <f t="shared" si="7"/>
        <v>15.775977816695855</v>
      </c>
      <c r="V26" s="42">
        <v>60147</v>
      </c>
      <c r="W26" s="42">
        <f t="shared" si="8"/>
        <v>4.3890105078809105</v>
      </c>
      <c r="X26" s="42">
        <v>495133</v>
      </c>
      <c r="Y26" s="42">
        <f t="shared" si="9"/>
        <v>36.1305458260362</v>
      </c>
      <c r="Z26" s="43">
        <f t="shared" si="11"/>
        <v>10442481</v>
      </c>
      <c r="AA26" s="42">
        <f t="shared" si="10"/>
        <v>762.002408056042</v>
      </c>
      <c r="AB26" s="6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</row>
    <row r="27" spans="1:159" ht="12.75">
      <c r="A27" s="23">
        <v>24</v>
      </c>
      <c r="B27" s="60" t="s">
        <v>43</v>
      </c>
      <c r="C27" s="58">
        <v>4569</v>
      </c>
      <c r="D27" s="42">
        <v>289924</v>
      </c>
      <c r="E27" s="42">
        <f t="shared" si="0"/>
        <v>63.45458524841322</v>
      </c>
      <c r="F27" s="42">
        <v>2450654</v>
      </c>
      <c r="G27" s="42">
        <f t="shared" si="1"/>
        <v>536.3655066754213</v>
      </c>
      <c r="H27" s="42">
        <v>1226253</v>
      </c>
      <c r="I27" s="42">
        <f t="shared" si="2"/>
        <v>268.3854235062377</v>
      </c>
      <c r="J27" s="42">
        <v>4235</v>
      </c>
      <c r="K27" s="42">
        <f t="shared" si="3"/>
        <v>0.9268986649157365</v>
      </c>
      <c r="L27" s="42">
        <v>44957</v>
      </c>
      <c r="M27" s="42">
        <f t="shared" si="4"/>
        <v>9.839571022105494</v>
      </c>
      <c r="N27" s="42">
        <v>1266524</v>
      </c>
      <c r="O27" s="42">
        <f t="shared" si="5"/>
        <v>277.1993871744364</v>
      </c>
      <c r="P27" s="42">
        <v>33164</v>
      </c>
      <c r="Q27" s="42">
        <f t="shared" si="6"/>
        <v>7.258481068067411</v>
      </c>
      <c r="R27" s="42">
        <v>1475320</v>
      </c>
      <c r="S27" s="42">
        <f t="shared" si="7"/>
        <v>322.89778945064563</v>
      </c>
      <c r="T27" s="42">
        <v>904</v>
      </c>
      <c r="U27" s="42">
        <f t="shared" si="7"/>
        <v>0.1978551105274677</v>
      </c>
      <c r="V27" s="42">
        <v>0</v>
      </c>
      <c r="W27" s="42">
        <f t="shared" si="8"/>
        <v>0</v>
      </c>
      <c r="X27" s="42">
        <v>649555</v>
      </c>
      <c r="Y27" s="42">
        <f t="shared" si="9"/>
        <v>142.16568176843947</v>
      </c>
      <c r="Z27" s="43">
        <f t="shared" si="11"/>
        <v>7441490</v>
      </c>
      <c r="AA27" s="42">
        <f t="shared" si="10"/>
        <v>1628.69117968921</v>
      </c>
      <c r="AB27" s="6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</row>
    <row r="28" spans="1:159" ht="12.75">
      <c r="A28" s="24">
        <v>25</v>
      </c>
      <c r="B28" s="62" t="s">
        <v>44</v>
      </c>
      <c r="C28" s="57">
        <v>2265</v>
      </c>
      <c r="D28" s="39">
        <v>908</v>
      </c>
      <c r="E28" s="39">
        <f t="shared" si="0"/>
        <v>0.4008830022075055</v>
      </c>
      <c r="F28" s="39">
        <v>940990</v>
      </c>
      <c r="G28" s="39">
        <f t="shared" si="1"/>
        <v>415.44812362030905</v>
      </c>
      <c r="H28" s="39">
        <v>38374</v>
      </c>
      <c r="I28" s="39">
        <f t="shared" si="2"/>
        <v>16.94216335540839</v>
      </c>
      <c r="J28" s="39">
        <v>8738</v>
      </c>
      <c r="K28" s="39">
        <f t="shared" si="3"/>
        <v>3.8578366445916115</v>
      </c>
      <c r="L28" s="39">
        <v>59889</v>
      </c>
      <c r="M28" s="39">
        <f t="shared" si="4"/>
        <v>26.441059602649005</v>
      </c>
      <c r="N28" s="39">
        <v>445766</v>
      </c>
      <c r="O28" s="39">
        <f t="shared" si="5"/>
        <v>196.80618101545255</v>
      </c>
      <c r="P28" s="39">
        <v>172300</v>
      </c>
      <c r="Q28" s="39">
        <f t="shared" si="6"/>
        <v>76.07064017660043</v>
      </c>
      <c r="R28" s="39">
        <v>485355</v>
      </c>
      <c r="S28" s="39">
        <f t="shared" si="7"/>
        <v>214.28476821192052</v>
      </c>
      <c r="T28" s="39">
        <v>104550</v>
      </c>
      <c r="U28" s="39">
        <f t="shared" si="7"/>
        <v>46.158940397350996</v>
      </c>
      <c r="V28" s="39">
        <v>0</v>
      </c>
      <c r="W28" s="39">
        <f t="shared" si="8"/>
        <v>0</v>
      </c>
      <c r="X28" s="39">
        <v>167446</v>
      </c>
      <c r="Y28" s="39">
        <f t="shared" si="9"/>
        <v>73.92759381898455</v>
      </c>
      <c r="Z28" s="40">
        <f t="shared" si="11"/>
        <v>2424316</v>
      </c>
      <c r="AA28" s="39">
        <f t="shared" si="10"/>
        <v>1070.3381898454745</v>
      </c>
      <c r="AB28" s="6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</row>
    <row r="29" spans="1:159" ht="12.75">
      <c r="A29" s="49">
        <v>26</v>
      </c>
      <c r="B29" s="61" t="s">
        <v>123</v>
      </c>
      <c r="C29" s="58">
        <v>45704</v>
      </c>
      <c r="D29" s="50">
        <v>-23929</v>
      </c>
      <c r="E29" s="50">
        <f t="shared" si="0"/>
        <v>-0.5235646770523368</v>
      </c>
      <c r="F29" s="50">
        <v>9047157</v>
      </c>
      <c r="G29" s="50">
        <f t="shared" si="1"/>
        <v>197.95109837213374</v>
      </c>
      <c r="H29" s="50">
        <v>8923908</v>
      </c>
      <c r="I29" s="50">
        <f t="shared" si="2"/>
        <v>195.2544197444425</v>
      </c>
      <c r="J29" s="50">
        <v>600000</v>
      </c>
      <c r="K29" s="50">
        <f t="shared" si="3"/>
        <v>13.12795378960266</v>
      </c>
      <c r="L29" s="50">
        <v>413325</v>
      </c>
      <c r="M29" s="50">
        <f t="shared" si="4"/>
        <v>9.043519166812533</v>
      </c>
      <c r="N29" s="50">
        <v>8075567</v>
      </c>
      <c r="O29" s="50">
        <f t="shared" si="5"/>
        <v>176.69278400140033</v>
      </c>
      <c r="P29" s="50">
        <v>1528442</v>
      </c>
      <c r="Q29" s="50">
        <f t="shared" si="6"/>
        <v>33.442193243479785</v>
      </c>
      <c r="R29" s="50">
        <v>6235421</v>
      </c>
      <c r="S29" s="50">
        <f t="shared" si="7"/>
        <v>136.43053124453002</v>
      </c>
      <c r="T29" s="50">
        <v>1487702</v>
      </c>
      <c r="U29" s="50">
        <f t="shared" si="7"/>
        <v>32.550805181165764</v>
      </c>
      <c r="V29" s="50">
        <v>226507</v>
      </c>
      <c r="W29" s="50">
        <f t="shared" si="8"/>
        <v>4.955955715035883</v>
      </c>
      <c r="X29" s="50">
        <v>6403600</v>
      </c>
      <c r="Y29" s="50">
        <f t="shared" si="9"/>
        <v>140.11027481183265</v>
      </c>
      <c r="Z29" s="43">
        <f t="shared" si="11"/>
        <v>42917700</v>
      </c>
      <c r="AA29" s="50">
        <f t="shared" si="10"/>
        <v>939.0359705933835</v>
      </c>
      <c r="AB29" s="6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</row>
    <row r="30" spans="1:159" ht="12.75">
      <c r="A30" s="23">
        <v>27</v>
      </c>
      <c r="B30" s="60" t="s">
        <v>97</v>
      </c>
      <c r="C30" s="58">
        <v>5822</v>
      </c>
      <c r="D30" s="42">
        <v>0</v>
      </c>
      <c r="E30" s="42">
        <f t="shared" si="0"/>
        <v>0</v>
      </c>
      <c r="F30" s="42">
        <v>1327899</v>
      </c>
      <c r="G30" s="42">
        <f t="shared" si="1"/>
        <v>228.0829611817245</v>
      </c>
      <c r="H30" s="42">
        <v>513482</v>
      </c>
      <c r="I30" s="42">
        <f t="shared" si="2"/>
        <v>88.19683957402954</v>
      </c>
      <c r="J30" s="42">
        <v>0</v>
      </c>
      <c r="K30" s="42">
        <f t="shared" si="3"/>
        <v>0</v>
      </c>
      <c r="L30" s="42">
        <v>62033</v>
      </c>
      <c r="M30" s="42">
        <f t="shared" si="4"/>
        <v>10.654929577464788</v>
      </c>
      <c r="N30" s="42">
        <v>1022198</v>
      </c>
      <c r="O30" s="42">
        <f t="shared" si="5"/>
        <v>175.57506011679834</v>
      </c>
      <c r="P30" s="42">
        <v>307494</v>
      </c>
      <c r="Q30" s="42">
        <f t="shared" si="6"/>
        <v>52.81587083476469</v>
      </c>
      <c r="R30" s="42">
        <v>1178459</v>
      </c>
      <c r="S30" s="42">
        <f t="shared" si="7"/>
        <v>202.41480590862247</v>
      </c>
      <c r="T30" s="42">
        <v>198750</v>
      </c>
      <c r="U30" s="42">
        <f t="shared" si="7"/>
        <v>34.13775334936448</v>
      </c>
      <c r="V30" s="42">
        <v>57964</v>
      </c>
      <c r="W30" s="42">
        <f t="shared" si="8"/>
        <v>9.956028856063208</v>
      </c>
      <c r="X30" s="42">
        <v>381669</v>
      </c>
      <c r="Y30" s="42">
        <f t="shared" si="9"/>
        <v>65.55633802816901</v>
      </c>
      <c r="Z30" s="43">
        <f t="shared" si="11"/>
        <v>5049948</v>
      </c>
      <c r="AA30" s="42">
        <f t="shared" si="10"/>
        <v>867.390587427001</v>
      </c>
      <c r="AB30" s="6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</row>
    <row r="31" spans="1:159" ht="12.75">
      <c r="A31" s="23">
        <v>28</v>
      </c>
      <c r="B31" s="60" t="s">
        <v>45</v>
      </c>
      <c r="C31" s="58">
        <v>30451</v>
      </c>
      <c r="D31" s="42">
        <v>360722</v>
      </c>
      <c r="E31" s="42">
        <f t="shared" si="0"/>
        <v>11.845982069554365</v>
      </c>
      <c r="F31" s="42">
        <v>8877670</v>
      </c>
      <c r="G31" s="42">
        <f t="shared" si="1"/>
        <v>291.53952251157597</v>
      </c>
      <c r="H31" s="42">
        <v>4916787</v>
      </c>
      <c r="I31" s="42">
        <f t="shared" si="2"/>
        <v>161.46553479360284</v>
      </c>
      <c r="J31" s="42">
        <v>291795</v>
      </c>
      <c r="K31" s="42">
        <f t="shared" si="3"/>
        <v>9.582443926307839</v>
      </c>
      <c r="L31" s="42">
        <v>423683</v>
      </c>
      <c r="M31" s="42">
        <f t="shared" si="4"/>
        <v>13.913598896587962</v>
      </c>
      <c r="N31" s="42">
        <v>3799536</v>
      </c>
      <c r="O31" s="42">
        <f t="shared" si="5"/>
        <v>124.77540967455913</v>
      </c>
      <c r="P31" s="42">
        <v>1486833</v>
      </c>
      <c r="Q31" s="42">
        <f t="shared" si="6"/>
        <v>48.82706643459985</v>
      </c>
      <c r="R31" s="42">
        <v>5671245</v>
      </c>
      <c r="S31" s="42">
        <f t="shared" si="7"/>
        <v>186.24166694033036</v>
      </c>
      <c r="T31" s="42">
        <v>800171</v>
      </c>
      <c r="U31" s="42">
        <f t="shared" si="7"/>
        <v>26.277330793734198</v>
      </c>
      <c r="V31" s="42">
        <v>219937</v>
      </c>
      <c r="W31" s="42">
        <f t="shared" si="8"/>
        <v>7.222652786443795</v>
      </c>
      <c r="X31" s="42">
        <v>3096263</v>
      </c>
      <c r="Y31" s="42">
        <f t="shared" si="9"/>
        <v>101.68017470690617</v>
      </c>
      <c r="Z31" s="43">
        <f t="shared" si="11"/>
        <v>29944642</v>
      </c>
      <c r="AA31" s="42">
        <f t="shared" si="10"/>
        <v>983.3713835342024</v>
      </c>
      <c r="AB31" s="6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</row>
    <row r="32" spans="1:159" ht="12.75">
      <c r="A32" s="23">
        <v>29</v>
      </c>
      <c r="B32" s="60" t="s">
        <v>108</v>
      </c>
      <c r="C32" s="58">
        <v>14356</v>
      </c>
      <c r="D32" s="42">
        <v>230246</v>
      </c>
      <c r="E32" s="42">
        <f t="shared" si="0"/>
        <v>16.03831150738367</v>
      </c>
      <c r="F32" s="42">
        <v>2956620</v>
      </c>
      <c r="G32" s="42">
        <f t="shared" si="1"/>
        <v>205.95012538311508</v>
      </c>
      <c r="H32" s="42">
        <v>1185669</v>
      </c>
      <c r="I32" s="42">
        <f t="shared" si="2"/>
        <v>82.59048481471162</v>
      </c>
      <c r="J32" s="42">
        <v>4173</v>
      </c>
      <c r="K32" s="42">
        <f t="shared" si="3"/>
        <v>0.2906798551128448</v>
      </c>
      <c r="L32" s="42">
        <v>281252</v>
      </c>
      <c r="M32" s="42">
        <f t="shared" si="4"/>
        <v>19.59125104485929</v>
      </c>
      <c r="N32" s="42">
        <v>3086170</v>
      </c>
      <c r="O32" s="42">
        <f t="shared" si="5"/>
        <v>214.9742268041237</v>
      </c>
      <c r="P32" s="42">
        <v>909364</v>
      </c>
      <c r="Q32" s="42">
        <f t="shared" si="6"/>
        <v>63.34382836444692</v>
      </c>
      <c r="R32" s="42">
        <v>2754996</v>
      </c>
      <c r="S32" s="42">
        <f t="shared" si="7"/>
        <v>191.9055447199777</v>
      </c>
      <c r="T32" s="42">
        <v>367042</v>
      </c>
      <c r="U32" s="42">
        <f t="shared" si="7"/>
        <v>25.567149623850653</v>
      </c>
      <c r="V32" s="42">
        <v>39122</v>
      </c>
      <c r="W32" s="42">
        <f t="shared" si="8"/>
        <v>2.725132348843689</v>
      </c>
      <c r="X32" s="42">
        <v>1285889</v>
      </c>
      <c r="Y32" s="42">
        <f t="shared" si="9"/>
        <v>89.57153803287824</v>
      </c>
      <c r="Z32" s="43">
        <f t="shared" si="11"/>
        <v>13100543</v>
      </c>
      <c r="AA32" s="42">
        <f t="shared" si="10"/>
        <v>912.5482724993034</v>
      </c>
      <c r="AB32" s="6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</row>
    <row r="33" spans="1:159" ht="12.75">
      <c r="A33" s="24">
        <v>30</v>
      </c>
      <c r="B33" s="62" t="s">
        <v>46</v>
      </c>
      <c r="C33" s="57">
        <v>2649</v>
      </c>
      <c r="D33" s="39">
        <v>0</v>
      </c>
      <c r="E33" s="39">
        <f t="shared" si="0"/>
        <v>0</v>
      </c>
      <c r="F33" s="39">
        <v>655728</v>
      </c>
      <c r="G33" s="39">
        <f t="shared" si="1"/>
        <v>247.5379388448471</v>
      </c>
      <c r="H33" s="39">
        <v>303665</v>
      </c>
      <c r="I33" s="39">
        <f t="shared" si="2"/>
        <v>114.63382408456022</v>
      </c>
      <c r="J33" s="39">
        <v>44297</v>
      </c>
      <c r="K33" s="39">
        <f t="shared" si="3"/>
        <v>16.722159305398264</v>
      </c>
      <c r="L33" s="39">
        <v>67986</v>
      </c>
      <c r="M33" s="39">
        <f t="shared" si="4"/>
        <v>25.664779161947905</v>
      </c>
      <c r="N33" s="39">
        <v>506469</v>
      </c>
      <c r="O33" s="39">
        <f t="shared" si="5"/>
        <v>191.1925254813137</v>
      </c>
      <c r="P33" s="39">
        <v>144379</v>
      </c>
      <c r="Q33" s="39">
        <f t="shared" si="6"/>
        <v>54.5032087580219</v>
      </c>
      <c r="R33" s="39">
        <v>662428</v>
      </c>
      <c r="S33" s="39">
        <f t="shared" si="7"/>
        <v>250.06719516798793</v>
      </c>
      <c r="T33" s="39">
        <v>88878</v>
      </c>
      <c r="U33" s="39">
        <f t="shared" si="7"/>
        <v>33.5515288788222</v>
      </c>
      <c r="V33" s="39">
        <v>0</v>
      </c>
      <c r="W33" s="39">
        <f t="shared" si="8"/>
        <v>0</v>
      </c>
      <c r="X33" s="39">
        <v>288659</v>
      </c>
      <c r="Y33" s="39">
        <f t="shared" si="9"/>
        <v>108.96904492261231</v>
      </c>
      <c r="Z33" s="40">
        <f t="shared" si="11"/>
        <v>2762489</v>
      </c>
      <c r="AA33" s="39">
        <f t="shared" si="10"/>
        <v>1042.8422046055116</v>
      </c>
      <c r="AB33" s="6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</row>
    <row r="34" spans="1:159" ht="12.75">
      <c r="A34" s="49">
        <v>31</v>
      </c>
      <c r="B34" s="61" t="s">
        <v>47</v>
      </c>
      <c r="C34" s="58">
        <v>6620</v>
      </c>
      <c r="D34" s="50">
        <v>0</v>
      </c>
      <c r="E34" s="50">
        <f t="shared" si="0"/>
        <v>0</v>
      </c>
      <c r="F34" s="50">
        <v>2409793</v>
      </c>
      <c r="G34" s="50">
        <f t="shared" si="1"/>
        <v>364.0170694864048</v>
      </c>
      <c r="H34" s="50">
        <v>263530</v>
      </c>
      <c r="I34" s="50">
        <f t="shared" si="2"/>
        <v>39.80815709969789</v>
      </c>
      <c r="J34" s="50">
        <v>0</v>
      </c>
      <c r="K34" s="50">
        <f t="shared" si="3"/>
        <v>0</v>
      </c>
      <c r="L34" s="50">
        <v>143007</v>
      </c>
      <c r="M34" s="50">
        <f t="shared" si="4"/>
        <v>21.602265861027192</v>
      </c>
      <c r="N34" s="50">
        <v>897886</v>
      </c>
      <c r="O34" s="50">
        <f t="shared" si="5"/>
        <v>135.6323262839879</v>
      </c>
      <c r="P34" s="50">
        <v>401480</v>
      </c>
      <c r="Q34" s="50">
        <f t="shared" si="6"/>
        <v>60.646525679758305</v>
      </c>
      <c r="R34" s="50">
        <v>1352775</v>
      </c>
      <c r="S34" s="50">
        <f t="shared" si="7"/>
        <v>204.34667673716012</v>
      </c>
      <c r="T34" s="50">
        <v>191321</v>
      </c>
      <c r="U34" s="50">
        <f t="shared" si="7"/>
        <v>28.900453172205438</v>
      </c>
      <c r="V34" s="50">
        <v>33465</v>
      </c>
      <c r="W34" s="50">
        <f t="shared" si="8"/>
        <v>5.055135951661631</v>
      </c>
      <c r="X34" s="50">
        <v>365338</v>
      </c>
      <c r="Y34" s="50">
        <f t="shared" si="9"/>
        <v>55.18700906344411</v>
      </c>
      <c r="Z34" s="43">
        <f t="shared" si="11"/>
        <v>6058595</v>
      </c>
      <c r="AA34" s="50">
        <f t="shared" si="10"/>
        <v>915.1956193353475</v>
      </c>
      <c r="AB34" s="6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</row>
    <row r="35" spans="1:159" ht="12.75">
      <c r="A35" s="23">
        <v>32</v>
      </c>
      <c r="B35" s="60" t="s">
        <v>48</v>
      </c>
      <c r="C35" s="58">
        <v>24773</v>
      </c>
      <c r="D35" s="42">
        <v>0</v>
      </c>
      <c r="E35" s="42">
        <f t="shared" si="0"/>
        <v>0</v>
      </c>
      <c r="F35" s="42">
        <v>5579480</v>
      </c>
      <c r="G35" s="42">
        <f t="shared" si="1"/>
        <v>225.22423606345617</v>
      </c>
      <c r="H35" s="42">
        <v>864741</v>
      </c>
      <c r="I35" s="42">
        <f t="shared" si="2"/>
        <v>34.90659185403464</v>
      </c>
      <c r="J35" s="42">
        <v>313197</v>
      </c>
      <c r="K35" s="42">
        <f t="shared" si="3"/>
        <v>12.642675493480805</v>
      </c>
      <c r="L35" s="42">
        <v>194659</v>
      </c>
      <c r="M35" s="42">
        <f t="shared" si="4"/>
        <v>7.857707988535906</v>
      </c>
      <c r="N35" s="42">
        <v>2345755</v>
      </c>
      <c r="O35" s="42">
        <f t="shared" si="5"/>
        <v>94.68998506438462</v>
      </c>
      <c r="P35" s="42">
        <v>1238469</v>
      </c>
      <c r="Q35" s="42">
        <f t="shared" si="6"/>
        <v>49.99269365841844</v>
      </c>
      <c r="R35" s="42">
        <v>3964144</v>
      </c>
      <c r="S35" s="42">
        <f t="shared" si="7"/>
        <v>160.01873006902676</v>
      </c>
      <c r="T35" s="42">
        <v>898846</v>
      </c>
      <c r="U35" s="42">
        <f t="shared" si="7"/>
        <v>36.28329229402979</v>
      </c>
      <c r="V35" s="42">
        <v>184928</v>
      </c>
      <c r="W35" s="42">
        <f t="shared" si="8"/>
        <v>7.4649013038388565</v>
      </c>
      <c r="X35" s="42">
        <v>3053594</v>
      </c>
      <c r="Y35" s="42">
        <f t="shared" si="9"/>
        <v>123.2629879304081</v>
      </c>
      <c r="Z35" s="43">
        <f t="shared" si="11"/>
        <v>18637813</v>
      </c>
      <c r="AA35" s="42">
        <f t="shared" si="10"/>
        <v>752.3438017196141</v>
      </c>
      <c r="AB35" s="6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</row>
    <row r="36" spans="1:159" ht="12.75">
      <c r="A36" s="23">
        <v>33</v>
      </c>
      <c r="B36" s="60" t="s">
        <v>49</v>
      </c>
      <c r="C36" s="58">
        <v>1938</v>
      </c>
      <c r="D36" s="42">
        <v>6782</v>
      </c>
      <c r="E36" s="42">
        <f t="shared" si="0"/>
        <v>3.499484004127967</v>
      </c>
      <c r="F36" s="42">
        <v>1016474</v>
      </c>
      <c r="G36" s="42">
        <f t="shared" si="1"/>
        <v>524.4963880288958</v>
      </c>
      <c r="H36" s="42">
        <v>23929</v>
      </c>
      <c r="I36" s="42">
        <f t="shared" si="2"/>
        <v>12.347265221878224</v>
      </c>
      <c r="J36" s="42">
        <v>21128</v>
      </c>
      <c r="K36" s="42">
        <f t="shared" si="3"/>
        <v>10.901960784313726</v>
      </c>
      <c r="L36" s="42">
        <v>28343</v>
      </c>
      <c r="M36" s="42">
        <f t="shared" si="4"/>
        <v>14.624871001031991</v>
      </c>
      <c r="N36" s="42">
        <v>557259</v>
      </c>
      <c r="O36" s="42">
        <f t="shared" si="5"/>
        <v>287.54334365325076</v>
      </c>
      <c r="P36" s="42">
        <v>123064</v>
      </c>
      <c r="Q36" s="42">
        <f t="shared" si="6"/>
        <v>63.500515995872036</v>
      </c>
      <c r="R36" s="42">
        <v>593100</v>
      </c>
      <c r="S36" s="42">
        <f t="shared" si="7"/>
        <v>306.0371517027864</v>
      </c>
      <c r="T36" s="42">
        <v>75732</v>
      </c>
      <c r="U36" s="42">
        <f t="shared" si="7"/>
        <v>39.077399380804955</v>
      </c>
      <c r="V36" s="42">
        <v>0</v>
      </c>
      <c r="W36" s="42">
        <f t="shared" si="8"/>
        <v>0</v>
      </c>
      <c r="X36" s="42">
        <v>51561</v>
      </c>
      <c r="Y36" s="42">
        <f t="shared" si="9"/>
        <v>26.605263157894736</v>
      </c>
      <c r="Z36" s="43">
        <f t="shared" si="11"/>
        <v>2497372</v>
      </c>
      <c r="AA36" s="42">
        <f t="shared" si="10"/>
        <v>1288.6336429308565</v>
      </c>
      <c r="AB36" s="6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</row>
    <row r="37" spans="1:159" ht="12.75">
      <c r="A37" s="23">
        <v>34</v>
      </c>
      <c r="B37" s="60" t="s">
        <v>50</v>
      </c>
      <c r="C37" s="58">
        <v>4399</v>
      </c>
      <c r="D37" s="42">
        <v>2749</v>
      </c>
      <c r="E37" s="42">
        <f t="shared" si="0"/>
        <v>0.6249147533530348</v>
      </c>
      <c r="F37" s="42">
        <v>1359183</v>
      </c>
      <c r="G37" s="42">
        <f t="shared" si="1"/>
        <v>308.975448965674</v>
      </c>
      <c r="H37" s="42">
        <v>881604</v>
      </c>
      <c r="I37" s="42">
        <f t="shared" si="2"/>
        <v>200.41009320300068</v>
      </c>
      <c r="J37" s="42">
        <v>55631</v>
      </c>
      <c r="K37" s="42">
        <f t="shared" si="3"/>
        <v>12.646283246192317</v>
      </c>
      <c r="L37" s="42">
        <v>112032</v>
      </c>
      <c r="M37" s="42">
        <f t="shared" si="4"/>
        <v>25.467606274153216</v>
      </c>
      <c r="N37" s="42">
        <v>742503</v>
      </c>
      <c r="O37" s="42">
        <f t="shared" si="5"/>
        <v>168.78904296431008</v>
      </c>
      <c r="P37" s="42">
        <v>385227</v>
      </c>
      <c r="Q37" s="42">
        <f t="shared" si="6"/>
        <v>87.57149352125484</v>
      </c>
      <c r="R37" s="42">
        <v>1042436</v>
      </c>
      <c r="S37" s="42">
        <f t="shared" si="7"/>
        <v>236.97112980222778</v>
      </c>
      <c r="T37" s="42">
        <v>86854</v>
      </c>
      <c r="U37" s="42">
        <f t="shared" si="7"/>
        <v>19.744032734712434</v>
      </c>
      <c r="V37" s="42">
        <v>2819</v>
      </c>
      <c r="W37" s="42">
        <f t="shared" si="8"/>
        <v>0.6408274607865424</v>
      </c>
      <c r="X37" s="42">
        <v>428257</v>
      </c>
      <c r="Y37" s="42">
        <f t="shared" si="9"/>
        <v>97.35326210502387</v>
      </c>
      <c r="Z37" s="43">
        <f t="shared" si="11"/>
        <v>5099295</v>
      </c>
      <c r="AA37" s="42">
        <f t="shared" si="10"/>
        <v>1159.1941350306888</v>
      </c>
      <c r="AB37" s="6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</row>
    <row r="38" spans="1:159" ht="12.75">
      <c r="A38" s="24">
        <v>35</v>
      </c>
      <c r="B38" s="62" t="s">
        <v>51</v>
      </c>
      <c r="C38" s="57">
        <v>6802</v>
      </c>
      <c r="D38" s="39">
        <v>36353</v>
      </c>
      <c r="E38" s="39">
        <f t="shared" si="0"/>
        <v>5.344457512496325</v>
      </c>
      <c r="F38" s="39">
        <v>1590838</v>
      </c>
      <c r="G38" s="39">
        <f t="shared" si="1"/>
        <v>233.87797706556896</v>
      </c>
      <c r="H38" s="39">
        <v>1255264</v>
      </c>
      <c r="I38" s="39">
        <f t="shared" si="2"/>
        <v>184.5433695971773</v>
      </c>
      <c r="J38" s="39"/>
      <c r="K38" s="39">
        <f t="shared" si="3"/>
        <v>0</v>
      </c>
      <c r="L38" s="39">
        <v>126743</v>
      </c>
      <c r="M38" s="39">
        <f t="shared" si="4"/>
        <v>18.633196118788593</v>
      </c>
      <c r="N38" s="39">
        <v>1316792</v>
      </c>
      <c r="O38" s="39">
        <f t="shared" si="5"/>
        <v>193.5889444281094</v>
      </c>
      <c r="P38" s="39">
        <v>595512</v>
      </c>
      <c r="Q38" s="39">
        <f t="shared" si="6"/>
        <v>87.54954425169068</v>
      </c>
      <c r="R38" s="39">
        <v>1346011</v>
      </c>
      <c r="S38" s="39">
        <f t="shared" si="7"/>
        <v>197.8845927668333</v>
      </c>
      <c r="T38" s="39">
        <v>48170</v>
      </c>
      <c r="U38" s="39">
        <f t="shared" si="7"/>
        <v>7.081740664510438</v>
      </c>
      <c r="V38" s="39">
        <v>32568</v>
      </c>
      <c r="W38" s="39">
        <f t="shared" si="8"/>
        <v>4.7880035283740074</v>
      </c>
      <c r="X38" s="39">
        <v>247420</v>
      </c>
      <c r="Y38" s="39">
        <f t="shared" si="9"/>
        <v>36.374595707144955</v>
      </c>
      <c r="Z38" s="40">
        <f t="shared" si="11"/>
        <v>6595671</v>
      </c>
      <c r="AA38" s="39">
        <f t="shared" si="10"/>
        <v>969.6664216406939</v>
      </c>
      <c r="AB38" s="6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</row>
    <row r="39" spans="1:159" ht="12.75">
      <c r="A39" s="49">
        <v>36</v>
      </c>
      <c r="B39" s="61" t="s">
        <v>98</v>
      </c>
      <c r="C39" s="58">
        <v>10881</v>
      </c>
      <c r="D39" s="50">
        <v>204870</v>
      </c>
      <c r="E39" s="50">
        <f t="shared" si="0"/>
        <v>18.82823269920044</v>
      </c>
      <c r="F39" s="50">
        <v>4370138</v>
      </c>
      <c r="G39" s="50">
        <f t="shared" si="1"/>
        <v>401.6301810495359</v>
      </c>
      <c r="H39" s="50">
        <v>1625607</v>
      </c>
      <c r="I39" s="50">
        <f t="shared" si="2"/>
        <v>149.39867659222497</v>
      </c>
      <c r="J39" s="50">
        <v>8401</v>
      </c>
      <c r="K39" s="50">
        <f t="shared" si="3"/>
        <v>0.7720797720797721</v>
      </c>
      <c r="L39" s="50">
        <v>64676</v>
      </c>
      <c r="M39" s="50">
        <f t="shared" si="4"/>
        <v>5.943938976197041</v>
      </c>
      <c r="N39" s="50">
        <v>1984207</v>
      </c>
      <c r="O39" s="50">
        <f t="shared" si="5"/>
        <v>182.35520632294825</v>
      </c>
      <c r="P39" s="50">
        <v>0</v>
      </c>
      <c r="Q39" s="50">
        <f t="shared" si="6"/>
        <v>0</v>
      </c>
      <c r="R39" s="50">
        <v>1855275</v>
      </c>
      <c r="S39" s="50">
        <f t="shared" si="7"/>
        <v>170.50592776399228</v>
      </c>
      <c r="T39" s="50">
        <v>0</v>
      </c>
      <c r="U39" s="50">
        <f t="shared" si="7"/>
        <v>0</v>
      </c>
      <c r="V39" s="50">
        <v>224030</v>
      </c>
      <c r="W39" s="50">
        <f t="shared" si="8"/>
        <v>20.589100266519623</v>
      </c>
      <c r="X39" s="50">
        <v>1485308</v>
      </c>
      <c r="Y39" s="50">
        <f t="shared" si="9"/>
        <v>136.50473302086206</v>
      </c>
      <c r="Z39" s="43">
        <f t="shared" si="11"/>
        <v>11822512</v>
      </c>
      <c r="AA39" s="50">
        <f t="shared" si="10"/>
        <v>1086.5280764635604</v>
      </c>
      <c r="AB39" s="6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</row>
    <row r="40" spans="1:159" ht="12.75">
      <c r="A40" s="23">
        <v>37</v>
      </c>
      <c r="B40" s="60" t="s">
        <v>52</v>
      </c>
      <c r="C40" s="58">
        <v>19718</v>
      </c>
      <c r="D40" s="42">
        <v>211034</v>
      </c>
      <c r="E40" s="42">
        <f t="shared" si="0"/>
        <v>10.702606755249011</v>
      </c>
      <c r="F40" s="42">
        <v>4859952</v>
      </c>
      <c r="G40" s="42">
        <f t="shared" si="1"/>
        <v>246.4728674307739</v>
      </c>
      <c r="H40" s="42">
        <v>3948931</v>
      </c>
      <c r="I40" s="42">
        <f t="shared" si="2"/>
        <v>200.27036210569023</v>
      </c>
      <c r="J40" s="42">
        <v>111764</v>
      </c>
      <c r="K40" s="42">
        <f t="shared" si="3"/>
        <v>5.668120499036413</v>
      </c>
      <c r="L40" s="42">
        <v>430870</v>
      </c>
      <c r="M40" s="42">
        <f t="shared" si="4"/>
        <v>21.8516076681205</v>
      </c>
      <c r="N40" s="42">
        <v>3569193</v>
      </c>
      <c r="O40" s="42">
        <f t="shared" si="5"/>
        <v>181.0119180444264</v>
      </c>
      <c r="P40" s="42">
        <v>960646</v>
      </c>
      <c r="Q40" s="42">
        <f t="shared" si="6"/>
        <v>48.71924130236332</v>
      </c>
      <c r="R40" s="42">
        <v>4102001</v>
      </c>
      <c r="S40" s="42">
        <f t="shared" si="7"/>
        <v>208.03331980931128</v>
      </c>
      <c r="T40" s="42">
        <v>887535</v>
      </c>
      <c r="U40" s="42">
        <f t="shared" si="7"/>
        <v>45.01141089359976</v>
      </c>
      <c r="V40" s="42">
        <v>157306</v>
      </c>
      <c r="W40" s="42">
        <f t="shared" si="8"/>
        <v>7.977786793792474</v>
      </c>
      <c r="X40" s="42">
        <v>1322948</v>
      </c>
      <c r="Y40" s="42">
        <f t="shared" si="9"/>
        <v>67.09341718227</v>
      </c>
      <c r="Z40" s="43">
        <f t="shared" si="11"/>
        <v>20562180</v>
      </c>
      <c r="AA40" s="42">
        <f t="shared" si="10"/>
        <v>1042.8126584846334</v>
      </c>
      <c r="AB40" s="6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</row>
    <row r="41" spans="1:159" ht="12.75">
      <c r="A41" s="23">
        <v>38</v>
      </c>
      <c r="B41" s="60" t="s">
        <v>109</v>
      </c>
      <c r="C41" s="58">
        <v>3879</v>
      </c>
      <c r="D41" s="42">
        <v>97267</v>
      </c>
      <c r="E41" s="42">
        <f t="shared" si="0"/>
        <v>25.075277133281773</v>
      </c>
      <c r="F41" s="42">
        <v>1576401</v>
      </c>
      <c r="G41" s="42">
        <f t="shared" si="1"/>
        <v>406.3936581593194</v>
      </c>
      <c r="H41" s="42">
        <v>364743</v>
      </c>
      <c r="I41" s="42">
        <f t="shared" si="2"/>
        <v>94.03016241299304</v>
      </c>
      <c r="J41" s="42">
        <v>5147</v>
      </c>
      <c r="K41" s="42">
        <f t="shared" si="3"/>
        <v>1.3268883732920855</v>
      </c>
      <c r="L41" s="42">
        <v>95885</v>
      </c>
      <c r="M41" s="42">
        <f t="shared" si="4"/>
        <v>24.7189997422016</v>
      </c>
      <c r="N41" s="42">
        <v>999780</v>
      </c>
      <c r="O41" s="42">
        <f t="shared" si="5"/>
        <v>257.7416860015468</v>
      </c>
      <c r="P41" s="42">
        <v>525333</v>
      </c>
      <c r="Q41" s="42">
        <f t="shared" si="6"/>
        <v>135.43000773395204</v>
      </c>
      <c r="R41" s="42">
        <v>676780</v>
      </c>
      <c r="S41" s="42">
        <f t="shared" si="7"/>
        <v>174.47280226862594</v>
      </c>
      <c r="T41" s="42">
        <v>100792</v>
      </c>
      <c r="U41" s="42">
        <f t="shared" si="7"/>
        <v>25.984016499097706</v>
      </c>
      <c r="V41" s="42">
        <v>18624</v>
      </c>
      <c r="W41" s="42">
        <f t="shared" si="8"/>
        <v>4.80123743232792</v>
      </c>
      <c r="X41" s="42">
        <v>87976</v>
      </c>
      <c r="Y41" s="42">
        <f t="shared" si="9"/>
        <v>22.68007218355246</v>
      </c>
      <c r="Z41" s="43">
        <f t="shared" si="11"/>
        <v>4548728</v>
      </c>
      <c r="AA41" s="42">
        <f t="shared" si="10"/>
        <v>1172.6548079401907</v>
      </c>
      <c r="AB41" s="6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</row>
    <row r="42" spans="1:159" ht="12.75">
      <c r="A42" s="23">
        <v>39</v>
      </c>
      <c r="B42" s="60" t="s">
        <v>53</v>
      </c>
      <c r="C42" s="58">
        <v>2884</v>
      </c>
      <c r="D42" s="42">
        <v>33325</v>
      </c>
      <c r="E42" s="42">
        <f t="shared" si="0"/>
        <v>11.555131761442441</v>
      </c>
      <c r="F42" s="42">
        <v>1019829</v>
      </c>
      <c r="G42" s="42">
        <f t="shared" si="1"/>
        <v>353.61615811373093</v>
      </c>
      <c r="H42" s="42">
        <v>443901</v>
      </c>
      <c r="I42" s="42">
        <f t="shared" si="2"/>
        <v>153.91851595006935</v>
      </c>
      <c r="J42" s="42">
        <v>49000</v>
      </c>
      <c r="K42" s="42">
        <f t="shared" si="3"/>
        <v>16.990291262135923</v>
      </c>
      <c r="L42" s="42">
        <v>23465</v>
      </c>
      <c r="M42" s="42">
        <f t="shared" si="4"/>
        <v>8.13626907073509</v>
      </c>
      <c r="N42" s="42">
        <v>330686</v>
      </c>
      <c r="O42" s="42">
        <f t="shared" si="5"/>
        <v>114.6622746185853</v>
      </c>
      <c r="P42" s="42">
        <v>343141</v>
      </c>
      <c r="Q42" s="42">
        <f t="shared" si="6"/>
        <v>118.98092926490985</v>
      </c>
      <c r="R42" s="42">
        <v>527928</v>
      </c>
      <c r="S42" s="42">
        <f t="shared" si="7"/>
        <v>183.05409153952843</v>
      </c>
      <c r="T42" s="42">
        <v>96912</v>
      </c>
      <c r="U42" s="42">
        <f t="shared" si="7"/>
        <v>33.60332871012483</v>
      </c>
      <c r="V42" s="42">
        <v>0</v>
      </c>
      <c r="W42" s="42">
        <f t="shared" si="8"/>
        <v>0</v>
      </c>
      <c r="X42" s="42">
        <v>184341</v>
      </c>
      <c r="Y42" s="42">
        <f t="shared" si="9"/>
        <v>63.91851595006935</v>
      </c>
      <c r="Z42" s="43">
        <f t="shared" si="11"/>
        <v>3052528</v>
      </c>
      <c r="AA42" s="42">
        <f t="shared" si="10"/>
        <v>1058.4355062413315</v>
      </c>
      <c r="AB42" s="6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</row>
    <row r="43" spans="1:159" ht="12.75">
      <c r="A43" s="24">
        <v>40</v>
      </c>
      <c r="B43" s="62" t="s">
        <v>54</v>
      </c>
      <c r="C43" s="57">
        <v>24061</v>
      </c>
      <c r="D43" s="39">
        <v>442662</v>
      </c>
      <c r="E43" s="39">
        <f t="shared" si="0"/>
        <v>18.397489713644486</v>
      </c>
      <c r="F43" s="39">
        <v>4252465</v>
      </c>
      <c r="G43" s="39">
        <f t="shared" si="1"/>
        <v>176.7368355429949</v>
      </c>
      <c r="H43" s="39">
        <v>2087692</v>
      </c>
      <c r="I43" s="39">
        <f t="shared" si="2"/>
        <v>86.76663480320852</v>
      </c>
      <c r="J43" s="39">
        <v>255830</v>
      </c>
      <c r="K43" s="39">
        <f t="shared" si="3"/>
        <v>10.632558912763393</v>
      </c>
      <c r="L43" s="39">
        <v>541591</v>
      </c>
      <c r="M43" s="39">
        <f t="shared" si="4"/>
        <v>22.509081085574167</v>
      </c>
      <c r="N43" s="39">
        <v>4883120</v>
      </c>
      <c r="O43" s="39">
        <f t="shared" si="5"/>
        <v>202.94750841610906</v>
      </c>
      <c r="P43" s="39">
        <v>1461446</v>
      </c>
      <c r="Q43" s="39">
        <f t="shared" si="6"/>
        <v>60.73920452184032</v>
      </c>
      <c r="R43" s="39">
        <v>4482276</v>
      </c>
      <c r="S43" s="39">
        <f t="shared" si="7"/>
        <v>186.28801795436598</v>
      </c>
      <c r="T43" s="39">
        <v>697077</v>
      </c>
      <c r="U43" s="39">
        <f t="shared" si="7"/>
        <v>28.971239765595776</v>
      </c>
      <c r="V43" s="39">
        <v>116834</v>
      </c>
      <c r="W43" s="39">
        <f t="shared" si="8"/>
        <v>4.855741656622751</v>
      </c>
      <c r="X43" s="39">
        <v>1055628</v>
      </c>
      <c r="Y43" s="39">
        <f t="shared" si="9"/>
        <v>43.87298948505881</v>
      </c>
      <c r="Z43" s="40">
        <f t="shared" si="11"/>
        <v>20276621</v>
      </c>
      <c r="AA43" s="39">
        <f t="shared" si="10"/>
        <v>842.7173018577781</v>
      </c>
      <c r="AB43" s="6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</row>
    <row r="44" spans="1:159" ht="12.75">
      <c r="A44" s="49">
        <v>41</v>
      </c>
      <c r="B44" s="61" t="s">
        <v>55</v>
      </c>
      <c r="C44" s="58">
        <v>1497</v>
      </c>
      <c r="D44" s="50">
        <v>0</v>
      </c>
      <c r="E44" s="50">
        <f t="shared" si="0"/>
        <v>0</v>
      </c>
      <c r="F44" s="50">
        <v>723299</v>
      </c>
      <c r="G44" s="50">
        <f t="shared" si="1"/>
        <v>483.1656646626586</v>
      </c>
      <c r="H44" s="50">
        <v>454655</v>
      </c>
      <c r="I44" s="50">
        <f t="shared" si="2"/>
        <v>303.71075484301934</v>
      </c>
      <c r="J44" s="50">
        <v>0</v>
      </c>
      <c r="K44" s="50">
        <f t="shared" si="3"/>
        <v>0</v>
      </c>
      <c r="L44" s="50">
        <v>44483</v>
      </c>
      <c r="M44" s="50">
        <f t="shared" si="4"/>
        <v>29.714762859051437</v>
      </c>
      <c r="N44" s="50">
        <v>339910</v>
      </c>
      <c r="O44" s="50">
        <f t="shared" si="5"/>
        <v>227.06078824315298</v>
      </c>
      <c r="P44" s="50">
        <v>166930</v>
      </c>
      <c r="Q44" s="50">
        <f t="shared" si="6"/>
        <v>111.50968603874415</v>
      </c>
      <c r="R44" s="50">
        <v>370598</v>
      </c>
      <c r="S44" s="50">
        <f t="shared" si="7"/>
        <v>247.56045424181696</v>
      </c>
      <c r="T44" s="50">
        <v>51047</v>
      </c>
      <c r="U44" s="50">
        <f t="shared" si="7"/>
        <v>34.09953239812959</v>
      </c>
      <c r="V44" s="50">
        <v>4422</v>
      </c>
      <c r="W44" s="50">
        <f t="shared" si="8"/>
        <v>2.9539078156312626</v>
      </c>
      <c r="X44" s="50">
        <v>69253</v>
      </c>
      <c r="Y44" s="50">
        <f t="shared" si="9"/>
        <v>46.26118904475618</v>
      </c>
      <c r="Z44" s="43">
        <f t="shared" si="11"/>
        <v>2224597</v>
      </c>
      <c r="AA44" s="50">
        <f t="shared" si="10"/>
        <v>1486.0367401469605</v>
      </c>
      <c r="AB44" s="6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</row>
    <row r="45" spans="1:159" ht="12.75">
      <c r="A45" s="23">
        <v>42</v>
      </c>
      <c r="B45" s="60" t="s">
        <v>56</v>
      </c>
      <c r="C45" s="58">
        <v>3428</v>
      </c>
      <c r="D45" s="42">
        <v>0</v>
      </c>
      <c r="E45" s="42">
        <f t="shared" si="0"/>
        <v>0</v>
      </c>
      <c r="F45" s="42">
        <v>1667078</v>
      </c>
      <c r="G45" s="42">
        <f t="shared" si="1"/>
        <v>486.3121353558926</v>
      </c>
      <c r="H45" s="42">
        <v>0</v>
      </c>
      <c r="I45" s="42">
        <f t="shared" si="2"/>
        <v>0</v>
      </c>
      <c r="J45" s="42">
        <v>2633</v>
      </c>
      <c r="K45" s="42">
        <f t="shared" si="3"/>
        <v>0.7680863477246208</v>
      </c>
      <c r="L45" s="42">
        <v>70592</v>
      </c>
      <c r="M45" s="42">
        <f t="shared" si="4"/>
        <v>20.59276546091015</v>
      </c>
      <c r="N45" s="42">
        <v>682494</v>
      </c>
      <c r="O45" s="42">
        <f t="shared" si="5"/>
        <v>199.0939323220537</v>
      </c>
      <c r="P45" s="42">
        <v>250548</v>
      </c>
      <c r="Q45" s="42">
        <f t="shared" si="6"/>
        <v>73.08868144690781</v>
      </c>
      <c r="R45" s="42">
        <v>1016228</v>
      </c>
      <c r="S45" s="42">
        <f t="shared" si="7"/>
        <v>296.4492415402567</v>
      </c>
      <c r="T45" s="42">
        <v>133742</v>
      </c>
      <c r="U45" s="42">
        <f t="shared" si="7"/>
        <v>39.01458576429405</v>
      </c>
      <c r="V45" s="42">
        <v>19273</v>
      </c>
      <c r="W45" s="42">
        <f t="shared" si="8"/>
        <v>5.62222870478413</v>
      </c>
      <c r="X45" s="42">
        <v>197460</v>
      </c>
      <c r="Y45" s="42">
        <f t="shared" si="9"/>
        <v>57.60210035005834</v>
      </c>
      <c r="Z45" s="43">
        <f t="shared" si="11"/>
        <v>4040048</v>
      </c>
      <c r="AA45" s="42">
        <f t="shared" si="10"/>
        <v>1178.5437572928822</v>
      </c>
      <c r="AB45" s="6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</row>
    <row r="46" spans="1:159" ht="12.75">
      <c r="A46" s="23">
        <v>43</v>
      </c>
      <c r="B46" s="60" t="s">
        <v>57</v>
      </c>
      <c r="C46" s="58">
        <v>4271</v>
      </c>
      <c r="D46" s="42">
        <v>0</v>
      </c>
      <c r="E46" s="42">
        <f t="shared" si="0"/>
        <v>0</v>
      </c>
      <c r="F46" s="42">
        <v>1147288</v>
      </c>
      <c r="G46" s="42">
        <f t="shared" si="1"/>
        <v>268.62280496370875</v>
      </c>
      <c r="H46" s="42">
        <v>631731</v>
      </c>
      <c r="I46" s="42">
        <f t="shared" si="2"/>
        <v>147.91173027394052</v>
      </c>
      <c r="J46" s="42">
        <v>73322</v>
      </c>
      <c r="K46" s="42">
        <f t="shared" si="3"/>
        <v>17.167408101147274</v>
      </c>
      <c r="L46" s="42">
        <v>78774</v>
      </c>
      <c r="M46" s="42">
        <f t="shared" si="4"/>
        <v>18.443924139545775</v>
      </c>
      <c r="N46" s="42">
        <v>769281</v>
      </c>
      <c r="O46" s="42">
        <f t="shared" si="5"/>
        <v>180.1173027394053</v>
      </c>
      <c r="P46" s="42">
        <v>129747</v>
      </c>
      <c r="Q46" s="42">
        <f t="shared" si="6"/>
        <v>30.378599859517678</v>
      </c>
      <c r="R46" s="42">
        <v>949215</v>
      </c>
      <c r="S46" s="42">
        <f t="shared" si="7"/>
        <v>222.24654647623507</v>
      </c>
      <c r="T46" s="42">
        <v>126129</v>
      </c>
      <c r="U46" s="42">
        <f t="shared" si="7"/>
        <v>29.53149145399204</v>
      </c>
      <c r="V46" s="42">
        <v>21621</v>
      </c>
      <c r="W46" s="42">
        <f t="shared" si="8"/>
        <v>5.062280496370874</v>
      </c>
      <c r="X46" s="42">
        <v>432326</v>
      </c>
      <c r="Y46" s="42">
        <f t="shared" si="9"/>
        <v>101.2236010302037</v>
      </c>
      <c r="Z46" s="43">
        <f t="shared" si="11"/>
        <v>4359434</v>
      </c>
      <c r="AA46" s="42">
        <f t="shared" si="10"/>
        <v>1020.705689534067</v>
      </c>
      <c r="AB46" s="6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</row>
    <row r="47" spans="1:159" ht="12.75">
      <c r="A47" s="23">
        <v>44</v>
      </c>
      <c r="B47" s="60" t="s">
        <v>110</v>
      </c>
      <c r="C47" s="58">
        <v>6285</v>
      </c>
      <c r="D47" s="42">
        <v>167</v>
      </c>
      <c r="E47" s="42">
        <f t="shared" si="0"/>
        <v>0.02657120127287192</v>
      </c>
      <c r="F47" s="42">
        <v>893205</v>
      </c>
      <c r="G47" s="42">
        <f t="shared" si="1"/>
        <v>142.11694510739858</v>
      </c>
      <c r="H47" s="42">
        <v>2521759</v>
      </c>
      <c r="I47" s="42">
        <f t="shared" si="2"/>
        <v>401.23452665075575</v>
      </c>
      <c r="J47" s="42">
        <v>23100</v>
      </c>
      <c r="K47" s="42">
        <f t="shared" si="3"/>
        <v>3.675417661097852</v>
      </c>
      <c r="L47" s="42">
        <v>755783</v>
      </c>
      <c r="M47" s="42">
        <f t="shared" si="4"/>
        <v>120.25186953062848</v>
      </c>
      <c r="N47" s="42">
        <v>2115111</v>
      </c>
      <c r="O47" s="42">
        <f t="shared" si="5"/>
        <v>336.53317422434367</v>
      </c>
      <c r="P47" s="42">
        <v>398866</v>
      </c>
      <c r="Q47" s="42">
        <f t="shared" si="6"/>
        <v>63.46316626889419</v>
      </c>
      <c r="R47" s="42">
        <v>1362050</v>
      </c>
      <c r="S47" s="42">
        <f t="shared" si="7"/>
        <v>216.71439936356404</v>
      </c>
      <c r="T47" s="42">
        <v>181817</v>
      </c>
      <c r="U47" s="42">
        <f t="shared" si="7"/>
        <v>28.928719172633254</v>
      </c>
      <c r="V47" s="42">
        <v>61553</v>
      </c>
      <c r="W47" s="42">
        <f t="shared" si="8"/>
        <v>9.793635640413683</v>
      </c>
      <c r="X47" s="42">
        <v>-494423</v>
      </c>
      <c r="Y47" s="42">
        <f t="shared" si="9"/>
        <v>-78.66714399363563</v>
      </c>
      <c r="Z47" s="43">
        <f t="shared" si="11"/>
        <v>7818988</v>
      </c>
      <c r="AA47" s="42">
        <f t="shared" si="10"/>
        <v>1244.0712808273668</v>
      </c>
      <c r="AB47" s="6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</row>
    <row r="48" spans="1:159" ht="12.75">
      <c r="A48" s="24">
        <v>45</v>
      </c>
      <c r="B48" s="62" t="s">
        <v>99</v>
      </c>
      <c r="C48" s="57">
        <v>9743</v>
      </c>
      <c r="D48" s="39">
        <v>1638971</v>
      </c>
      <c r="E48" s="39">
        <f t="shared" si="0"/>
        <v>168.22036333778098</v>
      </c>
      <c r="F48" s="39">
        <v>2961615</v>
      </c>
      <c r="G48" s="39">
        <f t="shared" si="1"/>
        <v>303.9736220876527</v>
      </c>
      <c r="H48" s="39"/>
      <c r="I48" s="39">
        <f t="shared" si="2"/>
        <v>0</v>
      </c>
      <c r="J48" s="39">
        <v>19274</v>
      </c>
      <c r="K48" s="39">
        <f t="shared" si="3"/>
        <v>1.9782407882582367</v>
      </c>
      <c r="L48" s="39">
        <v>124726</v>
      </c>
      <c r="M48" s="39">
        <f t="shared" si="4"/>
        <v>12.801601149543261</v>
      </c>
      <c r="N48" s="39">
        <v>2368930</v>
      </c>
      <c r="O48" s="39">
        <f t="shared" si="5"/>
        <v>243.14174278969517</v>
      </c>
      <c r="P48" s="39">
        <v>981026</v>
      </c>
      <c r="Q48" s="39">
        <f t="shared" si="6"/>
        <v>100.69034178384481</v>
      </c>
      <c r="R48" s="39">
        <v>1841918</v>
      </c>
      <c r="S48" s="39">
        <f t="shared" si="7"/>
        <v>189.05039515549626</v>
      </c>
      <c r="T48" s="39">
        <v>270580</v>
      </c>
      <c r="U48" s="39">
        <f t="shared" si="7"/>
        <v>27.771733552293956</v>
      </c>
      <c r="V48" s="39">
        <v>93682</v>
      </c>
      <c r="W48" s="39">
        <f t="shared" si="8"/>
        <v>9.615313558452222</v>
      </c>
      <c r="X48" s="39">
        <v>891697</v>
      </c>
      <c r="Y48" s="39">
        <f t="shared" si="9"/>
        <v>91.52181053063738</v>
      </c>
      <c r="Z48" s="40">
        <f t="shared" si="11"/>
        <v>11192419</v>
      </c>
      <c r="AA48" s="39">
        <f t="shared" si="10"/>
        <v>1148.765164733655</v>
      </c>
      <c r="AB48" s="6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</row>
    <row r="49" spans="1:159" ht="12.75">
      <c r="A49" s="49">
        <v>46</v>
      </c>
      <c r="B49" s="61" t="s">
        <v>58</v>
      </c>
      <c r="C49" s="58">
        <v>803</v>
      </c>
      <c r="D49" s="50">
        <v>6171</v>
      </c>
      <c r="E49" s="50">
        <f t="shared" si="0"/>
        <v>7.684931506849315</v>
      </c>
      <c r="F49" s="50">
        <v>407751</v>
      </c>
      <c r="G49" s="50">
        <f t="shared" si="1"/>
        <v>507.78455790784557</v>
      </c>
      <c r="H49" s="50">
        <v>0</v>
      </c>
      <c r="I49" s="50">
        <f t="shared" si="2"/>
        <v>0</v>
      </c>
      <c r="J49" s="50">
        <v>0</v>
      </c>
      <c r="K49" s="50">
        <f t="shared" si="3"/>
        <v>0</v>
      </c>
      <c r="L49" s="50">
        <v>19665</v>
      </c>
      <c r="M49" s="50">
        <f t="shared" si="4"/>
        <v>24.489414694894148</v>
      </c>
      <c r="N49" s="50">
        <v>102104</v>
      </c>
      <c r="O49" s="50">
        <f t="shared" si="5"/>
        <v>127.15317559153175</v>
      </c>
      <c r="P49" s="50">
        <v>16405</v>
      </c>
      <c r="Q49" s="50">
        <f t="shared" si="6"/>
        <v>20.42963885429639</v>
      </c>
      <c r="R49" s="50">
        <v>186628</v>
      </c>
      <c r="S49" s="50">
        <f t="shared" si="7"/>
        <v>232.4134495641345</v>
      </c>
      <c r="T49" s="50">
        <v>39774</v>
      </c>
      <c r="U49" s="50">
        <f t="shared" si="7"/>
        <v>49.53175591531756</v>
      </c>
      <c r="V49" s="50">
        <v>0</v>
      </c>
      <c r="W49" s="50">
        <f t="shared" si="8"/>
        <v>0</v>
      </c>
      <c r="X49" s="50">
        <v>6451</v>
      </c>
      <c r="Y49" s="50">
        <f t="shared" si="9"/>
        <v>8.033623910336239</v>
      </c>
      <c r="Z49" s="43">
        <f t="shared" si="11"/>
        <v>784949</v>
      </c>
      <c r="AA49" s="50">
        <f t="shared" si="10"/>
        <v>977.5205479452055</v>
      </c>
      <c r="AB49" s="6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</row>
    <row r="50" spans="1:159" ht="12.75">
      <c r="A50" s="23">
        <v>47</v>
      </c>
      <c r="B50" s="60" t="s">
        <v>59</v>
      </c>
      <c r="C50" s="58">
        <v>3803</v>
      </c>
      <c r="D50" s="42">
        <v>22085</v>
      </c>
      <c r="E50" s="42">
        <f t="shared" si="0"/>
        <v>5.807257428346043</v>
      </c>
      <c r="F50" s="42">
        <v>1230904</v>
      </c>
      <c r="G50" s="42">
        <f t="shared" si="1"/>
        <v>323.6665790165659</v>
      </c>
      <c r="H50" s="42">
        <v>134815</v>
      </c>
      <c r="I50" s="42">
        <f t="shared" si="2"/>
        <v>35.44964501709177</v>
      </c>
      <c r="J50" s="42">
        <v>105491</v>
      </c>
      <c r="K50" s="42">
        <f t="shared" si="3"/>
        <v>27.738890349723903</v>
      </c>
      <c r="L50" s="42">
        <v>53530</v>
      </c>
      <c r="M50" s="42">
        <f t="shared" si="4"/>
        <v>14.07572968708914</v>
      </c>
      <c r="N50" s="42">
        <v>999218</v>
      </c>
      <c r="O50" s="42">
        <f t="shared" si="5"/>
        <v>262.7446752563765</v>
      </c>
      <c r="P50" s="42">
        <v>325745</v>
      </c>
      <c r="Q50" s="42">
        <f t="shared" si="6"/>
        <v>85.65474625295819</v>
      </c>
      <c r="R50" s="42">
        <v>773965</v>
      </c>
      <c r="S50" s="42">
        <f t="shared" si="7"/>
        <v>203.5143307914804</v>
      </c>
      <c r="T50" s="42">
        <v>116015</v>
      </c>
      <c r="U50" s="42">
        <f t="shared" si="7"/>
        <v>30.506179332106232</v>
      </c>
      <c r="V50" s="42">
        <v>91184</v>
      </c>
      <c r="W50" s="42">
        <f t="shared" si="8"/>
        <v>23.976860373389428</v>
      </c>
      <c r="X50" s="42">
        <v>346876</v>
      </c>
      <c r="Y50" s="42">
        <f t="shared" si="9"/>
        <v>91.21114909282146</v>
      </c>
      <c r="Z50" s="43">
        <f t="shared" si="11"/>
        <v>4199828</v>
      </c>
      <c r="AA50" s="42">
        <f t="shared" si="10"/>
        <v>1104.346042597949</v>
      </c>
      <c r="AB50" s="6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</row>
    <row r="51" spans="1:159" ht="12.75">
      <c r="A51" s="23">
        <v>48</v>
      </c>
      <c r="B51" s="60" t="s">
        <v>60</v>
      </c>
      <c r="C51" s="58">
        <v>6423</v>
      </c>
      <c r="D51" s="42">
        <v>121634</v>
      </c>
      <c r="E51" s="42">
        <f t="shared" si="0"/>
        <v>18.937256733613577</v>
      </c>
      <c r="F51" s="42">
        <v>2537929</v>
      </c>
      <c r="G51" s="42">
        <f t="shared" si="1"/>
        <v>395.13140277129065</v>
      </c>
      <c r="H51" s="42">
        <v>260664</v>
      </c>
      <c r="I51" s="42">
        <f t="shared" si="2"/>
        <v>40.58290518449323</v>
      </c>
      <c r="J51" s="42">
        <v>0</v>
      </c>
      <c r="K51" s="42">
        <f t="shared" si="3"/>
        <v>0</v>
      </c>
      <c r="L51" s="42">
        <v>0</v>
      </c>
      <c r="M51" s="42">
        <f t="shared" si="4"/>
        <v>0</v>
      </c>
      <c r="N51" s="42">
        <v>1792290</v>
      </c>
      <c r="O51" s="42">
        <f t="shared" si="5"/>
        <v>279.04250350303596</v>
      </c>
      <c r="P51" s="42">
        <v>473552</v>
      </c>
      <c r="Q51" s="42">
        <f t="shared" si="6"/>
        <v>73.72754164720536</v>
      </c>
      <c r="R51" s="42">
        <v>1132943</v>
      </c>
      <c r="S51" s="42">
        <f t="shared" si="7"/>
        <v>176.3884477658415</v>
      </c>
      <c r="T51" s="42">
        <v>356877</v>
      </c>
      <c r="U51" s="42">
        <f t="shared" si="7"/>
        <v>55.562354040168145</v>
      </c>
      <c r="V51" s="42">
        <v>0</v>
      </c>
      <c r="W51" s="42">
        <f t="shared" si="8"/>
        <v>0</v>
      </c>
      <c r="X51" s="42">
        <v>417584</v>
      </c>
      <c r="Y51" s="42">
        <f t="shared" si="9"/>
        <v>65.01385645337069</v>
      </c>
      <c r="Z51" s="43">
        <f t="shared" si="11"/>
        <v>7093473</v>
      </c>
      <c r="AA51" s="42">
        <f t="shared" si="10"/>
        <v>1104.3862680990192</v>
      </c>
      <c r="AB51" s="6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</row>
    <row r="52" spans="1:159" ht="12.75">
      <c r="A52" s="23">
        <v>49</v>
      </c>
      <c r="B52" s="60" t="s">
        <v>61</v>
      </c>
      <c r="C52" s="58">
        <v>14922</v>
      </c>
      <c r="D52" s="42">
        <v>0</v>
      </c>
      <c r="E52" s="42">
        <f t="shared" si="0"/>
        <v>0</v>
      </c>
      <c r="F52" s="42">
        <v>2312742</v>
      </c>
      <c r="G52" s="42">
        <f t="shared" si="1"/>
        <v>154.98874145556897</v>
      </c>
      <c r="H52" s="42">
        <v>0</v>
      </c>
      <c r="I52" s="42">
        <f t="shared" si="2"/>
        <v>0</v>
      </c>
      <c r="J52" s="42">
        <v>103306</v>
      </c>
      <c r="K52" s="42">
        <f t="shared" si="3"/>
        <v>6.923066613054551</v>
      </c>
      <c r="L52" s="42">
        <v>174959</v>
      </c>
      <c r="M52" s="42">
        <f t="shared" si="4"/>
        <v>11.724902828039136</v>
      </c>
      <c r="N52" s="42">
        <v>1756302</v>
      </c>
      <c r="O52" s="42">
        <f t="shared" si="5"/>
        <v>117.69883393646964</v>
      </c>
      <c r="P52" s="42">
        <v>766464</v>
      </c>
      <c r="Q52" s="42">
        <f t="shared" si="6"/>
        <v>51.36469642139124</v>
      </c>
      <c r="R52" s="42">
        <v>3051082</v>
      </c>
      <c r="S52" s="42">
        <f t="shared" si="7"/>
        <v>204.46870392708752</v>
      </c>
      <c r="T52" s="42">
        <v>397533</v>
      </c>
      <c r="U52" s="42">
        <f t="shared" si="7"/>
        <v>26.640731805388018</v>
      </c>
      <c r="V52" s="42">
        <v>4643</v>
      </c>
      <c r="W52" s="42">
        <f t="shared" si="8"/>
        <v>0.31115132019836483</v>
      </c>
      <c r="X52" s="42">
        <v>482433</v>
      </c>
      <c r="Y52" s="42">
        <f t="shared" si="9"/>
        <v>32.33031765178931</v>
      </c>
      <c r="Z52" s="43">
        <f t="shared" si="11"/>
        <v>9049464</v>
      </c>
      <c r="AA52" s="42">
        <f t="shared" si="10"/>
        <v>606.4511459589868</v>
      </c>
      <c r="AB52" s="6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</row>
    <row r="53" spans="1:159" ht="12.75">
      <c r="A53" s="24">
        <v>50</v>
      </c>
      <c r="B53" s="62" t="s">
        <v>62</v>
      </c>
      <c r="C53" s="57">
        <v>8413</v>
      </c>
      <c r="D53" s="39">
        <v>3783</v>
      </c>
      <c r="E53" s="39">
        <f t="shared" si="0"/>
        <v>0.4496612385593724</v>
      </c>
      <c r="F53" s="39">
        <v>2299774</v>
      </c>
      <c r="G53" s="39">
        <f t="shared" si="1"/>
        <v>273.35956258171876</v>
      </c>
      <c r="H53" s="39">
        <v>0</v>
      </c>
      <c r="I53" s="39">
        <f t="shared" si="2"/>
        <v>0</v>
      </c>
      <c r="J53" s="39">
        <v>54600</v>
      </c>
      <c r="K53" s="39">
        <f t="shared" si="3"/>
        <v>6.48995602044455</v>
      </c>
      <c r="L53" s="39">
        <v>49198</v>
      </c>
      <c r="M53" s="39">
        <f t="shared" si="4"/>
        <v>5.847854510876025</v>
      </c>
      <c r="N53" s="39">
        <v>1141129</v>
      </c>
      <c r="O53" s="39">
        <f t="shared" si="5"/>
        <v>135.63877332699394</v>
      </c>
      <c r="P53" s="39">
        <v>539634</v>
      </c>
      <c r="Q53" s="39">
        <f t="shared" si="6"/>
        <v>64.14287412338048</v>
      </c>
      <c r="R53" s="39">
        <v>1670760</v>
      </c>
      <c r="S53" s="39">
        <f t="shared" si="7"/>
        <v>198.59265422560324</v>
      </c>
      <c r="T53" s="39">
        <v>242743</v>
      </c>
      <c r="U53" s="39">
        <f t="shared" si="7"/>
        <v>28.853322239391417</v>
      </c>
      <c r="V53" s="39">
        <v>24466</v>
      </c>
      <c r="W53" s="39">
        <f t="shared" si="8"/>
        <v>2.9081183882087247</v>
      </c>
      <c r="X53" s="39">
        <v>285586</v>
      </c>
      <c r="Y53" s="39">
        <f t="shared" si="9"/>
        <v>33.94579816949958</v>
      </c>
      <c r="Z53" s="40">
        <f t="shared" si="11"/>
        <v>6311673</v>
      </c>
      <c r="AA53" s="39">
        <f t="shared" si="10"/>
        <v>750.2285748246761</v>
      </c>
      <c r="AB53" s="6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</row>
    <row r="54" spans="1:159" ht="12.75">
      <c r="A54" s="49">
        <v>51</v>
      </c>
      <c r="B54" s="61" t="s">
        <v>63</v>
      </c>
      <c r="C54" s="58">
        <v>9439</v>
      </c>
      <c r="D54" s="50">
        <v>252305</v>
      </c>
      <c r="E54" s="50">
        <f t="shared" si="0"/>
        <v>26.73005615001589</v>
      </c>
      <c r="F54" s="50">
        <v>2431399</v>
      </c>
      <c r="G54" s="50">
        <f t="shared" si="1"/>
        <v>257.5907405445492</v>
      </c>
      <c r="H54" s="50">
        <v>2015146</v>
      </c>
      <c r="I54" s="50">
        <f t="shared" si="2"/>
        <v>213.49147155419007</v>
      </c>
      <c r="J54" s="50">
        <v>28849</v>
      </c>
      <c r="K54" s="50">
        <f t="shared" si="3"/>
        <v>3.0563619027439346</v>
      </c>
      <c r="L54" s="50">
        <v>151653</v>
      </c>
      <c r="M54" s="50">
        <f t="shared" si="4"/>
        <v>16.066638415086345</v>
      </c>
      <c r="N54" s="50">
        <v>2129839</v>
      </c>
      <c r="O54" s="50">
        <f t="shared" si="5"/>
        <v>225.64244093653988</v>
      </c>
      <c r="P54" s="50">
        <v>243003</v>
      </c>
      <c r="Q54" s="50">
        <f t="shared" si="6"/>
        <v>25.744570399406715</v>
      </c>
      <c r="R54" s="50">
        <v>1850264</v>
      </c>
      <c r="S54" s="50">
        <f t="shared" si="7"/>
        <v>196.0233075537663</v>
      </c>
      <c r="T54" s="50">
        <v>258831</v>
      </c>
      <c r="U54" s="50">
        <f t="shared" si="7"/>
        <v>27.421442949464986</v>
      </c>
      <c r="V54" s="50">
        <v>78318</v>
      </c>
      <c r="W54" s="50">
        <f t="shared" si="8"/>
        <v>8.297277253946392</v>
      </c>
      <c r="X54" s="50">
        <v>946726</v>
      </c>
      <c r="Y54" s="50">
        <f t="shared" si="9"/>
        <v>100.2993961224706</v>
      </c>
      <c r="Z54" s="43">
        <f t="shared" si="11"/>
        <v>10386333</v>
      </c>
      <c r="AA54" s="50">
        <f t="shared" si="10"/>
        <v>1100.3637037821802</v>
      </c>
      <c r="AB54" s="6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</row>
    <row r="55" spans="1:159" ht="12.75">
      <c r="A55" s="23">
        <v>52</v>
      </c>
      <c r="B55" s="60" t="s">
        <v>100</v>
      </c>
      <c r="C55" s="58">
        <v>37058</v>
      </c>
      <c r="D55" s="42">
        <v>999</v>
      </c>
      <c r="E55" s="42">
        <f t="shared" si="0"/>
        <v>0.02695774191807437</v>
      </c>
      <c r="F55" s="42">
        <v>6311377</v>
      </c>
      <c r="G55" s="42">
        <f t="shared" si="1"/>
        <v>170.31078309676724</v>
      </c>
      <c r="H55" s="42">
        <v>0</v>
      </c>
      <c r="I55" s="42">
        <f t="shared" si="2"/>
        <v>0</v>
      </c>
      <c r="J55" s="42">
        <v>0</v>
      </c>
      <c r="K55" s="42">
        <f t="shared" si="3"/>
        <v>0</v>
      </c>
      <c r="L55" s="42">
        <v>227597</v>
      </c>
      <c r="M55" s="42">
        <f t="shared" si="4"/>
        <v>6.141642830158131</v>
      </c>
      <c r="N55" s="42">
        <v>6929253</v>
      </c>
      <c r="O55" s="42">
        <f t="shared" si="5"/>
        <v>186.98399805709968</v>
      </c>
      <c r="P55" s="42">
        <v>1955</v>
      </c>
      <c r="Q55" s="42">
        <f t="shared" si="6"/>
        <v>0.05275514059042582</v>
      </c>
      <c r="R55" s="42">
        <v>4049087</v>
      </c>
      <c r="S55" s="42">
        <f t="shared" si="7"/>
        <v>109.26350585568568</v>
      </c>
      <c r="T55" s="42">
        <v>1105430</v>
      </c>
      <c r="U55" s="42">
        <f t="shared" si="7"/>
        <v>29.82972637487182</v>
      </c>
      <c r="V55" s="42">
        <v>200274</v>
      </c>
      <c r="W55" s="42">
        <f t="shared" si="8"/>
        <v>5.404339144044471</v>
      </c>
      <c r="X55" s="42">
        <v>1508704</v>
      </c>
      <c r="Y55" s="42">
        <f t="shared" si="9"/>
        <v>40.71196502779427</v>
      </c>
      <c r="Z55" s="43">
        <f t="shared" si="11"/>
        <v>20334676</v>
      </c>
      <c r="AA55" s="42">
        <f t="shared" si="10"/>
        <v>548.7256732689298</v>
      </c>
      <c r="AB55" s="6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</row>
    <row r="56" spans="1:159" ht="12.75">
      <c r="A56" s="23">
        <v>53</v>
      </c>
      <c r="B56" s="60" t="s">
        <v>64</v>
      </c>
      <c r="C56" s="58">
        <v>19511</v>
      </c>
      <c r="D56" s="42">
        <v>33680</v>
      </c>
      <c r="E56" s="42">
        <f t="shared" si="0"/>
        <v>1.7262057301009688</v>
      </c>
      <c r="F56" s="42">
        <v>4856697</v>
      </c>
      <c r="G56" s="42">
        <f t="shared" si="1"/>
        <v>248.92096765926914</v>
      </c>
      <c r="H56" s="42">
        <v>1527026</v>
      </c>
      <c r="I56" s="42">
        <f t="shared" si="2"/>
        <v>78.2648762236687</v>
      </c>
      <c r="J56" s="42">
        <v>180616</v>
      </c>
      <c r="K56" s="42">
        <f t="shared" si="3"/>
        <v>9.257136999641228</v>
      </c>
      <c r="L56" s="42">
        <v>207403</v>
      </c>
      <c r="M56" s="42">
        <f t="shared" si="4"/>
        <v>10.630054840859003</v>
      </c>
      <c r="N56" s="42">
        <v>2505493</v>
      </c>
      <c r="O56" s="42">
        <f t="shared" si="5"/>
        <v>128.41438163087489</v>
      </c>
      <c r="P56" s="42">
        <v>756015</v>
      </c>
      <c r="Q56" s="42">
        <f t="shared" si="6"/>
        <v>38.74814207370201</v>
      </c>
      <c r="R56" s="42">
        <v>3320324</v>
      </c>
      <c r="S56" s="42">
        <f t="shared" si="7"/>
        <v>170.177028342986</v>
      </c>
      <c r="T56" s="42">
        <v>540805</v>
      </c>
      <c r="U56" s="42">
        <f t="shared" si="7"/>
        <v>27.71795397468095</v>
      </c>
      <c r="V56" s="42">
        <v>368</v>
      </c>
      <c r="W56" s="42">
        <f t="shared" si="8"/>
        <v>0.018861155245758803</v>
      </c>
      <c r="X56" s="42">
        <v>876833</v>
      </c>
      <c r="Y56" s="42">
        <f t="shared" si="9"/>
        <v>44.94044385218594</v>
      </c>
      <c r="Z56" s="43">
        <f t="shared" si="11"/>
        <v>14805260</v>
      </c>
      <c r="AA56" s="42">
        <f t="shared" si="10"/>
        <v>758.8160524832145</v>
      </c>
      <c r="AB56" s="6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</row>
    <row r="57" spans="1:159" ht="12.75">
      <c r="A57" s="23">
        <v>54</v>
      </c>
      <c r="B57" s="60" t="s">
        <v>65</v>
      </c>
      <c r="C57" s="58">
        <v>707</v>
      </c>
      <c r="D57" s="42">
        <v>7556</v>
      </c>
      <c r="E57" s="42">
        <f t="shared" si="0"/>
        <v>10.687411598302688</v>
      </c>
      <c r="F57" s="42">
        <v>361354</v>
      </c>
      <c r="G57" s="42">
        <f t="shared" si="1"/>
        <v>511.1089108910891</v>
      </c>
      <c r="H57" s="42">
        <v>1142</v>
      </c>
      <c r="I57" s="42">
        <f t="shared" si="2"/>
        <v>1.6152758132956153</v>
      </c>
      <c r="J57" s="42">
        <v>0</v>
      </c>
      <c r="K57" s="42">
        <f t="shared" si="3"/>
        <v>0</v>
      </c>
      <c r="L57" s="42">
        <v>37622</v>
      </c>
      <c r="M57" s="42">
        <f t="shared" si="4"/>
        <v>53.213578500707214</v>
      </c>
      <c r="N57" s="42">
        <v>155939</v>
      </c>
      <c r="O57" s="42">
        <f t="shared" si="5"/>
        <v>220.56435643564356</v>
      </c>
      <c r="P57" s="42">
        <v>100565</v>
      </c>
      <c r="Q57" s="42">
        <f t="shared" si="6"/>
        <v>142.24186704384724</v>
      </c>
      <c r="R57" s="42">
        <v>185809</v>
      </c>
      <c r="S57" s="42">
        <f t="shared" si="7"/>
        <v>262.8132956152758</v>
      </c>
      <c r="T57" s="42">
        <v>25159</v>
      </c>
      <c r="U57" s="42">
        <f t="shared" si="7"/>
        <v>35.58557284299859</v>
      </c>
      <c r="V57" s="42">
        <v>996</v>
      </c>
      <c r="W57" s="42">
        <f t="shared" si="8"/>
        <v>1.4087694483734088</v>
      </c>
      <c r="X57" s="42">
        <v>53887</v>
      </c>
      <c r="Y57" s="42">
        <f t="shared" si="9"/>
        <v>76.21923620933522</v>
      </c>
      <c r="Z57" s="43">
        <f t="shared" si="11"/>
        <v>930029</v>
      </c>
      <c r="AA57" s="42">
        <f t="shared" si="10"/>
        <v>1315.4582743988685</v>
      </c>
      <c r="AB57" s="6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</row>
    <row r="58" spans="1:159" ht="12.75">
      <c r="A58" s="24">
        <v>55</v>
      </c>
      <c r="B58" s="62" t="s">
        <v>101</v>
      </c>
      <c r="C58" s="57">
        <v>18589</v>
      </c>
      <c r="D58" s="39">
        <v>425215</v>
      </c>
      <c r="E58" s="39">
        <f t="shared" si="0"/>
        <v>22.87454946473721</v>
      </c>
      <c r="F58" s="39">
        <v>2824017</v>
      </c>
      <c r="G58" s="39">
        <f t="shared" si="1"/>
        <v>151.91871536930444</v>
      </c>
      <c r="H58" s="39">
        <v>1748738</v>
      </c>
      <c r="I58" s="39">
        <f t="shared" si="2"/>
        <v>94.07380709021464</v>
      </c>
      <c r="J58" s="39">
        <v>29177</v>
      </c>
      <c r="K58" s="39">
        <f t="shared" si="3"/>
        <v>1.5695841626768519</v>
      </c>
      <c r="L58" s="39">
        <v>133144</v>
      </c>
      <c r="M58" s="39">
        <f t="shared" si="4"/>
        <v>7.162515466135887</v>
      </c>
      <c r="N58" s="39">
        <v>2493090</v>
      </c>
      <c r="O58" s="39">
        <f t="shared" si="5"/>
        <v>134.11641293237938</v>
      </c>
      <c r="P58" s="39">
        <v>688875</v>
      </c>
      <c r="Q58" s="39">
        <f t="shared" si="6"/>
        <v>37.05820646618968</v>
      </c>
      <c r="R58" s="39">
        <v>3035269</v>
      </c>
      <c r="S58" s="39">
        <f t="shared" si="7"/>
        <v>163.28307063317015</v>
      </c>
      <c r="T58" s="39">
        <v>520795</v>
      </c>
      <c r="U58" s="39">
        <f t="shared" si="7"/>
        <v>28.01629996234332</v>
      </c>
      <c r="V58" s="39">
        <v>18048</v>
      </c>
      <c r="W58" s="39">
        <f t="shared" si="8"/>
        <v>0.9708967669051589</v>
      </c>
      <c r="X58" s="39">
        <v>625803</v>
      </c>
      <c r="Y58" s="39">
        <f t="shared" si="9"/>
        <v>33.66523212652644</v>
      </c>
      <c r="Z58" s="40">
        <f t="shared" si="11"/>
        <v>12542171</v>
      </c>
      <c r="AA58" s="39">
        <f t="shared" si="10"/>
        <v>674.7092904405831</v>
      </c>
      <c r="AB58" s="6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</row>
    <row r="59" spans="1:159" ht="12.75">
      <c r="A59" s="49">
        <v>56</v>
      </c>
      <c r="B59" s="61" t="s">
        <v>66</v>
      </c>
      <c r="C59" s="58">
        <v>2534</v>
      </c>
      <c r="D59" s="50">
        <v>32454</v>
      </c>
      <c r="E59" s="50">
        <f t="shared" si="0"/>
        <v>12.80741910023678</v>
      </c>
      <c r="F59" s="50">
        <v>788873</v>
      </c>
      <c r="G59" s="50">
        <f t="shared" si="1"/>
        <v>311.31531176006314</v>
      </c>
      <c r="H59" s="50">
        <v>138059</v>
      </c>
      <c r="I59" s="50">
        <f t="shared" si="2"/>
        <v>54.48263614838201</v>
      </c>
      <c r="J59" s="50">
        <v>34659</v>
      </c>
      <c r="K59" s="50">
        <f t="shared" si="3"/>
        <v>13.677584846093133</v>
      </c>
      <c r="L59" s="50">
        <v>69201</v>
      </c>
      <c r="M59" s="50">
        <f t="shared" si="4"/>
        <v>27.30899763220205</v>
      </c>
      <c r="N59" s="50">
        <v>249860</v>
      </c>
      <c r="O59" s="50">
        <f t="shared" si="5"/>
        <v>98.60299921073401</v>
      </c>
      <c r="P59" s="50">
        <v>276658</v>
      </c>
      <c r="Q59" s="50">
        <f t="shared" si="6"/>
        <v>109.17837411207577</v>
      </c>
      <c r="R59" s="50">
        <v>346006</v>
      </c>
      <c r="S59" s="50">
        <f t="shared" si="7"/>
        <v>136.54538279400157</v>
      </c>
      <c r="T59" s="50">
        <v>92873</v>
      </c>
      <c r="U59" s="50">
        <f t="shared" si="7"/>
        <v>36.65074980268351</v>
      </c>
      <c r="V59" s="50">
        <v>20479</v>
      </c>
      <c r="W59" s="50">
        <f t="shared" si="8"/>
        <v>8.081689029202842</v>
      </c>
      <c r="X59" s="50">
        <v>221840</v>
      </c>
      <c r="Y59" s="50">
        <f t="shared" si="9"/>
        <v>87.54538279400158</v>
      </c>
      <c r="Z59" s="43">
        <f t="shared" si="11"/>
        <v>2270962</v>
      </c>
      <c r="AA59" s="50">
        <f t="shared" si="10"/>
        <v>896.1965272296763</v>
      </c>
      <c r="AB59" s="6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</row>
    <row r="60" spans="1:159" ht="12.75">
      <c r="A60" s="23">
        <v>57</v>
      </c>
      <c r="B60" s="60" t="s">
        <v>102</v>
      </c>
      <c r="C60" s="58">
        <v>9226</v>
      </c>
      <c r="D60" s="42">
        <v>0</v>
      </c>
      <c r="E60" s="42">
        <f t="shared" si="0"/>
        <v>0</v>
      </c>
      <c r="F60" s="42">
        <v>1651981</v>
      </c>
      <c r="G60" s="42">
        <f t="shared" si="1"/>
        <v>179.05712117927595</v>
      </c>
      <c r="H60" s="42">
        <v>558921</v>
      </c>
      <c r="I60" s="42">
        <f t="shared" si="2"/>
        <v>60.58107522219814</v>
      </c>
      <c r="J60" s="42">
        <v>49928</v>
      </c>
      <c r="K60" s="42">
        <f t="shared" si="3"/>
        <v>5.411662692391069</v>
      </c>
      <c r="L60" s="42">
        <v>0</v>
      </c>
      <c r="M60" s="42">
        <f t="shared" si="4"/>
        <v>0</v>
      </c>
      <c r="N60" s="42">
        <v>1956524</v>
      </c>
      <c r="O60" s="42">
        <f t="shared" si="5"/>
        <v>212.06633427270756</v>
      </c>
      <c r="P60" s="42">
        <v>666573</v>
      </c>
      <c r="Q60" s="42">
        <f t="shared" si="6"/>
        <v>72.2494038586603</v>
      </c>
      <c r="R60" s="42">
        <v>2195612</v>
      </c>
      <c r="S60" s="42">
        <f t="shared" si="7"/>
        <v>237.98092347712986</v>
      </c>
      <c r="T60" s="42">
        <v>248067</v>
      </c>
      <c r="U60" s="42">
        <f t="shared" si="7"/>
        <v>26.88781703880338</v>
      </c>
      <c r="V60" s="42">
        <v>60284</v>
      </c>
      <c r="W60" s="42">
        <f t="shared" si="8"/>
        <v>6.5341426403641885</v>
      </c>
      <c r="X60" s="42">
        <v>545377</v>
      </c>
      <c r="Y60" s="42">
        <f t="shared" si="9"/>
        <v>59.113050075872536</v>
      </c>
      <c r="Z60" s="43">
        <f t="shared" si="11"/>
        <v>7933267</v>
      </c>
      <c r="AA60" s="42">
        <f t="shared" si="10"/>
        <v>859.881530457403</v>
      </c>
      <c r="AB60" s="6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</row>
    <row r="61" spans="1:159" ht="12.75">
      <c r="A61" s="23">
        <v>58</v>
      </c>
      <c r="B61" s="60" t="s">
        <v>67</v>
      </c>
      <c r="C61" s="58">
        <v>10139</v>
      </c>
      <c r="D61" s="42">
        <v>0</v>
      </c>
      <c r="E61" s="42">
        <f t="shared" si="0"/>
        <v>0</v>
      </c>
      <c r="F61" s="42">
        <v>4506315</v>
      </c>
      <c r="G61" s="42">
        <f t="shared" si="1"/>
        <v>444.4535950290956</v>
      </c>
      <c r="H61" s="42">
        <v>261006</v>
      </c>
      <c r="I61" s="42">
        <f t="shared" si="2"/>
        <v>25.742775421639216</v>
      </c>
      <c r="J61" s="42"/>
      <c r="K61" s="42">
        <f t="shared" si="3"/>
        <v>0</v>
      </c>
      <c r="L61" s="42">
        <v>76737</v>
      </c>
      <c r="M61" s="42">
        <f t="shared" si="4"/>
        <v>7.568497879475293</v>
      </c>
      <c r="N61" s="42">
        <v>1721999</v>
      </c>
      <c r="O61" s="42">
        <f t="shared" si="5"/>
        <v>169.83913600946838</v>
      </c>
      <c r="P61" s="42">
        <v>350661</v>
      </c>
      <c r="Q61" s="42">
        <f t="shared" si="6"/>
        <v>34.5853634480718</v>
      </c>
      <c r="R61" s="42">
        <v>2059474</v>
      </c>
      <c r="S61" s="42">
        <f t="shared" si="7"/>
        <v>203.12397672354277</v>
      </c>
      <c r="T61" s="42">
        <v>326218</v>
      </c>
      <c r="U61" s="42">
        <f t="shared" si="7"/>
        <v>32.174573429332284</v>
      </c>
      <c r="V61" s="42">
        <v>67666</v>
      </c>
      <c r="W61" s="42">
        <f t="shared" si="8"/>
        <v>6.6738337114113815</v>
      </c>
      <c r="X61" s="42">
        <v>743300</v>
      </c>
      <c r="Y61" s="42">
        <f t="shared" si="9"/>
        <v>73.31097741394615</v>
      </c>
      <c r="Z61" s="43">
        <f t="shared" si="11"/>
        <v>10113376</v>
      </c>
      <c r="AA61" s="42">
        <f t="shared" si="10"/>
        <v>997.4727290659829</v>
      </c>
      <c r="AB61" s="6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</row>
    <row r="62" spans="1:159" ht="12.75">
      <c r="A62" s="23">
        <v>59</v>
      </c>
      <c r="B62" s="60" t="s">
        <v>68</v>
      </c>
      <c r="C62" s="58">
        <v>5463</v>
      </c>
      <c r="D62" s="42">
        <v>15671</v>
      </c>
      <c r="E62" s="42">
        <f t="shared" si="0"/>
        <v>2.8685703825736772</v>
      </c>
      <c r="F62" s="42">
        <v>1797957</v>
      </c>
      <c r="G62" s="42">
        <f t="shared" si="1"/>
        <v>329.1153212520593</v>
      </c>
      <c r="H62" s="42">
        <v>12511</v>
      </c>
      <c r="I62" s="42">
        <f t="shared" si="2"/>
        <v>2.2901336262127034</v>
      </c>
      <c r="J62" s="42">
        <v>53311</v>
      </c>
      <c r="K62" s="42">
        <f t="shared" si="3"/>
        <v>9.758557569101226</v>
      </c>
      <c r="L62" s="42">
        <v>90739</v>
      </c>
      <c r="M62" s="42">
        <f t="shared" si="4"/>
        <v>16.609738239062786</v>
      </c>
      <c r="N62" s="42">
        <v>674581</v>
      </c>
      <c r="O62" s="42">
        <f t="shared" si="5"/>
        <v>123.48178656415888</v>
      </c>
      <c r="P62" s="42">
        <v>11899</v>
      </c>
      <c r="Q62" s="42">
        <f t="shared" si="6"/>
        <v>2.1781072670693757</v>
      </c>
      <c r="R62" s="42">
        <v>1505135</v>
      </c>
      <c r="S62" s="42">
        <f t="shared" si="7"/>
        <v>275.5143693941058</v>
      </c>
      <c r="T62" s="42">
        <v>185819</v>
      </c>
      <c r="U62" s="42">
        <f t="shared" si="7"/>
        <v>34.01409481969614</v>
      </c>
      <c r="V62" s="42">
        <v>0</v>
      </c>
      <c r="W62" s="42">
        <f t="shared" si="8"/>
        <v>0</v>
      </c>
      <c r="X62" s="42">
        <v>326052</v>
      </c>
      <c r="Y62" s="42">
        <f t="shared" si="9"/>
        <v>59.683690280065896</v>
      </c>
      <c r="Z62" s="43">
        <f t="shared" si="11"/>
        <v>4673675</v>
      </c>
      <c r="AA62" s="42">
        <f t="shared" si="10"/>
        <v>855.5143693941058</v>
      </c>
      <c r="AB62" s="6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</row>
    <row r="63" spans="1:159" ht="12.75">
      <c r="A63" s="24">
        <v>60</v>
      </c>
      <c r="B63" s="62" t="s">
        <v>69</v>
      </c>
      <c r="C63" s="57">
        <v>6715</v>
      </c>
      <c r="D63" s="39">
        <v>0</v>
      </c>
      <c r="E63" s="39">
        <f t="shared" si="0"/>
        <v>0</v>
      </c>
      <c r="F63" s="39">
        <v>2109455</v>
      </c>
      <c r="G63" s="39">
        <f t="shared" si="1"/>
        <v>314.14072970960535</v>
      </c>
      <c r="H63" s="39">
        <v>0</v>
      </c>
      <c r="I63" s="39">
        <f t="shared" si="2"/>
        <v>0</v>
      </c>
      <c r="J63" s="39">
        <v>5677</v>
      </c>
      <c r="K63" s="39">
        <f t="shared" si="3"/>
        <v>0.8454206999255398</v>
      </c>
      <c r="L63" s="39">
        <v>233179</v>
      </c>
      <c r="M63" s="39">
        <f t="shared" si="4"/>
        <v>34.72509307520477</v>
      </c>
      <c r="N63" s="39">
        <v>1159063</v>
      </c>
      <c r="O63" s="39">
        <f t="shared" si="5"/>
        <v>172.60804169769173</v>
      </c>
      <c r="P63" s="39">
        <v>429999</v>
      </c>
      <c r="Q63" s="39">
        <f t="shared" si="6"/>
        <v>64.0355919583023</v>
      </c>
      <c r="R63" s="39">
        <v>1353927</v>
      </c>
      <c r="S63" s="39">
        <f t="shared" si="7"/>
        <v>201.6272524199553</v>
      </c>
      <c r="T63" s="39">
        <v>242030</v>
      </c>
      <c r="U63" s="39">
        <f t="shared" si="7"/>
        <v>36.04318689501117</v>
      </c>
      <c r="V63" s="39">
        <v>52924</v>
      </c>
      <c r="W63" s="39">
        <f t="shared" si="8"/>
        <v>7.881459419210723</v>
      </c>
      <c r="X63" s="39">
        <v>395912</v>
      </c>
      <c r="Y63" s="39">
        <f t="shared" si="9"/>
        <v>58.95934475055845</v>
      </c>
      <c r="Z63" s="40">
        <f t="shared" si="11"/>
        <v>5982166</v>
      </c>
      <c r="AA63" s="39">
        <f t="shared" si="10"/>
        <v>890.8661206254653</v>
      </c>
      <c r="AB63" s="6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</row>
    <row r="64" spans="1:159" ht="12.75">
      <c r="A64" s="49">
        <v>61</v>
      </c>
      <c r="B64" s="61" t="s">
        <v>70</v>
      </c>
      <c r="C64" s="58">
        <v>3917</v>
      </c>
      <c r="D64" s="50">
        <v>3788</v>
      </c>
      <c r="E64" s="50">
        <f t="shared" si="0"/>
        <v>0.9670666326270104</v>
      </c>
      <c r="F64" s="50">
        <v>891965</v>
      </c>
      <c r="G64" s="50">
        <f t="shared" si="1"/>
        <v>227.7163645647179</v>
      </c>
      <c r="H64" s="50">
        <v>480438</v>
      </c>
      <c r="I64" s="50">
        <f t="shared" si="2"/>
        <v>122.65458258871585</v>
      </c>
      <c r="J64" s="50"/>
      <c r="K64" s="50">
        <f t="shared" si="3"/>
        <v>0</v>
      </c>
      <c r="L64" s="50">
        <v>89612</v>
      </c>
      <c r="M64" s="50">
        <f t="shared" si="4"/>
        <v>22.877712535103395</v>
      </c>
      <c r="N64" s="50">
        <v>656195</v>
      </c>
      <c r="O64" s="50">
        <f t="shared" si="5"/>
        <v>167.52489149859588</v>
      </c>
      <c r="P64" s="50">
        <v>42844</v>
      </c>
      <c r="Q64" s="50">
        <f t="shared" si="6"/>
        <v>10.937962726576462</v>
      </c>
      <c r="R64" s="50">
        <v>651814</v>
      </c>
      <c r="S64" s="50">
        <f t="shared" si="7"/>
        <v>166.4064334950217</v>
      </c>
      <c r="T64" s="50">
        <v>146182</v>
      </c>
      <c r="U64" s="50">
        <f t="shared" si="7"/>
        <v>37.319887669134545</v>
      </c>
      <c r="V64" s="50">
        <v>0</v>
      </c>
      <c r="W64" s="50">
        <f t="shared" si="8"/>
        <v>0</v>
      </c>
      <c r="X64" s="50">
        <v>355185</v>
      </c>
      <c r="Y64" s="50">
        <f t="shared" si="9"/>
        <v>90.677814654072</v>
      </c>
      <c r="Z64" s="43">
        <f t="shared" si="11"/>
        <v>3318023</v>
      </c>
      <c r="AA64" s="50">
        <f t="shared" si="10"/>
        <v>847.0827163645647</v>
      </c>
      <c r="AB64" s="6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</row>
    <row r="65" spans="1:159" ht="12.75">
      <c r="A65" s="23">
        <v>62</v>
      </c>
      <c r="B65" s="60" t="s">
        <v>71</v>
      </c>
      <c r="C65" s="58">
        <v>2179</v>
      </c>
      <c r="D65" s="42">
        <v>11663</v>
      </c>
      <c r="E65" s="42">
        <f t="shared" si="0"/>
        <v>5.352455254703993</v>
      </c>
      <c r="F65" s="42">
        <v>714589</v>
      </c>
      <c r="G65" s="42">
        <f t="shared" si="1"/>
        <v>327.9435520881138</v>
      </c>
      <c r="H65" s="42">
        <v>268439</v>
      </c>
      <c r="I65" s="42">
        <f t="shared" si="2"/>
        <v>123.19366681964203</v>
      </c>
      <c r="J65" s="42">
        <v>0</v>
      </c>
      <c r="K65" s="42">
        <f t="shared" si="3"/>
        <v>0</v>
      </c>
      <c r="L65" s="42">
        <v>58871</v>
      </c>
      <c r="M65" s="42">
        <f t="shared" si="4"/>
        <v>27.01743919229004</v>
      </c>
      <c r="N65" s="42">
        <v>250543</v>
      </c>
      <c r="O65" s="42">
        <f t="shared" si="5"/>
        <v>114.98072510325838</v>
      </c>
      <c r="P65" s="42">
        <v>143403</v>
      </c>
      <c r="Q65" s="42">
        <f t="shared" si="6"/>
        <v>65.81138136759982</v>
      </c>
      <c r="R65" s="42">
        <v>534407</v>
      </c>
      <c r="S65" s="42">
        <f t="shared" si="7"/>
        <v>245.2533272143185</v>
      </c>
      <c r="T65" s="42">
        <v>73413</v>
      </c>
      <c r="U65" s="42">
        <f t="shared" si="7"/>
        <v>33.69114272602111</v>
      </c>
      <c r="V65" s="42">
        <v>9950</v>
      </c>
      <c r="W65" s="42">
        <f t="shared" si="8"/>
        <v>4.566314823313447</v>
      </c>
      <c r="X65" s="42">
        <v>132625</v>
      </c>
      <c r="Y65" s="42">
        <f t="shared" si="9"/>
        <v>60.865075722808626</v>
      </c>
      <c r="Z65" s="43">
        <f t="shared" si="11"/>
        <v>2197903</v>
      </c>
      <c r="AA65" s="42">
        <f t="shared" si="10"/>
        <v>1008.6750803120698</v>
      </c>
      <c r="AB65" s="6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</row>
    <row r="66" spans="1:159" ht="12.75">
      <c r="A66" s="23">
        <v>63</v>
      </c>
      <c r="B66" s="60" t="s">
        <v>72</v>
      </c>
      <c r="C66" s="58">
        <v>2163</v>
      </c>
      <c r="D66" s="42">
        <v>417</v>
      </c>
      <c r="E66" s="42">
        <f t="shared" si="0"/>
        <v>0.1927877947295423</v>
      </c>
      <c r="F66" s="42">
        <v>622973</v>
      </c>
      <c r="G66" s="42">
        <f t="shared" si="1"/>
        <v>288.01340730466944</v>
      </c>
      <c r="H66" s="42">
        <v>296314</v>
      </c>
      <c r="I66" s="42">
        <f t="shared" si="2"/>
        <v>136.9921405455386</v>
      </c>
      <c r="J66" s="42">
        <v>1773</v>
      </c>
      <c r="K66" s="42">
        <f t="shared" si="3"/>
        <v>0.8196948682385575</v>
      </c>
      <c r="L66" s="42">
        <v>70050</v>
      </c>
      <c r="M66" s="42">
        <f t="shared" si="4"/>
        <v>32.38557558945909</v>
      </c>
      <c r="N66" s="42">
        <v>412227</v>
      </c>
      <c r="O66" s="42">
        <f t="shared" si="5"/>
        <v>190.58113730929264</v>
      </c>
      <c r="P66" s="42">
        <v>68365</v>
      </c>
      <c r="Q66" s="42">
        <f t="shared" si="6"/>
        <v>31.60656495607952</v>
      </c>
      <c r="R66" s="42">
        <v>309183</v>
      </c>
      <c r="S66" s="42">
        <f t="shared" si="7"/>
        <v>142.94174757281553</v>
      </c>
      <c r="T66" s="42">
        <v>66465</v>
      </c>
      <c r="U66" s="42">
        <f t="shared" si="7"/>
        <v>30.728155339805824</v>
      </c>
      <c r="V66" s="42">
        <v>3708</v>
      </c>
      <c r="W66" s="42">
        <f t="shared" si="8"/>
        <v>1.7142857142857142</v>
      </c>
      <c r="X66" s="42">
        <v>185602</v>
      </c>
      <c r="Y66" s="42">
        <f t="shared" si="9"/>
        <v>85.80767452612113</v>
      </c>
      <c r="Z66" s="43">
        <f t="shared" si="11"/>
        <v>2037077</v>
      </c>
      <c r="AA66" s="42">
        <f t="shared" si="10"/>
        <v>941.7831715210356</v>
      </c>
      <c r="AB66" s="6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</row>
    <row r="67" spans="1:159" ht="12.75">
      <c r="A67" s="23">
        <v>64</v>
      </c>
      <c r="B67" s="60" t="s">
        <v>73</v>
      </c>
      <c r="C67" s="58">
        <v>2538</v>
      </c>
      <c r="D67" s="42">
        <v>0</v>
      </c>
      <c r="E67" s="42">
        <f t="shared" si="0"/>
        <v>0</v>
      </c>
      <c r="F67" s="42">
        <v>690855</v>
      </c>
      <c r="G67" s="42">
        <f t="shared" si="1"/>
        <v>272.2044917257683</v>
      </c>
      <c r="H67" s="42">
        <v>233917</v>
      </c>
      <c r="I67" s="42">
        <f t="shared" si="2"/>
        <v>92.16587864460205</v>
      </c>
      <c r="J67" s="42">
        <v>17061</v>
      </c>
      <c r="K67" s="42">
        <f t="shared" si="3"/>
        <v>6.722222222222222</v>
      </c>
      <c r="L67" s="42">
        <v>77747</v>
      </c>
      <c r="M67" s="42">
        <f t="shared" si="4"/>
        <v>30.63317572892041</v>
      </c>
      <c r="N67" s="42">
        <v>708025</v>
      </c>
      <c r="O67" s="42">
        <f t="shared" si="5"/>
        <v>278.9696611505122</v>
      </c>
      <c r="P67" s="42">
        <v>51348</v>
      </c>
      <c r="Q67" s="42">
        <f t="shared" si="6"/>
        <v>20.231678486997637</v>
      </c>
      <c r="R67" s="42">
        <v>714664</v>
      </c>
      <c r="S67" s="42">
        <f t="shared" si="7"/>
        <v>281.58550039401104</v>
      </c>
      <c r="T67" s="42">
        <v>90642</v>
      </c>
      <c r="U67" s="42">
        <f t="shared" si="7"/>
        <v>35.71394799054374</v>
      </c>
      <c r="V67" s="42">
        <v>22794</v>
      </c>
      <c r="W67" s="42">
        <f t="shared" si="8"/>
        <v>8.981087470449173</v>
      </c>
      <c r="X67" s="42">
        <v>60951</v>
      </c>
      <c r="Y67" s="42">
        <f t="shared" si="9"/>
        <v>24.01536643026005</v>
      </c>
      <c r="Z67" s="43">
        <f t="shared" si="11"/>
        <v>2668004</v>
      </c>
      <c r="AA67" s="42">
        <f t="shared" si="10"/>
        <v>1051.2230102442868</v>
      </c>
      <c r="AB67" s="6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</row>
    <row r="68" spans="1:159" ht="12.75">
      <c r="A68" s="24">
        <v>65</v>
      </c>
      <c r="B68" s="62" t="s">
        <v>74</v>
      </c>
      <c r="C68" s="57">
        <v>8802</v>
      </c>
      <c r="D68" s="39">
        <v>510254</v>
      </c>
      <c r="E68" s="39">
        <f t="shared" si="0"/>
        <v>57.9702340377187</v>
      </c>
      <c r="F68" s="39">
        <v>3837838</v>
      </c>
      <c r="G68" s="39">
        <f t="shared" si="1"/>
        <v>436.0188593501477</v>
      </c>
      <c r="H68" s="39">
        <v>3871</v>
      </c>
      <c r="I68" s="39">
        <f t="shared" si="2"/>
        <v>0.43978641217905023</v>
      </c>
      <c r="J68" s="39">
        <v>96150</v>
      </c>
      <c r="K68" s="39">
        <f t="shared" si="3"/>
        <v>10.923653715064757</v>
      </c>
      <c r="L68" s="39">
        <v>199476</v>
      </c>
      <c r="M68" s="39">
        <f t="shared" si="4"/>
        <v>22.662576687116566</v>
      </c>
      <c r="N68" s="39">
        <v>1615820</v>
      </c>
      <c r="O68" s="39">
        <f t="shared" si="5"/>
        <v>183.57418768461713</v>
      </c>
      <c r="P68" s="39">
        <v>402447</v>
      </c>
      <c r="Q68" s="39">
        <f t="shared" si="6"/>
        <v>45.72222222222222</v>
      </c>
      <c r="R68" s="39">
        <v>2295465</v>
      </c>
      <c r="S68" s="39">
        <f t="shared" si="7"/>
        <v>260.78902522154056</v>
      </c>
      <c r="T68" s="39">
        <v>256373</v>
      </c>
      <c r="U68" s="39">
        <f t="shared" si="7"/>
        <v>29.12667575551011</v>
      </c>
      <c r="V68" s="39">
        <v>0</v>
      </c>
      <c r="W68" s="39">
        <f t="shared" si="8"/>
        <v>0</v>
      </c>
      <c r="X68" s="39">
        <v>601655</v>
      </c>
      <c r="Y68" s="39">
        <f t="shared" si="9"/>
        <v>68.35435128379913</v>
      </c>
      <c r="Z68" s="40">
        <f t="shared" si="11"/>
        <v>9819349</v>
      </c>
      <c r="AA68" s="39">
        <f t="shared" si="10"/>
        <v>1115.5815723699159</v>
      </c>
      <c r="AB68" s="6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</row>
    <row r="69" spans="1:159" ht="12.75">
      <c r="A69" s="49">
        <v>66</v>
      </c>
      <c r="B69" s="61" t="s">
        <v>103</v>
      </c>
      <c r="C69" s="58">
        <v>2157</v>
      </c>
      <c r="D69" s="50">
        <v>6064</v>
      </c>
      <c r="E69" s="50">
        <f>D69/$C69</f>
        <v>2.8113120074177096</v>
      </c>
      <c r="F69" s="50">
        <v>630843</v>
      </c>
      <c r="G69" s="50">
        <f>F69/$C69</f>
        <v>292.46314325452016</v>
      </c>
      <c r="H69" s="50">
        <v>633730</v>
      </c>
      <c r="I69" s="50">
        <f>H69/$C69</f>
        <v>293.8015762633287</v>
      </c>
      <c r="J69" s="50">
        <v>10204</v>
      </c>
      <c r="K69" s="50">
        <f>J69/$C69</f>
        <v>4.730644413537321</v>
      </c>
      <c r="L69" s="50">
        <v>89035</v>
      </c>
      <c r="M69" s="50">
        <f>L69/$C69</f>
        <v>41.277236903106164</v>
      </c>
      <c r="N69" s="50">
        <v>372080</v>
      </c>
      <c r="O69" s="50">
        <f>N69/$C69</f>
        <v>172.49884098284656</v>
      </c>
      <c r="P69" s="50">
        <v>0</v>
      </c>
      <c r="Q69" s="50">
        <f>P69/$C69</f>
        <v>0</v>
      </c>
      <c r="R69" s="50">
        <v>396232</v>
      </c>
      <c r="S69" s="50">
        <f aca="true" t="shared" si="12" ref="S69:S74">R69/$C69</f>
        <v>183.6958738989337</v>
      </c>
      <c r="T69" s="50">
        <v>89669</v>
      </c>
      <c r="U69" s="50">
        <f aca="true" t="shared" si="13" ref="U69:U74">T69/$C69</f>
        <v>41.571163653222065</v>
      </c>
      <c r="V69" s="50">
        <v>0</v>
      </c>
      <c r="W69" s="50">
        <f aca="true" t="shared" si="14" ref="W69:W74">V69/$C69</f>
        <v>0</v>
      </c>
      <c r="X69" s="50">
        <v>191247</v>
      </c>
      <c r="Y69" s="50">
        <f aca="true" t="shared" si="15" ref="Y69:Y74">X69/$C69</f>
        <v>88.663421418637</v>
      </c>
      <c r="Z69" s="43">
        <f t="shared" si="11"/>
        <v>2419104</v>
      </c>
      <c r="AA69" s="50">
        <f>Z69/$C69</f>
        <v>1121.5132127955494</v>
      </c>
      <c r="AB69" s="6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</row>
    <row r="70" spans="1:159" ht="12.75" customHeight="1">
      <c r="A70" s="23">
        <v>67</v>
      </c>
      <c r="B70" s="60" t="s">
        <v>75</v>
      </c>
      <c r="C70" s="58">
        <v>5235</v>
      </c>
      <c r="D70" s="42">
        <v>0</v>
      </c>
      <c r="E70" s="42">
        <f t="shared" si="0"/>
        <v>0</v>
      </c>
      <c r="F70" s="42">
        <v>852539</v>
      </c>
      <c r="G70" s="42">
        <f t="shared" si="1"/>
        <v>162.85367717287488</v>
      </c>
      <c r="H70" s="42">
        <v>122954</v>
      </c>
      <c r="I70" s="42">
        <f t="shared" si="2"/>
        <v>23.48691499522445</v>
      </c>
      <c r="J70" s="42">
        <v>0</v>
      </c>
      <c r="K70" s="42">
        <f t="shared" si="3"/>
        <v>0</v>
      </c>
      <c r="L70" s="42">
        <v>34297</v>
      </c>
      <c r="M70" s="42">
        <f t="shared" si="4"/>
        <v>6.551480420248328</v>
      </c>
      <c r="N70" s="42">
        <v>1005355</v>
      </c>
      <c r="O70" s="42">
        <f t="shared" si="5"/>
        <v>192.04489016236866</v>
      </c>
      <c r="P70" s="42">
        <v>26893</v>
      </c>
      <c r="Q70" s="42">
        <f t="shared" si="6"/>
        <v>5.137153772683859</v>
      </c>
      <c r="R70" s="42">
        <v>888306</v>
      </c>
      <c r="S70" s="42">
        <f t="shared" si="12"/>
        <v>169.6859598853868</v>
      </c>
      <c r="T70" s="42">
        <v>134222</v>
      </c>
      <c r="U70" s="42">
        <f t="shared" si="13"/>
        <v>25.639350525310412</v>
      </c>
      <c r="V70" s="42">
        <v>35794</v>
      </c>
      <c r="W70" s="42">
        <f t="shared" si="14"/>
        <v>6.837440305635148</v>
      </c>
      <c r="X70" s="42">
        <v>429949</v>
      </c>
      <c r="Y70" s="42">
        <f t="shared" si="15"/>
        <v>82.12970391595033</v>
      </c>
      <c r="Z70" s="43">
        <f>D70+F70+H70+J70+L70+N70+P70+R70+T70+V70+X70</f>
        <v>3530309</v>
      </c>
      <c r="AA70" s="42">
        <f t="shared" si="10"/>
        <v>674.3665711556829</v>
      </c>
      <c r="AB70" s="6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</row>
    <row r="71" spans="1:28" s="38" customFormat="1" ht="12.75">
      <c r="A71" s="23">
        <v>68</v>
      </c>
      <c r="B71" s="60" t="s">
        <v>76</v>
      </c>
      <c r="C71" s="58">
        <v>1789</v>
      </c>
      <c r="D71" s="42">
        <v>0</v>
      </c>
      <c r="E71" s="42">
        <f>D71/$C71</f>
        <v>0</v>
      </c>
      <c r="F71" s="42">
        <v>675527</v>
      </c>
      <c r="G71" s="42">
        <f>F71/$C71</f>
        <v>377.6003353828955</v>
      </c>
      <c r="H71" s="42">
        <v>292552</v>
      </c>
      <c r="I71" s="42">
        <f>H71/$C71</f>
        <v>163.52822806036892</v>
      </c>
      <c r="J71" s="42">
        <v>5473</v>
      </c>
      <c r="K71" s="42">
        <f>J71/$C71</f>
        <v>3.0592509782001116</v>
      </c>
      <c r="L71" s="42">
        <v>0</v>
      </c>
      <c r="M71" s="42">
        <f>L71/$C71</f>
        <v>0</v>
      </c>
      <c r="N71" s="42">
        <v>335298</v>
      </c>
      <c r="O71" s="42">
        <f>N71/$C71</f>
        <v>187.42202347680268</v>
      </c>
      <c r="P71" s="42">
        <v>96944</v>
      </c>
      <c r="Q71" s="42">
        <f>P71/$C71</f>
        <v>54.188932364449414</v>
      </c>
      <c r="R71" s="42">
        <v>438846</v>
      </c>
      <c r="S71" s="42">
        <f t="shared" si="12"/>
        <v>245.30240357741755</v>
      </c>
      <c r="T71" s="42">
        <v>0</v>
      </c>
      <c r="U71" s="42">
        <f t="shared" si="13"/>
        <v>0</v>
      </c>
      <c r="V71" s="42">
        <v>1547</v>
      </c>
      <c r="W71" s="42">
        <f t="shared" si="14"/>
        <v>0.8647288988261599</v>
      </c>
      <c r="X71" s="42">
        <v>317560</v>
      </c>
      <c r="Y71" s="42">
        <f t="shared" si="15"/>
        <v>177.50698714365566</v>
      </c>
      <c r="Z71" s="43">
        <f>D71+F71+H71+J71+L71+N71+P71+R71+T71+V71+X71</f>
        <v>2163747</v>
      </c>
      <c r="AA71" s="42">
        <f>Z71/$C71</f>
        <v>1209.472889882616</v>
      </c>
      <c r="AB71" s="68"/>
    </row>
    <row r="72" spans="1:159" ht="12.75">
      <c r="A72" s="23">
        <v>69</v>
      </c>
      <c r="B72" s="60" t="s">
        <v>91</v>
      </c>
      <c r="C72" s="58">
        <v>4068</v>
      </c>
      <c r="D72" s="42">
        <v>9649</v>
      </c>
      <c r="E72" s="42">
        <f>D72/$C72</f>
        <v>2.3719272369714846</v>
      </c>
      <c r="F72" s="42">
        <v>1530546</v>
      </c>
      <c r="G72" s="42">
        <f>F72/$C72</f>
        <v>376.24041297935105</v>
      </c>
      <c r="H72" s="42">
        <v>929432</v>
      </c>
      <c r="I72" s="42">
        <f>H72/$C72</f>
        <v>228.4739429695182</v>
      </c>
      <c r="J72" s="42">
        <v>0</v>
      </c>
      <c r="K72" s="42">
        <f>J72/$C72</f>
        <v>0</v>
      </c>
      <c r="L72" s="42">
        <v>0</v>
      </c>
      <c r="M72" s="42">
        <f>L72/$C72</f>
        <v>0</v>
      </c>
      <c r="N72" s="42">
        <v>478631</v>
      </c>
      <c r="O72" s="42">
        <f>N72/$C72</f>
        <v>117.65757128810226</v>
      </c>
      <c r="P72" s="42">
        <v>1041</v>
      </c>
      <c r="Q72" s="42">
        <f>P72/$C72</f>
        <v>0.2558997050147493</v>
      </c>
      <c r="R72" s="42">
        <v>672230</v>
      </c>
      <c r="S72" s="42">
        <f t="shared" si="12"/>
        <v>165.24827925270404</v>
      </c>
      <c r="T72" s="42">
        <v>181077</v>
      </c>
      <c r="U72" s="42">
        <f t="shared" si="13"/>
        <v>44.51253687315634</v>
      </c>
      <c r="V72" s="42">
        <v>37584</v>
      </c>
      <c r="W72" s="42">
        <f t="shared" si="14"/>
        <v>9.238938053097344</v>
      </c>
      <c r="X72" s="42">
        <v>211723</v>
      </c>
      <c r="Y72" s="42">
        <f t="shared" si="15"/>
        <v>52.045968534906585</v>
      </c>
      <c r="Z72" s="43">
        <f>D72+F72+H72+J72+L72+N72+P72+R72+T72+V72+X72</f>
        <v>4051913</v>
      </c>
      <c r="AA72" s="42">
        <f>Z72/$C72</f>
        <v>996.0454768928221</v>
      </c>
      <c r="AB72" s="6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</row>
    <row r="73" spans="1:159" ht="12.75" customHeight="1">
      <c r="A73" s="23">
        <v>396</v>
      </c>
      <c r="B73" s="60" t="s">
        <v>124</v>
      </c>
      <c r="C73" s="57">
        <v>33299</v>
      </c>
      <c r="D73" s="42">
        <v>3870528</v>
      </c>
      <c r="E73" s="42">
        <f>D73/$C73</f>
        <v>116.2355626295084</v>
      </c>
      <c r="F73" s="42">
        <v>8691457</v>
      </c>
      <c r="G73" s="42">
        <f>F73/$C73</f>
        <v>261.0125529295174</v>
      </c>
      <c r="H73" s="42">
        <v>1424310</v>
      </c>
      <c r="I73" s="42">
        <f>H73/$C73</f>
        <v>42.77335655725397</v>
      </c>
      <c r="J73" s="42">
        <v>0</v>
      </c>
      <c r="K73" s="42">
        <f>J73/$C73</f>
        <v>0</v>
      </c>
      <c r="L73" s="42">
        <v>213875</v>
      </c>
      <c r="M73" s="42">
        <f>L73/$C73</f>
        <v>6.422865551518064</v>
      </c>
      <c r="N73" s="42">
        <v>5520851</v>
      </c>
      <c r="O73" s="42">
        <f>N73/$C73</f>
        <v>165.79630018919488</v>
      </c>
      <c r="P73" s="42">
        <v>201</v>
      </c>
      <c r="Q73" s="42">
        <f>P73/$C73</f>
        <v>0.006036217303822937</v>
      </c>
      <c r="R73" s="42">
        <v>1389672</v>
      </c>
      <c r="S73" s="42">
        <f t="shared" si="12"/>
        <v>41.73314513949368</v>
      </c>
      <c r="T73" s="42">
        <v>1921</v>
      </c>
      <c r="U73" s="42">
        <f t="shared" si="13"/>
        <v>0.057689420102705787</v>
      </c>
      <c r="V73" s="42">
        <v>32984</v>
      </c>
      <c r="W73" s="42">
        <f t="shared" si="14"/>
        <v>0.9905402564641581</v>
      </c>
      <c r="X73" s="42">
        <v>2712583</v>
      </c>
      <c r="Y73" s="42">
        <f t="shared" si="15"/>
        <v>81.46139523709421</v>
      </c>
      <c r="Z73" s="43">
        <f>D73+F73+H73+J73+L73+N73+P73+R73+T73+V73+X73</f>
        <v>23858382</v>
      </c>
      <c r="AA73" s="42">
        <f>Z73/$C73</f>
        <v>716.4894441274513</v>
      </c>
      <c r="AB73" s="69"/>
      <c r="AC73" s="17"/>
      <c r="AD73" s="28"/>
      <c r="AE73" s="17"/>
      <c r="AF73" s="28"/>
      <c r="AG73" s="17"/>
      <c r="AH73" s="28"/>
      <c r="AI73" s="17"/>
      <c r="AJ73" s="28"/>
      <c r="AK73" s="17"/>
      <c r="AL73" s="28"/>
      <c r="AM73" s="17"/>
      <c r="AN73" s="28"/>
      <c r="AO73" s="17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</row>
    <row r="74" spans="1:159" ht="12.75">
      <c r="A74" s="10"/>
      <c r="B74" s="11" t="s">
        <v>22</v>
      </c>
      <c r="C74" s="48">
        <f>SUM(C4:C73)</f>
        <v>692710</v>
      </c>
      <c r="D74" s="22">
        <f>SUM(D4:D73)</f>
        <v>11841389</v>
      </c>
      <c r="E74" s="22">
        <f>D74/$C74</f>
        <v>17.094294870869483</v>
      </c>
      <c r="F74" s="22">
        <f>SUM(F4:F73)</f>
        <v>184899829</v>
      </c>
      <c r="G74" s="22">
        <f>F74/$C74</f>
        <v>266.9224191941794</v>
      </c>
      <c r="H74" s="22">
        <f>SUM(H4:H73)</f>
        <v>68115020</v>
      </c>
      <c r="I74" s="22">
        <f>H74/$C74</f>
        <v>98.33122085721297</v>
      </c>
      <c r="J74" s="22">
        <f>SUM(J4:J73)</f>
        <v>3986844</v>
      </c>
      <c r="K74" s="22">
        <f>J74/$C74</f>
        <v>5.75543012227339</v>
      </c>
      <c r="L74" s="22">
        <f>SUM(L4:L73)</f>
        <v>10150021</v>
      </c>
      <c r="M74" s="22">
        <f>L74/$C74</f>
        <v>14.652626640296806</v>
      </c>
      <c r="N74" s="22">
        <f>SUM(N4:N73)</f>
        <v>118299049</v>
      </c>
      <c r="O74" s="22">
        <f>N74/$C74</f>
        <v>170.7771636038169</v>
      </c>
      <c r="P74" s="22">
        <f>SUM(P4:P73)</f>
        <v>34515654</v>
      </c>
      <c r="Q74" s="22">
        <f>P74/$C74</f>
        <v>49.826989649348214</v>
      </c>
      <c r="R74" s="22">
        <f>SUM(R4:R73)</f>
        <v>119390620</v>
      </c>
      <c r="S74" s="22">
        <f t="shared" si="12"/>
        <v>172.35296155678424</v>
      </c>
      <c r="T74" s="22">
        <f>SUM(T4:T73)</f>
        <v>18493179</v>
      </c>
      <c r="U74" s="22">
        <f t="shared" si="13"/>
        <v>26.6968558271138</v>
      </c>
      <c r="V74" s="22">
        <f>SUM(V4:V73)</f>
        <v>4500301</v>
      </c>
      <c r="W74" s="22">
        <f t="shared" si="14"/>
        <v>6.496659496759105</v>
      </c>
      <c r="X74" s="22">
        <f>SUM(X4:X73)</f>
        <v>48119327</v>
      </c>
      <c r="Y74" s="22">
        <f t="shared" si="15"/>
        <v>69.46532748191883</v>
      </c>
      <c r="Z74" s="35">
        <f>SUM(Z4:Z73)</f>
        <v>622311233</v>
      </c>
      <c r="AA74" s="22">
        <f>Z74/$C74</f>
        <v>898.3719493005731</v>
      </c>
      <c r="AB74" s="6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</row>
    <row r="75" spans="1:159" ht="12.75">
      <c r="A75" s="36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16"/>
      <c r="AB75" s="70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</row>
    <row r="76" spans="1:43" s="38" customFormat="1" ht="12.75">
      <c r="A76" s="23">
        <v>318</v>
      </c>
      <c r="B76" s="41" t="s">
        <v>77</v>
      </c>
      <c r="C76" s="58">
        <v>1359</v>
      </c>
      <c r="D76" s="42">
        <v>14873</v>
      </c>
      <c r="E76" s="42">
        <f>D76/$C76</f>
        <v>10.944076526857984</v>
      </c>
      <c r="F76" s="42">
        <v>193515</v>
      </c>
      <c r="G76" s="42">
        <f>F76/$C76</f>
        <v>142.39514348785872</v>
      </c>
      <c r="H76" s="42">
        <v>13235</v>
      </c>
      <c r="I76" s="42">
        <f>H76/$C76</f>
        <v>9.738778513612951</v>
      </c>
      <c r="J76" s="42">
        <v>4477</v>
      </c>
      <c r="K76" s="42">
        <f>J76/$C76</f>
        <v>3.294334069168506</v>
      </c>
      <c r="L76" s="42">
        <v>29956</v>
      </c>
      <c r="M76" s="42">
        <f>L76/$C76</f>
        <v>22.042678440029434</v>
      </c>
      <c r="N76" s="42">
        <v>90837</v>
      </c>
      <c r="O76" s="42">
        <f>N76/$C76</f>
        <v>66.84105960264901</v>
      </c>
      <c r="P76" s="42">
        <v>0</v>
      </c>
      <c r="Q76" s="42">
        <f>P76/$C76</f>
        <v>0</v>
      </c>
      <c r="R76" s="42">
        <v>201048</v>
      </c>
      <c r="S76" s="42">
        <f>R76/$C76</f>
        <v>147.93818984547462</v>
      </c>
      <c r="T76" s="42">
        <v>0</v>
      </c>
      <c r="U76" s="42">
        <f>T76/$C76</f>
        <v>0</v>
      </c>
      <c r="V76" s="42">
        <v>32552</v>
      </c>
      <c r="W76" s="42">
        <f>V76/$C76</f>
        <v>23.95290654893304</v>
      </c>
      <c r="X76" s="42">
        <v>164446</v>
      </c>
      <c r="Y76" s="42">
        <f>X76/$C76</f>
        <v>121.00515084621046</v>
      </c>
      <c r="Z76" s="43">
        <f>D76+F76+H76+J76+L76+N76+P76+R76+T76+V76+X76</f>
        <v>744939</v>
      </c>
      <c r="AA76" s="42">
        <f>Z76/$C76</f>
        <v>548.1523178807947</v>
      </c>
      <c r="AB76" s="69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33"/>
      <c r="AQ76" s="33"/>
    </row>
    <row r="77" spans="1:159" ht="12.75">
      <c r="A77" s="18">
        <v>319</v>
      </c>
      <c r="B77" s="19" t="s">
        <v>78</v>
      </c>
      <c r="C77" s="57">
        <v>303</v>
      </c>
      <c r="D77" s="39">
        <v>44737</v>
      </c>
      <c r="E77" s="39">
        <f>D77/$C77</f>
        <v>147.64686468646866</v>
      </c>
      <c r="F77" s="39">
        <v>51269</v>
      </c>
      <c r="G77" s="39">
        <f>F77/$C77</f>
        <v>169.2046204620462</v>
      </c>
      <c r="H77" s="39">
        <v>0</v>
      </c>
      <c r="I77" s="39">
        <f>H77/$C77</f>
        <v>0</v>
      </c>
      <c r="J77" s="39">
        <v>0</v>
      </c>
      <c r="K77" s="39">
        <f>J77/$C77</f>
        <v>0</v>
      </c>
      <c r="L77" s="39">
        <v>0</v>
      </c>
      <c r="M77" s="39">
        <f>L77/$C77</f>
        <v>0</v>
      </c>
      <c r="N77" s="39">
        <v>0</v>
      </c>
      <c r="O77" s="39">
        <f>N77/$C77</f>
        <v>0</v>
      </c>
      <c r="P77" s="39">
        <v>0</v>
      </c>
      <c r="Q77" s="39">
        <f>P77/$C77</f>
        <v>0</v>
      </c>
      <c r="R77" s="39">
        <v>63403</v>
      </c>
      <c r="S77" s="39">
        <f>R77/$C77</f>
        <v>209.25082508250824</v>
      </c>
      <c r="T77" s="39">
        <v>0</v>
      </c>
      <c r="U77" s="39">
        <f>T77/$C77</f>
        <v>0</v>
      </c>
      <c r="V77" s="39">
        <v>0</v>
      </c>
      <c r="W77" s="39">
        <f>V77/$C77</f>
        <v>0</v>
      </c>
      <c r="X77" s="39">
        <v>0</v>
      </c>
      <c r="Y77" s="39">
        <f>X77/$C77</f>
        <v>0</v>
      </c>
      <c r="Z77" s="40">
        <f>D77+F77+H77+J77+L77+N77+P77+R77+T77+V77+X77</f>
        <v>159409</v>
      </c>
      <c r="AA77" s="39">
        <f>Z77/$C77</f>
        <v>526.1023102310231</v>
      </c>
      <c r="AB77" s="69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33"/>
      <c r="AQ77" s="33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</row>
    <row r="78" spans="1:159" ht="12.75">
      <c r="A78" s="46"/>
      <c r="B78" s="47" t="s">
        <v>79</v>
      </c>
      <c r="C78" s="48">
        <f>SUM(C76:C77)</f>
        <v>1662</v>
      </c>
      <c r="D78" s="12">
        <f>SUM(D76:D77)</f>
        <v>59610</v>
      </c>
      <c r="E78" s="12">
        <f>D78/$C78</f>
        <v>35.86642599277978</v>
      </c>
      <c r="F78" s="12">
        <f>SUM(F76:F77)</f>
        <v>244784</v>
      </c>
      <c r="G78" s="12">
        <f>F78/$C78</f>
        <v>147.28279181708785</v>
      </c>
      <c r="H78" s="12">
        <f>SUM(H76:H77)</f>
        <v>13235</v>
      </c>
      <c r="I78" s="12">
        <f>H78/$C78</f>
        <v>7.963297232250301</v>
      </c>
      <c r="J78" s="12">
        <f>SUM(J76:J77)</f>
        <v>4477</v>
      </c>
      <c r="K78" s="12">
        <f>J78/$C78</f>
        <v>2.6937424789410347</v>
      </c>
      <c r="L78" s="12">
        <f>SUM(L76:L77)</f>
        <v>29956</v>
      </c>
      <c r="M78" s="12">
        <f>L78/$C78</f>
        <v>18.024067388688326</v>
      </c>
      <c r="N78" s="12">
        <f>SUM(N76:N77)</f>
        <v>90837</v>
      </c>
      <c r="O78" s="12">
        <f>N78/$C78</f>
        <v>54.65523465703971</v>
      </c>
      <c r="P78" s="12">
        <f>SUM(P76:P77)</f>
        <v>0</v>
      </c>
      <c r="Q78" s="12">
        <f>P78/$C78</f>
        <v>0</v>
      </c>
      <c r="R78" s="12">
        <f>SUM(R76:R77)</f>
        <v>264451</v>
      </c>
      <c r="S78" s="12">
        <f>R78/$C78</f>
        <v>159.11612515042117</v>
      </c>
      <c r="T78" s="12">
        <f>SUM(T76:T77)</f>
        <v>0</v>
      </c>
      <c r="U78" s="12">
        <f>T78/$C78</f>
        <v>0</v>
      </c>
      <c r="V78" s="12">
        <f>SUM(V76:V77)</f>
        <v>32552</v>
      </c>
      <c r="W78" s="12">
        <f>V78/$C78</f>
        <v>19.58604091456077</v>
      </c>
      <c r="X78" s="12">
        <f>SUM(X76:X77)</f>
        <v>164446</v>
      </c>
      <c r="Y78" s="12">
        <f>X78/$C78</f>
        <v>98.94464500601684</v>
      </c>
      <c r="Z78" s="13">
        <f>SUM(Z76:Z77)</f>
        <v>904348</v>
      </c>
      <c r="AA78" s="12">
        <f>Z78/$C78</f>
        <v>544.1323706377858</v>
      </c>
      <c r="AB78" s="71"/>
      <c r="AC78" s="32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33"/>
      <c r="AQ78" s="33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</row>
    <row r="79" spans="1:159" ht="12.75">
      <c r="A79" s="14"/>
      <c r="B79" s="15"/>
      <c r="C79" s="8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45"/>
      <c r="AB79" s="70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</row>
    <row r="80" spans="1:159" ht="12.75">
      <c r="A80" s="49">
        <v>321001</v>
      </c>
      <c r="B80" s="49" t="s">
        <v>80</v>
      </c>
      <c r="C80" s="58">
        <v>379</v>
      </c>
      <c r="D80" s="50">
        <v>0</v>
      </c>
      <c r="E80" s="50">
        <f aca="true" t="shared" si="16" ref="E80:E96">D80/$C80</f>
        <v>0</v>
      </c>
      <c r="F80" s="50">
        <v>103589</v>
      </c>
      <c r="G80" s="50">
        <f aca="true" t="shared" si="17" ref="G80:G96">F80/$C80</f>
        <v>273.32189973614777</v>
      </c>
      <c r="H80" s="50">
        <v>0</v>
      </c>
      <c r="I80" s="50">
        <f aca="true" t="shared" si="18" ref="I80:I96">H80/$C80</f>
        <v>0</v>
      </c>
      <c r="J80" s="50">
        <v>0</v>
      </c>
      <c r="K80" s="50">
        <f aca="true" t="shared" si="19" ref="K80:K96">J80/$C80</f>
        <v>0</v>
      </c>
      <c r="L80" s="50">
        <v>3061</v>
      </c>
      <c r="M80" s="50">
        <f aca="true" t="shared" si="20" ref="M80:M96">L80/$C80</f>
        <v>8.076517150395778</v>
      </c>
      <c r="N80" s="50">
        <v>48618</v>
      </c>
      <c r="O80" s="50">
        <f aca="true" t="shared" si="21" ref="O80:O96">N80/$C80</f>
        <v>128.27968337730871</v>
      </c>
      <c r="P80" s="50">
        <v>0</v>
      </c>
      <c r="Q80" s="50">
        <f aca="true" t="shared" si="22" ref="Q80:Q96">P80/$C80</f>
        <v>0</v>
      </c>
      <c r="R80" s="50">
        <v>218611</v>
      </c>
      <c r="S80" s="50">
        <f aca="true" t="shared" si="23" ref="S80:S96">R80/$C80</f>
        <v>576.8100263852243</v>
      </c>
      <c r="T80" s="50">
        <v>15507</v>
      </c>
      <c r="U80" s="50">
        <f aca="true" t="shared" si="24" ref="U80:U96">T80/$C80</f>
        <v>40.9155672823219</v>
      </c>
      <c r="V80" s="50">
        <v>0</v>
      </c>
      <c r="W80" s="50">
        <f aca="true" t="shared" si="25" ref="W80:W96">V80/$C80</f>
        <v>0</v>
      </c>
      <c r="X80" s="50">
        <v>22108</v>
      </c>
      <c r="Y80" s="50">
        <f aca="true" t="shared" si="26" ref="Y80:Y96">X80/$C80</f>
        <v>58.33245382585752</v>
      </c>
      <c r="Z80" s="51">
        <f>D80+F80+H80+J80+L80+N80+P80+R80+T80+V80+X80</f>
        <v>411494</v>
      </c>
      <c r="AA80" s="50">
        <f aca="true" t="shared" si="27" ref="AA80:AA96">Z80/$C80</f>
        <v>1085.736147757256</v>
      </c>
      <c r="AB80" s="69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33"/>
      <c r="AQ80" s="33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</row>
    <row r="81" spans="1:43" s="38" customFormat="1" ht="12.75">
      <c r="A81" s="23">
        <v>329001</v>
      </c>
      <c r="B81" s="41" t="s">
        <v>81</v>
      </c>
      <c r="C81" s="58">
        <v>367</v>
      </c>
      <c r="D81" s="42">
        <v>0</v>
      </c>
      <c r="E81" s="42">
        <f t="shared" si="16"/>
        <v>0</v>
      </c>
      <c r="F81" s="42">
        <v>97137</v>
      </c>
      <c r="G81" s="42">
        <f t="shared" si="17"/>
        <v>264.6784741144414</v>
      </c>
      <c r="H81" s="42">
        <v>0</v>
      </c>
      <c r="I81" s="42">
        <f t="shared" si="18"/>
        <v>0</v>
      </c>
      <c r="J81" s="42">
        <v>0</v>
      </c>
      <c r="K81" s="42">
        <f t="shared" si="19"/>
        <v>0</v>
      </c>
      <c r="L81" s="42">
        <v>2458</v>
      </c>
      <c r="M81" s="42">
        <f t="shared" si="20"/>
        <v>6.697547683923705</v>
      </c>
      <c r="N81" s="42">
        <v>43107</v>
      </c>
      <c r="O81" s="42">
        <f t="shared" si="21"/>
        <v>117.45776566757493</v>
      </c>
      <c r="P81" s="42">
        <v>32905</v>
      </c>
      <c r="Q81" s="42">
        <f t="shared" si="22"/>
        <v>89.65940054495913</v>
      </c>
      <c r="R81" s="42">
        <v>143957</v>
      </c>
      <c r="S81" s="42">
        <f t="shared" si="23"/>
        <v>392.2534059945504</v>
      </c>
      <c r="T81" s="42">
        <v>12184</v>
      </c>
      <c r="U81" s="42">
        <f t="shared" si="24"/>
        <v>33.19891008174387</v>
      </c>
      <c r="V81" s="42">
        <v>2044</v>
      </c>
      <c r="W81" s="42">
        <f t="shared" si="25"/>
        <v>5.569482288828338</v>
      </c>
      <c r="X81" s="42">
        <v>11976</v>
      </c>
      <c r="Y81" s="42">
        <f t="shared" si="26"/>
        <v>32.63215258855586</v>
      </c>
      <c r="Z81" s="43">
        <f>D81+F81+H81+J81+L81+N81+P81+R81+T81+V81+X81</f>
        <v>345768</v>
      </c>
      <c r="AA81" s="42">
        <f t="shared" si="27"/>
        <v>942.1471389645776</v>
      </c>
      <c r="AB81" s="69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33"/>
      <c r="AQ81" s="33"/>
    </row>
    <row r="82" spans="1:43" s="38" customFormat="1" ht="12.75">
      <c r="A82" s="23">
        <v>331001</v>
      </c>
      <c r="B82" s="41" t="s">
        <v>82</v>
      </c>
      <c r="C82" s="58">
        <v>627</v>
      </c>
      <c r="D82" s="42">
        <v>283567</v>
      </c>
      <c r="E82" s="42">
        <f t="shared" si="16"/>
        <v>452.25996810207334</v>
      </c>
      <c r="F82" s="42">
        <v>215691</v>
      </c>
      <c r="G82" s="42">
        <f t="shared" si="17"/>
        <v>344.0047846889952</v>
      </c>
      <c r="H82" s="42">
        <v>2102</v>
      </c>
      <c r="I82" s="42">
        <f t="shared" si="18"/>
        <v>3.3524720893141944</v>
      </c>
      <c r="J82" s="42">
        <v>0</v>
      </c>
      <c r="K82" s="42">
        <f t="shared" si="19"/>
        <v>0</v>
      </c>
      <c r="L82" s="42">
        <v>4309</v>
      </c>
      <c r="M82" s="42">
        <f t="shared" si="20"/>
        <v>6.872408293460925</v>
      </c>
      <c r="N82" s="42">
        <v>78677</v>
      </c>
      <c r="O82" s="42">
        <f t="shared" si="21"/>
        <v>125.48165869218501</v>
      </c>
      <c r="P82" s="42">
        <v>870</v>
      </c>
      <c r="Q82" s="42">
        <f t="shared" si="22"/>
        <v>1.38755980861244</v>
      </c>
      <c r="R82" s="42">
        <v>136105</v>
      </c>
      <c r="S82" s="42">
        <f t="shared" si="23"/>
        <v>217.07336523125997</v>
      </c>
      <c r="T82" s="42">
        <v>2427</v>
      </c>
      <c r="U82" s="42">
        <f t="shared" si="24"/>
        <v>3.8708133971291865</v>
      </c>
      <c r="V82" s="42">
        <v>4507</v>
      </c>
      <c r="W82" s="42">
        <f t="shared" si="25"/>
        <v>7.188197767145136</v>
      </c>
      <c r="X82" s="42">
        <v>26995</v>
      </c>
      <c r="Y82" s="42">
        <f t="shared" si="26"/>
        <v>43.05422647527911</v>
      </c>
      <c r="Z82" s="43">
        <f aca="true" t="shared" si="28" ref="Z82:Z95">D82+F82+H82+J82+L82+N82+P82+R82+T82+V82+X82</f>
        <v>755250</v>
      </c>
      <c r="AA82" s="42">
        <f t="shared" si="27"/>
        <v>1204.5454545454545</v>
      </c>
      <c r="AB82" s="69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33"/>
      <c r="AQ82" s="33"/>
    </row>
    <row r="83" spans="1:43" s="38" customFormat="1" ht="12.75">
      <c r="A83" s="23">
        <v>333001</v>
      </c>
      <c r="B83" s="41" t="s">
        <v>83</v>
      </c>
      <c r="C83" s="58">
        <v>697</v>
      </c>
      <c r="D83" s="42">
        <v>0</v>
      </c>
      <c r="E83" s="42">
        <f t="shared" si="16"/>
        <v>0</v>
      </c>
      <c r="F83" s="42">
        <v>204984</v>
      </c>
      <c r="G83" s="42">
        <f t="shared" si="17"/>
        <v>294.0946915351507</v>
      </c>
      <c r="H83" s="42">
        <v>0</v>
      </c>
      <c r="I83" s="42">
        <f t="shared" si="18"/>
        <v>0</v>
      </c>
      <c r="J83" s="42">
        <v>0</v>
      </c>
      <c r="K83" s="42">
        <f t="shared" si="19"/>
        <v>0</v>
      </c>
      <c r="L83" s="42">
        <v>0</v>
      </c>
      <c r="M83" s="42">
        <f t="shared" si="20"/>
        <v>0</v>
      </c>
      <c r="N83" s="42">
        <v>126512</v>
      </c>
      <c r="O83" s="42">
        <f t="shared" si="21"/>
        <v>181.5093256814921</v>
      </c>
      <c r="P83" s="42">
        <v>11662</v>
      </c>
      <c r="Q83" s="42">
        <f t="shared" si="22"/>
        <v>16.73170731707317</v>
      </c>
      <c r="R83" s="42">
        <v>0</v>
      </c>
      <c r="S83" s="42">
        <f t="shared" si="23"/>
        <v>0</v>
      </c>
      <c r="T83" s="42">
        <v>0</v>
      </c>
      <c r="U83" s="42">
        <f t="shared" si="24"/>
        <v>0</v>
      </c>
      <c r="V83" s="42">
        <v>0</v>
      </c>
      <c r="W83" s="42">
        <f t="shared" si="25"/>
        <v>0</v>
      </c>
      <c r="X83" s="42">
        <v>38444</v>
      </c>
      <c r="Y83" s="42">
        <f t="shared" si="26"/>
        <v>55.15638450502152</v>
      </c>
      <c r="Z83" s="43">
        <f t="shared" si="28"/>
        <v>381602</v>
      </c>
      <c r="AA83" s="42">
        <f t="shared" si="27"/>
        <v>547.4921090387375</v>
      </c>
      <c r="AB83" s="69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33"/>
      <c r="AQ83" s="33"/>
    </row>
    <row r="84" spans="1:159" ht="12.75">
      <c r="A84" s="24">
        <v>336001</v>
      </c>
      <c r="B84" s="52" t="s">
        <v>84</v>
      </c>
      <c r="C84" s="57">
        <v>653</v>
      </c>
      <c r="D84" s="39">
        <v>0</v>
      </c>
      <c r="E84" s="39">
        <f t="shared" si="16"/>
        <v>0</v>
      </c>
      <c r="F84" s="39">
        <v>704139</v>
      </c>
      <c r="G84" s="39">
        <f t="shared" si="17"/>
        <v>1078.3139356814702</v>
      </c>
      <c r="H84" s="39">
        <v>0</v>
      </c>
      <c r="I84" s="39">
        <f t="shared" si="18"/>
        <v>0</v>
      </c>
      <c r="J84" s="39">
        <v>0</v>
      </c>
      <c r="K84" s="39">
        <f t="shared" si="19"/>
        <v>0</v>
      </c>
      <c r="L84" s="39">
        <v>0</v>
      </c>
      <c r="M84" s="39">
        <f t="shared" si="20"/>
        <v>0</v>
      </c>
      <c r="N84" s="39">
        <v>102900</v>
      </c>
      <c r="O84" s="39">
        <f t="shared" si="21"/>
        <v>157.58039816232773</v>
      </c>
      <c r="P84" s="39">
        <v>38631</v>
      </c>
      <c r="Q84" s="39">
        <f t="shared" si="22"/>
        <v>59.15926493108729</v>
      </c>
      <c r="R84" s="39">
        <v>250225</v>
      </c>
      <c r="S84" s="39">
        <f t="shared" si="23"/>
        <v>383.1929555895865</v>
      </c>
      <c r="T84" s="39">
        <v>0</v>
      </c>
      <c r="U84" s="39">
        <f t="shared" si="24"/>
        <v>0</v>
      </c>
      <c r="V84" s="39">
        <v>414</v>
      </c>
      <c r="W84" s="39">
        <f t="shared" si="25"/>
        <v>0.6339969372128637</v>
      </c>
      <c r="X84" s="39">
        <v>90658</v>
      </c>
      <c r="Y84" s="39">
        <f t="shared" si="26"/>
        <v>138.83307810107198</v>
      </c>
      <c r="Z84" s="40">
        <f t="shared" si="28"/>
        <v>1186967</v>
      </c>
      <c r="AA84" s="39">
        <f t="shared" si="27"/>
        <v>1817.7136294027564</v>
      </c>
      <c r="AB84" s="69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33"/>
      <c r="AQ84" s="33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</row>
    <row r="85" spans="1:159" ht="12.75">
      <c r="A85" s="49">
        <v>337001</v>
      </c>
      <c r="B85" s="49" t="s">
        <v>85</v>
      </c>
      <c r="C85" s="58">
        <v>942</v>
      </c>
      <c r="D85" s="50">
        <v>19590</v>
      </c>
      <c r="E85" s="50">
        <f t="shared" si="16"/>
        <v>20.796178343949045</v>
      </c>
      <c r="F85" s="50">
        <v>646881</v>
      </c>
      <c r="G85" s="50">
        <f t="shared" si="17"/>
        <v>686.7101910828026</v>
      </c>
      <c r="H85" s="50">
        <v>0</v>
      </c>
      <c r="I85" s="50">
        <f t="shared" si="18"/>
        <v>0</v>
      </c>
      <c r="J85" s="50">
        <v>0</v>
      </c>
      <c r="K85" s="50">
        <f t="shared" si="19"/>
        <v>0</v>
      </c>
      <c r="L85" s="50">
        <v>0</v>
      </c>
      <c r="M85" s="50">
        <f t="shared" si="20"/>
        <v>0</v>
      </c>
      <c r="N85" s="50">
        <v>129531</v>
      </c>
      <c r="O85" s="50">
        <f t="shared" si="21"/>
        <v>137.5063694267516</v>
      </c>
      <c r="P85" s="50">
        <v>0</v>
      </c>
      <c r="Q85" s="50">
        <f t="shared" si="22"/>
        <v>0</v>
      </c>
      <c r="R85" s="50">
        <v>466277</v>
      </c>
      <c r="S85" s="50">
        <f t="shared" si="23"/>
        <v>494.98619957537153</v>
      </c>
      <c r="T85" s="50">
        <v>0</v>
      </c>
      <c r="U85" s="50">
        <f t="shared" si="24"/>
        <v>0</v>
      </c>
      <c r="V85" s="50">
        <v>24441</v>
      </c>
      <c r="W85" s="50">
        <f t="shared" si="25"/>
        <v>25.945859872611464</v>
      </c>
      <c r="X85" s="50">
        <v>128373</v>
      </c>
      <c r="Y85" s="50">
        <f t="shared" si="26"/>
        <v>136.27707006369425</v>
      </c>
      <c r="Z85" s="43">
        <f t="shared" si="28"/>
        <v>1415093</v>
      </c>
      <c r="AA85" s="50">
        <f t="shared" si="27"/>
        <v>1502.2218683651804</v>
      </c>
      <c r="AB85" s="69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33"/>
      <c r="AQ85" s="33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</row>
    <row r="86" spans="1:43" s="38" customFormat="1" ht="12.75">
      <c r="A86" s="23">
        <v>339001</v>
      </c>
      <c r="B86" s="41" t="s">
        <v>86</v>
      </c>
      <c r="C86" s="58">
        <v>395</v>
      </c>
      <c r="D86" s="42">
        <v>9611</v>
      </c>
      <c r="E86" s="42">
        <f t="shared" si="16"/>
        <v>24.331645569620253</v>
      </c>
      <c r="F86" s="42">
        <v>51128</v>
      </c>
      <c r="G86" s="42">
        <f t="shared" si="17"/>
        <v>129.4379746835443</v>
      </c>
      <c r="H86" s="42">
        <v>21618</v>
      </c>
      <c r="I86" s="42">
        <f t="shared" si="18"/>
        <v>54.72911392405063</v>
      </c>
      <c r="J86" s="42">
        <v>0</v>
      </c>
      <c r="K86" s="42">
        <f t="shared" si="19"/>
        <v>0</v>
      </c>
      <c r="L86" s="42">
        <v>4555</v>
      </c>
      <c r="M86" s="42">
        <f t="shared" si="20"/>
        <v>11.531645569620252</v>
      </c>
      <c r="N86" s="42">
        <v>39191</v>
      </c>
      <c r="O86" s="42">
        <f t="shared" si="21"/>
        <v>99.21772151898735</v>
      </c>
      <c r="P86" s="42">
        <v>0</v>
      </c>
      <c r="Q86" s="42">
        <f t="shared" si="22"/>
        <v>0</v>
      </c>
      <c r="R86" s="42">
        <v>90229</v>
      </c>
      <c r="S86" s="42">
        <f t="shared" si="23"/>
        <v>228.42784810126582</v>
      </c>
      <c r="T86" s="42">
        <v>13702</v>
      </c>
      <c r="U86" s="42">
        <f t="shared" si="24"/>
        <v>34.688607594936705</v>
      </c>
      <c r="V86" s="42">
        <v>0</v>
      </c>
      <c r="W86" s="42">
        <f t="shared" si="25"/>
        <v>0</v>
      </c>
      <c r="X86" s="42">
        <v>245524</v>
      </c>
      <c r="Y86" s="42">
        <f t="shared" si="26"/>
        <v>621.5797468354431</v>
      </c>
      <c r="Z86" s="43">
        <f t="shared" si="28"/>
        <v>475558</v>
      </c>
      <c r="AA86" s="42">
        <f t="shared" si="27"/>
        <v>1203.9443037974684</v>
      </c>
      <c r="AB86" s="69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33"/>
      <c r="AQ86" s="33"/>
    </row>
    <row r="87" spans="1:43" s="38" customFormat="1" ht="12.75">
      <c r="A87" s="23">
        <v>340001</v>
      </c>
      <c r="B87" s="41" t="s">
        <v>90</v>
      </c>
      <c r="C87" s="58">
        <v>103</v>
      </c>
      <c r="D87" s="42">
        <v>379</v>
      </c>
      <c r="E87" s="42">
        <f aca="true" t="shared" si="29" ref="E87:E95">D87/$C87</f>
        <v>3.679611650485437</v>
      </c>
      <c r="F87" s="42">
        <v>33572</v>
      </c>
      <c r="G87" s="42">
        <f aca="true" t="shared" si="30" ref="G87:G95">F87/$C87</f>
        <v>325.94174757281553</v>
      </c>
      <c r="H87" s="42">
        <v>0</v>
      </c>
      <c r="I87" s="42">
        <f aca="true" t="shared" si="31" ref="I87:I95">H87/$C87</f>
        <v>0</v>
      </c>
      <c r="J87" s="42">
        <v>0</v>
      </c>
      <c r="K87" s="42">
        <f aca="true" t="shared" si="32" ref="K87:K95">J87/$C87</f>
        <v>0</v>
      </c>
      <c r="L87" s="42">
        <v>0</v>
      </c>
      <c r="M87" s="42">
        <f aca="true" t="shared" si="33" ref="M87:M95">L87/$C87</f>
        <v>0</v>
      </c>
      <c r="N87" s="42">
        <v>11931</v>
      </c>
      <c r="O87" s="42">
        <f aca="true" t="shared" si="34" ref="O87:O95">N87/$C87</f>
        <v>115.83495145631068</v>
      </c>
      <c r="P87" s="42">
        <v>0</v>
      </c>
      <c r="Q87" s="42">
        <f aca="true" t="shared" si="35" ref="Q87:Q95">P87/$C87</f>
        <v>0</v>
      </c>
      <c r="R87" s="42">
        <v>0</v>
      </c>
      <c r="S87" s="42">
        <f aca="true" t="shared" si="36" ref="S87:S95">R87/$C87</f>
        <v>0</v>
      </c>
      <c r="T87" s="42">
        <v>0</v>
      </c>
      <c r="U87" s="42">
        <f aca="true" t="shared" si="37" ref="U87:U95">T87/$C87</f>
        <v>0</v>
      </c>
      <c r="V87" s="42">
        <v>0</v>
      </c>
      <c r="W87" s="42">
        <f t="shared" si="25"/>
        <v>0</v>
      </c>
      <c r="X87" s="42">
        <v>5758</v>
      </c>
      <c r="Y87" s="42">
        <f t="shared" si="26"/>
        <v>55.90291262135922</v>
      </c>
      <c r="Z87" s="43">
        <f t="shared" si="28"/>
        <v>51640</v>
      </c>
      <c r="AA87" s="42">
        <f aca="true" t="shared" si="38" ref="AA87:AA95">Z87/$C87</f>
        <v>501.3592233009709</v>
      </c>
      <c r="AB87" s="69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33"/>
      <c r="AQ87" s="33"/>
    </row>
    <row r="88" spans="1:43" s="38" customFormat="1" ht="12.75">
      <c r="A88" s="23">
        <v>341001</v>
      </c>
      <c r="B88" s="41" t="s">
        <v>92</v>
      </c>
      <c r="C88" s="58">
        <v>364</v>
      </c>
      <c r="D88" s="42">
        <v>0</v>
      </c>
      <c r="E88" s="42">
        <f t="shared" si="29"/>
        <v>0</v>
      </c>
      <c r="F88" s="42">
        <v>148445</v>
      </c>
      <c r="G88" s="42">
        <f t="shared" si="30"/>
        <v>407.8159340659341</v>
      </c>
      <c r="H88" s="42">
        <v>19075</v>
      </c>
      <c r="I88" s="42">
        <f t="shared" si="31"/>
        <v>52.40384615384615</v>
      </c>
      <c r="J88" s="42">
        <v>0</v>
      </c>
      <c r="K88" s="42">
        <f t="shared" si="32"/>
        <v>0</v>
      </c>
      <c r="L88" s="42">
        <v>2429</v>
      </c>
      <c r="M88" s="42">
        <f t="shared" si="33"/>
        <v>6.673076923076923</v>
      </c>
      <c r="N88" s="42">
        <v>37161</v>
      </c>
      <c r="O88" s="42">
        <f t="shared" si="34"/>
        <v>102.09065934065934</v>
      </c>
      <c r="P88" s="42">
        <v>6514</v>
      </c>
      <c r="Q88" s="42">
        <f t="shared" si="35"/>
        <v>17.895604395604394</v>
      </c>
      <c r="R88" s="42">
        <v>0</v>
      </c>
      <c r="S88" s="42">
        <f t="shared" si="36"/>
        <v>0</v>
      </c>
      <c r="T88" s="42">
        <v>0</v>
      </c>
      <c r="U88" s="42">
        <f t="shared" si="37"/>
        <v>0</v>
      </c>
      <c r="V88" s="42">
        <v>0</v>
      </c>
      <c r="W88" s="42">
        <f t="shared" si="25"/>
        <v>0</v>
      </c>
      <c r="X88" s="42">
        <v>60449</v>
      </c>
      <c r="Y88" s="42">
        <f t="shared" si="26"/>
        <v>166.0686813186813</v>
      </c>
      <c r="Z88" s="43">
        <f t="shared" si="28"/>
        <v>274073</v>
      </c>
      <c r="AA88" s="42">
        <f t="shared" si="38"/>
        <v>752.9478021978022</v>
      </c>
      <c r="AB88" s="69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33"/>
      <c r="AQ88" s="33"/>
    </row>
    <row r="89" spans="1:159" ht="12.75">
      <c r="A89" s="24">
        <v>343001</v>
      </c>
      <c r="B89" s="52" t="s">
        <v>93</v>
      </c>
      <c r="C89" s="57">
        <v>208</v>
      </c>
      <c r="D89" s="39">
        <v>500</v>
      </c>
      <c r="E89" s="39">
        <f t="shared" si="29"/>
        <v>2.4038461538461537</v>
      </c>
      <c r="F89" s="39">
        <v>126600</v>
      </c>
      <c r="G89" s="39">
        <f t="shared" si="30"/>
        <v>608.6538461538462</v>
      </c>
      <c r="H89" s="39">
        <v>91394</v>
      </c>
      <c r="I89" s="39">
        <f t="shared" si="31"/>
        <v>439.3942307692308</v>
      </c>
      <c r="J89" s="39">
        <v>0</v>
      </c>
      <c r="K89" s="39">
        <f t="shared" si="32"/>
        <v>0</v>
      </c>
      <c r="L89" s="39">
        <v>310</v>
      </c>
      <c r="M89" s="39">
        <f t="shared" si="33"/>
        <v>1.4903846153846154</v>
      </c>
      <c r="N89" s="39">
        <v>15108</v>
      </c>
      <c r="O89" s="39">
        <f t="shared" si="34"/>
        <v>72.63461538461539</v>
      </c>
      <c r="P89" s="39">
        <v>0</v>
      </c>
      <c r="Q89" s="39">
        <f t="shared" si="35"/>
        <v>0</v>
      </c>
      <c r="R89" s="39">
        <v>0</v>
      </c>
      <c r="S89" s="39">
        <f t="shared" si="36"/>
        <v>0</v>
      </c>
      <c r="T89" s="39">
        <v>0</v>
      </c>
      <c r="U89" s="39">
        <f t="shared" si="37"/>
        <v>0</v>
      </c>
      <c r="V89" s="39">
        <v>0</v>
      </c>
      <c r="W89" s="39">
        <f t="shared" si="25"/>
        <v>0</v>
      </c>
      <c r="X89" s="39">
        <v>18318</v>
      </c>
      <c r="Y89" s="39">
        <f t="shared" si="26"/>
        <v>88.0673076923077</v>
      </c>
      <c r="Z89" s="40">
        <f t="shared" si="28"/>
        <v>252230</v>
      </c>
      <c r="AA89" s="39">
        <f t="shared" si="38"/>
        <v>1212.6442307692307</v>
      </c>
      <c r="AB89" s="69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33"/>
      <c r="AQ89" s="33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</row>
    <row r="90" spans="1:159" ht="12.75">
      <c r="A90" s="49">
        <v>343002</v>
      </c>
      <c r="B90" s="49" t="s">
        <v>111</v>
      </c>
      <c r="C90" s="64">
        <v>1246</v>
      </c>
      <c r="D90" s="50">
        <v>516</v>
      </c>
      <c r="E90" s="50">
        <f t="shared" si="29"/>
        <v>0.41412520064205455</v>
      </c>
      <c r="F90" s="50">
        <v>1641163</v>
      </c>
      <c r="G90" s="50">
        <f t="shared" si="30"/>
        <v>1317.145264847512</v>
      </c>
      <c r="H90" s="50">
        <v>28948</v>
      </c>
      <c r="I90" s="50">
        <f t="shared" si="31"/>
        <v>23.232744783306583</v>
      </c>
      <c r="J90" s="50">
        <v>0</v>
      </c>
      <c r="K90" s="50">
        <f t="shared" si="32"/>
        <v>0</v>
      </c>
      <c r="L90" s="50">
        <v>0</v>
      </c>
      <c r="M90" s="50">
        <f t="shared" si="33"/>
        <v>0</v>
      </c>
      <c r="N90" s="50">
        <v>0</v>
      </c>
      <c r="O90" s="50">
        <f t="shared" si="34"/>
        <v>0</v>
      </c>
      <c r="P90" s="50">
        <v>0</v>
      </c>
      <c r="Q90" s="50">
        <f t="shared" si="35"/>
        <v>0</v>
      </c>
      <c r="R90" s="50">
        <v>0</v>
      </c>
      <c r="S90" s="50">
        <f t="shared" si="36"/>
        <v>0</v>
      </c>
      <c r="T90" s="50">
        <v>0</v>
      </c>
      <c r="U90" s="50">
        <f t="shared" si="37"/>
        <v>0</v>
      </c>
      <c r="V90" s="50">
        <v>0</v>
      </c>
      <c r="W90" s="50">
        <f t="shared" si="25"/>
        <v>0</v>
      </c>
      <c r="X90" s="50">
        <v>0</v>
      </c>
      <c r="Y90" s="50">
        <f t="shared" si="26"/>
        <v>0</v>
      </c>
      <c r="Z90" s="43">
        <f t="shared" si="28"/>
        <v>1670627</v>
      </c>
      <c r="AA90" s="50">
        <f t="shared" si="38"/>
        <v>1340.7921348314608</v>
      </c>
      <c r="AB90" s="69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33"/>
      <c r="AQ90" s="33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</row>
    <row r="91" spans="1:43" s="38" customFormat="1" ht="12.75">
      <c r="A91" s="23">
        <v>344001</v>
      </c>
      <c r="B91" s="41" t="s">
        <v>116</v>
      </c>
      <c r="C91" s="58">
        <v>296</v>
      </c>
      <c r="D91" s="42">
        <v>100497</v>
      </c>
      <c r="E91" s="42">
        <f t="shared" si="29"/>
        <v>339.5168918918919</v>
      </c>
      <c r="F91" s="42">
        <v>111185</v>
      </c>
      <c r="G91" s="42">
        <f t="shared" si="30"/>
        <v>375.625</v>
      </c>
      <c r="H91" s="42">
        <v>48039</v>
      </c>
      <c r="I91" s="42">
        <f t="shared" si="31"/>
        <v>162.2939189189189</v>
      </c>
      <c r="J91" s="42">
        <v>0</v>
      </c>
      <c r="K91" s="42">
        <f t="shared" si="32"/>
        <v>0</v>
      </c>
      <c r="L91" s="42">
        <v>0</v>
      </c>
      <c r="M91" s="42">
        <f t="shared" si="33"/>
        <v>0</v>
      </c>
      <c r="N91" s="42">
        <v>31018</v>
      </c>
      <c r="O91" s="42">
        <f t="shared" si="34"/>
        <v>104.79054054054055</v>
      </c>
      <c r="P91" s="42">
        <v>0</v>
      </c>
      <c r="Q91" s="42">
        <f t="shared" si="35"/>
        <v>0</v>
      </c>
      <c r="R91" s="42">
        <v>0</v>
      </c>
      <c r="S91" s="42">
        <f t="shared" si="36"/>
        <v>0</v>
      </c>
      <c r="T91" s="42">
        <v>0</v>
      </c>
      <c r="U91" s="42">
        <f t="shared" si="37"/>
        <v>0</v>
      </c>
      <c r="V91" s="42">
        <v>0</v>
      </c>
      <c r="W91" s="42">
        <f t="shared" si="25"/>
        <v>0</v>
      </c>
      <c r="X91" s="42">
        <v>126448</v>
      </c>
      <c r="Y91" s="42">
        <f t="shared" si="26"/>
        <v>427.18918918918916</v>
      </c>
      <c r="Z91" s="43">
        <f t="shared" si="28"/>
        <v>417187</v>
      </c>
      <c r="AA91" s="42">
        <f t="shared" si="38"/>
        <v>1409.4155405405406</v>
      </c>
      <c r="AB91" s="69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33"/>
      <c r="AQ91" s="33"/>
    </row>
    <row r="92" spans="1:43" s="38" customFormat="1" ht="12.75">
      <c r="A92" s="23">
        <v>345001</v>
      </c>
      <c r="B92" s="41" t="s">
        <v>112</v>
      </c>
      <c r="C92" s="58">
        <v>597</v>
      </c>
      <c r="D92" s="42">
        <v>27621</v>
      </c>
      <c r="E92" s="42">
        <f t="shared" si="29"/>
        <v>46.266331658291456</v>
      </c>
      <c r="F92" s="42">
        <v>45047</v>
      </c>
      <c r="G92" s="42">
        <f t="shared" si="30"/>
        <v>75.45561139028476</v>
      </c>
      <c r="H92" s="42">
        <v>284501</v>
      </c>
      <c r="I92" s="42">
        <f t="shared" si="31"/>
        <v>476.55108877721943</v>
      </c>
      <c r="J92" s="42">
        <v>0</v>
      </c>
      <c r="K92" s="42">
        <f t="shared" si="32"/>
        <v>0</v>
      </c>
      <c r="L92" s="42">
        <v>0</v>
      </c>
      <c r="M92" s="42">
        <f t="shared" si="33"/>
        <v>0</v>
      </c>
      <c r="N92" s="42">
        <v>0</v>
      </c>
      <c r="O92" s="42">
        <f t="shared" si="34"/>
        <v>0</v>
      </c>
      <c r="P92" s="42">
        <v>0</v>
      </c>
      <c r="Q92" s="42">
        <f t="shared" si="35"/>
        <v>0</v>
      </c>
      <c r="R92" s="42">
        <v>0</v>
      </c>
      <c r="S92" s="42">
        <f t="shared" si="36"/>
        <v>0</v>
      </c>
      <c r="T92" s="42">
        <v>0</v>
      </c>
      <c r="U92" s="42">
        <f t="shared" si="37"/>
        <v>0</v>
      </c>
      <c r="V92" s="42">
        <v>0</v>
      </c>
      <c r="W92" s="42">
        <f t="shared" si="25"/>
        <v>0</v>
      </c>
      <c r="X92" s="42">
        <v>853887</v>
      </c>
      <c r="Y92" s="42">
        <f t="shared" si="26"/>
        <v>1430.2964824120604</v>
      </c>
      <c r="Z92" s="43">
        <f>D92+F92+H92+J92+L92+N92+P92+R92+T92+V92+X92</f>
        <v>1211056</v>
      </c>
      <c r="AA92" s="42">
        <f t="shared" si="38"/>
        <v>2028.5695142378559</v>
      </c>
      <c r="AB92" s="69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33"/>
      <c r="AQ92" s="33"/>
    </row>
    <row r="93" spans="1:43" s="38" customFormat="1" ht="12.75">
      <c r="A93" s="23">
        <v>346001</v>
      </c>
      <c r="B93" s="41" t="s">
        <v>117</v>
      </c>
      <c r="C93" s="58">
        <v>625</v>
      </c>
      <c r="D93" s="42">
        <v>27078</v>
      </c>
      <c r="E93" s="42">
        <f t="shared" si="29"/>
        <v>43.3248</v>
      </c>
      <c r="F93" s="42">
        <v>28453</v>
      </c>
      <c r="G93" s="42">
        <f t="shared" si="30"/>
        <v>45.5248</v>
      </c>
      <c r="H93" s="42">
        <v>0</v>
      </c>
      <c r="I93" s="42">
        <f t="shared" si="31"/>
        <v>0</v>
      </c>
      <c r="J93" s="42">
        <v>0</v>
      </c>
      <c r="K93" s="42">
        <f t="shared" si="32"/>
        <v>0</v>
      </c>
      <c r="L93" s="42">
        <v>0</v>
      </c>
      <c r="M93" s="42">
        <f t="shared" si="33"/>
        <v>0</v>
      </c>
      <c r="N93" s="42">
        <v>33862</v>
      </c>
      <c r="O93" s="42">
        <f t="shared" si="34"/>
        <v>54.1792</v>
      </c>
      <c r="P93" s="42">
        <v>0</v>
      </c>
      <c r="Q93" s="42">
        <f t="shared" si="35"/>
        <v>0</v>
      </c>
      <c r="R93" s="42">
        <v>219085</v>
      </c>
      <c r="S93" s="42">
        <f t="shared" si="36"/>
        <v>350.536</v>
      </c>
      <c r="T93" s="42">
        <v>0</v>
      </c>
      <c r="U93" s="42">
        <f t="shared" si="37"/>
        <v>0</v>
      </c>
      <c r="V93" s="42">
        <v>10837</v>
      </c>
      <c r="W93" s="42">
        <f t="shared" si="25"/>
        <v>17.3392</v>
      </c>
      <c r="X93" s="42">
        <v>288907</v>
      </c>
      <c r="Y93" s="42">
        <f t="shared" si="26"/>
        <v>462.2512</v>
      </c>
      <c r="Z93" s="43">
        <f t="shared" si="28"/>
        <v>608222</v>
      </c>
      <c r="AA93" s="42">
        <f t="shared" si="38"/>
        <v>973.1552</v>
      </c>
      <c r="AB93" s="69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33"/>
      <c r="AQ93" s="33"/>
    </row>
    <row r="94" spans="1:159" ht="12.75">
      <c r="A94" s="24">
        <v>347001</v>
      </c>
      <c r="B94" s="52" t="s">
        <v>113</v>
      </c>
      <c r="C94" s="57">
        <v>119</v>
      </c>
      <c r="D94" s="39">
        <v>0</v>
      </c>
      <c r="E94" s="39">
        <f t="shared" si="29"/>
        <v>0</v>
      </c>
      <c r="F94" s="39">
        <v>43477</v>
      </c>
      <c r="G94" s="39">
        <f t="shared" si="30"/>
        <v>365.3529411764706</v>
      </c>
      <c r="H94" s="39">
        <v>0</v>
      </c>
      <c r="I94" s="39">
        <f t="shared" si="31"/>
        <v>0</v>
      </c>
      <c r="J94" s="39">
        <v>0</v>
      </c>
      <c r="K94" s="39">
        <f t="shared" si="32"/>
        <v>0</v>
      </c>
      <c r="L94" s="39">
        <v>28</v>
      </c>
      <c r="M94" s="39">
        <f t="shared" si="33"/>
        <v>0.23529411764705882</v>
      </c>
      <c r="N94" s="39">
        <v>2895</v>
      </c>
      <c r="O94" s="39">
        <f t="shared" si="34"/>
        <v>24.327731092436974</v>
      </c>
      <c r="P94" s="39">
        <v>0</v>
      </c>
      <c r="Q94" s="39">
        <f t="shared" si="35"/>
        <v>0</v>
      </c>
      <c r="R94" s="39">
        <v>0</v>
      </c>
      <c r="S94" s="39">
        <f t="shared" si="36"/>
        <v>0</v>
      </c>
      <c r="T94" s="39">
        <v>0</v>
      </c>
      <c r="U94" s="39">
        <f t="shared" si="37"/>
        <v>0</v>
      </c>
      <c r="V94" s="39">
        <v>0</v>
      </c>
      <c r="W94" s="39">
        <f t="shared" si="25"/>
        <v>0</v>
      </c>
      <c r="X94" s="39">
        <v>86</v>
      </c>
      <c r="Y94" s="39">
        <f t="shared" si="26"/>
        <v>0.7226890756302521</v>
      </c>
      <c r="Z94" s="40">
        <f t="shared" si="28"/>
        <v>46486</v>
      </c>
      <c r="AA94" s="39">
        <f t="shared" si="38"/>
        <v>390.6386554621849</v>
      </c>
      <c r="AB94" s="69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33"/>
      <c r="AQ94" s="33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</row>
    <row r="95" spans="1:43" s="38" customFormat="1" ht="12.75">
      <c r="A95" s="59">
        <v>348001</v>
      </c>
      <c r="B95" s="59" t="s">
        <v>118</v>
      </c>
      <c r="C95" s="57">
        <v>102</v>
      </c>
      <c r="D95" s="39">
        <v>0</v>
      </c>
      <c r="E95" s="39">
        <f t="shared" si="29"/>
        <v>0</v>
      </c>
      <c r="F95" s="39">
        <v>30179</v>
      </c>
      <c r="G95" s="39">
        <f t="shared" si="30"/>
        <v>295.87254901960785</v>
      </c>
      <c r="H95" s="39">
        <v>27</v>
      </c>
      <c r="I95" s="39">
        <f t="shared" si="31"/>
        <v>0.2647058823529412</v>
      </c>
      <c r="J95" s="39">
        <v>0</v>
      </c>
      <c r="K95" s="39">
        <f t="shared" si="32"/>
        <v>0</v>
      </c>
      <c r="L95" s="39">
        <v>2937</v>
      </c>
      <c r="M95" s="39">
        <f t="shared" si="33"/>
        <v>28.794117647058822</v>
      </c>
      <c r="N95" s="39">
        <v>52517</v>
      </c>
      <c r="O95" s="39">
        <f t="shared" si="34"/>
        <v>514.8725490196078</v>
      </c>
      <c r="P95" s="39">
        <v>0</v>
      </c>
      <c r="Q95" s="39">
        <f t="shared" si="35"/>
        <v>0</v>
      </c>
      <c r="R95" s="39">
        <v>0</v>
      </c>
      <c r="S95" s="39">
        <f t="shared" si="36"/>
        <v>0</v>
      </c>
      <c r="T95" s="39">
        <v>0</v>
      </c>
      <c r="U95" s="39">
        <f t="shared" si="37"/>
        <v>0</v>
      </c>
      <c r="V95" s="39">
        <v>0</v>
      </c>
      <c r="W95" s="39">
        <f t="shared" si="25"/>
        <v>0</v>
      </c>
      <c r="X95" s="39">
        <v>0</v>
      </c>
      <c r="Y95" s="39">
        <f t="shared" si="26"/>
        <v>0</v>
      </c>
      <c r="Z95" s="40">
        <f t="shared" si="28"/>
        <v>85660</v>
      </c>
      <c r="AA95" s="39">
        <f t="shared" si="38"/>
        <v>839.8039215686274</v>
      </c>
      <c r="AB95" s="69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33"/>
      <c r="AQ95" s="33"/>
    </row>
    <row r="96" spans="1:159" ht="12.75">
      <c r="A96" s="20"/>
      <c r="B96" s="21" t="s">
        <v>87</v>
      </c>
      <c r="C96" s="48">
        <f>SUM(C80:C95)</f>
        <v>7720</v>
      </c>
      <c r="D96" s="53">
        <f>SUM(D80:D95)</f>
        <v>469359</v>
      </c>
      <c r="E96" s="53">
        <f t="shared" si="16"/>
        <v>60.79779792746114</v>
      </c>
      <c r="F96" s="53">
        <f>SUM(F80:F95)</f>
        <v>4231670</v>
      </c>
      <c r="G96" s="53">
        <f t="shared" si="17"/>
        <v>548.1437823834196</v>
      </c>
      <c r="H96" s="53">
        <f>SUM(H80:H95)</f>
        <v>495704</v>
      </c>
      <c r="I96" s="53">
        <f t="shared" si="18"/>
        <v>64.21036269430051</v>
      </c>
      <c r="J96" s="53">
        <f>SUM(J80:J95)</f>
        <v>0</v>
      </c>
      <c r="K96" s="53">
        <f t="shared" si="19"/>
        <v>0</v>
      </c>
      <c r="L96" s="53">
        <f>SUM(L80:L95)</f>
        <v>20087</v>
      </c>
      <c r="M96" s="53">
        <f t="shared" si="20"/>
        <v>2.6019430051813472</v>
      </c>
      <c r="N96" s="53">
        <f>SUM(N80:N95)</f>
        <v>753028</v>
      </c>
      <c r="O96" s="53">
        <f t="shared" si="21"/>
        <v>97.54248704663212</v>
      </c>
      <c r="P96" s="53">
        <f>SUM(P80:P95)</f>
        <v>90582</v>
      </c>
      <c r="Q96" s="53">
        <f t="shared" si="22"/>
        <v>11.73341968911917</v>
      </c>
      <c r="R96" s="53">
        <f>SUM(R80:R95)</f>
        <v>1524489</v>
      </c>
      <c r="S96" s="53">
        <f t="shared" si="23"/>
        <v>197.47266839378239</v>
      </c>
      <c r="T96" s="53">
        <f>SUM(T80:T95)</f>
        <v>43820</v>
      </c>
      <c r="U96" s="53">
        <f t="shared" si="24"/>
        <v>5.676165803108808</v>
      </c>
      <c r="V96" s="53">
        <f>SUM(V80:V95)</f>
        <v>42243</v>
      </c>
      <c r="W96" s="53">
        <f t="shared" si="25"/>
        <v>5.471891191709845</v>
      </c>
      <c r="X96" s="53">
        <f>SUM(X80:X95)</f>
        <v>1917931</v>
      </c>
      <c r="Y96" s="53">
        <f t="shared" si="26"/>
        <v>248.4366580310881</v>
      </c>
      <c r="Z96" s="54">
        <f>SUM(Z80:Z95)</f>
        <v>9588913</v>
      </c>
      <c r="AA96" s="53">
        <f t="shared" si="27"/>
        <v>1242.0871761658032</v>
      </c>
      <c r="AB96" s="71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33"/>
      <c r="AQ96" s="33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</row>
    <row r="97" spans="1:159" ht="12.75">
      <c r="A97" s="36"/>
      <c r="B97" s="15"/>
      <c r="C97" s="8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45"/>
      <c r="AB97" s="70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</row>
    <row r="98" spans="1:159" s="67" customFormat="1" ht="12.75">
      <c r="A98" s="65" t="s">
        <v>105</v>
      </c>
      <c r="B98" s="66" t="s">
        <v>106</v>
      </c>
      <c r="C98" s="57">
        <v>314</v>
      </c>
      <c r="D98" s="39">
        <v>588918</v>
      </c>
      <c r="E98" s="39">
        <f>D98/$C98</f>
        <v>1875.5350318471337</v>
      </c>
      <c r="F98" s="39">
        <v>134948</v>
      </c>
      <c r="G98" s="39">
        <f>F98/$C98</f>
        <v>429.77070063694265</v>
      </c>
      <c r="H98" s="39">
        <v>0</v>
      </c>
      <c r="I98" s="39">
        <f>H98/$C98</f>
        <v>0</v>
      </c>
      <c r="J98" s="39">
        <v>0</v>
      </c>
      <c r="K98" s="39">
        <f>J98/$C98</f>
        <v>0</v>
      </c>
      <c r="L98" s="39">
        <v>0</v>
      </c>
      <c r="M98" s="39">
        <f>L98/$C98</f>
        <v>0</v>
      </c>
      <c r="N98" s="39"/>
      <c r="O98" s="39">
        <f>N98/$C98</f>
        <v>0</v>
      </c>
      <c r="P98" s="39">
        <v>0</v>
      </c>
      <c r="Q98" s="39">
        <f>P98/$C98</f>
        <v>0</v>
      </c>
      <c r="R98" s="39">
        <v>3971</v>
      </c>
      <c r="S98" s="39">
        <f>R98/$C98</f>
        <v>12.646496815286625</v>
      </c>
      <c r="T98" s="39"/>
      <c r="U98" s="39">
        <f>T98/$C98</f>
        <v>0</v>
      </c>
      <c r="V98" s="39">
        <v>0</v>
      </c>
      <c r="W98" s="39">
        <f>V98/$C98</f>
        <v>0</v>
      </c>
      <c r="X98" s="39">
        <v>0</v>
      </c>
      <c r="Y98" s="39">
        <f>X98/$C98</f>
        <v>0</v>
      </c>
      <c r="Z98" s="40">
        <f>D98+F98+H98+J98+L98+N98+P98+R98+T98+V98+X98</f>
        <v>727837</v>
      </c>
      <c r="AA98" s="39">
        <f>Z98/$C98</f>
        <v>2317.952229299363</v>
      </c>
      <c r="AB98" s="69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33"/>
      <c r="AQ98" s="33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</row>
    <row r="99" spans="1:159" ht="12.75">
      <c r="A99" s="20"/>
      <c r="B99" s="21" t="s">
        <v>107</v>
      </c>
      <c r="C99" s="48">
        <f>SUM(C98)</f>
        <v>314</v>
      </c>
      <c r="D99" s="55">
        <f>SUM(D98)</f>
        <v>588918</v>
      </c>
      <c r="E99" s="55">
        <f>D99/$C99</f>
        <v>1875.5350318471337</v>
      </c>
      <c r="F99" s="55">
        <f>SUM(F98)</f>
        <v>134948</v>
      </c>
      <c r="G99" s="55">
        <f>F99/$C99</f>
        <v>429.77070063694265</v>
      </c>
      <c r="H99" s="55">
        <f>SUM(H98)</f>
        <v>0</v>
      </c>
      <c r="I99" s="55">
        <f>H99/$C99</f>
        <v>0</v>
      </c>
      <c r="J99" s="55">
        <f>SUM(J98)</f>
        <v>0</v>
      </c>
      <c r="K99" s="55">
        <f>J99/$C99</f>
        <v>0</v>
      </c>
      <c r="L99" s="55">
        <f>SUM(L98)</f>
        <v>0</v>
      </c>
      <c r="M99" s="55">
        <f>L99/$C99</f>
        <v>0</v>
      </c>
      <c r="N99" s="55">
        <f>SUM(N98)</f>
        <v>0</v>
      </c>
      <c r="O99" s="55">
        <f>N99/$C99</f>
        <v>0</v>
      </c>
      <c r="P99" s="55">
        <f>SUM(P98)</f>
        <v>0</v>
      </c>
      <c r="Q99" s="55">
        <f>P99/$C99</f>
        <v>0</v>
      </c>
      <c r="R99" s="55">
        <f>SUM(R98)</f>
        <v>3971</v>
      </c>
      <c r="S99" s="55">
        <f>R99/$C99</f>
        <v>12.646496815286625</v>
      </c>
      <c r="T99" s="55">
        <f>SUM(T98)</f>
        <v>0</v>
      </c>
      <c r="U99" s="55">
        <f>T99/$C99</f>
        <v>0</v>
      </c>
      <c r="V99" s="55">
        <f>SUM(V98)</f>
        <v>0</v>
      </c>
      <c r="W99" s="55">
        <f>V99/$C99</f>
        <v>0</v>
      </c>
      <c r="X99" s="55">
        <f>SUM(X98)</f>
        <v>0</v>
      </c>
      <c r="Y99" s="55">
        <f>X99/$C99</f>
        <v>0</v>
      </c>
      <c r="Z99" s="56">
        <f>D99+F99+H99+J99+L99+N99+P99+R99+T99+V99+X99</f>
        <v>727837</v>
      </c>
      <c r="AA99" s="55">
        <f>Z99/$C99</f>
        <v>2317.952229299363</v>
      </c>
      <c r="AB99" s="71"/>
      <c r="AC99" s="30"/>
      <c r="AD99" s="29"/>
      <c r="AE99" s="30"/>
      <c r="AF99" s="29"/>
      <c r="AG99" s="30"/>
      <c r="AH99" s="29"/>
      <c r="AI99" s="30"/>
      <c r="AJ99" s="29"/>
      <c r="AK99" s="30"/>
      <c r="AL99" s="29"/>
      <c r="AM99" s="30"/>
      <c r="AN99" s="29"/>
      <c r="AO99" s="30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</row>
    <row r="100" spans="1:159" ht="12.75">
      <c r="A100" s="14"/>
      <c r="B100" s="15"/>
      <c r="C100" s="1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16"/>
      <c r="AB100" s="70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</row>
    <row r="101" spans="1:159" ht="13.5" thickBot="1">
      <c r="A101" s="25"/>
      <c r="B101" s="26" t="s">
        <v>88</v>
      </c>
      <c r="C101" s="63">
        <f>C96+C78+C74+C99</f>
        <v>702406</v>
      </c>
      <c r="D101" s="27">
        <f>D96+D78+D74+D99</f>
        <v>12959276</v>
      </c>
      <c r="E101" s="27">
        <f>D101/$C101</f>
        <v>18.44983670412838</v>
      </c>
      <c r="F101" s="27">
        <f>F96+F78+F74+F99</f>
        <v>189511231</v>
      </c>
      <c r="G101" s="27">
        <f>F101/$C101</f>
        <v>269.80297861920315</v>
      </c>
      <c r="H101" s="27">
        <f>H96+H78+H74+H99</f>
        <v>68623959</v>
      </c>
      <c r="I101" s="27">
        <f>H101/$C101</f>
        <v>97.69842370366996</v>
      </c>
      <c r="J101" s="27">
        <f>J96+J78+J74+J99</f>
        <v>3991321</v>
      </c>
      <c r="K101" s="27">
        <f>J101/$C101</f>
        <v>5.682356073268167</v>
      </c>
      <c r="L101" s="27">
        <f>L96+L78+L74+L99</f>
        <v>10200064</v>
      </c>
      <c r="M101" s="27">
        <f>L101/$C101</f>
        <v>14.521607161670032</v>
      </c>
      <c r="N101" s="27">
        <f>N96+N78+N74+N99</f>
        <v>119142914</v>
      </c>
      <c r="O101" s="27">
        <f>N101/$C101</f>
        <v>169.6211507304892</v>
      </c>
      <c r="P101" s="27">
        <f>P96+P78+P74+P99</f>
        <v>34606236</v>
      </c>
      <c r="Q101" s="27">
        <f>P101/$C101</f>
        <v>49.268138370116425</v>
      </c>
      <c r="R101" s="27">
        <f>R96+R78+R74+R99</f>
        <v>121183531</v>
      </c>
      <c r="S101" s="27">
        <f>R101/$C101</f>
        <v>172.52633234909726</v>
      </c>
      <c r="T101" s="27">
        <f>T96+T78+T74+T99</f>
        <v>18536999</v>
      </c>
      <c r="U101" s="27">
        <f>T101/$C101</f>
        <v>26.39071847336156</v>
      </c>
      <c r="V101" s="27">
        <f>V96+V78+V74+V99</f>
        <v>4575096</v>
      </c>
      <c r="W101" s="27">
        <f>V101/$C101</f>
        <v>6.513463723259767</v>
      </c>
      <c r="X101" s="27">
        <f>X96+X78+X74+X99</f>
        <v>50201704</v>
      </c>
      <c r="Y101" s="27">
        <f>X101/$C101</f>
        <v>71.47106374376074</v>
      </c>
      <c r="Z101" s="34">
        <f>Z96+Z78+Z74+Z99</f>
        <v>633532331</v>
      </c>
      <c r="AA101" s="27">
        <f>Z101/$C101</f>
        <v>901.9460696520246</v>
      </c>
      <c r="AB101" s="72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</row>
    <row r="102" ht="13.5" thickTop="1"/>
    <row r="103" spans="4:27" ht="18" customHeight="1">
      <c r="D103" s="73" t="s">
        <v>104</v>
      </c>
      <c r="E103" s="73"/>
      <c r="F103" s="73"/>
      <c r="G103" s="74"/>
      <c r="H103" s="73" t="s">
        <v>104</v>
      </c>
      <c r="I103" s="73"/>
      <c r="J103" s="73"/>
      <c r="K103" s="74"/>
      <c r="L103" s="73" t="s">
        <v>104</v>
      </c>
      <c r="M103" s="73"/>
      <c r="N103" s="73"/>
      <c r="O103" s="74"/>
      <c r="P103" s="73" t="s">
        <v>104</v>
      </c>
      <c r="Q103" s="74"/>
      <c r="R103" s="74"/>
      <c r="S103" s="74"/>
      <c r="T103" s="73" t="s">
        <v>104</v>
      </c>
      <c r="U103" s="74"/>
      <c r="V103" s="74"/>
      <c r="W103" s="74"/>
      <c r="X103" s="73" t="s">
        <v>104</v>
      </c>
      <c r="Y103" s="74"/>
      <c r="Z103" s="74"/>
      <c r="AA103" s="74"/>
    </row>
  </sheetData>
  <sheetProtection/>
  <mergeCells count="14">
    <mergeCell ref="D103:G103"/>
    <mergeCell ref="T103:W103"/>
    <mergeCell ref="X103:AA103"/>
    <mergeCell ref="A1:B2"/>
    <mergeCell ref="Z2:Z3"/>
    <mergeCell ref="C2:C3"/>
    <mergeCell ref="D1:G1"/>
    <mergeCell ref="H1:K1"/>
    <mergeCell ref="P103:S103"/>
    <mergeCell ref="L103:O103"/>
    <mergeCell ref="P1:S1"/>
    <mergeCell ref="T1:W1"/>
    <mergeCell ref="L1:O1"/>
    <mergeCell ref="H103:K103"/>
  </mergeCells>
  <printOptions horizontalCentered="1"/>
  <pageMargins left="0.25" right="0.25" top="0.67" bottom="0.5" header="0.4" footer="0.5"/>
  <pageSetup fitToHeight="2" fitToWidth="25" horizontalDpi="600" verticalDpi="600" orientation="portrait" paperSize="5" scale="65" r:id="rId1"/>
  <colBreaks count="5" manualBreakCount="5">
    <brk id="7" max="133" man="1"/>
    <brk id="11" max="133" man="1"/>
    <brk id="15" max="163" man="1"/>
    <brk id="19" max="163" man="1"/>
    <brk id="23" max="1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Zalinsky Matthew</cp:lastModifiedBy>
  <cp:lastPrinted>2013-09-27T13:54:13Z</cp:lastPrinted>
  <dcterms:created xsi:type="dcterms:W3CDTF">2003-04-30T20:08:44Z</dcterms:created>
  <dcterms:modified xsi:type="dcterms:W3CDTF">2013-10-21T17:33:58Z</dcterms:modified>
  <cp:category/>
  <cp:version/>
  <cp:contentType/>
  <cp:contentStatus/>
</cp:coreProperties>
</file>