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5" yWindow="0" windowWidth="9345" windowHeight="9480" tabRatio="599" activeTab="0"/>
  </bookViews>
  <sheets>
    <sheet name="Property - 700" sheetId="1" r:id="rId1"/>
  </sheets>
  <definedNames>
    <definedName name="_xlnm.Print_Area" localSheetId="0">'Property - 700'!$A$1:$S$103</definedName>
    <definedName name="_xlnm.Print_Titles" localSheetId="0">'Property - 700'!$A:$C,'Property - 700'!$1:$3</definedName>
  </definedNames>
  <calcPr fullCalcOnLoad="1"/>
</workbook>
</file>

<file path=xl/sharedStrings.xml><?xml version="1.0" encoding="utf-8"?>
<sst xmlns="http://schemas.openxmlformats.org/spreadsheetml/2006/main" count="127" uniqueCount="117">
  <si>
    <t>LEA</t>
  </si>
  <si>
    <t>Land &amp; Improvement</t>
  </si>
  <si>
    <t>Buildings</t>
  </si>
  <si>
    <t>Equipment</t>
  </si>
  <si>
    <t>DISTRICT</t>
  </si>
  <si>
    <t>Per Pupil</t>
  </si>
  <si>
    <t>Object Code 710</t>
  </si>
  <si>
    <t>Object Code 720</t>
  </si>
  <si>
    <t>Object Code 730</t>
  </si>
  <si>
    <t>Total Property Expenditures</t>
  </si>
  <si>
    <t>Acadia Parish School Board</t>
  </si>
  <si>
    <t>Ascension Parish School Board</t>
  </si>
  <si>
    <t>Assumption Parish School Board</t>
  </si>
  <si>
    <t>Avoyelles Parish School Board</t>
  </si>
  <si>
    <t>Beauregard Parish School Board</t>
  </si>
  <si>
    <t>Bienville Parish School Board</t>
  </si>
  <si>
    <t>Bossier Parish School Board</t>
  </si>
  <si>
    <t>Caddo Parish School Board</t>
  </si>
  <si>
    <t>Caldwell Parish School Board</t>
  </si>
  <si>
    <t>Catahoula Parish School Board</t>
  </si>
  <si>
    <t>Claiborne Parish School Board</t>
  </si>
  <si>
    <t>Concordia Parish School Board</t>
  </si>
  <si>
    <t>DeSoto Parish School Board</t>
  </si>
  <si>
    <t>East Baton Rouge Parish School Board</t>
  </si>
  <si>
    <t>East Carroll Parish School Board</t>
  </si>
  <si>
    <t>East Feliciana Parish School Board</t>
  </si>
  <si>
    <t>Evangeline Parish School Board</t>
  </si>
  <si>
    <t>Franklin Parish School Board</t>
  </si>
  <si>
    <t>Grant Parish School Board</t>
  </si>
  <si>
    <t>Iberia Parish School Board</t>
  </si>
  <si>
    <t>Iberville Parish School Board</t>
  </si>
  <si>
    <t>Jackson Parish School Board</t>
  </si>
  <si>
    <t>Lafayette Parish School Board</t>
  </si>
  <si>
    <t>LaSalle Parish School Board</t>
  </si>
  <si>
    <t>Lincoln Parish School Board</t>
  </si>
  <si>
    <t>Livingston Parish School Board</t>
  </si>
  <si>
    <t>Madison Parish School Board</t>
  </si>
  <si>
    <t>Morehouse Parish School Board</t>
  </si>
  <si>
    <t>Natchitoches Parish School Board</t>
  </si>
  <si>
    <t>Ouachita Parish School Board</t>
  </si>
  <si>
    <t>Pointe Coupee Parish School Board</t>
  </si>
  <si>
    <t>Rapides Parish School Board</t>
  </si>
  <si>
    <t>Red River Parish School Board</t>
  </si>
  <si>
    <t>Richland Parish School Board</t>
  </si>
  <si>
    <t>Sabine Parish School Board</t>
  </si>
  <si>
    <t>St. Helena Parish School Board</t>
  </si>
  <si>
    <t>St. James Parish School Board</t>
  </si>
  <si>
    <t>St. John Parish School Board</t>
  </si>
  <si>
    <t>St. Landry Parish School Board</t>
  </si>
  <si>
    <t>St. Martin Parish School Board</t>
  </si>
  <si>
    <t>St. Mary Parish School Board</t>
  </si>
  <si>
    <t>Tangipahoa Parish School Board</t>
  </si>
  <si>
    <t>Tensas Parish School Board</t>
  </si>
  <si>
    <t>Union Parish School Board</t>
  </si>
  <si>
    <t>Vernon Parish School Board</t>
  </si>
  <si>
    <t>Washington Parish School Board</t>
  </si>
  <si>
    <t>Webster Parish School Board</t>
  </si>
  <si>
    <t>West Baton Rouge Parish School Board</t>
  </si>
  <si>
    <t>West Carroll Parish School Board</t>
  </si>
  <si>
    <t>West Feliciana Parish School Board</t>
  </si>
  <si>
    <t>Winn Parish School Board</t>
  </si>
  <si>
    <t>City of Monroe School Board</t>
  </si>
  <si>
    <t>Zachary Community School Board</t>
  </si>
  <si>
    <t>City of Baker School Board</t>
  </si>
  <si>
    <t>Total Districts</t>
  </si>
  <si>
    <t>LSU Laboratory School</t>
  </si>
  <si>
    <t>Southern University Lab School</t>
  </si>
  <si>
    <t>Total Lab Schools</t>
  </si>
  <si>
    <t>New Vision Learning Academy</t>
  </si>
  <si>
    <t>V. B. Glencoe Charter School</t>
  </si>
  <si>
    <t>International School of Louisiana</t>
  </si>
  <si>
    <t>Avoyelles Public Charter School</t>
  </si>
  <si>
    <t>Delhi Charter School</t>
  </si>
  <si>
    <t>Belle Chasse Academy</t>
  </si>
  <si>
    <t>Milestone SABIS Academy of New Orleans</t>
  </si>
  <si>
    <t>Total Type 2 Charter Schools</t>
  </si>
  <si>
    <t>Total State</t>
  </si>
  <si>
    <t>Property - 
Expenditures by Object</t>
  </si>
  <si>
    <t>The MAX Charter School</t>
  </si>
  <si>
    <t>Central Community School Board</t>
  </si>
  <si>
    <t>D'Arbonne Woods Charter School</t>
  </si>
  <si>
    <t>Madison Preparatory Academy</t>
  </si>
  <si>
    <t xml:space="preserve">Allen Parish School Board </t>
  </si>
  <si>
    <t xml:space="preserve">Calcasieu Parish School Board </t>
  </si>
  <si>
    <t xml:space="preserve">Cameron Parish School Board </t>
  </si>
  <si>
    <t xml:space="preserve">Jefferson Davis Parish School Board </t>
  </si>
  <si>
    <t xml:space="preserve">Orleans Parish School Board </t>
  </si>
  <si>
    <t xml:space="preserve">St. Charles Parish School Board </t>
  </si>
  <si>
    <t xml:space="preserve">Terrebonne Parish School Board </t>
  </si>
  <si>
    <t xml:space="preserve">Vermilion Parish School Board </t>
  </si>
  <si>
    <t xml:space="preserve">City of Bogalusa School Board </t>
  </si>
  <si>
    <t>A02</t>
  </si>
  <si>
    <t xml:space="preserve">Office of Juvenile Justice </t>
  </si>
  <si>
    <t>Total Office of Juvenile Justice School</t>
  </si>
  <si>
    <t>* Excludes one-time Hurricane Related expenditures</t>
  </si>
  <si>
    <t>Plaquemines Parish School Board *</t>
  </si>
  <si>
    <t>St. Bernard Parish School Board *</t>
  </si>
  <si>
    <t>St. Tammany Parish School Board *</t>
  </si>
  <si>
    <t>Louisiana Virtual Charter Academy</t>
  </si>
  <si>
    <t>Louisiana Connections Academy</t>
  </si>
  <si>
    <t>Lycee Francais de la Nouvelle-Orleans</t>
  </si>
  <si>
    <t>Object Code 700</t>
  </si>
  <si>
    <t>Property</t>
  </si>
  <si>
    <t>Technology Related Hardware</t>
  </si>
  <si>
    <t>Object Code 734</t>
  </si>
  <si>
    <t>Technology Software</t>
  </si>
  <si>
    <t>Object Code 735</t>
  </si>
  <si>
    <t>Infrastructure</t>
  </si>
  <si>
    <t>Object Code 760</t>
  </si>
  <si>
    <t>Oct.  2011 Elementary Secondary Membership</t>
  </si>
  <si>
    <t>2011-2012</t>
  </si>
  <si>
    <t>International High School</t>
  </si>
  <si>
    <t xml:space="preserve">Lake Charles Charter Academy </t>
  </si>
  <si>
    <t>New Orleans Military and Maritime Academy</t>
  </si>
  <si>
    <t>Jefferson Parish School Board *</t>
  </si>
  <si>
    <t xml:space="preserve">Lafourche Parish School Board </t>
  </si>
  <si>
    <t>Recovery School District (RSD Operated &amp; Type 5 Charters) *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</si>
</sst>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_(* #,##0_);_(* \(#,##0\);_(* &quot;-&quot;??_);_(@_)"/>
  </numFmts>
  <fonts count="46">
    <font>
      <sz val="10"/>
      <name val="Arial"/>
      <family val="0"/>
    </font>
    <font>
      <sz val="10"/>
      <color indexed="8"/>
      <name val="Arial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b/>
      <sz val="10"/>
      <color indexed="20"/>
      <name val="Arial Narrow"/>
      <family val="2"/>
    </font>
    <font>
      <b/>
      <sz val="10"/>
      <name val="Arial Narrow"/>
      <family val="2"/>
    </font>
    <font>
      <b/>
      <sz val="20"/>
      <name val="Arial Narrow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Courier New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theme="1"/>
      <name val="Courier New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double"/>
    </border>
    <border>
      <left style="thin"/>
      <right style="thin">
        <color indexed="8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double"/>
    </border>
    <border>
      <left>
        <color indexed="63"/>
      </left>
      <right style="thin"/>
      <top style="thin"/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/>
      <top style="thin">
        <color indexed="8"/>
      </top>
      <bottom style="double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1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9" fillId="0" borderId="0">
      <alignment/>
      <protection/>
    </xf>
    <xf numFmtId="0" fontId="33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33" borderId="10" xfId="112" applyFont="1" applyFill="1" applyBorder="1" applyAlignment="1">
      <alignment horizontal="center"/>
      <protection/>
    </xf>
    <xf numFmtId="0" fontId="2" fillId="33" borderId="10" xfId="0" applyFont="1" applyFill="1" applyBorder="1" applyAlignment="1">
      <alignment horizontal="center" wrapText="1"/>
    </xf>
    <xf numFmtId="0" fontId="2" fillId="0" borderId="11" xfId="0" applyFont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2" fillId="35" borderId="14" xfId="0" applyFont="1" applyFill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/>
    </xf>
    <xf numFmtId="0" fontId="5" fillId="0" borderId="14" xfId="0" applyFont="1" applyBorder="1" applyAlignment="1">
      <alignment/>
    </xf>
    <xf numFmtId="164" fontId="5" fillId="0" borderId="10" xfId="0" applyNumberFormat="1" applyFont="1" applyBorder="1" applyAlignment="1">
      <alignment/>
    </xf>
    <xf numFmtId="164" fontId="4" fillId="33" borderId="10" xfId="0" applyNumberFormat="1" applyFont="1" applyFill="1" applyBorder="1" applyAlignment="1">
      <alignment/>
    </xf>
    <xf numFmtId="0" fontId="2" fillId="35" borderId="16" xfId="0" applyFont="1" applyFill="1" applyBorder="1" applyAlignment="1">
      <alignment/>
    </xf>
    <xf numFmtId="0" fontId="2" fillId="35" borderId="17" xfId="0" applyFont="1" applyFill="1" applyBorder="1" applyAlignment="1">
      <alignment/>
    </xf>
    <xf numFmtId="0" fontId="3" fillId="0" borderId="18" xfId="113" applyFont="1" applyFill="1" applyBorder="1" applyAlignment="1">
      <alignment horizontal="right" wrapText="1"/>
      <protection/>
    </xf>
    <xf numFmtId="0" fontId="3" fillId="0" borderId="19" xfId="113" applyFont="1" applyFill="1" applyBorder="1" applyAlignment="1">
      <alignment horizontal="left" wrapText="1"/>
      <protection/>
    </xf>
    <xf numFmtId="0" fontId="2" fillId="0" borderId="19" xfId="0" applyFont="1" applyBorder="1" applyAlignment="1">
      <alignment/>
    </xf>
    <xf numFmtId="0" fontId="5" fillId="0" borderId="20" xfId="0" applyFont="1" applyBorder="1" applyAlignment="1">
      <alignment horizontal="left"/>
    </xf>
    <xf numFmtId="0" fontId="3" fillId="0" borderId="21" xfId="113" applyFont="1" applyFill="1" applyBorder="1" applyAlignment="1">
      <alignment horizontal="right" wrapText="1"/>
      <protection/>
    </xf>
    <xf numFmtId="0" fontId="3" fillId="0" borderId="11" xfId="113" applyFont="1" applyFill="1" applyBorder="1" applyAlignment="1">
      <alignment horizontal="right" wrapText="1"/>
      <protection/>
    </xf>
    <xf numFmtId="0" fontId="2" fillId="0" borderId="22" xfId="0" applyFont="1" applyBorder="1" applyAlignment="1">
      <alignment/>
    </xf>
    <xf numFmtId="0" fontId="5" fillId="0" borderId="23" xfId="0" applyFont="1" applyBorder="1" applyAlignment="1">
      <alignment horizontal="left"/>
    </xf>
    <xf numFmtId="164" fontId="5" fillId="0" borderId="13" xfId="0" applyNumberFormat="1" applyFont="1" applyBorder="1" applyAlignment="1">
      <alignment/>
    </xf>
    <xf numFmtId="164" fontId="5" fillId="0" borderId="24" xfId="0" applyNumberFormat="1" applyFont="1" applyBorder="1" applyAlignment="1">
      <alignment/>
    </xf>
    <xf numFmtId="164" fontId="5" fillId="0" borderId="21" xfId="0" applyNumberFormat="1" applyFont="1" applyBorder="1" applyAlignment="1">
      <alignment/>
    </xf>
    <xf numFmtId="0" fontId="2" fillId="35" borderId="25" xfId="0" applyFont="1" applyFill="1" applyBorder="1" applyAlignment="1">
      <alignment/>
    </xf>
    <xf numFmtId="164" fontId="4" fillId="33" borderId="26" xfId="0" applyNumberFormat="1" applyFont="1" applyFill="1" applyBorder="1" applyAlignment="1">
      <alignment/>
    </xf>
    <xf numFmtId="164" fontId="4" fillId="33" borderId="27" xfId="0" applyNumberFormat="1" applyFont="1" applyFill="1" applyBorder="1" applyAlignment="1">
      <alignment/>
    </xf>
    <xf numFmtId="164" fontId="4" fillId="33" borderId="13" xfId="0" applyNumberFormat="1" applyFont="1" applyFill="1" applyBorder="1" applyAlignment="1">
      <alignment/>
    </xf>
    <xf numFmtId="0" fontId="2" fillId="35" borderId="15" xfId="0" applyFont="1" applyFill="1" applyBorder="1" applyAlignment="1">
      <alignment/>
    </xf>
    <xf numFmtId="0" fontId="6" fillId="0" borderId="0" xfId="0" applyFont="1" applyAlignment="1">
      <alignment horizontal="center" vertical="center"/>
    </xf>
    <xf numFmtId="0" fontId="2" fillId="0" borderId="0" xfId="0" applyFont="1" applyBorder="1" applyAlignment="1">
      <alignment/>
    </xf>
    <xf numFmtId="164" fontId="3" fillId="0" borderId="11" xfId="113" applyNumberFormat="1" applyFont="1" applyFill="1" applyBorder="1" applyAlignment="1">
      <alignment horizontal="right" wrapText="1"/>
      <protection/>
    </xf>
    <xf numFmtId="164" fontId="3" fillId="36" borderId="11" xfId="113" applyNumberFormat="1" applyFont="1" applyFill="1" applyBorder="1" applyAlignment="1">
      <alignment horizontal="right" wrapText="1"/>
      <protection/>
    </xf>
    <xf numFmtId="0" fontId="3" fillId="0" borderId="21" xfId="113" applyFont="1" applyFill="1" applyBorder="1" applyAlignment="1">
      <alignment wrapText="1"/>
      <protection/>
    </xf>
    <xf numFmtId="164" fontId="3" fillId="0" borderId="21" xfId="113" applyNumberFormat="1" applyFont="1" applyFill="1" applyBorder="1" applyAlignment="1">
      <alignment horizontal="right" wrapText="1"/>
      <protection/>
    </xf>
    <xf numFmtId="164" fontId="3" fillId="36" borderId="21" xfId="113" applyNumberFormat="1" applyFont="1" applyFill="1" applyBorder="1" applyAlignment="1">
      <alignment horizontal="right" wrapText="1"/>
      <protection/>
    </xf>
    <xf numFmtId="0" fontId="6" fillId="0" borderId="0" xfId="0" applyFont="1" applyBorder="1" applyAlignment="1">
      <alignment horizontal="center" vertical="center"/>
    </xf>
    <xf numFmtId="164" fontId="5" fillId="0" borderId="11" xfId="0" applyNumberFormat="1" applyFont="1" applyBorder="1" applyAlignment="1">
      <alignment/>
    </xf>
    <xf numFmtId="164" fontId="3" fillId="0" borderId="13" xfId="113" applyNumberFormat="1" applyFont="1" applyFill="1" applyBorder="1" applyAlignment="1">
      <alignment horizontal="right" wrapText="1"/>
      <protection/>
    </xf>
    <xf numFmtId="0" fontId="3" fillId="0" borderId="11" xfId="113" applyFont="1" applyFill="1" applyBorder="1" applyAlignment="1">
      <alignment wrapText="1"/>
      <protection/>
    </xf>
    <xf numFmtId="0" fontId="2" fillId="35" borderId="28" xfId="0" applyFont="1" applyFill="1" applyBorder="1" applyAlignment="1">
      <alignment/>
    </xf>
    <xf numFmtId="3" fontId="5" fillId="34" borderId="18" xfId="0" applyNumberFormat="1" applyFont="1" applyFill="1" applyBorder="1" applyAlignment="1">
      <alignment/>
    </xf>
    <xf numFmtId="0" fontId="3" fillId="0" borderId="13" xfId="113" applyFont="1" applyFill="1" applyBorder="1" applyAlignment="1">
      <alignment wrapText="1"/>
      <protection/>
    </xf>
    <xf numFmtId="164" fontId="3" fillId="36" borderId="13" xfId="113" applyNumberFormat="1" applyFont="1" applyFill="1" applyBorder="1" applyAlignment="1">
      <alignment horizontal="right" wrapText="1"/>
      <protection/>
    </xf>
    <xf numFmtId="0" fontId="3" fillId="0" borderId="11" xfId="113" applyFont="1" applyFill="1" applyBorder="1" applyAlignment="1">
      <alignment horizontal="left" wrapText="1"/>
      <protection/>
    </xf>
    <xf numFmtId="164" fontId="5" fillId="0" borderId="29" xfId="0" applyNumberFormat="1" applyFont="1" applyBorder="1" applyAlignment="1">
      <alignment/>
    </xf>
    <xf numFmtId="164" fontId="4" fillId="33" borderId="29" xfId="0" applyNumberFormat="1" applyFont="1" applyFill="1" applyBorder="1" applyAlignment="1">
      <alignment/>
    </xf>
    <xf numFmtId="3" fontId="5" fillId="34" borderId="30" xfId="0" applyNumberFormat="1" applyFont="1" applyFill="1" applyBorder="1" applyAlignment="1">
      <alignment/>
    </xf>
    <xf numFmtId="3" fontId="3" fillId="30" borderId="11" xfId="113" applyNumberFormat="1" applyFont="1" applyFill="1" applyBorder="1" applyAlignment="1">
      <alignment horizontal="right" wrapText="1"/>
      <protection/>
    </xf>
    <xf numFmtId="3" fontId="3" fillId="30" borderId="21" xfId="113" applyNumberFormat="1" applyFont="1" applyFill="1" applyBorder="1" applyAlignment="1">
      <alignment horizontal="right" wrapText="1"/>
      <protection/>
    </xf>
    <xf numFmtId="0" fontId="2" fillId="0" borderId="0" xfId="0" applyFont="1" applyAlignment="1">
      <alignment wrapText="1"/>
    </xf>
    <xf numFmtId="0" fontId="3" fillId="0" borderId="31" xfId="113" applyFont="1" applyFill="1" applyBorder="1" applyAlignment="1">
      <alignment wrapText="1"/>
      <protection/>
    </xf>
    <xf numFmtId="0" fontId="3" fillId="0" borderId="32" xfId="113" applyFont="1" applyFill="1" applyBorder="1" applyAlignment="1">
      <alignment wrapText="1"/>
      <protection/>
    </xf>
    <xf numFmtId="0" fontId="3" fillId="0" borderId="12" xfId="113" applyFont="1" applyFill="1" applyBorder="1" applyAlignment="1">
      <alignment horizontal="left" wrapText="1"/>
      <protection/>
    </xf>
    <xf numFmtId="3" fontId="3" fillId="30" borderId="13" xfId="113" applyNumberFormat="1" applyFont="1" applyFill="1" applyBorder="1" applyAlignment="1">
      <alignment horizontal="right" wrapText="1"/>
      <protection/>
    </xf>
    <xf numFmtId="0" fontId="3" fillId="0" borderId="21" xfId="113" applyFont="1" applyFill="1" applyBorder="1" applyAlignment="1">
      <alignment horizontal="left" wrapText="1"/>
      <protection/>
    </xf>
    <xf numFmtId="38" fontId="2" fillId="0" borderId="0" xfId="95" applyNumberFormat="1" applyFont="1" applyFill="1" applyAlignment="1">
      <alignment horizontal="left" vertical="top" wrapText="1"/>
      <protection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38" fontId="2" fillId="0" borderId="0" xfId="95" applyNumberFormat="1" applyFont="1" applyFill="1" applyAlignment="1">
      <alignment horizontal="left" vertical="top" wrapText="1"/>
      <protection/>
    </xf>
    <xf numFmtId="0" fontId="0" fillId="0" borderId="0" xfId="0" applyAlignment="1">
      <alignment horizontal="left" vertical="top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/>
    </xf>
    <xf numFmtId="0" fontId="0" fillId="0" borderId="0" xfId="0" applyAlignment="1">
      <alignment wrapText="1"/>
    </xf>
  </cellXfs>
  <cellStyles count="10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0" xfId="59"/>
    <cellStyle name="Normal 11" xfId="60"/>
    <cellStyle name="Normal 12" xfId="61"/>
    <cellStyle name="Normal 13" xfId="62"/>
    <cellStyle name="Normal 14" xfId="63"/>
    <cellStyle name="Normal 15" xfId="64"/>
    <cellStyle name="Normal 16" xfId="65"/>
    <cellStyle name="Normal 16 2" xfId="66"/>
    <cellStyle name="Normal 17" xfId="67"/>
    <cellStyle name="Normal 18" xfId="68"/>
    <cellStyle name="Normal 19" xfId="69"/>
    <cellStyle name="Normal 19 2" xfId="70"/>
    <cellStyle name="Normal 2" xfId="71"/>
    <cellStyle name="Normal 2 2" xfId="72"/>
    <cellStyle name="Normal 2 3" xfId="73"/>
    <cellStyle name="Normal 2 4" xfId="74"/>
    <cellStyle name="Normal 2 5" xfId="75"/>
    <cellStyle name="Normal 20" xfId="76"/>
    <cellStyle name="Normal 21" xfId="77"/>
    <cellStyle name="Normal 22" xfId="78"/>
    <cellStyle name="Normal 23" xfId="79"/>
    <cellStyle name="Normal 24" xfId="80"/>
    <cellStyle name="Normal 25" xfId="81"/>
    <cellStyle name="Normal 26" xfId="82"/>
    <cellStyle name="Normal 27" xfId="83"/>
    <cellStyle name="Normal 28" xfId="84"/>
    <cellStyle name="Normal 29" xfId="85"/>
    <cellStyle name="Normal 3" xfId="86"/>
    <cellStyle name="Normal 3 2" xfId="87"/>
    <cellStyle name="Normal 30" xfId="88"/>
    <cellStyle name="Normal 31" xfId="89"/>
    <cellStyle name="Normal 32" xfId="90"/>
    <cellStyle name="Normal 33" xfId="91"/>
    <cellStyle name="Normal 34" xfId="92"/>
    <cellStyle name="Normal 35" xfId="93"/>
    <cellStyle name="Normal 38" xfId="94"/>
    <cellStyle name="Normal 38 2" xfId="95"/>
    <cellStyle name="Normal 39" xfId="96"/>
    <cellStyle name="Normal 39 2" xfId="97"/>
    <cellStyle name="Normal 4" xfId="98"/>
    <cellStyle name="Normal 4 2" xfId="99"/>
    <cellStyle name="Normal 4 3" xfId="100"/>
    <cellStyle name="Normal 4 4" xfId="101"/>
    <cellStyle name="Normal 4 5" xfId="102"/>
    <cellStyle name="Normal 4 6" xfId="103"/>
    <cellStyle name="Normal 46" xfId="104"/>
    <cellStyle name="Normal 46 2" xfId="105"/>
    <cellStyle name="Normal 47" xfId="106"/>
    <cellStyle name="Normal 5" xfId="107"/>
    <cellStyle name="Normal 6" xfId="108"/>
    <cellStyle name="Normal 7" xfId="109"/>
    <cellStyle name="Normal 8" xfId="110"/>
    <cellStyle name="Normal 9" xfId="111"/>
    <cellStyle name="Normal_800" xfId="112"/>
    <cellStyle name="Normal_Sheet1" xfId="113"/>
    <cellStyle name="Note" xfId="114"/>
    <cellStyle name="Output" xfId="115"/>
    <cellStyle name="Percent" xfId="116"/>
    <cellStyle name="Title" xfId="117"/>
    <cellStyle name="Total" xfId="118"/>
    <cellStyle name="Warning Text" xfId="1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3"/>
  <sheetViews>
    <sheetView tabSelected="1" view="pageBreakPreview" zoomScale="60" zoomScaleNormal="60" zoomScalePageLayoutView="0" workbookViewId="0" topLeftCell="A1">
      <pane xSplit="2" ySplit="3" topLeftCell="C58" activePane="bottomRight" state="frozen"/>
      <selection pane="topLeft" activeCell="A1" sqref="A1"/>
      <selection pane="topRight" activeCell="C1" sqref="C1"/>
      <selection pane="bottomLeft" activeCell="A4" sqref="A4"/>
      <selection pane="bottomRight" activeCell="D113" sqref="D113"/>
    </sheetView>
  </sheetViews>
  <sheetFormatPr defaultColWidth="9.140625" defaultRowHeight="12.75"/>
  <cols>
    <col min="1" max="1" width="9.140625" style="1" customWidth="1"/>
    <col min="2" max="2" width="56.57421875" style="1" bestFit="1" customWidth="1"/>
    <col min="3" max="3" width="15.28125" style="1" customWidth="1"/>
    <col min="4" max="4" width="17.00390625" style="1" bestFit="1" customWidth="1"/>
    <col min="5" max="5" width="8.00390625" style="1" bestFit="1" customWidth="1"/>
    <col min="6" max="6" width="18.7109375" style="1" bestFit="1" customWidth="1"/>
    <col min="7" max="7" width="8.00390625" style="1" bestFit="1" customWidth="1"/>
    <col min="8" max="8" width="18.7109375" style="1" bestFit="1" customWidth="1"/>
    <col min="9" max="9" width="8.00390625" style="1" bestFit="1" customWidth="1"/>
    <col min="10" max="10" width="17.00390625" style="1" bestFit="1" customWidth="1"/>
    <col min="11" max="11" width="8.00390625" style="1" bestFit="1" customWidth="1"/>
    <col min="12" max="12" width="18.7109375" style="1" bestFit="1" customWidth="1"/>
    <col min="13" max="13" width="8.00390625" style="1" bestFit="1" customWidth="1"/>
    <col min="14" max="14" width="18.7109375" style="1" bestFit="1" customWidth="1"/>
    <col min="15" max="15" width="8.00390625" style="1" bestFit="1" customWidth="1"/>
    <col min="16" max="16" width="18.7109375" style="1" bestFit="1" customWidth="1"/>
    <col min="17" max="17" width="8.00390625" style="1" bestFit="1" customWidth="1"/>
    <col min="18" max="18" width="17.00390625" style="1" bestFit="1" customWidth="1"/>
    <col min="19" max="19" width="8.28125" style="1" bestFit="1" customWidth="1"/>
    <col min="20" max="16384" width="9.140625" style="1" customWidth="1"/>
  </cols>
  <sheetData>
    <row r="1" spans="1:19" s="32" customFormat="1" ht="81" customHeight="1">
      <c r="A1" s="61" t="s">
        <v>110</v>
      </c>
      <c r="B1" s="61"/>
      <c r="C1" s="39"/>
      <c r="D1" s="60" t="s">
        <v>77</v>
      </c>
      <c r="E1" s="61"/>
      <c r="F1" s="61"/>
      <c r="G1" s="61"/>
      <c r="H1" s="62"/>
      <c r="I1" s="62"/>
      <c r="J1" s="60" t="s">
        <v>77</v>
      </c>
      <c r="K1" s="62"/>
      <c r="L1" s="62"/>
      <c r="M1" s="62"/>
      <c r="N1" s="62"/>
      <c r="O1" s="62"/>
      <c r="P1" s="60" t="s">
        <v>77</v>
      </c>
      <c r="Q1" s="62"/>
      <c r="R1" s="62"/>
      <c r="S1" s="62"/>
    </row>
    <row r="2" spans="1:19" ht="39.75" customHeight="1">
      <c r="A2" s="69"/>
      <c r="B2" s="69"/>
      <c r="C2" s="67" t="s">
        <v>109</v>
      </c>
      <c r="D2" s="7" t="s">
        <v>102</v>
      </c>
      <c r="E2" s="4"/>
      <c r="F2" s="7" t="s">
        <v>1</v>
      </c>
      <c r="G2" s="4"/>
      <c r="H2" s="7" t="s">
        <v>2</v>
      </c>
      <c r="I2" s="6"/>
      <c r="J2" s="9" t="s">
        <v>3</v>
      </c>
      <c r="K2" s="4"/>
      <c r="L2" s="7" t="s">
        <v>103</v>
      </c>
      <c r="M2" s="6"/>
      <c r="N2" s="9" t="s">
        <v>105</v>
      </c>
      <c r="O2" s="6"/>
      <c r="P2" s="9" t="s">
        <v>107</v>
      </c>
      <c r="Q2" s="6"/>
      <c r="R2" s="65" t="s">
        <v>9</v>
      </c>
      <c r="S2" s="6"/>
    </row>
    <row r="3" spans="1:19" ht="27" customHeight="1">
      <c r="A3" s="2" t="s">
        <v>0</v>
      </c>
      <c r="B3" s="2" t="s">
        <v>4</v>
      </c>
      <c r="C3" s="68"/>
      <c r="D3" s="3" t="s">
        <v>101</v>
      </c>
      <c r="E3" s="5" t="s">
        <v>5</v>
      </c>
      <c r="F3" s="3" t="s">
        <v>6</v>
      </c>
      <c r="G3" s="5" t="s">
        <v>5</v>
      </c>
      <c r="H3" s="3" t="s">
        <v>7</v>
      </c>
      <c r="I3" s="5" t="s">
        <v>5</v>
      </c>
      <c r="J3" s="3" t="s">
        <v>8</v>
      </c>
      <c r="K3" s="5" t="s">
        <v>5</v>
      </c>
      <c r="L3" s="3" t="s">
        <v>104</v>
      </c>
      <c r="M3" s="5" t="s">
        <v>5</v>
      </c>
      <c r="N3" s="3" t="s">
        <v>106</v>
      </c>
      <c r="O3" s="5" t="s">
        <v>5</v>
      </c>
      <c r="P3" s="3" t="s">
        <v>108</v>
      </c>
      <c r="Q3" s="5" t="s">
        <v>5</v>
      </c>
      <c r="R3" s="66"/>
      <c r="S3" s="5" t="s">
        <v>5</v>
      </c>
    </row>
    <row r="4" spans="1:19" ht="12.75">
      <c r="A4" s="45">
        <v>1</v>
      </c>
      <c r="B4" s="55" t="s">
        <v>10</v>
      </c>
      <c r="C4" s="52">
        <v>9687</v>
      </c>
      <c r="D4" s="41">
        <v>0</v>
      </c>
      <c r="E4" s="41">
        <f>D4/$C4</f>
        <v>0</v>
      </c>
      <c r="F4" s="41">
        <v>0</v>
      </c>
      <c r="G4" s="41">
        <f>F4/$C4</f>
        <v>0</v>
      </c>
      <c r="H4" s="41">
        <v>0</v>
      </c>
      <c r="I4" s="41">
        <f>H4/$C4</f>
        <v>0</v>
      </c>
      <c r="J4" s="41">
        <v>272503</v>
      </c>
      <c r="K4" s="41">
        <f>J4/$C4</f>
        <v>28.130793847424382</v>
      </c>
      <c r="L4" s="41">
        <v>27759</v>
      </c>
      <c r="M4" s="41">
        <f>L4/$C4</f>
        <v>2.865593062867761</v>
      </c>
      <c r="N4" s="41">
        <v>0</v>
      </c>
      <c r="O4" s="41">
        <f>N4/$C4</f>
        <v>0</v>
      </c>
      <c r="P4" s="41">
        <v>0</v>
      </c>
      <c r="Q4" s="41">
        <f>P4/$C4</f>
        <v>0</v>
      </c>
      <c r="R4" s="46">
        <f>D4+F4+H4+J4+L4+N4+P4</f>
        <v>300262</v>
      </c>
      <c r="S4" s="41">
        <f>R4/$C4</f>
        <v>30.996386910292145</v>
      </c>
    </row>
    <row r="5" spans="1:19" ht="12.75">
      <c r="A5" s="20">
        <v>2</v>
      </c>
      <c r="B5" s="54" t="s">
        <v>82</v>
      </c>
      <c r="C5" s="52">
        <v>4318</v>
      </c>
      <c r="D5" s="37">
        <v>0</v>
      </c>
      <c r="E5" s="37">
        <f aca="true" t="shared" si="0" ref="E5:E70">D5/$C5</f>
        <v>0</v>
      </c>
      <c r="F5" s="37">
        <v>0</v>
      </c>
      <c r="G5" s="37">
        <f aca="true" t="shared" si="1" ref="G5:G70">F5/$C5</f>
        <v>0</v>
      </c>
      <c r="H5" s="37">
        <v>1372439</v>
      </c>
      <c r="I5" s="37">
        <f aca="true" t="shared" si="2" ref="I5:I70">H5/$C5</f>
        <v>317.841361741547</v>
      </c>
      <c r="J5" s="37">
        <v>130356</v>
      </c>
      <c r="K5" s="37">
        <f aca="true" t="shared" si="3" ref="K5:K68">J5/$C5</f>
        <v>30.188976377952756</v>
      </c>
      <c r="L5" s="37">
        <v>0</v>
      </c>
      <c r="M5" s="37">
        <f aca="true" t="shared" si="4" ref="M5:M68">L5/$C5</f>
        <v>0</v>
      </c>
      <c r="N5" s="37">
        <v>0</v>
      </c>
      <c r="O5" s="37">
        <f aca="true" t="shared" si="5" ref="O5:O68">N5/$C5</f>
        <v>0</v>
      </c>
      <c r="P5" s="37">
        <v>0</v>
      </c>
      <c r="Q5" s="37">
        <f aca="true" t="shared" si="6" ref="Q5:Q68">P5/$C5</f>
        <v>0</v>
      </c>
      <c r="R5" s="38">
        <f>D5+F5+H5+J5+L5+N5+P5</f>
        <v>1502795</v>
      </c>
      <c r="S5" s="37">
        <f aca="true" t="shared" si="7" ref="S5:S70">R5/$C5</f>
        <v>348.0303381194998</v>
      </c>
    </row>
    <row r="6" spans="1:19" ht="12.75">
      <c r="A6" s="20">
        <v>3</v>
      </c>
      <c r="B6" s="54" t="s">
        <v>11</v>
      </c>
      <c r="C6" s="52">
        <v>20494</v>
      </c>
      <c r="D6" s="37">
        <v>0</v>
      </c>
      <c r="E6" s="37">
        <f t="shared" si="0"/>
        <v>0</v>
      </c>
      <c r="F6" s="37">
        <v>2373386</v>
      </c>
      <c r="G6" s="37">
        <f t="shared" si="1"/>
        <v>115.80882209427149</v>
      </c>
      <c r="H6" s="37">
        <v>0</v>
      </c>
      <c r="I6" s="37">
        <f t="shared" si="2"/>
        <v>0</v>
      </c>
      <c r="J6" s="37">
        <v>359568</v>
      </c>
      <c r="K6" s="37">
        <f t="shared" si="3"/>
        <v>17.545037571972284</v>
      </c>
      <c r="L6" s="37">
        <v>266960</v>
      </c>
      <c r="M6" s="37">
        <f t="shared" si="4"/>
        <v>13.02625158583</v>
      </c>
      <c r="N6" s="37">
        <v>80895</v>
      </c>
      <c r="O6" s="37">
        <f t="shared" si="5"/>
        <v>3.9472528544939984</v>
      </c>
      <c r="P6" s="37">
        <v>20978</v>
      </c>
      <c r="Q6" s="37">
        <f t="shared" si="6"/>
        <v>1.023616668293159</v>
      </c>
      <c r="R6" s="38">
        <f aca="true" t="shared" si="8" ref="R6:R69">D6+F6+H6+J6+L6+N6+P6</f>
        <v>3101787</v>
      </c>
      <c r="S6" s="37">
        <f t="shared" si="7"/>
        <v>151.35098077486094</v>
      </c>
    </row>
    <row r="7" spans="1:19" ht="12.75">
      <c r="A7" s="20">
        <v>4</v>
      </c>
      <c r="B7" s="54" t="s">
        <v>12</v>
      </c>
      <c r="C7" s="52">
        <v>3861</v>
      </c>
      <c r="D7" s="37">
        <v>19690</v>
      </c>
      <c r="E7" s="37">
        <f t="shared" si="0"/>
        <v>5.0997150997151</v>
      </c>
      <c r="F7" s="37">
        <v>0</v>
      </c>
      <c r="G7" s="37">
        <f t="shared" si="1"/>
        <v>0</v>
      </c>
      <c r="H7" s="37">
        <v>0</v>
      </c>
      <c r="I7" s="37">
        <f t="shared" si="2"/>
        <v>0</v>
      </c>
      <c r="J7" s="37">
        <v>197815</v>
      </c>
      <c r="K7" s="37">
        <f t="shared" si="3"/>
        <v>51.23413623413624</v>
      </c>
      <c r="L7" s="37">
        <v>12964</v>
      </c>
      <c r="M7" s="37">
        <f t="shared" si="4"/>
        <v>3.3576793576793578</v>
      </c>
      <c r="N7" s="37">
        <v>13521</v>
      </c>
      <c r="O7" s="37">
        <f t="shared" si="5"/>
        <v>3.501942501942502</v>
      </c>
      <c r="P7" s="37">
        <v>0</v>
      </c>
      <c r="Q7" s="37">
        <f t="shared" si="6"/>
        <v>0</v>
      </c>
      <c r="R7" s="38">
        <f t="shared" si="8"/>
        <v>243990</v>
      </c>
      <c r="S7" s="37">
        <f t="shared" si="7"/>
        <v>63.193473193473196</v>
      </c>
    </row>
    <row r="8" spans="1:19" ht="12.75">
      <c r="A8" s="21">
        <v>5</v>
      </c>
      <c r="B8" s="56" t="s">
        <v>13</v>
      </c>
      <c r="C8" s="51">
        <v>5928</v>
      </c>
      <c r="D8" s="34">
        <v>0</v>
      </c>
      <c r="E8" s="34">
        <f t="shared" si="0"/>
        <v>0</v>
      </c>
      <c r="F8" s="34">
        <v>0</v>
      </c>
      <c r="G8" s="34">
        <f t="shared" si="1"/>
        <v>0</v>
      </c>
      <c r="H8" s="34">
        <v>0</v>
      </c>
      <c r="I8" s="34">
        <f t="shared" si="2"/>
        <v>0</v>
      </c>
      <c r="J8" s="34">
        <v>-182471</v>
      </c>
      <c r="K8" s="34">
        <f t="shared" si="3"/>
        <v>-30.78120782726046</v>
      </c>
      <c r="L8" s="34">
        <v>20142</v>
      </c>
      <c r="M8" s="34">
        <f t="shared" si="4"/>
        <v>3.3977732793522266</v>
      </c>
      <c r="N8" s="34">
        <v>0</v>
      </c>
      <c r="O8" s="34">
        <f t="shared" si="5"/>
        <v>0</v>
      </c>
      <c r="P8" s="34">
        <v>0</v>
      </c>
      <c r="Q8" s="34">
        <f t="shared" si="6"/>
        <v>0</v>
      </c>
      <c r="R8" s="35">
        <f t="shared" si="8"/>
        <v>-162329</v>
      </c>
      <c r="S8" s="34">
        <f t="shared" si="7"/>
        <v>-27.383434547908234</v>
      </c>
    </row>
    <row r="9" spans="1:19" ht="12.75">
      <c r="A9" s="45">
        <v>6</v>
      </c>
      <c r="B9" s="55" t="s">
        <v>14</v>
      </c>
      <c r="C9" s="52">
        <v>6043</v>
      </c>
      <c r="D9" s="41">
        <v>0</v>
      </c>
      <c r="E9" s="41">
        <f t="shared" si="0"/>
        <v>0</v>
      </c>
      <c r="F9" s="41">
        <v>0</v>
      </c>
      <c r="G9" s="41">
        <f t="shared" si="1"/>
        <v>0</v>
      </c>
      <c r="H9" s="41">
        <v>0</v>
      </c>
      <c r="I9" s="41">
        <f t="shared" si="2"/>
        <v>0</v>
      </c>
      <c r="J9" s="41">
        <v>576514</v>
      </c>
      <c r="K9" s="41">
        <f t="shared" si="3"/>
        <v>95.40195267251366</v>
      </c>
      <c r="L9" s="41">
        <v>55599</v>
      </c>
      <c r="M9" s="41">
        <f t="shared" si="4"/>
        <v>9.200562634453087</v>
      </c>
      <c r="N9" s="41">
        <v>0</v>
      </c>
      <c r="O9" s="41">
        <f t="shared" si="5"/>
        <v>0</v>
      </c>
      <c r="P9" s="41">
        <v>0</v>
      </c>
      <c r="Q9" s="41">
        <f t="shared" si="6"/>
        <v>0</v>
      </c>
      <c r="R9" s="38">
        <f t="shared" si="8"/>
        <v>632113</v>
      </c>
      <c r="S9" s="41">
        <f t="shared" si="7"/>
        <v>104.60251530696674</v>
      </c>
    </row>
    <row r="10" spans="1:19" ht="12.75">
      <c r="A10" s="20">
        <v>7</v>
      </c>
      <c r="B10" s="54" t="s">
        <v>15</v>
      </c>
      <c r="C10" s="52">
        <v>2318</v>
      </c>
      <c r="D10" s="37">
        <v>0</v>
      </c>
      <c r="E10" s="37">
        <f t="shared" si="0"/>
        <v>0</v>
      </c>
      <c r="F10" s="37">
        <v>21724</v>
      </c>
      <c r="G10" s="37">
        <f t="shared" si="1"/>
        <v>9.371872303710095</v>
      </c>
      <c r="H10" s="37">
        <v>0</v>
      </c>
      <c r="I10" s="37">
        <f t="shared" si="2"/>
        <v>0</v>
      </c>
      <c r="J10" s="37">
        <v>950295</v>
      </c>
      <c r="K10" s="37">
        <f t="shared" si="3"/>
        <v>409.9633304572908</v>
      </c>
      <c r="L10" s="37">
        <v>0</v>
      </c>
      <c r="M10" s="37">
        <f t="shared" si="4"/>
        <v>0</v>
      </c>
      <c r="N10" s="37">
        <v>0</v>
      </c>
      <c r="O10" s="37">
        <f t="shared" si="5"/>
        <v>0</v>
      </c>
      <c r="P10" s="37">
        <v>0</v>
      </c>
      <c r="Q10" s="37">
        <f t="shared" si="6"/>
        <v>0</v>
      </c>
      <c r="R10" s="38">
        <f t="shared" si="8"/>
        <v>972019</v>
      </c>
      <c r="S10" s="37">
        <f t="shared" si="7"/>
        <v>419.33520276100086</v>
      </c>
    </row>
    <row r="11" spans="1:19" ht="12.75">
      <c r="A11" s="20">
        <v>8</v>
      </c>
      <c r="B11" s="54" t="s">
        <v>16</v>
      </c>
      <c r="C11" s="52">
        <v>21085</v>
      </c>
      <c r="D11" s="37">
        <v>0</v>
      </c>
      <c r="E11" s="37">
        <f t="shared" si="0"/>
        <v>0</v>
      </c>
      <c r="F11" s="37">
        <v>0</v>
      </c>
      <c r="G11" s="37">
        <f t="shared" si="1"/>
        <v>0</v>
      </c>
      <c r="H11" s="37">
        <v>0</v>
      </c>
      <c r="I11" s="37">
        <f t="shared" si="2"/>
        <v>0</v>
      </c>
      <c r="J11" s="37">
        <v>1957805</v>
      </c>
      <c r="K11" s="37">
        <f t="shared" si="3"/>
        <v>92.85297604932417</v>
      </c>
      <c r="L11" s="37">
        <v>478110</v>
      </c>
      <c r="M11" s="37">
        <f t="shared" si="4"/>
        <v>22.675361631491583</v>
      </c>
      <c r="N11" s="37">
        <v>121434</v>
      </c>
      <c r="O11" s="37">
        <f t="shared" si="5"/>
        <v>5.759260137538535</v>
      </c>
      <c r="P11" s="37">
        <v>0</v>
      </c>
      <c r="Q11" s="37">
        <f t="shared" si="6"/>
        <v>0</v>
      </c>
      <c r="R11" s="38">
        <f t="shared" si="8"/>
        <v>2557349</v>
      </c>
      <c r="S11" s="37">
        <f t="shared" si="7"/>
        <v>121.28759781835429</v>
      </c>
    </row>
    <row r="12" spans="1:19" ht="12.75">
      <c r="A12" s="20">
        <v>9</v>
      </c>
      <c r="B12" s="54" t="s">
        <v>17</v>
      </c>
      <c r="C12" s="52">
        <v>41667</v>
      </c>
      <c r="D12" s="37">
        <v>9408</v>
      </c>
      <c r="E12" s="37">
        <f t="shared" si="0"/>
        <v>0.22579019367845057</v>
      </c>
      <c r="F12" s="37">
        <v>946381</v>
      </c>
      <c r="G12" s="37">
        <f t="shared" si="1"/>
        <v>22.71296229630163</v>
      </c>
      <c r="H12" s="37">
        <v>0</v>
      </c>
      <c r="I12" s="37">
        <f t="shared" si="2"/>
        <v>0</v>
      </c>
      <c r="J12" s="37">
        <v>4673710</v>
      </c>
      <c r="K12" s="37">
        <f t="shared" si="3"/>
        <v>112.16814265485876</v>
      </c>
      <c r="L12" s="37">
        <v>741227</v>
      </c>
      <c r="M12" s="37">
        <f t="shared" si="4"/>
        <v>17.789305685554517</v>
      </c>
      <c r="N12" s="37">
        <v>35261</v>
      </c>
      <c r="O12" s="37">
        <f t="shared" si="5"/>
        <v>0.8462572299421605</v>
      </c>
      <c r="P12" s="37">
        <v>0</v>
      </c>
      <c r="Q12" s="37">
        <f t="shared" si="6"/>
        <v>0</v>
      </c>
      <c r="R12" s="38">
        <f t="shared" si="8"/>
        <v>6405987</v>
      </c>
      <c r="S12" s="37">
        <f t="shared" si="7"/>
        <v>153.7424580603355</v>
      </c>
    </row>
    <row r="13" spans="1:19" ht="12.75">
      <c r="A13" s="21">
        <v>10</v>
      </c>
      <c r="B13" s="56" t="s">
        <v>83</v>
      </c>
      <c r="C13" s="51">
        <v>32612</v>
      </c>
      <c r="D13" s="34">
        <v>0</v>
      </c>
      <c r="E13" s="34">
        <f t="shared" si="0"/>
        <v>0</v>
      </c>
      <c r="F13" s="34">
        <v>190500</v>
      </c>
      <c r="G13" s="34">
        <f t="shared" si="1"/>
        <v>5.841408070648841</v>
      </c>
      <c r="H13" s="34">
        <v>0</v>
      </c>
      <c r="I13" s="34">
        <f t="shared" si="2"/>
        <v>0</v>
      </c>
      <c r="J13" s="34">
        <v>2529195</v>
      </c>
      <c r="K13" s="34">
        <f t="shared" si="3"/>
        <v>77.55412118238685</v>
      </c>
      <c r="L13" s="34">
        <v>105289</v>
      </c>
      <c r="M13" s="34">
        <f t="shared" si="4"/>
        <v>3.2285355084018152</v>
      </c>
      <c r="N13" s="34">
        <v>549500</v>
      </c>
      <c r="O13" s="34">
        <f t="shared" si="5"/>
        <v>16.849625904575003</v>
      </c>
      <c r="P13" s="34">
        <v>8285</v>
      </c>
      <c r="Q13" s="34">
        <f t="shared" si="6"/>
        <v>0.2540475898442291</v>
      </c>
      <c r="R13" s="35">
        <f t="shared" si="8"/>
        <v>3382769</v>
      </c>
      <c r="S13" s="34">
        <f t="shared" si="7"/>
        <v>103.72773825585674</v>
      </c>
    </row>
    <row r="14" spans="1:19" ht="12.75">
      <c r="A14" s="45">
        <v>11</v>
      </c>
      <c r="B14" s="55" t="s">
        <v>18</v>
      </c>
      <c r="C14" s="52">
        <v>1630</v>
      </c>
      <c r="D14" s="41">
        <v>0</v>
      </c>
      <c r="E14" s="41">
        <f t="shared" si="0"/>
        <v>0</v>
      </c>
      <c r="F14" s="41">
        <v>0</v>
      </c>
      <c r="G14" s="41">
        <f t="shared" si="1"/>
        <v>0</v>
      </c>
      <c r="H14" s="41">
        <v>353500</v>
      </c>
      <c r="I14" s="41">
        <f t="shared" si="2"/>
        <v>216.87116564417178</v>
      </c>
      <c r="J14" s="41">
        <v>143361</v>
      </c>
      <c r="K14" s="41">
        <f t="shared" si="3"/>
        <v>87.95153374233129</v>
      </c>
      <c r="L14" s="41">
        <v>0</v>
      </c>
      <c r="M14" s="41">
        <f t="shared" si="4"/>
        <v>0</v>
      </c>
      <c r="N14" s="41">
        <v>0</v>
      </c>
      <c r="O14" s="41">
        <f t="shared" si="5"/>
        <v>0</v>
      </c>
      <c r="P14" s="41">
        <v>0</v>
      </c>
      <c r="Q14" s="41">
        <f t="shared" si="6"/>
        <v>0</v>
      </c>
      <c r="R14" s="38">
        <f t="shared" si="8"/>
        <v>496861</v>
      </c>
      <c r="S14" s="41">
        <f t="shared" si="7"/>
        <v>304.8226993865031</v>
      </c>
    </row>
    <row r="15" spans="1:19" ht="12.75">
      <c r="A15" s="20">
        <v>12</v>
      </c>
      <c r="B15" s="54" t="s">
        <v>84</v>
      </c>
      <c r="C15" s="52">
        <v>1313</v>
      </c>
      <c r="D15" s="37">
        <v>25166</v>
      </c>
      <c r="E15" s="37">
        <f t="shared" si="0"/>
        <v>19.166793602437167</v>
      </c>
      <c r="F15" s="37">
        <v>0</v>
      </c>
      <c r="G15" s="37">
        <f t="shared" si="1"/>
        <v>0</v>
      </c>
      <c r="H15" s="37">
        <v>0</v>
      </c>
      <c r="I15" s="37">
        <f t="shared" si="2"/>
        <v>0</v>
      </c>
      <c r="J15" s="37">
        <v>71982</v>
      </c>
      <c r="K15" s="37">
        <f t="shared" si="3"/>
        <v>54.822543792840825</v>
      </c>
      <c r="L15" s="37">
        <v>0</v>
      </c>
      <c r="M15" s="37">
        <f t="shared" si="4"/>
        <v>0</v>
      </c>
      <c r="N15" s="37">
        <v>0</v>
      </c>
      <c r="O15" s="37">
        <f t="shared" si="5"/>
        <v>0</v>
      </c>
      <c r="P15" s="37">
        <v>0</v>
      </c>
      <c r="Q15" s="37">
        <f t="shared" si="6"/>
        <v>0</v>
      </c>
      <c r="R15" s="38">
        <f t="shared" si="8"/>
        <v>97148</v>
      </c>
      <c r="S15" s="37">
        <f t="shared" si="7"/>
        <v>73.98933739527799</v>
      </c>
    </row>
    <row r="16" spans="1:19" ht="12.75">
      <c r="A16" s="20">
        <v>13</v>
      </c>
      <c r="B16" s="54" t="s">
        <v>19</v>
      </c>
      <c r="C16" s="52">
        <v>1555</v>
      </c>
      <c r="D16" s="37">
        <v>0</v>
      </c>
      <c r="E16" s="37">
        <f t="shared" si="0"/>
        <v>0</v>
      </c>
      <c r="F16" s="37">
        <v>0</v>
      </c>
      <c r="G16" s="37">
        <f t="shared" si="1"/>
        <v>0</v>
      </c>
      <c r="H16" s="37">
        <v>0</v>
      </c>
      <c r="I16" s="37">
        <f t="shared" si="2"/>
        <v>0</v>
      </c>
      <c r="J16" s="37">
        <v>0</v>
      </c>
      <c r="K16" s="37">
        <f t="shared" si="3"/>
        <v>0</v>
      </c>
      <c r="L16" s="37">
        <v>7744</v>
      </c>
      <c r="M16" s="37">
        <f t="shared" si="4"/>
        <v>4.980064308681672</v>
      </c>
      <c r="N16" s="37">
        <v>14551</v>
      </c>
      <c r="O16" s="37">
        <f t="shared" si="5"/>
        <v>9.357556270096463</v>
      </c>
      <c r="P16" s="37">
        <v>0</v>
      </c>
      <c r="Q16" s="37">
        <f t="shared" si="6"/>
        <v>0</v>
      </c>
      <c r="R16" s="38">
        <f t="shared" si="8"/>
        <v>22295</v>
      </c>
      <c r="S16" s="37">
        <f t="shared" si="7"/>
        <v>14.337620578778136</v>
      </c>
    </row>
    <row r="17" spans="1:19" ht="12.75">
      <c r="A17" s="20">
        <v>14</v>
      </c>
      <c r="B17" s="54" t="s">
        <v>20</v>
      </c>
      <c r="C17" s="52">
        <v>2047</v>
      </c>
      <c r="D17" s="37">
        <v>0</v>
      </c>
      <c r="E17" s="37">
        <f t="shared" si="0"/>
        <v>0</v>
      </c>
      <c r="F17" s="37">
        <v>0</v>
      </c>
      <c r="G17" s="37">
        <f t="shared" si="1"/>
        <v>0</v>
      </c>
      <c r="H17" s="37">
        <v>0</v>
      </c>
      <c r="I17" s="37">
        <f t="shared" si="2"/>
        <v>0</v>
      </c>
      <c r="J17" s="37">
        <v>187446</v>
      </c>
      <c r="K17" s="37">
        <f t="shared" si="3"/>
        <v>91.57107962872496</v>
      </c>
      <c r="L17" s="37">
        <v>0</v>
      </c>
      <c r="M17" s="37">
        <f t="shared" si="4"/>
        <v>0</v>
      </c>
      <c r="N17" s="37">
        <v>0</v>
      </c>
      <c r="O17" s="37">
        <f t="shared" si="5"/>
        <v>0</v>
      </c>
      <c r="P17" s="37">
        <v>0</v>
      </c>
      <c r="Q17" s="37">
        <f t="shared" si="6"/>
        <v>0</v>
      </c>
      <c r="R17" s="38">
        <f t="shared" si="8"/>
        <v>187446</v>
      </c>
      <c r="S17" s="37">
        <f t="shared" si="7"/>
        <v>91.57107962872496</v>
      </c>
    </row>
    <row r="18" spans="1:19" ht="12.75">
      <c r="A18" s="21">
        <v>15</v>
      </c>
      <c r="B18" s="56" t="s">
        <v>21</v>
      </c>
      <c r="C18" s="51">
        <v>3834</v>
      </c>
      <c r="D18" s="34">
        <v>0</v>
      </c>
      <c r="E18" s="34">
        <f t="shared" si="0"/>
        <v>0</v>
      </c>
      <c r="F18" s="34">
        <v>0</v>
      </c>
      <c r="G18" s="34">
        <f t="shared" si="1"/>
        <v>0</v>
      </c>
      <c r="H18" s="34">
        <v>10247</v>
      </c>
      <c r="I18" s="34">
        <f t="shared" si="2"/>
        <v>2.672665623369849</v>
      </c>
      <c r="J18" s="34">
        <v>30163</v>
      </c>
      <c r="K18" s="34">
        <f t="shared" si="3"/>
        <v>7.8672404799165365</v>
      </c>
      <c r="L18" s="34">
        <v>17974</v>
      </c>
      <c r="M18" s="34">
        <f t="shared" si="4"/>
        <v>4.688054251434533</v>
      </c>
      <c r="N18" s="34">
        <v>59798</v>
      </c>
      <c r="O18" s="34">
        <f t="shared" si="5"/>
        <v>15.596765779864372</v>
      </c>
      <c r="P18" s="34">
        <v>0</v>
      </c>
      <c r="Q18" s="34">
        <f t="shared" si="6"/>
        <v>0</v>
      </c>
      <c r="R18" s="35">
        <f t="shared" si="8"/>
        <v>118182</v>
      </c>
      <c r="S18" s="34">
        <f t="shared" si="7"/>
        <v>30.82472613458529</v>
      </c>
    </row>
    <row r="19" spans="1:19" ht="12.75">
      <c r="A19" s="45">
        <v>16</v>
      </c>
      <c r="B19" s="55" t="s">
        <v>22</v>
      </c>
      <c r="C19" s="52">
        <v>5040</v>
      </c>
      <c r="D19" s="41">
        <v>0</v>
      </c>
      <c r="E19" s="41">
        <f t="shared" si="0"/>
        <v>0</v>
      </c>
      <c r="F19" s="41">
        <v>327356</v>
      </c>
      <c r="G19" s="41">
        <f t="shared" si="1"/>
        <v>64.9515873015873</v>
      </c>
      <c r="H19" s="41">
        <v>0</v>
      </c>
      <c r="I19" s="41">
        <f t="shared" si="2"/>
        <v>0</v>
      </c>
      <c r="J19" s="41">
        <v>4048967</v>
      </c>
      <c r="K19" s="41">
        <f t="shared" si="3"/>
        <v>803.3664682539683</v>
      </c>
      <c r="L19" s="41">
        <v>0</v>
      </c>
      <c r="M19" s="41">
        <f t="shared" si="4"/>
        <v>0</v>
      </c>
      <c r="N19" s="41">
        <v>0</v>
      </c>
      <c r="O19" s="41">
        <f t="shared" si="5"/>
        <v>0</v>
      </c>
      <c r="P19" s="41">
        <v>0</v>
      </c>
      <c r="Q19" s="41">
        <f t="shared" si="6"/>
        <v>0</v>
      </c>
      <c r="R19" s="38">
        <f t="shared" si="8"/>
        <v>4376323</v>
      </c>
      <c r="S19" s="41">
        <f t="shared" si="7"/>
        <v>868.3180555555556</v>
      </c>
    </row>
    <row r="20" spans="1:19" ht="12.75">
      <c r="A20" s="20">
        <v>17</v>
      </c>
      <c r="B20" s="54" t="s">
        <v>23</v>
      </c>
      <c r="C20" s="52">
        <v>42889</v>
      </c>
      <c r="D20" s="37">
        <v>143510</v>
      </c>
      <c r="E20" s="37">
        <f t="shared" si="0"/>
        <v>3.3460794143020354</v>
      </c>
      <c r="F20" s="37">
        <v>0</v>
      </c>
      <c r="G20" s="37">
        <f t="shared" si="1"/>
        <v>0</v>
      </c>
      <c r="H20" s="37">
        <v>0</v>
      </c>
      <c r="I20" s="37">
        <f t="shared" si="2"/>
        <v>0</v>
      </c>
      <c r="J20" s="37">
        <v>5362109</v>
      </c>
      <c r="K20" s="37">
        <f t="shared" si="3"/>
        <v>125.02294294574367</v>
      </c>
      <c r="L20" s="37">
        <v>736117</v>
      </c>
      <c r="M20" s="37">
        <f t="shared" si="4"/>
        <v>17.1633052764112</v>
      </c>
      <c r="N20" s="37">
        <v>1072885</v>
      </c>
      <c r="O20" s="37">
        <f t="shared" si="5"/>
        <v>25.01538856116953</v>
      </c>
      <c r="P20" s="37">
        <v>0</v>
      </c>
      <c r="Q20" s="37">
        <f t="shared" si="6"/>
        <v>0</v>
      </c>
      <c r="R20" s="38">
        <f t="shared" si="8"/>
        <v>7314621</v>
      </c>
      <c r="S20" s="37">
        <f t="shared" si="7"/>
        <v>170.54771619762644</v>
      </c>
    </row>
    <row r="21" spans="1:19" ht="12.75">
      <c r="A21" s="20">
        <v>18</v>
      </c>
      <c r="B21" s="54" t="s">
        <v>24</v>
      </c>
      <c r="C21" s="52">
        <v>1204</v>
      </c>
      <c r="D21" s="37">
        <v>0</v>
      </c>
      <c r="E21" s="37">
        <f t="shared" si="0"/>
        <v>0</v>
      </c>
      <c r="F21" s="37">
        <v>13016</v>
      </c>
      <c r="G21" s="37">
        <f t="shared" si="1"/>
        <v>10.81063122923588</v>
      </c>
      <c r="H21" s="37">
        <v>0</v>
      </c>
      <c r="I21" s="37">
        <f t="shared" si="2"/>
        <v>0</v>
      </c>
      <c r="J21" s="37">
        <v>6828</v>
      </c>
      <c r="K21" s="37">
        <f t="shared" si="3"/>
        <v>5.67109634551495</v>
      </c>
      <c r="L21" s="37">
        <v>0</v>
      </c>
      <c r="M21" s="37">
        <f t="shared" si="4"/>
        <v>0</v>
      </c>
      <c r="N21" s="37">
        <v>0</v>
      </c>
      <c r="O21" s="37">
        <f t="shared" si="5"/>
        <v>0</v>
      </c>
      <c r="P21" s="37">
        <v>0</v>
      </c>
      <c r="Q21" s="37">
        <f t="shared" si="6"/>
        <v>0</v>
      </c>
      <c r="R21" s="38">
        <f t="shared" si="8"/>
        <v>19844</v>
      </c>
      <c r="S21" s="37">
        <f t="shared" si="7"/>
        <v>16.48172757475083</v>
      </c>
    </row>
    <row r="22" spans="1:19" ht="12.75">
      <c r="A22" s="20">
        <v>19</v>
      </c>
      <c r="B22" s="54" t="s">
        <v>25</v>
      </c>
      <c r="C22" s="52">
        <v>2062</v>
      </c>
      <c r="D22" s="37">
        <v>16719</v>
      </c>
      <c r="E22" s="37">
        <f t="shared" si="0"/>
        <v>8.108147429679923</v>
      </c>
      <c r="F22" s="37">
        <v>0</v>
      </c>
      <c r="G22" s="37">
        <f t="shared" si="1"/>
        <v>0</v>
      </c>
      <c r="H22" s="37">
        <v>0</v>
      </c>
      <c r="I22" s="37">
        <f t="shared" si="2"/>
        <v>0</v>
      </c>
      <c r="J22" s="37">
        <v>10535</v>
      </c>
      <c r="K22" s="37">
        <f t="shared" si="3"/>
        <v>5.1091173617846755</v>
      </c>
      <c r="L22" s="37">
        <v>49696</v>
      </c>
      <c r="M22" s="37">
        <f t="shared" si="4"/>
        <v>24.100872938894277</v>
      </c>
      <c r="N22" s="37">
        <v>29362</v>
      </c>
      <c r="O22" s="37">
        <f t="shared" si="5"/>
        <v>14.239573229873908</v>
      </c>
      <c r="P22" s="37">
        <v>0</v>
      </c>
      <c r="Q22" s="37">
        <f t="shared" si="6"/>
        <v>0</v>
      </c>
      <c r="R22" s="38">
        <f t="shared" si="8"/>
        <v>106312</v>
      </c>
      <c r="S22" s="37">
        <f t="shared" si="7"/>
        <v>51.55771096023278</v>
      </c>
    </row>
    <row r="23" spans="1:19" ht="12.75">
      <c r="A23" s="21">
        <v>20</v>
      </c>
      <c r="B23" s="56" t="s">
        <v>26</v>
      </c>
      <c r="C23" s="51">
        <v>6035</v>
      </c>
      <c r="D23" s="34">
        <v>1213</v>
      </c>
      <c r="E23" s="34">
        <f t="shared" si="0"/>
        <v>0.20099420049710026</v>
      </c>
      <c r="F23" s="34">
        <v>0</v>
      </c>
      <c r="G23" s="34">
        <f t="shared" si="1"/>
        <v>0</v>
      </c>
      <c r="H23" s="34">
        <v>0</v>
      </c>
      <c r="I23" s="34">
        <f t="shared" si="2"/>
        <v>0</v>
      </c>
      <c r="J23" s="34">
        <v>85626</v>
      </c>
      <c r="K23" s="34">
        <f t="shared" si="3"/>
        <v>14.188235294117646</v>
      </c>
      <c r="L23" s="34">
        <v>0</v>
      </c>
      <c r="M23" s="34">
        <f t="shared" si="4"/>
        <v>0</v>
      </c>
      <c r="N23" s="34">
        <v>0</v>
      </c>
      <c r="O23" s="34">
        <f t="shared" si="5"/>
        <v>0</v>
      </c>
      <c r="P23" s="34">
        <v>0</v>
      </c>
      <c r="Q23" s="34">
        <f t="shared" si="6"/>
        <v>0</v>
      </c>
      <c r="R23" s="35">
        <f t="shared" si="8"/>
        <v>86839</v>
      </c>
      <c r="S23" s="34">
        <f t="shared" si="7"/>
        <v>14.389229494614748</v>
      </c>
    </row>
    <row r="24" spans="1:19" ht="12.75">
      <c r="A24" s="45">
        <v>21</v>
      </c>
      <c r="B24" s="55" t="s">
        <v>27</v>
      </c>
      <c r="C24" s="52">
        <v>3184</v>
      </c>
      <c r="D24" s="41">
        <v>0</v>
      </c>
      <c r="E24" s="41">
        <f t="shared" si="0"/>
        <v>0</v>
      </c>
      <c r="F24" s="41">
        <v>4111</v>
      </c>
      <c r="G24" s="41">
        <f t="shared" si="1"/>
        <v>1.291143216080402</v>
      </c>
      <c r="H24" s="41">
        <v>0</v>
      </c>
      <c r="I24" s="41">
        <f t="shared" si="2"/>
        <v>0</v>
      </c>
      <c r="J24" s="41">
        <v>0</v>
      </c>
      <c r="K24" s="41">
        <f t="shared" si="3"/>
        <v>0</v>
      </c>
      <c r="L24" s="41">
        <v>0</v>
      </c>
      <c r="M24" s="41">
        <f t="shared" si="4"/>
        <v>0</v>
      </c>
      <c r="N24" s="41">
        <v>0</v>
      </c>
      <c r="O24" s="41">
        <f t="shared" si="5"/>
        <v>0</v>
      </c>
      <c r="P24" s="41">
        <v>0</v>
      </c>
      <c r="Q24" s="41">
        <f t="shared" si="6"/>
        <v>0</v>
      </c>
      <c r="R24" s="38">
        <f t="shared" si="8"/>
        <v>4111</v>
      </c>
      <c r="S24" s="41">
        <f t="shared" si="7"/>
        <v>1.291143216080402</v>
      </c>
    </row>
    <row r="25" spans="1:19" ht="12.75">
      <c r="A25" s="20">
        <v>22</v>
      </c>
      <c r="B25" s="54" t="s">
        <v>28</v>
      </c>
      <c r="C25" s="52">
        <v>3313</v>
      </c>
      <c r="D25" s="37">
        <v>5767</v>
      </c>
      <c r="E25" s="37">
        <f t="shared" si="0"/>
        <v>1.740718382130999</v>
      </c>
      <c r="F25" s="37">
        <v>50904</v>
      </c>
      <c r="G25" s="37">
        <f t="shared" si="1"/>
        <v>15.36492604889828</v>
      </c>
      <c r="H25" s="37">
        <v>0</v>
      </c>
      <c r="I25" s="37">
        <f t="shared" si="2"/>
        <v>0</v>
      </c>
      <c r="J25" s="37">
        <v>89512</v>
      </c>
      <c r="K25" s="37">
        <f t="shared" si="3"/>
        <v>27.018412315122244</v>
      </c>
      <c r="L25" s="37">
        <v>0</v>
      </c>
      <c r="M25" s="37">
        <f t="shared" si="4"/>
        <v>0</v>
      </c>
      <c r="N25" s="37">
        <v>0</v>
      </c>
      <c r="O25" s="37">
        <f t="shared" si="5"/>
        <v>0</v>
      </c>
      <c r="P25" s="37">
        <v>0</v>
      </c>
      <c r="Q25" s="37">
        <f t="shared" si="6"/>
        <v>0</v>
      </c>
      <c r="R25" s="38">
        <f t="shared" si="8"/>
        <v>146183</v>
      </c>
      <c r="S25" s="37">
        <f t="shared" si="7"/>
        <v>44.124056746151524</v>
      </c>
    </row>
    <row r="26" spans="1:19" ht="12.75">
      <c r="A26" s="20">
        <v>23</v>
      </c>
      <c r="B26" s="54" t="s">
        <v>29</v>
      </c>
      <c r="C26" s="52">
        <v>13704</v>
      </c>
      <c r="D26" s="37">
        <v>0</v>
      </c>
      <c r="E26" s="37">
        <f t="shared" si="0"/>
        <v>0</v>
      </c>
      <c r="F26" s="37">
        <v>126263</v>
      </c>
      <c r="G26" s="37">
        <f t="shared" si="1"/>
        <v>9.213587273788676</v>
      </c>
      <c r="H26" s="37">
        <v>47776</v>
      </c>
      <c r="I26" s="37">
        <f t="shared" si="2"/>
        <v>3.4862813776999415</v>
      </c>
      <c r="J26" s="37">
        <v>180249</v>
      </c>
      <c r="K26" s="37">
        <f t="shared" si="3"/>
        <v>13.153021015761821</v>
      </c>
      <c r="L26" s="37">
        <v>34542</v>
      </c>
      <c r="M26" s="37">
        <f t="shared" si="4"/>
        <v>2.5205779334500877</v>
      </c>
      <c r="N26" s="37">
        <v>373601</v>
      </c>
      <c r="O26" s="37">
        <f t="shared" si="5"/>
        <v>27.262186223000583</v>
      </c>
      <c r="P26" s="37">
        <v>0</v>
      </c>
      <c r="Q26" s="37">
        <f t="shared" si="6"/>
        <v>0</v>
      </c>
      <c r="R26" s="38">
        <f t="shared" si="8"/>
        <v>762431</v>
      </c>
      <c r="S26" s="37">
        <f t="shared" si="7"/>
        <v>55.63565382370111</v>
      </c>
    </row>
    <row r="27" spans="1:19" ht="12.75">
      <c r="A27" s="20">
        <v>24</v>
      </c>
      <c r="B27" s="54" t="s">
        <v>30</v>
      </c>
      <c r="C27" s="52">
        <v>4569</v>
      </c>
      <c r="D27" s="37">
        <v>12935</v>
      </c>
      <c r="E27" s="37">
        <f t="shared" si="0"/>
        <v>2.831035237469906</v>
      </c>
      <c r="F27" s="37">
        <v>55251</v>
      </c>
      <c r="G27" s="37">
        <f t="shared" si="1"/>
        <v>12.09258043335522</v>
      </c>
      <c r="H27" s="37">
        <v>179512</v>
      </c>
      <c r="I27" s="37">
        <f t="shared" si="2"/>
        <v>39.289122346246444</v>
      </c>
      <c r="J27" s="37">
        <v>1274907</v>
      </c>
      <c r="K27" s="37">
        <f t="shared" si="3"/>
        <v>279.03414313854233</v>
      </c>
      <c r="L27" s="37">
        <v>159119</v>
      </c>
      <c r="M27" s="37">
        <f t="shared" si="4"/>
        <v>34.825782446924926</v>
      </c>
      <c r="N27" s="37">
        <v>135800</v>
      </c>
      <c r="O27" s="37">
        <f t="shared" si="5"/>
        <v>29.722039833661633</v>
      </c>
      <c r="P27" s="37">
        <v>0</v>
      </c>
      <c r="Q27" s="37">
        <f t="shared" si="6"/>
        <v>0</v>
      </c>
      <c r="R27" s="38">
        <f t="shared" si="8"/>
        <v>1817524</v>
      </c>
      <c r="S27" s="37">
        <f t="shared" si="7"/>
        <v>397.7947034362005</v>
      </c>
    </row>
    <row r="28" spans="1:19" ht="12.75">
      <c r="A28" s="21">
        <v>25</v>
      </c>
      <c r="B28" s="56" t="s">
        <v>31</v>
      </c>
      <c r="C28" s="51">
        <v>2265</v>
      </c>
      <c r="D28" s="34">
        <v>12818</v>
      </c>
      <c r="E28" s="34">
        <f t="shared" si="0"/>
        <v>5.65916114790287</v>
      </c>
      <c r="F28" s="34">
        <v>256808</v>
      </c>
      <c r="G28" s="34">
        <f t="shared" si="1"/>
        <v>113.38101545253863</v>
      </c>
      <c r="H28" s="34">
        <v>0</v>
      </c>
      <c r="I28" s="34">
        <f t="shared" si="2"/>
        <v>0</v>
      </c>
      <c r="J28" s="34">
        <v>486999</v>
      </c>
      <c r="K28" s="34">
        <f t="shared" si="3"/>
        <v>215.01059602649008</v>
      </c>
      <c r="L28" s="34">
        <v>0</v>
      </c>
      <c r="M28" s="34">
        <f t="shared" si="4"/>
        <v>0</v>
      </c>
      <c r="N28" s="34">
        <v>0</v>
      </c>
      <c r="O28" s="34">
        <f t="shared" si="5"/>
        <v>0</v>
      </c>
      <c r="P28" s="34">
        <v>0</v>
      </c>
      <c r="Q28" s="34">
        <f t="shared" si="6"/>
        <v>0</v>
      </c>
      <c r="R28" s="35">
        <f t="shared" si="8"/>
        <v>756625</v>
      </c>
      <c r="S28" s="34">
        <f t="shared" si="7"/>
        <v>334.0507726269316</v>
      </c>
    </row>
    <row r="29" spans="1:19" ht="12.75">
      <c r="A29" s="45">
        <v>26</v>
      </c>
      <c r="B29" s="55" t="s">
        <v>114</v>
      </c>
      <c r="C29" s="52">
        <v>45704</v>
      </c>
      <c r="D29" s="41">
        <v>30606</v>
      </c>
      <c r="E29" s="41">
        <f t="shared" si="0"/>
        <v>0.6696569228076317</v>
      </c>
      <c r="F29" s="41">
        <v>413295</v>
      </c>
      <c r="G29" s="41">
        <f t="shared" si="1"/>
        <v>9.042862769123053</v>
      </c>
      <c r="H29" s="41">
        <v>0</v>
      </c>
      <c r="I29" s="41">
        <f t="shared" si="2"/>
        <v>0</v>
      </c>
      <c r="J29" s="41">
        <v>277572</v>
      </c>
      <c r="K29" s="41">
        <f t="shared" si="3"/>
        <v>6.0732539821459826</v>
      </c>
      <c r="L29" s="41">
        <v>50484</v>
      </c>
      <c r="M29" s="41">
        <f t="shared" si="4"/>
        <v>1.1045860318571679</v>
      </c>
      <c r="N29" s="41">
        <v>598179</v>
      </c>
      <c r="O29" s="41">
        <f t="shared" si="5"/>
        <v>13.088110449851216</v>
      </c>
      <c r="P29" s="41">
        <v>0</v>
      </c>
      <c r="Q29" s="41">
        <f t="shared" si="6"/>
        <v>0</v>
      </c>
      <c r="R29" s="38">
        <f t="shared" si="8"/>
        <v>1370136</v>
      </c>
      <c r="S29" s="41">
        <f t="shared" si="7"/>
        <v>29.97847015578505</v>
      </c>
    </row>
    <row r="30" spans="1:19" ht="12.75">
      <c r="A30" s="20">
        <v>27</v>
      </c>
      <c r="B30" s="54" t="s">
        <v>85</v>
      </c>
      <c r="C30" s="52">
        <v>5822</v>
      </c>
      <c r="D30" s="37">
        <v>0</v>
      </c>
      <c r="E30" s="37">
        <f t="shared" si="0"/>
        <v>0</v>
      </c>
      <c r="F30" s="37">
        <v>0</v>
      </c>
      <c r="G30" s="37">
        <f t="shared" si="1"/>
        <v>0</v>
      </c>
      <c r="H30" s="37">
        <v>17326</v>
      </c>
      <c r="I30" s="37">
        <f t="shared" si="2"/>
        <v>2.975953280659567</v>
      </c>
      <c r="J30" s="37">
        <v>531994</v>
      </c>
      <c r="K30" s="37">
        <f t="shared" si="3"/>
        <v>91.37650291995878</v>
      </c>
      <c r="L30" s="37">
        <v>5189</v>
      </c>
      <c r="M30" s="37">
        <f t="shared" si="4"/>
        <v>0.891274476125043</v>
      </c>
      <c r="N30" s="37">
        <v>0</v>
      </c>
      <c r="O30" s="37">
        <f t="shared" si="5"/>
        <v>0</v>
      </c>
      <c r="P30" s="37">
        <v>0</v>
      </c>
      <c r="Q30" s="37">
        <f t="shared" si="6"/>
        <v>0</v>
      </c>
      <c r="R30" s="38">
        <f t="shared" si="8"/>
        <v>554509</v>
      </c>
      <c r="S30" s="37">
        <f t="shared" si="7"/>
        <v>95.24373067674338</v>
      </c>
    </row>
    <row r="31" spans="1:19" ht="12.75">
      <c r="A31" s="20">
        <v>28</v>
      </c>
      <c r="B31" s="54" t="s">
        <v>32</v>
      </c>
      <c r="C31" s="52">
        <v>30451</v>
      </c>
      <c r="D31" s="37">
        <v>0</v>
      </c>
      <c r="E31" s="37">
        <f t="shared" si="0"/>
        <v>0</v>
      </c>
      <c r="F31" s="37">
        <v>616985</v>
      </c>
      <c r="G31" s="37">
        <f t="shared" si="1"/>
        <v>20.26156776460543</v>
      </c>
      <c r="H31" s="37">
        <v>0</v>
      </c>
      <c r="I31" s="37">
        <f t="shared" si="2"/>
        <v>0</v>
      </c>
      <c r="J31" s="37">
        <v>553568</v>
      </c>
      <c r="K31" s="37">
        <f t="shared" si="3"/>
        <v>18.17897605989951</v>
      </c>
      <c r="L31" s="37">
        <v>46148</v>
      </c>
      <c r="M31" s="37">
        <f t="shared" si="4"/>
        <v>1.515483892154609</v>
      </c>
      <c r="N31" s="37">
        <v>180571</v>
      </c>
      <c r="O31" s="37">
        <f t="shared" si="5"/>
        <v>5.929887360021017</v>
      </c>
      <c r="P31" s="37">
        <v>0</v>
      </c>
      <c r="Q31" s="37">
        <f t="shared" si="6"/>
        <v>0</v>
      </c>
      <c r="R31" s="38">
        <f t="shared" si="8"/>
        <v>1397272</v>
      </c>
      <c r="S31" s="37">
        <f t="shared" si="7"/>
        <v>45.88591507668057</v>
      </c>
    </row>
    <row r="32" spans="1:19" ht="12.75">
      <c r="A32" s="20">
        <v>29</v>
      </c>
      <c r="B32" s="54" t="s">
        <v>115</v>
      </c>
      <c r="C32" s="52">
        <v>14356</v>
      </c>
      <c r="D32" s="37">
        <v>0</v>
      </c>
      <c r="E32" s="37">
        <f t="shared" si="0"/>
        <v>0</v>
      </c>
      <c r="F32" s="37">
        <v>610280</v>
      </c>
      <c r="G32" s="37">
        <f t="shared" si="1"/>
        <v>42.51044859292282</v>
      </c>
      <c r="H32" s="37">
        <v>0</v>
      </c>
      <c r="I32" s="37">
        <f t="shared" si="2"/>
        <v>0</v>
      </c>
      <c r="J32" s="37">
        <v>99949</v>
      </c>
      <c r="K32" s="37">
        <f t="shared" si="3"/>
        <v>6.962176093619393</v>
      </c>
      <c r="L32" s="37">
        <v>5473</v>
      </c>
      <c r="M32" s="37">
        <f t="shared" si="4"/>
        <v>0.3812343271106158</v>
      </c>
      <c r="N32" s="37">
        <v>1136518</v>
      </c>
      <c r="O32" s="37">
        <f t="shared" si="5"/>
        <v>79.1667595430482</v>
      </c>
      <c r="P32" s="37">
        <v>0</v>
      </c>
      <c r="Q32" s="37">
        <f t="shared" si="6"/>
        <v>0</v>
      </c>
      <c r="R32" s="38">
        <f t="shared" si="8"/>
        <v>1852220</v>
      </c>
      <c r="S32" s="37">
        <f t="shared" si="7"/>
        <v>129.02061855670104</v>
      </c>
    </row>
    <row r="33" spans="1:19" ht="12.75">
      <c r="A33" s="21">
        <v>30</v>
      </c>
      <c r="B33" s="56" t="s">
        <v>33</v>
      </c>
      <c r="C33" s="51">
        <v>2649</v>
      </c>
      <c r="D33" s="34">
        <v>0</v>
      </c>
      <c r="E33" s="34">
        <f t="shared" si="0"/>
        <v>0</v>
      </c>
      <c r="F33" s="34">
        <v>0</v>
      </c>
      <c r="G33" s="34">
        <f t="shared" si="1"/>
        <v>0</v>
      </c>
      <c r="H33" s="34">
        <v>0</v>
      </c>
      <c r="I33" s="34">
        <f t="shared" si="2"/>
        <v>0</v>
      </c>
      <c r="J33" s="34">
        <v>16117</v>
      </c>
      <c r="K33" s="34">
        <f t="shared" si="3"/>
        <v>6.084182710456776</v>
      </c>
      <c r="L33" s="34">
        <v>13739</v>
      </c>
      <c r="M33" s="34">
        <f t="shared" si="4"/>
        <v>5.186485466213665</v>
      </c>
      <c r="N33" s="34">
        <v>0</v>
      </c>
      <c r="O33" s="34">
        <f t="shared" si="5"/>
        <v>0</v>
      </c>
      <c r="P33" s="34">
        <v>0</v>
      </c>
      <c r="Q33" s="34">
        <f t="shared" si="6"/>
        <v>0</v>
      </c>
      <c r="R33" s="35">
        <f t="shared" si="8"/>
        <v>29856</v>
      </c>
      <c r="S33" s="34">
        <f t="shared" si="7"/>
        <v>11.270668176670442</v>
      </c>
    </row>
    <row r="34" spans="1:19" ht="12.75">
      <c r="A34" s="45">
        <v>31</v>
      </c>
      <c r="B34" s="55" t="s">
        <v>34</v>
      </c>
      <c r="C34" s="52">
        <v>6620</v>
      </c>
      <c r="D34" s="41">
        <v>19305</v>
      </c>
      <c r="E34" s="41">
        <f t="shared" si="0"/>
        <v>2.9161631419939575</v>
      </c>
      <c r="F34" s="41">
        <v>13734</v>
      </c>
      <c r="G34" s="41">
        <f t="shared" si="1"/>
        <v>2.0746223564954684</v>
      </c>
      <c r="H34" s="41">
        <v>0</v>
      </c>
      <c r="I34" s="41">
        <f t="shared" si="2"/>
        <v>0</v>
      </c>
      <c r="J34" s="41">
        <v>442703</v>
      </c>
      <c r="K34" s="41">
        <f t="shared" si="3"/>
        <v>66.87356495468278</v>
      </c>
      <c r="L34" s="41">
        <v>799</v>
      </c>
      <c r="M34" s="41">
        <f t="shared" si="4"/>
        <v>0.12069486404833837</v>
      </c>
      <c r="N34" s="41">
        <v>2400</v>
      </c>
      <c r="O34" s="41">
        <f t="shared" si="5"/>
        <v>0.36253776435045315</v>
      </c>
      <c r="P34" s="41">
        <v>0</v>
      </c>
      <c r="Q34" s="41">
        <f t="shared" si="6"/>
        <v>0</v>
      </c>
      <c r="R34" s="38">
        <f t="shared" si="8"/>
        <v>478941</v>
      </c>
      <c r="S34" s="41">
        <f t="shared" si="7"/>
        <v>72.347583081571</v>
      </c>
    </row>
    <row r="35" spans="1:19" ht="12.75">
      <c r="A35" s="20">
        <v>32</v>
      </c>
      <c r="B35" s="54" t="s">
        <v>35</v>
      </c>
      <c r="C35" s="52">
        <v>24773</v>
      </c>
      <c r="D35" s="37">
        <v>0</v>
      </c>
      <c r="E35" s="37">
        <f t="shared" si="0"/>
        <v>0</v>
      </c>
      <c r="F35" s="37">
        <v>60500</v>
      </c>
      <c r="G35" s="37">
        <f t="shared" si="1"/>
        <v>2.442174948532677</v>
      </c>
      <c r="H35" s="37">
        <v>13526357</v>
      </c>
      <c r="I35" s="37">
        <f t="shared" si="2"/>
        <v>546.0120695918944</v>
      </c>
      <c r="J35" s="37">
        <v>516504</v>
      </c>
      <c r="K35" s="37">
        <f t="shared" si="3"/>
        <v>20.849473216808622</v>
      </c>
      <c r="L35" s="37">
        <v>99140</v>
      </c>
      <c r="M35" s="37">
        <f t="shared" si="4"/>
        <v>4.001937593347596</v>
      </c>
      <c r="N35" s="37">
        <v>0</v>
      </c>
      <c r="O35" s="37">
        <f t="shared" si="5"/>
        <v>0</v>
      </c>
      <c r="P35" s="37">
        <v>189046</v>
      </c>
      <c r="Q35" s="37">
        <f t="shared" si="6"/>
        <v>7.631130666451378</v>
      </c>
      <c r="R35" s="38">
        <f t="shared" si="8"/>
        <v>14391547</v>
      </c>
      <c r="S35" s="37">
        <f t="shared" si="7"/>
        <v>580.9367860170347</v>
      </c>
    </row>
    <row r="36" spans="1:19" ht="12.75">
      <c r="A36" s="20">
        <v>33</v>
      </c>
      <c r="B36" s="54" t="s">
        <v>36</v>
      </c>
      <c r="C36" s="52">
        <v>1938</v>
      </c>
      <c r="D36" s="37">
        <v>0</v>
      </c>
      <c r="E36" s="37">
        <f t="shared" si="0"/>
        <v>0</v>
      </c>
      <c r="F36" s="37">
        <v>0</v>
      </c>
      <c r="G36" s="37">
        <f t="shared" si="1"/>
        <v>0</v>
      </c>
      <c r="H36" s="37">
        <v>0</v>
      </c>
      <c r="I36" s="37">
        <f t="shared" si="2"/>
        <v>0</v>
      </c>
      <c r="J36" s="37">
        <v>238791</v>
      </c>
      <c r="K36" s="37">
        <f t="shared" si="3"/>
        <v>123.21517027863777</v>
      </c>
      <c r="L36" s="37">
        <v>14952</v>
      </c>
      <c r="M36" s="37">
        <f t="shared" si="4"/>
        <v>7.715170278637771</v>
      </c>
      <c r="N36" s="37">
        <v>18900</v>
      </c>
      <c r="O36" s="37">
        <f t="shared" si="5"/>
        <v>9.75232198142415</v>
      </c>
      <c r="P36" s="37">
        <v>0</v>
      </c>
      <c r="Q36" s="37">
        <f t="shared" si="6"/>
        <v>0</v>
      </c>
      <c r="R36" s="38">
        <f t="shared" si="8"/>
        <v>272643</v>
      </c>
      <c r="S36" s="37">
        <f t="shared" si="7"/>
        <v>140.6826625386997</v>
      </c>
    </row>
    <row r="37" spans="1:19" ht="12.75">
      <c r="A37" s="20">
        <v>34</v>
      </c>
      <c r="B37" s="54" t="s">
        <v>37</v>
      </c>
      <c r="C37" s="52">
        <v>4399</v>
      </c>
      <c r="D37" s="37">
        <v>0</v>
      </c>
      <c r="E37" s="37">
        <f t="shared" si="0"/>
        <v>0</v>
      </c>
      <c r="F37" s="37">
        <v>18800</v>
      </c>
      <c r="G37" s="37">
        <f t="shared" si="1"/>
        <v>4.273698567856331</v>
      </c>
      <c r="H37" s="37">
        <v>0</v>
      </c>
      <c r="I37" s="37">
        <f t="shared" si="2"/>
        <v>0</v>
      </c>
      <c r="J37" s="37">
        <v>51965</v>
      </c>
      <c r="K37" s="37">
        <f t="shared" si="3"/>
        <v>11.812912025460331</v>
      </c>
      <c r="L37" s="37">
        <v>6388</v>
      </c>
      <c r="M37" s="37">
        <f t="shared" si="4"/>
        <v>1.4521482155035235</v>
      </c>
      <c r="N37" s="37">
        <v>0</v>
      </c>
      <c r="O37" s="37">
        <f t="shared" si="5"/>
        <v>0</v>
      </c>
      <c r="P37" s="37">
        <v>0</v>
      </c>
      <c r="Q37" s="37">
        <f t="shared" si="6"/>
        <v>0</v>
      </c>
      <c r="R37" s="38">
        <f t="shared" si="8"/>
        <v>77153</v>
      </c>
      <c r="S37" s="37">
        <f t="shared" si="7"/>
        <v>17.538758808820187</v>
      </c>
    </row>
    <row r="38" spans="1:19" ht="12.75">
      <c r="A38" s="21">
        <v>35</v>
      </c>
      <c r="B38" s="56" t="s">
        <v>38</v>
      </c>
      <c r="C38" s="51">
        <v>6802</v>
      </c>
      <c r="D38" s="34">
        <v>30592</v>
      </c>
      <c r="E38" s="34">
        <f t="shared" si="0"/>
        <v>4.497500735077918</v>
      </c>
      <c r="F38" s="34">
        <v>0</v>
      </c>
      <c r="G38" s="34">
        <f t="shared" si="1"/>
        <v>0</v>
      </c>
      <c r="H38" s="34">
        <v>0</v>
      </c>
      <c r="I38" s="34">
        <f t="shared" si="2"/>
        <v>0</v>
      </c>
      <c r="J38" s="34">
        <v>23595</v>
      </c>
      <c r="K38" s="34">
        <f t="shared" si="3"/>
        <v>3.468832696265804</v>
      </c>
      <c r="L38" s="34">
        <v>25378</v>
      </c>
      <c r="M38" s="34">
        <f t="shared" si="4"/>
        <v>3.7309614819170833</v>
      </c>
      <c r="N38" s="34">
        <v>22500</v>
      </c>
      <c r="O38" s="34">
        <f t="shared" si="5"/>
        <v>3.3078506321670096</v>
      </c>
      <c r="P38" s="34">
        <v>0</v>
      </c>
      <c r="Q38" s="34">
        <f t="shared" si="6"/>
        <v>0</v>
      </c>
      <c r="R38" s="35">
        <f t="shared" si="8"/>
        <v>102065</v>
      </c>
      <c r="S38" s="34">
        <f t="shared" si="7"/>
        <v>15.005145545427816</v>
      </c>
    </row>
    <row r="39" spans="1:19" ht="12.75">
      <c r="A39" s="45">
        <v>36</v>
      </c>
      <c r="B39" s="55" t="s">
        <v>86</v>
      </c>
      <c r="C39" s="52">
        <v>10881</v>
      </c>
      <c r="D39" s="41">
        <v>87300</v>
      </c>
      <c r="E39" s="41">
        <f t="shared" si="0"/>
        <v>8.023159636062863</v>
      </c>
      <c r="F39" s="41">
        <v>6717518</v>
      </c>
      <c r="G39" s="41">
        <f t="shared" si="1"/>
        <v>617.3621909750942</v>
      </c>
      <c r="H39" s="41">
        <v>2130992</v>
      </c>
      <c r="I39" s="41">
        <f t="shared" si="2"/>
        <v>195.84523481297674</v>
      </c>
      <c r="J39" s="41">
        <v>635879</v>
      </c>
      <c r="K39" s="41">
        <f t="shared" si="3"/>
        <v>58.43938976197041</v>
      </c>
      <c r="L39" s="41">
        <v>48261</v>
      </c>
      <c r="M39" s="41">
        <f t="shared" si="4"/>
        <v>4.435346015991177</v>
      </c>
      <c r="N39" s="41">
        <v>374080</v>
      </c>
      <c r="O39" s="41">
        <f t="shared" si="5"/>
        <v>34.37919308887051</v>
      </c>
      <c r="P39" s="41">
        <v>0</v>
      </c>
      <c r="Q39" s="41">
        <f t="shared" si="6"/>
        <v>0</v>
      </c>
      <c r="R39" s="38">
        <f t="shared" si="8"/>
        <v>9994030</v>
      </c>
      <c r="S39" s="41">
        <f t="shared" si="7"/>
        <v>918.4845142909659</v>
      </c>
    </row>
    <row r="40" spans="1:19" ht="12.75">
      <c r="A40" s="20">
        <v>37</v>
      </c>
      <c r="B40" s="54" t="s">
        <v>39</v>
      </c>
      <c r="C40" s="52">
        <v>19718</v>
      </c>
      <c r="D40" s="37">
        <v>0</v>
      </c>
      <c r="E40" s="37">
        <f t="shared" si="0"/>
        <v>0</v>
      </c>
      <c r="F40" s="37">
        <v>12008</v>
      </c>
      <c r="G40" s="37">
        <f t="shared" si="1"/>
        <v>0.6089867126483416</v>
      </c>
      <c r="H40" s="37">
        <v>0</v>
      </c>
      <c r="I40" s="37">
        <f t="shared" si="2"/>
        <v>0</v>
      </c>
      <c r="J40" s="37">
        <v>1619886</v>
      </c>
      <c r="K40" s="37">
        <f t="shared" si="3"/>
        <v>82.1526523988234</v>
      </c>
      <c r="L40" s="37">
        <v>40035</v>
      </c>
      <c r="M40" s="37">
        <f t="shared" si="4"/>
        <v>2.0303783345166853</v>
      </c>
      <c r="N40" s="37">
        <v>0</v>
      </c>
      <c r="O40" s="37">
        <f t="shared" si="5"/>
        <v>0</v>
      </c>
      <c r="P40" s="37">
        <v>0</v>
      </c>
      <c r="Q40" s="37">
        <f t="shared" si="6"/>
        <v>0</v>
      </c>
      <c r="R40" s="38">
        <f t="shared" si="8"/>
        <v>1671929</v>
      </c>
      <c r="S40" s="37">
        <f t="shared" si="7"/>
        <v>84.79201744598844</v>
      </c>
    </row>
    <row r="41" spans="1:19" ht="12.75">
      <c r="A41" s="20">
        <v>38</v>
      </c>
      <c r="B41" s="54" t="s">
        <v>95</v>
      </c>
      <c r="C41" s="52">
        <v>3879</v>
      </c>
      <c r="D41" s="37">
        <v>0</v>
      </c>
      <c r="E41" s="37">
        <f t="shared" si="0"/>
        <v>0</v>
      </c>
      <c r="F41" s="37">
        <v>0</v>
      </c>
      <c r="G41" s="37">
        <f t="shared" si="1"/>
        <v>0</v>
      </c>
      <c r="H41" s="37">
        <v>33786</v>
      </c>
      <c r="I41" s="37">
        <f t="shared" si="2"/>
        <v>8.70997679814385</v>
      </c>
      <c r="J41" s="37">
        <v>307935</v>
      </c>
      <c r="K41" s="37">
        <f t="shared" si="3"/>
        <v>79.38515081206496</v>
      </c>
      <c r="L41" s="37">
        <v>15291</v>
      </c>
      <c r="M41" s="37">
        <f t="shared" si="4"/>
        <v>3.9419953596287702</v>
      </c>
      <c r="N41" s="37">
        <v>0</v>
      </c>
      <c r="O41" s="37">
        <f t="shared" si="5"/>
        <v>0</v>
      </c>
      <c r="P41" s="37">
        <v>0</v>
      </c>
      <c r="Q41" s="37">
        <f t="shared" si="6"/>
        <v>0</v>
      </c>
      <c r="R41" s="38">
        <f t="shared" si="8"/>
        <v>357012</v>
      </c>
      <c r="S41" s="37">
        <f t="shared" si="7"/>
        <v>92.03712296983758</v>
      </c>
    </row>
    <row r="42" spans="1:19" ht="12.75">
      <c r="A42" s="20">
        <v>39</v>
      </c>
      <c r="B42" s="54" t="s">
        <v>40</v>
      </c>
      <c r="C42" s="52">
        <v>2884</v>
      </c>
      <c r="D42" s="37">
        <v>0</v>
      </c>
      <c r="E42" s="37">
        <f t="shared" si="0"/>
        <v>0</v>
      </c>
      <c r="F42" s="37">
        <v>30266</v>
      </c>
      <c r="G42" s="37">
        <f t="shared" si="1"/>
        <v>10.494452149791956</v>
      </c>
      <c r="H42" s="37">
        <v>0</v>
      </c>
      <c r="I42" s="37">
        <f t="shared" si="2"/>
        <v>0</v>
      </c>
      <c r="J42" s="37">
        <v>0</v>
      </c>
      <c r="K42" s="37">
        <f t="shared" si="3"/>
        <v>0</v>
      </c>
      <c r="L42" s="37">
        <v>0</v>
      </c>
      <c r="M42" s="37">
        <f t="shared" si="4"/>
        <v>0</v>
      </c>
      <c r="N42" s="37">
        <v>5900</v>
      </c>
      <c r="O42" s="37">
        <f t="shared" si="5"/>
        <v>2.045769764216366</v>
      </c>
      <c r="P42" s="37">
        <v>0</v>
      </c>
      <c r="Q42" s="37">
        <f t="shared" si="6"/>
        <v>0</v>
      </c>
      <c r="R42" s="38">
        <f t="shared" si="8"/>
        <v>36166</v>
      </c>
      <c r="S42" s="37">
        <f t="shared" si="7"/>
        <v>12.540221914008322</v>
      </c>
    </row>
    <row r="43" spans="1:19" ht="12.75">
      <c r="A43" s="21">
        <v>40</v>
      </c>
      <c r="B43" s="56" t="s">
        <v>41</v>
      </c>
      <c r="C43" s="51">
        <v>24061</v>
      </c>
      <c r="D43" s="34">
        <v>103558</v>
      </c>
      <c r="E43" s="34">
        <f t="shared" si="0"/>
        <v>4.303977390798387</v>
      </c>
      <c r="F43" s="34">
        <v>0</v>
      </c>
      <c r="G43" s="34">
        <f t="shared" si="1"/>
        <v>0</v>
      </c>
      <c r="H43" s="34">
        <v>9842405</v>
      </c>
      <c r="I43" s="34">
        <f t="shared" si="2"/>
        <v>409.06051286313954</v>
      </c>
      <c r="J43" s="34">
        <v>3946353</v>
      </c>
      <c r="K43" s="34">
        <f t="shared" si="3"/>
        <v>164.01450480029925</v>
      </c>
      <c r="L43" s="34">
        <v>61921</v>
      </c>
      <c r="M43" s="34">
        <f t="shared" si="4"/>
        <v>2.5735006857570344</v>
      </c>
      <c r="N43" s="34">
        <v>322620</v>
      </c>
      <c r="O43" s="34">
        <f t="shared" si="5"/>
        <v>13.408420265159387</v>
      </c>
      <c r="P43" s="34">
        <v>0</v>
      </c>
      <c r="Q43" s="34">
        <f t="shared" si="6"/>
        <v>0</v>
      </c>
      <c r="R43" s="35">
        <f t="shared" si="8"/>
        <v>14276857</v>
      </c>
      <c r="S43" s="34">
        <f t="shared" si="7"/>
        <v>593.3609160051535</v>
      </c>
    </row>
    <row r="44" spans="1:19" ht="12.75">
      <c r="A44" s="45">
        <v>41</v>
      </c>
      <c r="B44" s="55" t="s">
        <v>42</v>
      </c>
      <c r="C44" s="52">
        <v>1497</v>
      </c>
      <c r="D44" s="41">
        <v>0</v>
      </c>
      <c r="E44" s="41">
        <f t="shared" si="0"/>
        <v>0</v>
      </c>
      <c r="F44" s="41">
        <v>0</v>
      </c>
      <c r="G44" s="41">
        <f t="shared" si="1"/>
        <v>0</v>
      </c>
      <c r="H44" s="41">
        <v>843102</v>
      </c>
      <c r="I44" s="41">
        <f t="shared" si="2"/>
        <v>563.1943887775551</v>
      </c>
      <c r="J44" s="41">
        <v>405054</v>
      </c>
      <c r="K44" s="41">
        <f t="shared" si="3"/>
        <v>270.57715430861725</v>
      </c>
      <c r="L44" s="41">
        <v>0</v>
      </c>
      <c r="M44" s="41">
        <f t="shared" si="4"/>
        <v>0</v>
      </c>
      <c r="N44" s="41">
        <v>25145</v>
      </c>
      <c r="O44" s="41">
        <f t="shared" si="5"/>
        <v>16.79692718770875</v>
      </c>
      <c r="P44" s="41">
        <v>0</v>
      </c>
      <c r="Q44" s="41">
        <f t="shared" si="6"/>
        <v>0</v>
      </c>
      <c r="R44" s="38">
        <f t="shared" si="8"/>
        <v>1273301</v>
      </c>
      <c r="S44" s="41">
        <f t="shared" si="7"/>
        <v>850.5684702738811</v>
      </c>
    </row>
    <row r="45" spans="1:19" ht="12.75">
      <c r="A45" s="20">
        <v>42</v>
      </c>
      <c r="B45" s="54" t="s">
        <v>43</v>
      </c>
      <c r="C45" s="52">
        <v>3428</v>
      </c>
      <c r="D45" s="37">
        <v>0</v>
      </c>
      <c r="E45" s="37">
        <f t="shared" si="0"/>
        <v>0</v>
      </c>
      <c r="F45" s="37">
        <v>0</v>
      </c>
      <c r="G45" s="37">
        <f t="shared" si="1"/>
        <v>0</v>
      </c>
      <c r="H45" s="37">
        <v>0</v>
      </c>
      <c r="I45" s="37">
        <f t="shared" si="2"/>
        <v>0</v>
      </c>
      <c r="J45" s="37">
        <v>640130</v>
      </c>
      <c r="K45" s="37">
        <f t="shared" si="3"/>
        <v>186.73570595099184</v>
      </c>
      <c r="L45" s="37">
        <v>0</v>
      </c>
      <c r="M45" s="37">
        <f t="shared" si="4"/>
        <v>0</v>
      </c>
      <c r="N45" s="37">
        <v>0</v>
      </c>
      <c r="O45" s="37">
        <f t="shared" si="5"/>
        <v>0</v>
      </c>
      <c r="P45" s="37">
        <v>0</v>
      </c>
      <c r="Q45" s="37">
        <f t="shared" si="6"/>
        <v>0</v>
      </c>
      <c r="R45" s="38">
        <f t="shared" si="8"/>
        <v>640130</v>
      </c>
      <c r="S45" s="37">
        <f t="shared" si="7"/>
        <v>186.73570595099184</v>
      </c>
    </row>
    <row r="46" spans="1:19" ht="12.75">
      <c r="A46" s="20">
        <v>43</v>
      </c>
      <c r="B46" s="54" t="s">
        <v>44</v>
      </c>
      <c r="C46" s="52">
        <v>4271</v>
      </c>
      <c r="D46" s="37">
        <v>0</v>
      </c>
      <c r="E46" s="37">
        <f t="shared" si="0"/>
        <v>0</v>
      </c>
      <c r="F46" s="37">
        <v>0</v>
      </c>
      <c r="G46" s="37">
        <f t="shared" si="1"/>
        <v>0</v>
      </c>
      <c r="H46" s="37">
        <v>64910</v>
      </c>
      <c r="I46" s="37">
        <f t="shared" si="2"/>
        <v>15.197845937719503</v>
      </c>
      <c r="J46" s="37">
        <v>879001</v>
      </c>
      <c r="K46" s="37">
        <f t="shared" si="3"/>
        <v>205.80683680636852</v>
      </c>
      <c r="L46" s="37">
        <v>62683</v>
      </c>
      <c r="M46" s="37">
        <f t="shared" si="4"/>
        <v>14.67642238351674</v>
      </c>
      <c r="N46" s="37">
        <v>48923</v>
      </c>
      <c r="O46" s="37">
        <f t="shared" si="5"/>
        <v>11.454694450948256</v>
      </c>
      <c r="P46" s="37">
        <v>0</v>
      </c>
      <c r="Q46" s="37">
        <f t="shared" si="6"/>
        <v>0</v>
      </c>
      <c r="R46" s="38">
        <f t="shared" si="8"/>
        <v>1055517</v>
      </c>
      <c r="S46" s="37">
        <f t="shared" si="7"/>
        <v>247.13579957855302</v>
      </c>
    </row>
    <row r="47" spans="1:19" ht="12.75">
      <c r="A47" s="20">
        <v>44</v>
      </c>
      <c r="B47" s="54" t="s">
        <v>96</v>
      </c>
      <c r="C47" s="52">
        <v>6285</v>
      </c>
      <c r="D47" s="37">
        <v>17738</v>
      </c>
      <c r="E47" s="37">
        <f t="shared" si="0"/>
        <v>2.822275258552108</v>
      </c>
      <c r="F47" s="37">
        <v>141842</v>
      </c>
      <c r="G47" s="37">
        <f t="shared" si="1"/>
        <v>22.568337311058073</v>
      </c>
      <c r="H47" s="37">
        <v>0</v>
      </c>
      <c r="I47" s="37">
        <f t="shared" si="2"/>
        <v>0</v>
      </c>
      <c r="J47" s="37">
        <v>10555</v>
      </c>
      <c r="K47" s="37">
        <f t="shared" si="3"/>
        <v>1.6793953858392998</v>
      </c>
      <c r="L47" s="37">
        <v>519248</v>
      </c>
      <c r="M47" s="37">
        <f t="shared" si="4"/>
        <v>82.6170246618934</v>
      </c>
      <c r="N47" s="37">
        <v>0</v>
      </c>
      <c r="O47" s="37">
        <f t="shared" si="5"/>
        <v>0</v>
      </c>
      <c r="P47" s="37">
        <v>0</v>
      </c>
      <c r="Q47" s="37">
        <f t="shared" si="6"/>
        <v>0</v>
      </c>
      <c r="R47" s="38">
        <f t="shared" si="8"/>
        <v>689383</v>
      </c>
      <c r="S47" s="37">
        <f t="shared" si="7"/>
        <v>109.68703261734288</v>
      </c>
    </row>
    <row r="48" spans="1:19" ht="12.75">
      <c r="A48" s="21">
        <v>45</v>
      </c>
      <c r="B48" s="56" t="s">
        <v>87</v>
      </c>
      <c r="C48" s="51">
        <v>9743</v>
      </c>
      <c r="D48" s="34">
        <v>268436</v>
      </c>
      <c r="E48" s="34">
        <f t="shared" si="0"/>
        <v>27.55167812788669</v>
      </c>
      <c r="F48" s="34">
        <v>226978</v>
      </c>
      <c r="G48" s="34">
        <f t="shared" si="1"/>
        <v>23.296520578877143</v>
      </c>
      <c r="H48" s="34">
        <v>1338280</v>
      </c>
      <c r="I48" s="34">
        <f t="shared" si="2"/>
        <v>137.35810325361797</v>
      </c>
      <c r="J48" s="34">
        <v>1388938</v>
      </c>
      <c r="K48" s="34">
        <f t="shared" si="3"/>
        <v>142.55752848198708</v>
      </c>
      <c r="L48" s="34">
        <v>2635586</v>
      </c>
      <c r="M48" s="34">
        <f t="shared" si="4"/>
        <v>270.51072564918405</v>
      </c>
      <c r="N48" s="34">
        <v>24000</v>
      </c>
      <c r="O48" s="34">
        <f t="shared" si="5"/>
        <v>2.4633069896335833</v>
      </c>
      <c r="P48" s="34">
        <v>0</v>
      </c>
      <c r="Q48" s="34">
        <f t="shared" si="6"/>
        <v>0</v>
      </c>
      <c r="R48" s="35">
        <f t="shared" si="8"/>
        <v>5882218</v>
      </c>
      <c r="S48" s="34">
        <f t="shared" si="7"/>
        <v>603.7378630811864</v>
      </c>
    </row>
    <row r="49" spans="1:19" ht="12.75">
      <c r="A49" s="45">
        <v>46</v>
      </c>
      <c r="B49" s="55" t="s">
        <v>45</v>
      </c>
      <c r="C49" s="52">
        <v>803</v>
      </c>
      <c r="D49" s="41">
        <v>0</v>
      </c>
      <c r="E49" s="41">
        <f t="shared" si="0"/>
        <v>0</v>
      </c>
      <c r="F49" s="41">
        <v>0</v>
      </c>
      <c r="G49" s="41">
        <f t="shared" si="1"/>
        <v>0</v>
      </c>
      <c r="H49" s="41">
        <v>0</v>
      </c>
      <c r="I49" s="41">
        <f t="shared" si="2"/>
        <v>0</v>
      </c>
      <c r="J49" s="41">
        <v>67830</v>
      </c>
      <c r="K49" s="41">
        <f t="shared" si="3"/>
        <v>84.47073474470734</v>
      </c>
      <c r="L49" s="41">
        <v>0</v>
      </c>
      <c r="M49" s="41">
        <f t="shared" si="4"/>
        <v>0</v>
      </c>
      <c r="N49" s="41">
        <v>0</v>
      </c>
      <c r="O49" s="41">
        <f t="shared" si="5"/>
        <v>0</v>
      </c>
      <c r="P49" s="41">
        <v>0</v>
      </c>
      <c r="Q49" s="41">
        <f t="shared" si="6"/>
        <v>0</v>
      </c>
      <c r="R49" s="38">
        <f t="shared" si="8"/>
        <v>67830</v>
      </c>
      <c r="S49" s="41">
        <f t="shared" si="7"/>
        <v>84.47073474470734</v>
      </c>
    </row>
    <row r="50" spans="1:19" ht="12.75">
      <c r="A50" s="20">
        <v>47</v>
      </c>
      <c r="B50" s="54" t="s">
        <v>46</v>
      </c>
      <c r="C50" s="52">
        <v>3803</v>
      </c>
      <c r="D50" s="37">
        <v>0</v>
      </c>
      <c r="E50" s="37">
        <f t="shared" si="0"/>
        <v>0</v>
      </c>
      <c r="F50" s="37">
        <v>1423329</v>
      </c>
      <c r="G50" s="37">
        <f t="shared" si="1"/>
        <v>374.2647909545096</v>
      </c>
      <c r="H50" s="37">
        <v>2303159</v>
      </c>
      <c r="I50" s="37">
        <f t="shared" si="2"/>
        <v>605.6163555088089</v>
      </c>
      <c r="J50" s="37">
        <v>241772</v>
      </c>
      <c r="K50" s="37">
        <f t="shared" si="3"/>
        <v>63.57402051012359</v>
      </c>
      <c r="L50" s="37">
        <v>564777</v>
      </c>
      <c r="M50" s="37">
        <f t="shared" si="4"/>
        <v>148.50828293452537</v>
      </c>
      <c r="N50" s="37">
        <v>64723</v>
      </c>
      <c r="O50" s="37">
        <f t="shared" si="5"/>
        <v>17.018932421772284</v>
      </c>
      <c r="P50" s="37">
        <v>355400</v>
      </c>
      <c r="Q50" s="37">
        <f t="shared" si="6"/>
        <v>93.4525374704181</v>
      </c>
      <c r="R50" s="38">
        <f t="shared" si="8"/>
        <v>4953160</v>
      </c>
      <c r="S50" s="37">
        <f t="shared" si="7"/>
        <v>1302.4349198001578</v>
      </c>
    </row>
    <row r="51" spans="1:19" ht="12.75">
      <c r="A51" s="20">
        <v>48</v>
      </c>
      <c r="B51" s="54" t="s">
        <v>47</v>
      </c>
      <c r="C51" s="52">
        <v>6423</v>
      </c>
      <c r="D51" s="37">
        <v>0</v>
      </c>
      <c r="E51" s="37">
        <f t="shared" si="0"/>
        <v>0</v>
      </c>
      <c r="F51" s="37">
        <v>0</v>
      </c>
      <c r="G51" s="37">
        <f t="shared" si="1"/>
        <v>0</v>
      </c>
      <c r="H51" s="37">
        <v>11968046</v>
      </c>
      <c r="I51" s="37">
        <f t="shared" si="2"/>
        <v>1863.3109139031606</v>
      </c>
      <c r="J51" s="37">
        <v>92626</v>
      </c>
      <c r="K51" s="37">
        <f t="shared" si="3"/>
        <v>14.420987077689553</v>
      </c>
      <c r="L51" s="37">
        <v>24402</v>
      </c>
      <c r="M51" s="37">
        <f t="shared" si="4"/>
        <v>3.799159271368519</v>
      </c>
      <c r="N51" s="37">
        <v>202674</v>
      </c>
      <c r="O51" s="37">
        <f t="shared" si="5"/>
        <v>31.554413825315272</v>
      </c>
      <c r="P51" s="37">
        <v>0</v>
      </c>
      <c r="Q51" s="37">
        <f t="shared" si="6"/>
        <v>0</v>
      </c>
      <c r="R51" s="38">
        <f t="shared" si="8"/>
        <v>12287748</v>
      </c>
      <c r="S51" s="37">
        <f t="shared" si="7"/>
        <v>1913.085474077534</v>
      </c>
    </row>
    <row r="52" spans="1:19" ht="12.75">
      <c r="A52" s="20">
        <v>49</v>
      </c>
      <c r="B52" s="54" t="s">
        <v>48</v>
      </c>
      <c r="C52" s="52">
        <v>14922</v>
      </c>
      <c r="D52" s="37">
        <v>0</v>
      </c>
      <c r="E52" s="37">
        <f t="shared" si="0"/>
        <v>0</v>
      </c>
      <c r="F52" s="37">
        <v>0</v>
      </c>
      <c r="G52" s="37">
        <f t="shared" si="1"/>
        <v>0</v>
      </c>
      <c r="H52" s="37">
        <v>10589</v>
      </c>
      <c r="I52" s="37">
        <f t="shared" si="2"/>
        <v>0.7096233748827235</v>
      </c>
      <c r="J52" s="37">
        <v>1049039</v>
      </c>
      <c r="K52" s="37">
        <f t="shared" si="3"/>
        <v>70.30150113925747</v>
      </c>
      <c r="L52" s="37">
        <v>0</v>
      </c>
      <c r="M52" s="37">
        <f t="shared" si="4"/>
        <v>0</v>
      </c>
      <c r="N52" s="37">
        <v>873</v>
      </c>
      <c r="O52" s="37">
        <f t="shared" si="5"/>
        <v>0.05850422195416164</v>
      </c>
      <c r="P52" s="37">
        <v>0</v>
      </c>
      <c r="Q52" s="37">
        <f t="shared" si="6"/>
        <v>0</v>
      </c>
      <c r="R52" s="38">
        <f t="shared" si="8"/>
        <v>1060501</v>
      </c>
      <c r="S52" s="37">
        <f t="shared" si="7"/>
        <v>71.06962873609436</v>
      </c>
    </row>
    <row r="53" spans="1:19" ht="12.75">
      <c r="A53" s="21">
        <v>50</v>
      </c>
      <c r="B53" s="56" t="s">
        <v>49</v>
      </c>
      <c r="C53" s="51">
        <v>8413</v>
      </c>
      <c r="D53" s="34">
        <v>0</v>
      </c>
      <c r="E53" s="34">
        <f t="shared" si="0"/>
        <v>0</v>
      </c>
      <c r="F53" s="34">
        <v>7200</v>
      </c>
      <c r="G53" s="34">
        <f t="shared" si="1"/>
        <v>0.8558183763223582</v>
      </c>
      <c r="H53" s="34">
        <v>440000</v>
      </c>
      <c r="I53" s="34">
        <f t="shared" si="2"/>
        <v>52.300011886366335</v>
      </c>
      <c r="J53" s="34">
        <v>1037508</v>
      </c>
      <c r="K53" s="34">
        <f t="shared" si="3"/>
        <v>123.32200166409129</v>
      </c>
      <c r="L53" s="34">
        <v>0</v>
      </c>
      <c r="M53" s="34">
        <f t="shared" si="4"/>
        <v>0</v>
      </c>
      <c r="N53" s="34">
        <v>90000</v>
      </c>
      <c r="O53" s="34">
        <f t="shared" si="5"/>
        <v>10.697729704029479</v>
      </c>
      <c r="P53" s="34">
        <v>0</v>
      </c>
      <c r="Q53" s="34">
        <f t="shared" si="6"/>
        <v>0</v>
      </c>
      <c r="R53" s="35">
        <f t="shared" si="8"/>
        <v>1574708</v>
      </c>
      <c r="S53" s="34">
        <f t="shared" si="7"/>
        <v>187.17556163080945</v>
      </c>
    </row>
    <row r="54" spans="1:19" ht="12.75">
      <c r="A54" s="45">
        <v>51</v>
      </c>
      <c r="B54" s="55" t="s">
        <v>50</v>
      </c>
      <c r="C54" s="52">
        <v>9439</v>
      </c>
      <c r="D54" s="41">
        <v>164914</v>
      </c>
      <c r="E54" s="41">
        <f t="shared" si="0"/>
        <v>17.471554190062506</v>
      </c>
      <c r="F54" s="41">
        <v>152703</v>
      </c>
      <c r="G54" s="41">
        <f t="shared" si="1"/>
        <v>16.177879012607267</v>
      </c>
      <c r="H54" s="41">
        <v>0</v>
      </c>
      <c r="I54" s="41">
        <f t="shared" si="2"/>
        <v>0</v>
      </c>
      <c r="J54" s="41">
        <v>590149</v>
      </c>
      <c r="K54" s="41">
        <f t="shared" si="3"/>
        <v>62.5224070346435</v>
      </c>
      <c r="L54" s="41">
        <v>2525</v>
      </c>
      <c r="M54" s="41">
        <f t="shared" si="4"/>
        <v>0.2675071511812692</v>
      </c>
      <c r="N54" s="41">
        <v>73114</v>
      </c>
      <c r="O54" s="41">
        <f t="shared" si="5"/>
        <v>7.745947663947452</v>
      </c>
      <c r="P54" s="41">
        <v>0</v>
      </c>
      <c r="Q54" s="41">
        <f t="shared" si="6"/>
        <v>0</v>
      </c>
      <c r="R54" s="38">
        <f t="shared" si="8"/>
        <v>983405</v>
      </c>
      <c r="S54" s="41">
        <f t="shared" si="7"/>
        <v>104.185295052442</v>
      </c>
    </row>
    <row r="55" spans="1:19" ht="12.75">
      <c r="A55" s="20">
        <v>52</v>
      </c>
      <c r="B55" s="54" t="s">
        <v>97</v>
      </c>
      <c r="C55" s="52">
        <v>37058</v>
      </c>
      <c r="D55" s="37">
        <v>0</v>
      </c>
      <c r="E55" s="37">
        <f t="shared" si="0"/>
        <v>0</v>
      </c>
      <c r="F55" s="37">
        <v>0</v>
      </c>
      <c r="G55" s="37">
        <f t="shared" si="1"/>
        <v>0</v>
      </c>
      <c r="H55" s="37">
        <v>0</v>
      </c>
      <c r="I55" s="37">
        <f t="shared" si="2"/>
        <v>0</v>
      </c>
      <c r="J55" s="37">
        <v>1600234</v>
      </c>
      <c r="K55" s="37">
        <f t="shared" si="3"/>
        <v>43.1818770575854</v>
      </c>
      <c r="L55" s="37">
        <v>0</v>
      </c>
      <c r="M55" s="37">
        <f t="shared" si="4"/>
        <v>0</v>
      </c>
      <c r="N55" s="37">
        <v>0</v>
      </c>
      <c r="O55" s="37">
        <f t="shared" si="5"/>
        <v>0</v>
      </c>
      <c r="P55" s="37">
        <v>0</v>
      </c>
      <c r="Q55" s="37">
        <f t="shared" si="6"/>
        <v>0</v>
      </c>
      <c r="R55" s="38">
        <f t="shared" si="8"/>
        <v>1600234</v>
      </c>
      <c r="S55" s="37">
        <f t="shared" si="7"/>
        <v>43.1818770575854</v>
      </c>
    </row>
    <row r="56" spans="1:19" ht="12.75">
      <c r="A56" s="20">
        <v>53</v>
      </c>
      <c r="B56" s="54" t="s">
        <v>51</v>
      </c>
      <c r="C56" s="52">
        <v>19511</v>
      </c>
      <c r="D56" s="37">
        <v>0</v>
      </c>
      <c r="E56" s="37">
        <f t="shared" si="0"/>
        <v>0</v>
      </c>
      <c r="F56" s="37">
        <v>400183</v>
      </c>
      <c r="G56" s="37">
        <f t="shared" si="1"/>
        <v>20.510635026395367</v>
      </c>
      <c r="H56" s="37">
        <v>68600</v>
      </c>
      <c r="I56" s="37">
        <f t="shared" si="2"/>
        <v>3.515965352877864</v>
      </c>
      <c r="J56" s="37">
        <v>1068836</v>
      </c>
      <c r="K56" s="37">
        <f t="shared" si="3"/>
        <v>54.781200348521345</v>
      </c>
      <c r="L56" s="37">
        <v>0</v>
      </c>
      <c r="M56" s="37">
        <f t="shared" si="4"/>
        <v>0</v>
      </c>
      <c r="N56" s="37">
        <v>31312</v>
      </c>
      <c r="O56" s="37">
        <f t="shared" si="5"/>
        <v>1.6048382963456511</v>
      </c>
      <c r="P56" s="37">
        <v>0</v>
      </c>
      <c r="Q56" s="37">
        <f t="shared" si="6"/>
        <v>0</v>
      </c>
      <c r="R56" s="38">
        <f t="shared" si="8"/>
        <v>1568931</v>
      </c>
      <c r="S56" s="37">
        <f t="shared" si="7"/>
        <v>80.41263902414023</v>
      </c>
    </row>
    <row r="57" spans="1:19" ht="12.75">
      <c r="A57" s="20">
        <v>54</v>
      </c>
      <c r="B57" s="54" t="s">
        <v>52</v>
      </c>
      <c r="C57" s="52">
        <v>707</v>
      </c>
      <c r="D57" s="37">
        <v>0</v>
      </c>
      <c r="E57" s="37">
        <f t="shared" si="0"/>
        <v>0</v>
      </c>
      <c r="F57" s="37">
        <v>0</v>
      </c>
      <c r="G57" s="37">
        <f t="shared" si="1"/>
        <v>0</v>
      </c>
      <c r="H57" s="37">
        <v>0</v>
      </c>
      <c r="I57" s="37">
        <f t="shared" si="2"/>
        <v>0</v>
      </c>
      <c r="J57" s="37">
        <v>0</v>
      </c>
      <c r="K57" s="37">
        <f t="shared" si="3"/>
        <v>0</v>
      </c>
      <c r="L57" s="37">
        <v>2058</v>
      </c>
      <c r="M57" s="37">
        <f t="shared" si="4"/>
        <v>2.910891089108911</v>
      </c>
      <c r="N57" s="37">
        <v>0</v>
      </c>
      <c r="O57" s="37">
        <f t="shared" si="5"/>
        <v>0</v>
      </c>
      <c r="P57" s="37">
        <v>0</v>
      </c>
      <c r="Q57" s="37">
        <f t="shared" si="6"/>
        <v>0</v>
      </c>
      <c r="R57" s="38">
        <f t="shared" si="8"/>
        <v>2058</v>
      </c>
      <c r="S57" s="37">
        <f t="shared" si="7"/>
        <v>2.910891089108911</v>
      </c>
    </row>
    <row r="58" spans="1:19" ht="12.75">
      <c r="A58" s="21">
        <v>55</v>
      </c>
      <c r="B58" s="56" t="s">
        <v>88</v>
      </c>
      <c r="C58" s="51">
        <v>18589</v>
      </c>
      <c r="D58" s="34">
        <v>34290</v>
      </c>
      <c r="E58" s="34">
        <f t="shared" si="0"/>
        <v>1.8446393028134918</v>
      </c>
      <c r="F58" s="34">
        <v>41189</v>
      </c>
      <c r="G58" s="34">
        <f t="shared" si="1"/>
        <v>2.2157727688417883</v>
      </c>
      <c r="H58" s="34">
        <v>0</v>
      </c>
      <c r="I58" s="34">
        <f t="shared" si="2"/>
        <v>0</v>
      </c>
      <c r="J58" s="34">
        <v>94111</v>
      </c>
      <c r="K58" s="34">
        <f t="shared" si="3"/>
        <v>5.062725267631395</v>
      </c>
      <c r="L58" s="34">
        <v>188387</v>
      </c>
      <c r="M58" s="34">
        <f t="shared" si="4"/>
        <v>10.13432675238044</v>
      </c>
      <c r="N58" s="34">
        <v>322600</v>
      </c>
      <c r="O58" s="34">
        <f t="shared" si="5"/>
        <v>17.35434934638765</v>
      </c>
      <c r="P58" s="34">
        <v>0</v>
      </c>
      <c r="Q58" s="34">
        <f t="shared" si="6"/>
        <v>0</v>
      </c>
      <c r="R58" s="35">
        <f t="shared" si="8"/>
        <v>680577</v>
      </c>
      <c r="S58" s="34">
        <f t="shared" si="7"/>
        <v>36.61181343805476</v>
      </c>
    </row>
    <row r="59" spans="1:19" ht="12.75">
      <c r="A59" s="45">
        <v>56</v>
      </c>
      <c r="B59" s="55" t="s">
        <v>53</v>
      </c>
      <c r="C59" s="52">
        <v>2534</v>
      </c>
      <c r="D59" s="41">
        <v>0</v>
      </c>
      <c r="E59" s="41">
        <f t="shared" si="0"/>
        <v>0</v>
      </c>
      <c r="F59" s="41">
        <v>31120</v>
      </c>
      <c r="G59" s="41">
        <f t="shared" si="1"/>
        <v>12.280978689818468</v>
      </c>
      <c r="H59" s="41">
        <v>0</v>
      </c>
      <c r="I59" s="41">
        <f t="shared" si="2"/>
        <v>0</v>
      </c>
      <c r="J59" s="41">
        <v>336225</v>
      </c>
      <c r="K59" s="41">
        <f t="shared" si="3"/>
        <v>132.6854775059195</v>
      </c>
      <c r="L59" s="41">
        <v>25765</v>
      </c>
      <c r="M59" s="41">
        <f t="shared" si="4"/>
        <v>10.167719021310182</v>
      </c>
      <c r="N59" s="41">
        <v>0</v>
      </c>
      <c r="O59" s="41">
        <f t="shared" si="5"/>
        <v>0</v>
      </c>
      <c r="P59" s="41">
        <v>0</v>
      </c>
      <c r="Q59" s="41">
        <f t="shared" si="6"/>
        <v>0</v>
      </c>
      <c r="R59" s="38">
        <f t="shared" si="8"/>
        <v>393110</v>
      </c>
      <c r="S59" s="41">
        <f t="shared" si="7"/>
        <v>155.13417521704815</v>
      </c>
    </row>
    <row r="60" spans="1:19" ht="12.75">
      <c r="A60" s="20">
        <v>57</v>
      </c>
      <c r="B60" s="54" t="s">
        <v>89</v>
      </c>
      <c r="C60" s="52">
        <v>9226</v>
      </c>
      <c r="D60" s="37">
        <v>0</v>
      </c>
      <c r="E60" s="37">
        <f t="shared" si="0"/>
        <v>0</v>
      </c>
      <c r="F60" s="37">
        <v>21700</v>
      </c>
      <c r="G60" s="37">
        <f t="shared" si="1"/>
        <v>2.3520485584218513</v>
      </c>
      <c r="H60" s="37">
        <v>0</v>
      </c>
      <c r="I60" s="37">
        <f t="shared" si="2"/>
        <v>0</v>
      </c>
      <c r="J60" s="37">
        <v>666554</v>
      </c>
      <c r="K60" s="37">
        <f t="shared" si="3"/>
        <v>72.247344461305</v>
      </c>
      <c r="L60" s="37">
        <v>0</v>
      </c>
      <c r="M60" s="37">
        <f t="shared" si="4"/>
        <v>0</v>
      </c>
      <c r="N60" s="37">
        <v>0</v>
      </c>
      <c r="O60" s="37">
        <f t="shared" si="5"/>
        <v>0</v>
      </c>
      <c r="P60" s="37">
        <v>0</v>
      </c>
      <c r="Q60" s="37">
        <f t="shared" si="6"/>
        <v>0</v>
      </c>
      <c r="R60" s="38">
        <f t="shared" si="8"/>
        <v>688254</v>
      </c>
      <c r="S60" s="37">
        <f t="shared" si="7"/>
        <v>74.59939301972686</v>
      </c>
    </row>
    <row r="61" spans="1:19" ht="12.75">
      <c r="A61" s="20">
        <v>58</v>
      </c>
      <c r="B61" s="54" t="s">
        <v>54</v>
      </c>
      <c r="C61" s="52">
        <v>10139</v>
      </c>
      <c r="D61" s="37">
        <v>0</v>
      </c>
      <c r="E61" s="37">
        <f t="shared" si="0"/>
        <v>0</v>
      </c>
      <c r="F61" s="37">
        <v>0</v>
      </c>
      <c r="G61" s="37">
        <f t="shared" si="1"/>
        <v>0</v>
      </c>
      <c r="H61" s="37">
        <v>0</v>
      </c>
      <c r="I61" s="37">
        <f t="shared" si="2"/>
        <v>0</v>
      </c>
      <c r="J61" s="37">
        <v>184371</v>
      </c>
      <c r="K61" s="37">
        <f t="shared" si="3"/>
        <v>18.184337705888154</v>
      </c>
      <c r="L61" s="37">
        <v>347</v>
      </c>
      <c r="M61" s="37">
        <f t="shared" si="4"/>
        <v>0.03422428247361673</v>
      </c>
      <c r="N61" s="37">
        <v>0</v>
      </c>
      <c r="O61" s="37">
        <f t="shared" si="5"/>
        <v>0</v>
      </c>
      <c r="P61" s="37">
        <v>0</v>
      </c>
      <c r="Q61" s="37">
        <f t="shared" si="6"/>
        <v>0</v>
      </c>
      <c r="R61" s="38">
        <f t="shared" si="8"/>
        <v>184718</v>
      </c>
      <c r="S61" s="37">
        <f t="shared" si="7"/>
        <v>18.21856198836177</v>
      </c>
    </row>
    <row r="62" spans="1:19" ht="12.75">
      <c r="A62" s="20">
        <v>59</v>
      </c>
      <c r="B62" s="54" t="s">
        <v>55</v>
      </c>
      <c r="C62" s="52">
        <v>5463</v>
      </c>
      <c r="D62" s="37">
        <v>0</v>
      </c>
      <c r="E62" s="37">
        <f t="shared" si="0"/>
        <v>0</v>
      </c>
      <c r="F62" s="37">
        <v>0</v>
      </c>
      <c r="G62" s="37">
        <f t="shared" si="1"/>
        <v>0</v>
      </c>
      <c r="H62" s="37">
        <v>133161</v>
      </c>
      <c r="I62" s="37">
        <f t="shared" si="2"/>
        <v>24.375068643602415</v>
      </c>
      <c r="J62" s="37">
        <v>197019</v>
      </c>
      <c r="K62" s="37">
        <f t="shared" si="3"/>
        <v>36.064250411861615</v>
      </c>
      <c r="L62" s="37">
        <v>0</v>
      </c>
      <c r="M62" s="37">
        <f t="shared" si="4"/>
        <v>0</v>
      </c>
      <c r="N62" s="37">
        <v>21283</v>
      </c>
      <c r="O62" s="37">
        <f t="shared" si="5"/>
        <v>3.895844773933736</v>
      </c>
      <c r="P62" s="37">
        <v>0</v>
      </c>
      <c r="Q62" s="37">
        <f t="shared" si="6"/>
        <v>0</v>
      </c>
      <c r="R62" s="38">
        <f t="shared" si="8"/>
        <v>351463</v>
      </c>
      <c r="S62" s="37">
        <f t="shared" si="7"/>
        <v>64.33516382939777</v>
      </c>
    </row>
    <row r="63" spans="1:19" ht="12.75">
      <c r="A63" s="21">
        <v>60</v>
      </c>
      <c r="B63" s="56" t="s">
        <v>56</v>
      </c>
      <c r="C63" s="51">
        <v>6715</v>
      </c>
      <c r="D63" s="34">
        <v>0</v>
      </c>
      <c r="E63" s="34">
        <f t="shared" si="0"/>
        <v>0</v>
      </c>
      <c r="F63" s="34">
        <v>1197</v>
      </c>
      <c r="G63" s="34">
        <f t="shared" si="1"/>
        <v>0.17825763216679077</v>
      </c>
      <c r="H63" s="34">
        <v>166427</v>
      </c>
      <c r="I63" s="34">
        <f t="shared" si="2"/>
        <v>24.784363365599404</v>
      </c>
      <c r="J63" s="34">
        <v>243331</v>
      </c>
      <c r="K63" s="34">
        <f t="shared" si="3"/>
        <v>36.23693224125093</v>
      </c>
      <c r="L63" s="34">
        <v>0</v>
      </c>
      <c r="M63" s="34">
        <f t="shared" si="4"/>
        <v>0</v>
      </c>
      <c r="N63" s="34">
        <v>0</v>
      </c>
      <c r="O63" s="34">
        <f t="shared" si="5"/>
        <v>0</v>
      </c>
      <c r="P63" s="34">
        <v>0</v>
      </c>
      <c r="Q63" s="34">
        <f t="shared" si="6"/>
        <v>0</v>
      </c>
      <c r="R63" s="35">
        <f t="shared" si="8"/>
        <v>410955</v>
      </c>
      <c r="S63" s="34">
        <f t="shared" si="7"/>
        <v>61.19955323901713</v>
      </c>
    </row>
    <row r="64" spans="1:19" ht="12.75">
      <c r="A64" s="45">
        <v>61</v>
      </c>
      <c r="B64" s="55" t="s">
        <v>57</v>
      </c>
      <c r="C64" s="52">
        <v>3917</v>
      </c>
      <c r="D64" s="41">
        <v>0</v>
      </c>
      <c r="E64" s="41">
        <f t="shared" si="0"/>
        <v>0</v>
      </c>
      <c r="F64" s="41">
        <v>0</v>
      </c>
      <c r="G64" s="41">
        <f t="shared" si="1"/>
        <v>0</v>
      </c>
      <c r="H64" s="41">
        <v>0</v>
      </c>
      <c r="I64" s="41">
        <f t="shared" si="2"/>
        <v>0</v>
      </c>
      <c r="J64" s="41">
        <v>16190</v>
      </c>
      <c r="K64" s="41">
        <f t="shared" si="3"/>
        <v>4.133265254020935</v>
      </c>
      <c r="L64" s="41">
        <v>0</v>
      </c>
      <c r="M64" s="41">
        <f t="shared" si="4"/>
        <v>0</v>
      </c>
      <c r="N64" s="41">
        <v>13000</v>
      </c>
      <c r="O64" s="41">
        <f t="shared" si="5"/>
        <v>3.3188664794485576</v>
      </c>
      <c r="P64" s="41">
        <v>0</v>
      </c>
      <c r="Q64" s="41">
        <f t="shared" si="6"/>
        <v>0</v>
      </c>
      <c r="R64" s="38">
        <f t="shared" si="8"/>
        <v>29190</v>
      </c>
      <c r="S64" s="41">
        <f t="shared" si="7"/>
        <v>7.452131733469492</v>
      </c>
    </row>
    <row r="65" spans="1:19" ht="12.75">
      <c r="A65" s="20">
        <v>62</v>
      </c>
      <c r="B65" s="54" t="s">
        <v>58</v>
      </c>
      <c r="C65" s="52">
        <v>2179</v>
      </c>
      <c r="D65" s="37">
        <v>0</v>
      </c>
      <c r="E65" s="37">
        <f t="shared" si="0"/>
        <v>0</v>
      </c>
      <c r="F65" s="37">
        <v>0</v>
      </c>
      <c r="G65" s="37">
        <f t="shared" si="1"/>
        <v>0</v>
      </c>
      <c r="H65" s="37">
        <v>0</v>
      </c>
      <c r="I65" s="37">
        <f t="shared" si="2"/>
        <v>0</v>
      </c>
      <c r="J65" s="37">
        <v>54566</v>
      </c>
      <c r="K65" s="37">
        <f t="shared" si="3"/>
        <v>25.04176227627352</v>
      </c>
      <c r="L65" s="37">
        <v>0</v>
      </c>
      <c r="M65" s="37">
        <f t="shared" si="4"/>
        <v>0</v>
      </c>
      <c r="N65" s="37">
        <v>16000</v>
      </c>
      <c r="O65" s="37">
        <f t="shared" si="5"/>
        <v>7.34281780633318</v>
      </c>
      <c r="P65" s="37">
        <v>0</v>
      </c>
      <c r="Q65" s="37">
        <f t="shared" si="6"/>
        <v>0</v>
      </c>
      <c r="R65" s="38">
        <f t="shared" si="8"/>
        <v>70566</v>
      </c>
      <c r="S65" s="37">
        <f t="shared" si="7"/>
        <v>32.3845800826067</v>
      </c>
    </row>
    <row r="66" spans="1:19" ht="12.75">
      <c r="A66" s="20">
        <v>63</v>
      </c>
      <c r="B66" s="54" t="s">
        <v>59</v>
      </c>
      <c r="C66" s="52">
        <v>2163</v>
      </c>
      <c r="D66" s="37">
        <v>0</v>
      </c>
      <c r="E66" s="37">
        <f t="shared" si="0"/>
        <v>0</v>
      </c>
      <c r="F66" s="37">
        <v>0</v>
      </c>
      <c r="G66" s="37">
        <f t="shared" si="1"/>
        <v>0</v>
      </c>
      <c r="H66" s="37">
        <v>0</v>
      </c>
      <c r="I66" s="37">
        <f t="shared" si="2"/>
        <v>0</v>
      </c>
      <c r="J66" s="37">
        <v>19834</v>
      </c>
      <c r="K66" s="37">
        <f t="shared" si="3"/>
        <v>9.169671752196024</v>
      </c>
      <c r="L66" s="37">
        <v>0</v>
      </c>
      <c r="M66" s="37">
        <f t="shared" si="4"/>
        <v>0</v>
      </c>
      <c r="N66" s="37">
        <v>17924</v>
      </c>
      <c r="O66" s="37">
        <f t="shared" si="5"/>
        <v>8.286638927415627</v>
      </c>
      <c r="P66" s="37">
        <v>0</v>
      </c>
      <c r="Q66" s="37">
        <f t="shared" si="6"/>
        <v>0</v>
      </c>
      <c r="R66" s="38">
        <f t="shared" si="8"/>
        <v>37758</v>
      </c>
      <c r="S66" s="37">
        <f t="shared" si="7"/>
        <v>17.45631067961165</v>
      </c>
    </row>
    <row r="67" spans="1:19" ht="12.75">
      <c r="A67" s="20">
        <v>64</v>
      </c>
      <c r="B67" s="54" t="s">
        <v>60</v>
      </c>
      <c r="C67" s="52">
        <v>2538</v>
      </c>
      <c r="D67" s="37">
        <v>0</v>
      </c>
      <c r="E67" s="37">
        <f t="shared" si="0"/>
        <v>0</v>
      </c>
      <c r="F67" s="37">
        <v>0</v>
      </c>
      <c r="G67" s="37">
        <f t="shared" si="1"/>
        <v>0</v>
      </c>
      <c r="H67" s="37">
        <v>0</v>
      </c>
      <c r="I67" s="37">
        <f t="shared" si="2"/>
        <v>0</v>
      </c>
      <c r="J67" s="37">
        <v>186690</v>
      </c>
      <c r="K67" s="37">
        <f t="shared" si="3"/>
        <v>73.5579196217494</v>
      </c>
      <c r="L67" s="37">
        <v>28117</v>
      </c>
      <c r="M67" s="37">
        <f t="shared" si="4"/>
        <v>11.078408195429471</v>
      </c>
      <c r="N67" s="37">
        <v>4500</v>
      </c>
      <c r="O67" s="37">
        <f t="shared" si="5"/>
        <v>1.7730496453900708</v>
      </c>
      <c r="P67" s="37">
        <v>0</v>
      </c>
      <c r="Q67" s="37">
        <f t="shared" si="6"/>
        <v>0</v>
      </c>
      <c r="R67" s="38">
        <f t="shared" si="8"/>
        <v>219307</v>
      </c>
      <c r="S67" s="37">
        <f t="shared" si="7"/>
        <v>86.40937746256895</v>
      </c>
    </row>
    <row r="68" spans="1:19" ht="12.75">
      <c r="A68" s="21">
        <v>65</v>
      </c>
      <c r="B68" s="56" t="s">
        <v>61</v>
      </c>
      <c r="C68" s="51">
        <v>8802</v>
      </c>
      <c r="D68" s="34">
        <v>372351</v>
      </c>
      <c r="E68" s="34">
        <f t="shared" si="0"/>
        <v>42.30299931833674</v>
      </c>
      <c r="F68" s="34">
        <v>0</v>
      </c>
      <c r="G68" s="34">
        <f t="shared" si="1"/>
        <v>0</v>
      </c>
      <c r="H68" s="34">
        <v>0</v>
      </c>
      <c r="I68" s="34">
        <f t="shared" si="2"/>
        <v>0</v>
      </c>
      <c r="J68" s="34">
        <v>685784</v>
      </c>
      <c r="K68" s="34">
        <f t="shared" si="3"/>
        <v>77.91229266075892</v>
      </c>
      <c r="L68" s="34">
        <v>0</v>
      </c>
      <c r="M68" s="34">
        <f t="shared" si="4"/>
        <v>0</v>
      </c>
      <c r="N68" s="34">
        <v>0</v>
      </c>
      <c r="O68" s="34">
        <f t="shared" si="5"/>
        <v>0</v>
      </c>
      <c r="P68" s="34">
        <v>0</v>
      </c>
      <c r="Q68" s="34">
        <f t="shared" si="6"/>
        <v>0</v>
      </c>
      <c r="R68" s="35">
        <f t="shared" si="8"/>
        <v>1058135</v>
      </c>
      <c r="S68" s="34">
        <f t="shared" si="7"/>
        <v>120.21529197909565</v>
      </c>
    </row>
    <row r="69" spans="1:19" ht="12.75">
      <c r="A69" s="45">
        <v>66</v>
      </c>
      <c r="B69" s="55" t="s">
        <v>90</v>
      </c>
      <c r="C69" s="52">
        <v>2157</v>
      </c>
      <c r="D69" s="41">
        <v>0</v>
      </c>
      <c r="E69" s="41">
        <f>D69/$C69</f>
        <v>0</v>
      </c>
      <c r="F69" s="41">
        <v>0</v>
      </c>
      <c r="G69" s="41">
        <f>F69/$C69</f>
        <v>0</v>
      </c>
      <c r="H69" s="41">
        <v>0</v>
      </c>
      <c r="I69" s="41">
        <f>H69/$C69</f>
        <v>0</v>
      </c>
      <c r="J69" s="41">
        <v>42704</v>
      </c>
      <c r="K69" s="41">
        <f aca="true" t="shared" si="9" ref="K69:K74">J69/$C69</f>
        <v>19.797867408437646</v>
      </c>
      <c r="L69" s="41">
        <v>58437</v>
      </c>
      <c r="M69" s="41">
        <f aca="true" t="shared" si="10" ref="M69:M74">L69/$C69</f>
        <v>27.091794158553547</v>
      </c>
      <c r="N69" s="41">
        <v>0</v>
      </c>
      <c r="O69" s="41">
        <f aca="true" t="shared" si="11" ref="O69:O74">N69/$C69</f>
        <v>0</v>
      </c>
      <c r="P69" s="41">
        <v>0</v>
      </c>
      <c r="Q69" s="41">
        <f aca="true" t="shared" si="12" ref="Q69:Q74">P69/$C69</f>
        <v>0</v>
      </c>
      <c r="R69" s="38">
        <f t="shared" si="8"/>
        <v>101141</v>
      </c>
      <c r="S69" s="41">
        <f>R69/$C69</f>
        <v>46.889661566991194</v>
      </c>
    </row>
    <row r="70" spans="1:19" ht="12.75" customHeight="1">
      <c r="A70" s="20">
        <v>67</v>
      </c>
      <c r="B70" s="54" t="s">
        <v>62</v>
      </c>
      <c r="C70" s="52">
        <v>5235</v>
      </c>
      <c r="D70" s="37">
        <v>576</v>
      </c>
      <c r="E70" s="37">
        <f t="shared" si="0"/>
        <v>0.11002865329512894</v>
      </c>
      <c r="F70" s="37">
        <v>0</v>
      </c>
      <c r="G70" s="37">
        <f t="shared" si="1"/>
        <v>0</v>
      </c>
      <c r="H70" s="37">
        <v>0</v>
      </c>
      <c r="I70" s="37">
        <f t="shared" si="2"/>
        <v>0</v>
      </c>
      <c r="J70" s="37">
        <v>46284</v>
      </c>
      <c r="K70" s="37">
        <f t="shared" si="9"/>
        <v>8.841260744985673</v>
      </c>
      <c r="L70" s="37">
        <v>495127</v>
      </c>
      <c r="M70" s="37">
        <f t="shared" si="10"/>
        <v>94.58013371537727</v>
      </c>
      <c r="N70" s="37">
        <v>50795</v>
      </c>
      <c r="O70" s="37">
        <f t="shared" si="11"/>
        <v>9.702960840496656</v>
      </c>
      <c r="P70" s="37">
        <v>0</v>
      </c>
      <c r="Q70" s="37">
        <f t="shared" si="12"/>
        <v>0</v>
      </c>
      <c r="R70" s="38">
        <f>D70+F70+H70+J70+L70+N70+P70</f>
        <v>592782</v>
      </c>
      <c r="S70" s="37">
        <f t="shared" si="7"/>
        <v>113.23438395415472</v>
      </c>
    </row>
    <row r="71" spans="1:19" s="33" customFormat="1" ht="12.75">
      <c r="A71" s="20">
        <v>68</v>
      </c>
      <c r="B71" s="54" t="s">
        <v>63</v>
      </c>
      <c r="C71" s="52">
        <v>1789</v>
      </c>
      <c r="D71" s="37">
        <v>0</v>
      </c>
      <c r="E71" s="37">
        <f>D71/$C71</f>
        <v>0</v>
      </c>
      <c r="F71" s="37">
        <v>0</v>
      </c>
      <c r="G71" s="37">
        <f>F71/$C71</f>
        <v>0</v>
      </c>
      <c r="H71" s="37">
        <v>0</v>
      </c>
      <c r="I71" s="37">
        <f>H71/$C71</f>
        <v>0</v>
      </c>
      <c r="J71" s="37">
        <v>9445</v>
      </c>
      <c r="K71" s="37">
        <f t="shared" si="9"/>
        <v>5.279485746226943</v>
      </c>
      <c r="L71" s="37">
        <v>75964</v>
      </c>
      <c r="M71" s="37">
        <f t="shared" si="10"/>
        <v>42.46171045276691</v>
      </c>
      <c r="N71" s="37">
        <v>0</v>
      </c>
      <c r="O71" s="37">
        <f t="shared" si="11"/>
        <v>0</v>
      </c>
      <c r="P71" s="37">
        <v>0</v>
      </c>
      <c r="Q71" s="37">
        <f t="shared" si="12"/>
        <v>0</v>
      </c>
      <c r="R71" s="38">
        <f>D71+F71+H71+J71+L71+N71+P71</f>
        <v>85409</v>
      </c>
      <c r="S71" s="37">
        <f>R71/$C71</f>
        <v>47.741196198993855</v>
      </c>
    </row>
    <row r="72" spans="1:19" ht="12.75">
      <c r="A72" s="20">
        <v>69</v>
      </c>
      <c r="B72" s="54" t="s">
        <v>79</v>
      </c>
      <c r="C72" s="52">
        <v>4068</v>
      </c>
      <c r="D72" s="37">
        <v>0</v>
      </c>
      <c r="E72" s="37">
        <f>D72/$C72</f>
        <v>0</v>
      </c>
      <c r="F72" s="37">
        <v>8652</v>
      </c>
      <c r="G72" s="37">
        <f>F72/$C72</f>
        <v>2.1268436578171093</v>
      </c>
      <c r="H72" s="37">
        <v>0</v>
      </c>
      <c r="I72" s="37">
        <f>H72/$C72</f>
        <v>0</v>
      </c>
      <c r="J72" s="37">
        <v>7258</v>
      </c>
      <c r="K72" s="37">
        <f t="shared" si="9"/>
        <v>1.7841691248770895</v>
      </c>
      <c r="L72" s="37">
        <v>572668</v>
      </c>
      <c r="M72" s="37">
        <f t="shared" si="10"/>
        <v>140.77384464110128</v>
      </c>
      <c r="N72" s="37">
        <v>43596</v>
      </c>
      <c r="O72" s="37">
        <f t="shared" si="11"/>
        <v>10.716814159292035</v>
      </c>
      <c r="P72" s="37">
        <v>310297</v>
      </c>
      <c r="Q72" s="37">
        <f t="shared" si="12"/>
        <v>76.2775319567355</v>
      </c>
      <c r="R72" s="38">
        <f>D72+F72+H72+J72+L72+N72+P72</f>
        <v>942471</v>
      </c>
      <c r="S72" s="37">
        <f>R72/$C72</f>
        <v>231.67920353982302</v>
      </c>
    </row>
    <row r="73" spans="1:19" ht="12.75">
      <c r="A73" s="20">
        <v>396</v>
      </c>
      <c r="B73" s="54" t="s">
        <v>116</v>
      </c>
      <c r="C73" s="51">
        <v>33299</v>
      </c>
      <c r="D73" s="37">
        <v>2639641</v>
      </c>
      <c r="E73" s="37">
        <f>D73/$C73</f>
        <v>79.27087900537553</v>
      </c>
      <c r="F73" s="37">
        <v>0</v>
      </c>
      <c r="G73" s="37">
        <f>F73/$C73</f>
        <v>0</v>
      </c>
      <c r="H73" s="37">
        <v>0</v>
      </c>
      <c r="I73" s="37">
        <f>H73/$C73</f>
        <v>0</v>
      </c>
      <c r="J73" s="37">
        <v>481453</v>
      </c>
      <c r="K73" s="37">
        <f t="shared" si="9"/>
        <v>14.458482236703805</v>
      </c>
      <c r="L73" s="37">
        <v>1851754</v>
      </c>
      <c r="M73" s="37">
        <f t="shared" si="10"/>
        <v>55.60989819514099</v>
      </c>
      <c r="N73" s="37">
        <v>195318</v>
      </c>
      <c r="O73" s="37">
        <f t="shared" si="11"/>
        <v>5.865581548995466</v>
      </c>
      <c r="P73" s="37">
        <v>1595</v>
      </c>
      <c r="Q73" s="37">
        <f t="shared" si="12"/>
        <v>0.047899336316405895</v>
      </c>
      <c r="R73" s="38">
        <f>D73+F73+H73+J73+L73+N73+P73</f>
        <v>5169761</v>
      </c>
      <c r="S73" s="37">
        <f>R73/$C73</f>
        <v>155.25274032253222</v>
      </c>
    </row>
    <row r="74" spans="1:19" ht="12.75">
      <c r="A74" s="10"/>
      <c r="B74" s="11" t="s">
        <v>64</v>
      </c>
      <c r="C74" s="44">
        <f>SUM(C4:C73)</f>
        <v>692710</v>
      </c>
      <c r="D74" s="24">
        <f>SUM(D4:D73)</f>
        <v>4016533</v>
      </c>
      <c r="E74" s="24">
        <f>D74/$C74</f>
        <v>5.7982893274241745</v>
      </c>
      <c r="F74" s="24">
        <f>SUM(F4:F73)</f>
        <v>15315179</v>
      </c>
      <c r="G74" s="24">
        <f>F74/$C74</f>
        <v>22.109077391693493</v>
      </c>
      <c r="H74" s="24">
        <f>SUM(H4:H73)</f>
        <v>44850614</v>
      </c>
      <c r="I74" s="24">
        <f>H74/$C74</f>
        <v>64.74659525631216</v>
      </c>
      <c r="J74" s="24">
        <f>SUM(J4:J73)</f>
        <v>45050276</v>
      </c>
      <c r="K74" s="24">
        <f t="shared" si="9"/>
        <v>65.03482842748048</v>
      </c>
      <c r="L74" s="24">
        <f>SUM(L4:L73)</f>
        <v>10254285</v>
      </c>
      <c r="M74" s="24">
        <f t="shared" si="10"/>
        <v>14.803142729280651</v>
      </c>
      <c r="N74" s="24">
        <f>SUM(N4:N73)</f>
        <v>6394056</v>
      </c>
      <c r="O74" s="24">
        <f t="shared" si="11"/>
        <v>9.230494723621717</v>
      </c>
      <c r="P74" s="24">
        <f>SUM(P4:P73)</f>
        <v>885601</v>
      </c>
      <c r="Q74" s="24">
        <f t="shared" si="12"/>
        <v>1.2784585179945431</v>
      </c>
      <c r="R74" s="30">
        <f>SUM(R4:R73)</f>
        <v>126766544</v>
      </c>
      <c r="S74" s="24">
        <f>R74/$C74</f>
        <v>183.00088637380722</v>
      </c>
    </row>
    <row r="75" spans="1:19" ht="12.75">
      <c r="A75" s="31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27"/>
    </row>
    <row r="76" spans="1:19" s="33" customFormat="1" ht="12.75">
      <c r="A76" s="20">
        <v>318</v>
      </c>
      <c r="B76" s="36" t="s">
        <v>65</v>
      </c>
      <c r="C76" s="52">
        <v>1359</v>
      </c>
      <c r="D76" s="41">
        <v>0</v>
      </c>
      <c r="E76" s="41">
        <f>D76/$C76</f>
        <v>0</v>
      </c>
      <c r="F76" s="41">
        <v>13918</v>
      </c>
      <c r="G76" s="41">
        <f>F76/$C76</f>
        <v>10.241353936718175</v>
      </c>
      <c r="H76" s="41">
        <v>0</v>
      </c>
      <c r="I76" s="41">
        <f>H76/$C76</f>
        <v>0</v>
      </c>
      <c r="J76" s="41">
        <v>47227</v>
      </c>
      <c r="K76" s="41">
        <f>J76/$C76</f>
        <v>34.751287711552614</v>
      </c>
      <c r="L76" s="41">
        <v>19544</v>
      </c>
      <c r="M76" s="41">
        <f>L76/$C76</f>
        <v>14.381162619573216</v>
      </c>
      <c r="N76" s="41">
        <v>0</v>
      </c>
      <c r="O76" s="41">
        <f>N76/$C76</f>
        <v>0</v>
      </c>
      <c r="P76" s="41">
        <v>0</v>
      </c>
      <c r="Q76" s="41">
        <f>P76/$C76</f>
        <v>0</v>
      </c>
      <c r="R76" s="38">
        <f>D76+F76+H76+J76+L76+N76+P76</f>
        <v>80689</v>
      </c>
      <c r="S76" s="37">
        <f>R76/$C76</f>
        <v>59.373804267844</v>
      </c>
    </row>
    <row r="77" spans="1:19" ht="12.75">
      <c r="A77" s="16">
        <v>319</v>
      </c>
      <c r="B77" s="17" t="s">
        <v>66</v>
      </c>
      <c r="C77" s="51">
        <v>303</v>
      </c>
      <c r="D77" s="34">
        <v>0</v>
      </c>
      <c r="E77" s="34">
        <f>D77/$C77</f>
        <v>0</v>
      </c>
      <c r="F77" s="34">
        <v>0</v>
      </c>
      <c r="G77" s="34">
        <f>F77/$C77</f>
        <v>0</v>
      </c>
      <c r="H77" s="34">
        <v>0</v>
      </c>
      <c r="I77" s="34">
        <f>H77/$C77</f>
        <v>0</v>
      </c>
      <c r="J77" s="34">
        <v>2688</v>
      </c>
      <c r="K77" s="34">
        <f>J77/$C77</f>
        <v>8.871287128712872</v>
      </c>
      <c r="L77" s="34">
        <v>21250</v>
      </c>
      <c r="M77" s="34">
        <f>L77/$C77</f>
        <v>70.13201320132013</v>
      </c>
      <c r="N77" s="34">
        <v>11041</v>
      </c>
      <c r="O77" s="34">
        <f>N77/$C77</f>
        <v>36.43894389438944</v>
      </c>
      <c r="P77" s="34">
        <v>0</v>
      </c>
      <c r="Q77" s="34">
        <f>P77/$C77</f>
        <v>0</v>
      </c>
      <c r="R77" s="35">
        <f>D77+F77+H77+J77+L77+N77+P77</f>
        <v>34979</v>
      </c>
      <c r="S77" s="34">
        <f>R77/$C77</f>
        <v>115.44224422442244</v>
      </c>
    </row>
    <row r="78" spans="1:19" ht="12.75">
      <c r="A78" s="18"/>
      <c r="B78" s="19" t="s">
        <v>67</v>
      </c>
      <c r="C78" s="44">
        <f>SUM(C76:C77)</f>
        <v>1662</v>
      </c>
      <c r="D78" s="40">
        <f>SUM(D76:D77)</f>
        <v>0</v>
      </c>
      <c r="E78" s="40">
        <f>D78/$C78</f>
        <v>0</v>
      </c>
      <c r="F78" s="40">
        <f>SUM(F76:F77)</f>
        <v>13918</v>
      </c>
      <c r="G78" s="40">
        <f>F78/$C78</f>
        <v>8.37424789410349</v>
      </c>
      <c r="H78" s="40">
        <f>SUM(H76:H77)</f>
        <v>0</v>
      </c>
      <c r="I78" s="40">
        <f>H78/$C78</f>
        <v>0</v>
      </c>
      <c r="J78" s="40">
        <f>SUM(J76:J77)</f>
        <v>49915</v>
      </c>
      <c r="K78" s="40">
        <f>J78/$C78</f>
        <v>30.03309265944645</v>
      </c>
      <c r="L78" s="40">
        <f>SUM(L76:L77)</f>
        <v>40794</v>
      </c>
      <c r="M78" s="40">
        <f>L78/$C78</f>
        <v>24.545126353790614</v>
      </c>
      <c r="N78" s="40">
        <f>SUM(N76:N77)</f>
        <v>11041</v>
      </c>
      <c r="O78" s="40">
        <f>N78/$C78</f>
        <v>6.6432009626955475</v>
      </c>
      <c r="P78" s="40">
        <f>SUM(P76:P77)</f>
        <v>0</v>
      </c>
      <c r="Q78" s="40">
        <f>P78/$C78</f>
        <v>0</v>
      </c>
      <c r="R78" s="13">
        <f>SUM(R76:R77)</f>
        <v>115668</v>
      </c>
      <c r="S78" s="12">
        <f>R78/$C78</f>
        <v>69.5956678700361</v>
      </c>
    </row>
    <row r="79" spans="1:19" ht="12.75">
      <c r="A79" s="14"/>
      <c r="B79" s="15"/>
      <c r="C79" s="8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43"/>
    </row>
    <row r="80" spans="1:19" ht="12.75">
      <c r="A80" s="45">
        <v>321001</v>
      </c>
      <c r="B80" s="45" t="s">
        <v>68</v>
      </c>
      <c r="C80" s="52">
        <v>379</v>
      </c>
      <c r="D80" s="41">
        <v>0</v>
      </c>
      <c r="E80" s="41">
        <f aca="true" t="shared" si="13" ref="E80:E96">D80/$C80</f>
        <v>0</v>
      </c>
      <c r="F80" s="41">
        <v>0</v>
      </c>
      <c r="G80" s="41">
        <f aca="true" t="shared" si="14" ref="G80:G96">F80/$C80</f>
        <v>0</v>
      </c>
      <c r="H80" s="41">
        <v>0</v>
      </c>
      <c r="I80" s="41">
        <f aca="true" t="shared" si="15" ref="I80:I96">H80/$C80</f>
        <v>0</v>
      </c>
      <c r="J80" s="41">
        <v>0</v>
      </c>
      <c r="K80" s="41">
        <f aca="true" t="shared" si="16" ref="K80:K86">J80/$C80</f>
        <v>0</v>
      </c>
      <c r="L80" s="41">
        <v>0</v>
      </c>
      <c r="M80" s="41">
        <f aca="true" t="shared" si="17" ref="M80:M86">L80/$C80</f>
        <v>0</v>
      </c>
      <c r="N80" s="41">
        <v>0</v>
      </c>
      <c r="O80" s="41">
        <f aca="true" t="shared" si="18" ref="O80:O86">N80/$C80</f>
        <v>0</v>
      </c>
      <c r="P80" s="41">
        <v>0</v>
      </c>
      <c r="Q80" s="41">
        <f aca="true" t="shared" si="19" ref="Q80:Q86">P80/$C80</f>
        <v>0</v>
      </c>
      <c r="R80" s="46">
        <f>D80+F80+H80+J80+L80+N80+P80</f>
        <v>0</v>
      </c>
      <c r="S80" s="41">
        <f aca="true" t="shared" si="20" ref="S80:S96">R80/$C80</f>
        <v>0</v>
      </c>
    </row>
    <row r="81" spans="1:19" s="33" customFormat="1" ht="12.75">
      <c r="A81" s="20">
        <v>329001</v>
      </c>
      <c r="B81" s="36" t="s">
        <v>69</v>
      </c>
      <c r="C81" s="52">
        <v>367</v>
      </c>
      <c r="D81" s="37">
        <v>37064</v>
      </c>
      <c r="E81" s="37">
        <f t="shared" si="13"/>
        <v>100.99182561307902</v>
      </c>
      <c r="F81" s="37">
        <v>0</v>
      </c>
      <c r="G81" s="37">
        <f t="shared" si="14"/>
        <v>0</v>
      </c>
      <c r="H81" s="37">
        <v>0</v>
      </c>
      <c r="I81" s="37">
        <f t="shared" si="15"/>
        <v>0</v>
      </c>
      <c r="J81" s="37">
        <v>39666</v>
      </c>
      <c r="K81" s="37">
        <f t="shared" si="16"/>
        <v>108.0817438692098</v>
      </c>
      <c r="L81" s="37">
        <v>0</v>
      </c>
      <c r="M81" s="37">
        <f t="shared" si="17"/>
        <v>0</v>
      </c>
      <c r="N81" s="37">
        <v>0</v>
      </c>
      <c r="O81" s="37">
        <f t="shared" si="18"/>
        <v>0</v>
      </c>
      <c r="P81" s="37">
        <v>0</v>
      </c>
      <c r="Q81" s="37">
        <f t="shared" si="19"/>
        <v>0</v>
      </c>
      <c r="R81" s="38">
        <f>D81+F81+H81+J81+L81+N81+P81</f>
        <v>76730</v>
      </c>
      <c r="S81" s="37">
        <f t="shared" si="20"/>
        <v>209.07356948228883</v>
      </c>
    </row>
    <row r="82" spans="1:19" s="33" customFormat="1" ht="12.75">
      <c r="A82" s="20">
        <v>331001</v>
      </c>
      <c r="B82" s="36" t="s">
        <v>70</v>
      </c>
      <c r="C82" s="52">
        <v>627</v>
      </c>
      <c r="D82" s="37">
        <v>23672</v>
      </c>
      <c r="E82" s="37">
        <f t="shared" si="13"/>
        <v>37.75438596491228</v>
      </c>
      <c r="F82" s="37">
        <v>0</v>
      </c>
      <c r="G82" s="37">
        <f t="shared" si="14"/>
        <v>0</v>
      </c>
      <c r="H82" s="37">
        <v>0</v>
      </c>
      <c r="I82" s="37">
        <f t="shared" si="15"/>
        <v>0</v>
      </c>
      <c r="J82" s="37">
        <v>13216</v>
      </c>
      <c r="K82" s="37">
        <f t="shared" si="16"/>
        <v>21.078149920255182</v>
      </c>
      <c r="L82" s="37">
        <v>32745</v>
      </c>
      <c r="M82" s="37">
        <f t="shared" si="17"/>
        <v>52.22488038277512</v>
      </c>
      <c r="N82" s="37">
        <v>0</v>
      </c>
      <c r="O82" s="37">
        <f t="shared" si="18"/>
        <v>0</v>
      </c>
      <c r="P82" s="37">
        <v>0</v>
      </c>
      <c r="Q82" s="37">
        <f t="shared" si="19"/>
        <v>0</v>
      </c>
      <c r="R82" s="38">
        <f aca="true" t="shared" si="21" ref="R82:R95">D82+F82+H82+J82+L82+N82+P82</f>
        <v>69633</v>
      </c>
      <c r="S82" s="37">
        <f t="shared" si="20"/>
        <v>111.05741626794259</v>
      </c>
    </row>
    <row r="83" spans="1:19" s="33" customFormat="1" ht="12.75">
      <c r="A83" s="20">
        <v>333001</v>
      </c>
      <c r="B83" s="36" t="s">
        <v>71</v>
      </c>
      <c r="C83" s="52">
        <v>697</v>
      </c>
      <c r="D83" s="37">
        <v>0</v>
      </c>
      <c r="E83" s="37">
        <f t="shared" si="13"/>
        <v>0</v>
      </c>
      <c r="F83" s="37">
        <v>0</v>
      </c>
      <c r="G83" s="37">
        <f t="shared" si="14"/>
        <v>0</v>
      </c>
      <c r="H83" s="37">
        <v>0</v>
      </c>
      <c r="I83" s="37">
        <f t="shared" si="15"/>
        <v>0</v>
      </c>
      <c r="J83" s="37">
        <v>28494</v>
      </c>
      <c r="K83" s="37">
        <f t="shared" si="16"/>
        <v>40.88091822094692</v>
      </c>
      <c r="L83" s="37">
        <v>59324</v>
      </c>
      <c r="M83" s="37">
        <f t="shared" si="17"/>
        <v>85.11334289813486</v>
      </c>
      <c r="N83" s="37">
        <v>0</v>
      </c>
      <c r="O83" s="37">
        <f t="shared" si="18"/>
        <v>0</v>
      </c>
      <c r="P83" s="37">
        <v>0</v>
      </c>
      <c r="Q83" s="37">
        <f t="shared" si="19"/>
        <v>0</v>
      </c>
      <c r="R83" s="38">
        <f t="shared" si="21"/>
        <v>87818</v>
      </c>
      <c r="S83" s="37">
        <f t="shared" si="20"/>
        <v>125.99426111908178</v>
      </c>
    </row>
    <row r="84" spans="1:19" ht="12.75">
      <c r="A84" s="21">
        <v>336001</v>
      </c>
      <c r="B84" s="47" t="s">
        <v>72</v>
      </c>
      <c r="C84" s="51">
        <v>653</v>
      </c>
      <c r="D84" s="34">
        <v>0</v>
      </c>
      <c r="E84" s="34">
        <f t="shared" si="13"/>
        <v>0</v>
      </c>
      <c r="F84" s="34">
        <v>4043</v>
      </c>
      <c r="G84" s="34">
        <f t="shared" si="14"/>
        <v>6.191424196018377</v>
      </c>
      <c r="H84" s="34">
        <v>0</v>
      </c>
      <c r="I84" s="34">
        <f t="shared" si="15"/>
        <v>0</v>
      </c>
      <c r="J84" s="34">
        <v>-827</v>
      </c>
      <c r="K84" s="34">
        <f t="shared" si="16"/>
        <v>-1.2664624808575804</v>
      </c>
      <c r="L84" s="34">
        <v>0</v>
      </c>
      <c r="M84" s="34">
        <f t="shared" si="17"/>
        <v>0</v>
      </c>
      <c r="N84" s="34">
        <v>0</v>
      </c>
      <c r="O84" s="34">
        <f t="shared" si="18"/>
        <v>0</v>
      </c>
      <c r="P84" s="34">
        <v>0</v>
      </c>
      <c r="Q84" s="34">
        <f t="shared" si="19"/>
        <v>0</v>
      </c>
      <c r="R84" s="35">
        <f t="shared" si="21"/>
        <v>3216</v>
      </c>
      <c r="S84" s="34">
        <f t="shared" si="20"/>
        <v>4.924961715160796</v>
      </c>
    </row>
    <row r="85" spans="1:19" ht="12.75">
      <c r="A85" s="45">
        <v>337001</v>
      </c>
      <c r="B85" s="45" t="s">
        <v>73</v>
      </c>
      <c r="C85" s="52">
        <v>942</v>
      </c>
      <c r="D85" s="41">
        <v>0</v>
      </c>
      <c r="E85" s="41">
        <f t="shared" si="13"/>
        <v>0</v>
      </c>
      <c r="F85" s="41">
        <v>0</v>
      </c>
      <c r="G85" s="41">
        <f t="shared" si="14"/>
        <v>0</v>
      </c>
      <c r="H85" s="41">
        <v>0</v>
      </c>
      <c r="I85" s="41">
        <f t="shared" si="15"/>
        <v>0</v>
      </c>
      <c r="J85" s="41">
        <v>215541</v>
      </c>
      <c r="K85" s="41">
        <f t="shared" si="16"/>
        <v>228.81210191082803</v>
      </c>
      <c r="L85" s="41">
        <v>0</v>
      </c>
      <c r="M85" s="41">
        <f t="shared" si="17"/>
        <v>0</v>
      </c>
      <c r="N85" s="41">
        <v>0</v>
      </c>
      <c r="O85" s="41">
        <f t="shared" si="18"/>
        <v>0</v>
      </c>
      <c r="P85" s="41">
        <v>0</v>
      </c>
      <c r="Q85" s="41">
        <f t="shared" si="19"/>
        <v>0</v>
      </c>
      <c r="R85" s="38">
        <f t="shared" si="21"/>
        <v>215541</v>
      </c>
      <c r="S85" s="41">
        <f t="shared" si="20"/>
        <v>228.81210191082803</v>
      </c>
    </row>
    <row r="86" spans="1:19" s="33" customFormat="1" ht="12.75">
      <c r="A86" s="20">
        <v>339001</v>
      </c>
      <c r="B86" s="36" t="s">
        <v>74</v>
      </c>
      <c r="C86" s="52">
        <v>395</v>
      </c>
      <c r="D86" s="37">
        <v>0</v>
      </c>
      <c r="E86" s="37">
        <f t="shared" si="13"/>
        <v>0</v>
      </c>
      <c r="F86" s="37">
        <v>0</v>
      </c>
      <c r="G86" s="37">
        <f t="shared" si="14"/>
        <v>0</v>
      </c>
      <c r="H86" s="37">
        <v>0</v>
      </c>
      <c r="I86" s="37">
        <f t="shared" si="15"/>
        <v>0</v>
      </c>
      <c r="J86" s="37">
        <v>3391</v>
      </c>
      <c r="K86" s="37">
        <f t="shared" si="16"/>
        <v>8.584810126582278</v>
      </c>
      <c r="L86" s="37">
        <v>6727</v>
      </c>
      <c r="M86" s="37">
        <f t="shared" si="17"/>
        <v>17.030379746835443</v>
      </c>
      <c r="N86" s="37">
        <v>0</v>
      </c>
      <c r="O86" s="37">
        <f t="shared" si="18"/>
        <v>0</v>
      </c>
      <c r="P86" s="37">
        <v>0</v>
      </c>
      <c r="Q86" s="37">
        <f t="shared" si="19"/>
        <v>0</v>
      </c>
      <c r="R86" s="38">
        <f t="shared" si="21"/>
        <v>10118</v>
      </c>
      <c r="S86" s="37">
        <f t="shared" si="20"/>
        <v>25.615189873417723</v>
      </c>
    </row>
    <row r="87" spans="1:19" s="33" customFormat="1" ht="12.75">
      <c r="A87" s="20">
        <v>340001</v>
      </c>
      <c r="B87" s="36" t="s">
        <v>78</v>
      </c>
      <c r="C87" s="52">
        <v>103</v>
      </c>
      <c r="D87" s="37">
        <v>30010</v>
      </c>
      <c r="E87" s="37">
        <f aca="true" t="shared" si="22" ref="E87:E95">D87/$C87</f>
        <v>291.3592233009709</v>
      </c>
      <c r="F87" s="37">
        <v>0</v>
      </c>
      <c r="G87" s="37">
        <f aca="true" t="shared" si="23" ref="G87:G95">F87/$C87</f>
        <v>0</v>
      </c>
      <c r="H87" s="37">
        <v>0</v>
      </c>
      <c r="I87" s="37">
        <f aca="true" t="shared" si="24" ref="I87:I95">H87/$C87</f>
        <v>0</v>
      </c>
      <c r="J87" s="37">
        <v>0</v>
      </c>
      <c r="K87" s="37">
        <f aca="true" t="shared" si="25" ref="K87:K96">J87/$C87</f>
        <v>0</v>
      </c>
      <c r="L87" s="37">
        <v>1765</v>
      </c>
      <c r="M87" s="37">
        <f aca="true" t="shared" si="26" ref="M87:M96">L87/$C87</f>
        <v>17.135922330097088</v>
      </c>
      <c r="N87" s="37">
        <v>54300</v>
      </c>
      <c r="O87" s="37">
        <f aca="true" t="shared" si="27" ref="O87:O96">N87/$C87</f>
        <v>527.1844660194175</v>
      </c>
      <c r="P87" s="37">
        <v>0</v>
      </c>
      <c r="Q87" s="37">
        <f aca="true" t="shared" si="28" ref="Q87:Q96">P87/$C87</f>
        <v>0</v>
      </c>
      <c r="R87" s="38">
        <f t="shared" si="21"/>
        <v>86075</v>
      </c>
      <c r="S87" s="37">
        <f aca="true" t="shared" si="29" ref="S87:S95">R87/$C87</f>
        <v>835.6796116504854</v>
      </c>
    </row>
    <row r="88" spans="1:19" s="33" customFormat="1" ht="12.75">
      <c r="A88" s="20">
        <v>341001</v>
      </c>
      <c r="B88" s="36" t="s">
        <v>80</v>
      </c>
      <c r="C88" s="52">
        <v>364</v>
      </c>
      <c r="D88" s="37">
        <v>0</v>
      </c>
      <c r="E88" s="37">
        <f t="shared" si="22"/>
        <v>0</v>
      </c>
      <c r="F88" s="37">
        <v>529097</v>
      </c>
      <c r="G88" s="37">
        <f t="shared" si="23"/>
        <v>1453.5631868131868</v>
      </c>
      <c r="H88" s="37">
        <v>0</v>
      </c>
      <c r="I88" s="37">
        <f t="shared" si="24"/>
        <v>0</v>
      </c>
      <c r="J88" s="37">
        <v>94191</v>
      </c>
      <c r="K88" s="37">
        <f t="shared" si="25"/>
        <v>258.7664835164835</v>
      </c>
      <c r="L88" s="37">
        <v>0</v>
      </c>
      <c r="M88" s="37">
        <f t="shared" si="26"/>
        <v>0</v>
      </c>
      <c r="N88" s="37">
        <v>0</v>
      </c>
      <c r="O88" s="37">
        <f t="shared" si="27"/>
        <v>0</v>
      </c>
      <c r="P88" s="37">
        <v>0</v>
      </c>
      <c r="Q88" s="37">
        <f t="shared" si="28"/>
        <v>0</v>
      </c>
      <c r="R88" s="38">
        <f t="shared" si="21"/>
        <v>623288</v>
      </c>
      <c r="S88" s="37">
        <f t="shared" si="29"/>
        <v>1712.3296703296703</v>
      </c>
    </row>
    <row r="89" spans="1:19" ht="12.75">
      <c r="A89" s="21">
        <v>343001</v>
      </c>
      <c r="B89" s="47" t="s">
        <v>81</v>
      </c>
      <c r="C89" s="51">
        <v>208</v>
      </c>
      <c r="D89" s="34">
        <v>70491</v>
      </c>
      <c r="E89" s="34">
        <f t="shared" si="22"/>
        <v>338.89903846153845</v>
      </c>
      <c r="F89" s="34">
        <v>0</v>
      </c>
      <c r="G89" s="34">
        <f t="shared" si="23"/>
        <v>0</v>
      </c>
      <c r="H89" s="34">
        <v>0</v>
      </c>
      <c r="I89" s="34">
        <f t="shared" si="24"/>
        <v>0</v>
      </c>
      <c r="J89" s="34">
        <v>10818</v>
      </c>
      <c r="K89" s="34">
        <f t="shared" si="25"/>
        <v>52.00961538461539</v>
      </c>
      <c r="L89" s="34">
        <v>0</v>
      </c>
      <c r="M89" s="34">
        <f t="shared" si="26"/>
        <v>0</v>
      </c>
      <c r="N89" s="34">
        <v>0</v>
      </c>
      <c r="O89" s="34">
        <f t="shared" si="27"/>
        <v>0</v>
      </c>
      <c r="P89" s="34">
        <v>0</v>
      </c>
      <c r="Q89" s="34">
        <f t="shared" si="28"/>
        <v>0</v>
      </c>
      <c r="R89" s="35">
        <f t="shared" si="21"/>
        <v>81309</v>
      </c>
      <c r="S89" s="34">
        <f t="shared" si="29"/>
        <v>390.90865384615387</v>
      </c>
    </row>
    <row r="90" spans="1:19" ht="12.75">
      <c r="A90" s="45">
        <v>343002</v>
      </c>
      <c r="B90" s="45" t="s">
        <v>98</v>
      </c>
      <c r="C90" s="57">
        <v>1246</v>
      </c>
      <c r="D90" s="41">
        <v>1620</v>
      </c>
      <c r="E90" s="41">
        <f t="shared" si="22"/>
        <v>1.3001605136436598</v>
      </c>
      <c r="F90" s="41">
        <v>0</v>
      </c>
      <c r="G90" s="41">
        <f t="shared" si="23"/>
        <v>0</v>
      </c>
      <c r="H90" s="41">
        <v>0</v>
      </c>
      <c r="I90" s="41">
        <f t="shared" si="24"/>
        <v>0</v>
      </c>
      <c r="J90" s="41">
        <v>0</v>
      </c>
      <c r="K90" s="41">
        <f t="shared" si="25"/>
        <v>0</v>
      </c>
      <c r="L90" s="41">
        <v>66192</v>
      </c>
      <c r="M90" s="41">
        <f t="shared" si="26"/>
        <v>53.12359550561798</v>
      </c>
      <c r="N90" s="41">
        <v>0</v>
      </c>
      <c r="O90" s="41">
        <f t="shared" si="27"/>
        <v>0</v>
      </c>
      <c r="P90" s="41">
        <v>0</v>
      </c>
      <c r="Q90" s="41">
        <f t="shared" si="28"/>
        <v>0</v>
      </c>
      <c r="R90" s="38">
        <f t="shared" si="21"/>
        <v>67812</v>
      </c>
      <c r="S90" s="41">
        <f t="shared" si="29"/>
        <v>54.42375601926164</v>
      </c>
    </row>
    <row r="91" spans="1:19" s="33" customFormat="1" ht="12.75">
      <c r="A91" s="20">
        <v>344001</v>
      </c>
      <c r="B91" s="36" t="s">
        <v>111</v>
      </c>
      <c r="C91" s="52">
        <v>296</v>
      </c>
      <c r="D91" s="37">
        <v>0</v>
      </c>
      <c r="E91" s="37">
        <f t="shared" si="22"/>
        <v>0</v>
      </c>
      <c r="F91" s="37">
        <v>0</v>
      </c>
      <c r="G91" s="37">
        <f t="shared" si="23"/>
        <v>0</v>
      </c>
      <c r="H91" s="37">
        <v>0</v>
      </c>
      <c r="I91" s="37">
        <f t="shared" si="24"/>
        <v>0</v>
      </c>
      <c r="J91" s="37">
        <v>0</v>
      </c>
      <c r="K91" s="37">
        <f t="shared" si="25"/>
        <v>0</v>
      </c>
      <c r="L91" s="37">
        <v>0</v>
      </c>
      <c r="M91" s="37">
        <f t="shared" si="26"/>
        <v>0</v>
      </c>
      <c r="N91" s="37">
        <v>0</v>
      </c>
      <c r="O91" s="37">
        <f t="shared" si="27"/>
        <v>0</v>
      </c>
      <c r="P91" s="37">
        <v>0</v>
      </c>
      <c r="Q91" s="37">
        <f t="shared" si="28"/>
        <v>0</v>
      </c>
      <c r="R91" s="38">
        <f t="shared" si="21"/>
        <v>0</v>
      </c>
      <c r="S91" s="37">
        <f t="shared" si="29"/>
        <v>0</v>
      </c>
    </row>
    <row r="92" spans="1:19" s="33" customFormat="1" ht="12.75">
      <c r="A92" s="20">
        <v>345001</v>
      </c>
      <c r="B92" s="36" t="s">
        <v>99</v>
      </c>
      <c r="C92" s="52">
        <v>597</v>
      </c>
      <c r="D92" s="37">
        <v>22430</v>
      </c>
      <c r="E92" s="37">
        <f t="shared" si="22"/>
        <v>37.571189279731996</v>
      </c>
      <c r="F92" s="37">
        <v>0</v>
      </c>
      <c r="G92" s="37">
        <f t="shared" si="23"/>
        <v>0</v>
      </c>
      <c r="H92" s="37">
        <v>0</v>
      </c>
      <c r="I92" s="37">
        <f t="shared" si="24"/>
        <v>0</v>
      </c>
      <c r="J92" s="37">
        <v>0</v>
      </c>
      <c r="K92" s="37">
        <f t="shared" si="25"/>
        <v>0</v>
      </c>
      <c r="L92" s="37">
        <v>0</v>
      </c>
      <c r="M92" s="37">
        <f t="shared" si="26"/>
        <v>0</v>
      </c>
      <c r="N92" s="37">
        <v>0</v>
      </c>
      <c r="O92" s="37">
        <f t="shared" si="27"/>
        <v>0</v>
      </c>
      <c r="P92" s="37">
        <v>0</v>
      </c>
      <c r="Q92" s="37">
        <f t="shared" si="28"/>
        <v>0</v>
      </c>
      <c r="R92" s="38">
        <f t="shared" si="21"/>
        <v>22430</v>
      </c>
      <c r="S92" s="37">
        <f t="shared" si="29"/>
        <v>37.571189279731996</v>
      </c>
    </row>
    <row r="93" spans="1:19" ht="12.75">
      <c r="A93" s="20">
        <v>346001</v>
      </c>
      <c r="B93" s="58" t="s">
        <v>112</v>
      </c>
      <c r="C93" s="52">
        <v>625</v>
      </c>
      <c r="D93" s="37">
        <v>3741</v>
      </c>
      <c r="E93" s="37">
        <f t="shared" si="22"/>
        <v>5.9856</v>
      </c>
      <c r="F93" s="37">
        <v>1254128</v>
      </c>
      <c r="G93" s="37">
        <f t="shared" si="23"/>
        <v>2006.6048</v>
      </c>
      <c r="H93" s="37">
        <v>0</v>
      </c>
      <c r="I93" s="37">
        <f t="shared" si="24"/>
        <v>0</v>
      </c>
      <c r="J93" s="37">
        <v>358922</v>
      </c>
      <c r="K93" s="37">
        <f t="shared" si="25"/>
        <v>574.2752</v>
      </c>
      <c r="L93" s="37">
        <v>256651</v>
      </c>
      <c r="M93" s="37">
        <f t="shared" si="26"/>
        <v>410.6416</v>
      </c>
      <c r="N93" s="37">
        <v>8626</v>
      </c>
      <c r="O93" s="37">
        <f t="shared" si="27"/>
        <v>13.8016</v>
      </c>
      <c r="P93" s="37">
        <v>0</v>
      </c>
      <c r="Q93" s="37">
        <f t="shared" si="28"/>
        <v>0</v>
      </c>
      <c r="R93" s="38">
        <f t="shared" si="21"/>
        <v>1882068</v>
      </c>
      <c r="S93" s="37">
        <f t="shared" si="29"/>
        <v>3011.3088</v>
      </c>
    </row>
    <row r="94" spans="1:19" ht="12.75">
      <c r="A94" s="42">
        <v>347001</v>
      </c>
      <c r="B94" s="42" t="s">
        <v>100</v>
      </c>
      <c r="C94" s="51">
        <v>119</v>
      </c>
      <c r="D94" s="34">
        <v>0</v>
      </c>
      <c r="E94" s="34">
        <f t="shared" si="22"/>
        <v>0</v>
      </c>
      <c r="F94" s="34">
        <v>0</v>
      </c>
      <c r="G94" s="34">
        <f t="shared" si="23"/>
        <v>0</v>
      </c>
      <c r="H94" s="34">
        <v>0</v>
      </c>
      <c r="I94" s="34">
        <f t="shared" si="24"/>
        <v>0</v>
      </c>
      <c r="J94" s="34">
        <v>18480</v>
      </c>
      <c r="K94" s="34">
        <f t="shared" si="25"/>
        <v>155.2941176470588</v>
      </c>
      <c r="L94" s="34">
        <v>0</v>
      </c>
      <c r="M94" s="34">
        <f t="shared" si="26"/>
        <v>0</v>
      </c>
      <c r="N94" s="34">
        <v>0</v>
      </c>
      <c r="O94" s="34">
        <f t="shared" si="27"/>
        <v>0</v>
      </c>
      <c r="P94" s="34">
        <v>0</v>
      </c>
      <c r="Q94" s="34">
        <f t="shared" si="28"/>
        <v>0</v>
      </c>
      <c r="R94" s="35">
        <f t="shared" si="21"/>
        <v>18480</v>
      </c>
      <c r="S94" s="34">
        <f t="shared" si="29"/>
        <v>155.2941176470588</v>
      </c>
    </row>
    <row r="95" spans="1:19" s="33" customFormat="1" ht="12.75">
      <c r="A95" s="42">
        <v>348001</v>
      </c>
      <c r="B95" s="42" t="s">
        <v>113</v>
      </c>
      <c r="C95" s="51">
        <v>102</v>
      </c>
      <c r="D95" s="34">
        <v>17363</v>
      </c>
      <c r="E95" s="34">
        <f t="shared" si="22"/>
        <v>170.22549019607843</v>
      </c>
      <c r="F95" s="34">
        <v>0</v>
      </c>
      <c r="G95" s="34">
        <f t="shared" si="23"/>
        <v>0</v>
      </c>
      <c r="H95" s="34">
        <v>0</v>
      </c>
      <c r="I95" s="34">
        <f t="shared" si="24"/>
        <v>0</v>
      </c>
      <c r="J95" s="34">
        <v>0</v>
      </c>
      <c r="K95" s="34">
        <f t="shared" si="25"/>
        <v>0</v>
      </c>
      <c r="L95" s="34">
        <v>82851</v>
      </c>
      <c r="M95" s="34">
        <f t="shared" si="26"/>
        <v>812.2647058823529</v>
      </c>
      <c r="N95" s="34">
        <v>0</v>
      </c>
      <c r="O95" s="34">
        <f t="shared" si="27"/>
        <v>0</v>
      </c>
      <c r="P95" s="34">
        <v>0</v>
      </c>
      <c r="Q95" s="34">
        <f t="shared" si="28"/>
        <v>0</v>
      </c>
      <c r="R95" s="35">
        <f t="shared" si="21"/>
        <v>100214</v>
      </c>
      <c r="S95" s="34">
        <f t="shared" si="29"/>
        <v>982.4901960784314</v>
      </c>
    </row>
    <row r="96" spans="1:19" ht="12.75">
      <c r="A96" s="18"/>
      <c r="B96" s="19" t="s">
        <v>75</v>
      </c>
      <c r="C96" s="44">
        <f>SUM(C80:C95)</f>
        <v>7720</v>
      </c>
      <c r="D96" s="48">
        <f>SUM(D80:D95)</f>
        <v>206391</v>
      </c>
      <c r="E96" s="48">
        <f t="shared" si="13"/>
        <v>26.73458549222798</v>
      </c>
      <c r="F96" s="48">
        <f>SUM(F80:F95)</f>
        <v>1787268</v>
      </c>
      <c r="G96" s="48">
        <f t="shared" si="14"/>
        <v>231.51139896373056</v>
      </c>
      <c r="H96" s="48">
        <f>SUM(H80:H95)</f>
        <v>0</v>
      </c>
      <c r="I96" s="48">
        <f t="shared" si="15"/>
        <v>0</v>
      </c>
      <c r="J96" s="48">
        <f>SUM(J80:J95)</f>
        <v>781892</v>
      </c>
      <c r="K96" s="48">
        <f t="shared" si="25"/>
        <v>101.28134715025907</v>
      </c>
      <c r="L96" s="48">
        <f>SUM(L80:L95)</f>
        <v>506255</v>
      </c>
      <c r="M96" s="48">
        <f t="shared" si="26"/>
        <v>65.57707253886011</v>
      </c>
      <c r="N96" s="48">
        <f>SUM(N80:N95)</f>
        <v>62926</v>
      </c>
      <c r="O96" s="48">
        <f t="shared" si="27"/>
        <v>8.151036269430051</v>
      </c>
      <c r="P96" s="48">
        <f>SUM(P80:P95)</f>
        <v>0</v>
      </c>
      <c r="Q96" s="48">
        <f t="shared" si="28"/>
        <v>0</v>
      </c>
      <c r="R96" s="49">
        <f>SUM(R80:R95)</f>
        <v>3344732</v>
      </c>
      <c r="S96" s="48">
        <f t="shared" si="20"/>
        <v>433.25544041450775</v>
      </c>
    </row>
    <row r="97" spans="1:19" ht="12.75">
      <c r="A97" s="31"/>
      <c r="B97" s="15"/>
      <c r="C97" s="8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43"/>
    </row>
    <row r="98" spans="1:19" s="33" customFormat="1" ht="12.75">
      <c r="A98" s="21" t="s">
        <v>91</v>
      </c>
      <c r="B98" s="42" t="s">
        <v>92</v>
      </c>
      <c r="C98" s="51">
        <v>314</v>
      </c>
      <c r="D98" s="34">
        <v>1386995</v>
      </c>
      <c r="E98" s="34">
        <f>D98/$C98</f>
        <v>4417.1815286624205</v>
      </c>
      <c r="F98" s="34">
        <v>0</v>
      </c>
      <c r="G98" s="34">
        <f>F98/$C98</f>
        <v>0</v>
      </c>
      <c r="H98" s="34">
        <v>0</v>
      </c>
      <c r="I98" s="34">
        <f>H98/$C98</f>
        <v>0</v>
      </c>
      <c r="J98" s="34">
        <v>0</v>
      </c>
      <c r="K98" s="34">
        <f>J98/$C98</f>
        <v>0</v>
      </c>
      <c r="L98" s="34">
        <v>0</v>
      </c>
      <c r="M98" s="34">
        <f>L98/$C98</f>
        <v>0</v>
      </c>
      <c r="N98" s="34">
        <v>0</v>
      </c>
      <c r="O98" s="34">
        <f>N98/$C98</f>
        <v>0</v>
      </c>
      <c r="P98" s="34">
        <v>0</v>
      </c>
      <c r="Q98" s="34">
        <f>P98/$C98</f>
        <v>0</v>
      </c>
      <c r="R98" s="35">
        <f>D98+F98+H98+J98+L98+N98+P98</f>
        <v>1386995</v>
      </c>
      <c r="S98" s="34">
        <f>R98/$C98</f>
        <v>4417.1815286624205</v>
      </c>
    </row>
    <row r="99" spans="1:19" ht="12.75">
      <c r="A99" s="18"/>
      <c r="B99" s="19" t="s">
        <v>93</v>
      </c>
      <c r="C99" s="44">
        <f>C98</f>
        <v>314</v>
      </c>
      <c r="D99" s="40">
        <f>D98</f>
        <v>1386995</v>
      </c>
      <c r="E99" s="40">
        <f>D99/$C99</f>
        <v>4417.1815286624205</v>
      </c>
      <c r="F99" s="40">
        <f>F98</f>
        <v>0</v>
      </c>
      <c r="G99" s="40">
        <f>F99/$C99</f>
        <v>0</v>
      </c>
      <c r="H99" s="40">
        <f>H98</f>
        <v>0</v>
      </c>
      <c r="I99" s="40">
        <f>H99/$C99</f>
        <v>0</v>
      </c>
      <c r="J99" s="40">
        <f>J98</f>
        <v>0</v>
      </c>
      <c r="K99" s="40">
        <f>J99/$C99</f>
        <v>0</v>
      </c>
      <c r="L99" s="40">
        <f>L98</f>
        <v>0</v>
      </c>
      <c r="M99" s="40">
        <f>L99/$C99</f>
        <v>0</v>
      </c>
      <c r="N99" s="40">
        <f>N98</f>
        <v>0</v>
      </c>
      <c r="O99" s="40">
        <f>N99/$C99</f>
        <v>0</v>
      </c>
      <c r="P99" s="40">
        <f>P98</f>
        <v>0</v>
      </c>
      <c r="Q99" s="40">
        <f>P99/$C99</f>
        <v>0</v>
      </c>
      <c r="R99" s="28">
        <f>R98</f>
        <v>1386995</v>
      </c>
      <c r="S99" s="26">
        <f>R99/$C99</f>
        <v>4417.1815286624205</v>
      </c>
    </row>
    <row r="100" spans="1:19" ht="12.75">
      <c r="A100" s="14"/>
      <c r="B100" s="15"/>
      <c r="C100" s="15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27"/>
    </row>
    <row r="101" spans="1:19" ht="13.5" thickBot="1">
      <c r="A101" s="22"/>
      <c r="B101" s="23" t="s">
        <v>76</v>
      </c>
      <c r="C101" s="50">
        <f>C96+C78+C74+C99</f>
        <v>702406</v>
      </c>
      <c r="D101" s="25">
        <f>D96+D78+D74+D99</f>
        <v>5609919</v>
      </c>
      <c r="E101" s="25">
        <f>D101/$C101</f>
        <v>7.986718507529833</v>
      </c>
      <c r="F101" s="25">
        <f>F96+F78+F74+F99</f>
        <v>17116365</v>
      </c>
      <c r="G101" s="25">
        <f>F101/$C101</f>
        <v>24.368193039353308</v>
      </c>
      <c r="H101" s="25">
        <f>H96+H78+H74+H99</f>
        <v>44850614</v>
      </c>
      <c r="I101" s="25">
        <f>H101/$C101</f>
        <v>63.852834400617304</v>
      </c>
      <c r="J101" s="25">
        <f>J96+J78+J74+J99</f>
        <v>45882083</v>
      </c>
      <c r="K101" s="25">
        <f>J101/$C101</f>
        <v>65.32131416872863</v>
      </c>
      <c r="L101" s="25">
        <f>L96+L78+L74+L99</f>
        <v>10801334</v>
      </c>
      <c r="M101" s="25">
        <f>L101/$C101</f>
        <v>15.377622059037082</v>
      </c>
      <c r="N101" s="25">
        <f>N96+N78+N74+N99</f>
        <v>6468023</v>
      </c>
      <c r="O101" s="25">
        <f>N101/$C101</f>
        <v>9.208382331586005</v>
      </c>
      <c r="P101" s="25">
        <f>P96+P78+P74+P99</f>
        <v>885601</v>
      </c>
      <c r="Q101" s="25">
        <f>P101/$C101</f>
        <v>1.2608106992252344</v>
      </c>
      <c r="R101" s="29">
        <f>R96+R78+R74+R99</f>
        <v>131613939</v>
      </c>
      <c r="S101" s="25">
        <f>R101/$C101</f>
        <v>187.3758752060774</v>
      </c>
    </row>
    <row r="102" ht="13.5" thickTop="1"/>
    <row r="103" spans="4:19" ht="27.75" customHeight="1">
      <c r="D103" s="63" t="s">
        <v>94</v>
      </c>
      <c r="E103" s="63"/>
      <c r="F103" s="63"/>
      <c r="G103" s="70"/>
      <c r="I103" s="59"/>
      <c r="J103" s="63" t="s">
        <v>94</v>
      </c>
      <c r="K103" s="64"/>
      <c r="L103" s="64"/>
      <c r="M103" s="64"/>
      <c r="N103" s="64"/>
      <c r="O103" s="59"/>
      <c r="P103" s="59"/>
      <c r="Q103" s="59"/>
      <c r="R103" s="59"/>
      <c r="S103" s="53"/>
    </row>
  </sheetData>
  <sheetProtection/>
  <mergeCells count="8">
    <mergeCell ref="D1:I1"/>
    <mergeCell ref="J103:N103"/>
    <mergeCell ref="R2:R3"/>
    <mergeCell ref="C2:C3"/>
    <mergeCell ref="A1:B2"/>
    <mergeCell ref="P1:S1"/>
    <mergeCell ref="D103:G103"/>
    <mergeCell ref="J1:O1"/>
  </mergeCells>
  <printOptions horizontalCentered="1"/>
  <pageMargins left="0.25" right="0.25" top="0.5" bottom="0.5" header="0.25" footer="0.5"/>
  <pageSetup fitToHeight="2" fitToWidth="3" horizontalDpi="600" verticalDpi="600" orientation="portrait" paperSize="5" scale="65" r:id="rId1"/>
  <headerFooter alignWithMargins="0">
    <oddHeader>&amp;C&amp;12
</oddHeader>
  </headerFooter>
  <colBreaks count="2" manualBreakCount="2">
    <brk id="9" max="102" man="1"/>
    <brk id="15" max="10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cstevens</dc:creator>
  <cp:keywords/>
  <dc:description/>
  <cp:lastModifiedBy>Zalinsky Matthew</cp:lastModifiedBy>
  <cp:lastPrinted>2013-10-21T17:44:28Z</cp:lastPrinted>
  <dcterms:created xsi:type="dcterms:W3CDTF">2003-04-30T20:08:44Z</dcterms:created>
  <dcterms:modified xsi:type="dcterms:W3CDTF">2013-10-21T17:45:44Z</dcterms:modified>
  <cp:category/>
  <cp:version/>
  <cp:contentType/>
  <cp:contentStatus/>
</cp:coreProperties>
</file>