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Current Expenditures PP" sheetId="1" r:id="rId1"/>
  </sheets>
  <externalReferences>
    <externalReference r:id="rId2"/>
  </externalReferences>
  <definedNames>
    <definedName name="Import_Elem_Secondary_ByLEA">#REF!</definedName>
    <definedName name="Import_Elem_Secondary_BySiteCode">#REF!</definedName>
    <definedName name="_xlnm.Print_Area" localSheetId="0">'Current Expenditures PP'!$A$1:$E$105</definedName>
    <definedName name="_xlnm.Print_Titles" localSheetId="0">'Current Expenditures PP'!$3:$3</definedName>
  </definedNames>
  <calcPr calcId="145621"/>
</workbook>
</file>

<file path=xl/calcChain.xml><?xml version="1.0" encoding="utf-8"?>
<calcChain xmlns="http://schemas.openxmlformats.org/spreadsheetml/2006/main">
  <c r="E73" i="1" l="1"/>
  <c r="C101" i="1"/>
  <c r="D100" i="1"/>
  <c r="D101" i="1" s="1"/>
  <c r="D103" i="1" s="1"/>
  <c r="D98" i="1"/>
  <c r="C98" i="1"/>
  <c r="E98" i="1" s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D78" i="1"/>
  <c r="C78" i="1"/>
  <c r="E78" i="1" s="1"/>
  <c r="E77" i="1"/>
  <c r="E76" i="1"/>
  <c r="D74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C56" i="1"/>
  <c r="E56" i="1" s="1"/>
  <c r="E55" i="1"/>
  <c r="E54" i="1"/>
  <c r="E53" i="1"/>
  <c r="E52" i="1"/>
  <c r="E51" i="1"/>
  <c r="E50" i="1"/>
  <c r="E49" i="1"/>
  <c r="E48" i="1"/>
  <c r="C47" i="1"/>
  <c r="E47" i="1" s="1"/>
  <c r="E46" i="1"/>
  <c r="E45" i="1"/>
  <c r="E44" i="1"/>
  <c r="E43" i="1"/>
  <c r="E42" i="1"/>
  <c r="C41" i="1"/>
  <c r="E41" i="1" s="1"/>
  <c r="E40" i="1"/>
  <c r="E39" i="1"/>
  <c r="E38" i="1"/>
  <c r="E37" i="1"/>
  <c r="E36" i="1"/>
  <c r="C35" i="1"/>
  <c r="E35" i="1" s="1"/>
  <c r="E34" i="1"/>
  <c r="E33" i="1"/>
  <c r="C32" i="1"/>
  <c r="E32" i="1" s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74" i="1" l="1"/>
  <c r="E101" i="1"/>
  <c r="E100" i="1"/>
  <c r="C103" i="1" l="1"/>
  <c r="E103" i="1" s="1"/>
  <c r="E74" i="1"/>
</calcChain>
</file>

<file path=xl/sharedStrings.xml><?xml version="1.0" encoding="utf-8"?>
<sst xmlns="http://schemas.openxmlformats.org/spreadsheetml/2006/main" count="107" uniqueCount="107">
  <si>
    <t>Current Expenditures - FY 2012-2013</t>
  </si>
  <si>
    <t>LEA</t>
  </si>
  <si>
    <t>District/Agency Name</t>
  </si>
  <si>
    <t>Current 
Expenditures</t>
  </si>
  <si>
    <t>October 1, 2012 Elementary Secondary Enrollment</t>
  </si>
  <si>
    <r>
      <t xml:space="preserve">Current 
Expenditures
</t>
    </r>
    <r>
      <rPr>
        <b/>
        <sz val="10"/>
        <rFont val="Arial Narrow"/>
        <family val="2"/>
      </rPr>
      <t>Per Pupil</t>
    </r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</si>
  <si>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</si>
  <si>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</si>
  <si>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</si>
  <si>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</si>
  <si>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</si>
  <si>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</si>
  <si>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</si>
  <si>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</si>
  <si>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</si>
  <si>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</si>
  <si>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</si>
  <si>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</si>
  <si>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</si>
  <si>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</si>
  <si>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</si>
  <si>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</si>
  <si>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</si>
  <si>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</si>
  <si>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</si>
  <si>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</si>
  <si>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</si>
  <si>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</si>
  <si>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</si>
  <si>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</si>
  <si>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</si>
  <si>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</si>
  <si>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</si>
  <si>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</si>
  <si>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>Lafourche Parish School Board*</t>
  </si>
  <si>
    <t>LaSalle Parish School Board</t>
  </si>
  <si>
    <t>Lincoln Parish School Board</t>
  </si>
  <si>
    <t>Livingston Parish School Board*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</si>
  <si>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</si>
  <si>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</si>
  <si>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</si>
  <si>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</si>
  <si>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</si>
  <si>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</si>
  <si>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</si>
  <si>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</si>
  <si>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</si>
  <si>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</si>
  <si>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</si>
  <si>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</si>
  <si>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</si>
  <si>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</si>
  <si>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</si>
  <si>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</si>
  <si>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</si>
  <si>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</si>
  <si>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</si>
  <si>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</si>
  <si>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Board*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</si>
  <si>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</si>
  <si>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</si>
  <si>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</si>
  <si>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</si>
  <si>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</si>
  <si>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</si>
  <si>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</si>
  <si>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</si>
  <si>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</si>
  <si>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</si>
  <si>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</si>
  <si>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</si>
  <si>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</si>
  <si>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</si>
  <si>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</si>
  <si>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</si>
  <si>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 xml:space="preserve"> Total City/Parish School Districts</t>
  </si>
  <si>
    <t>LSU Laboratory School</t>
  </si>
  <si>
    <t>Southern University Lab School</t>
  </si>
  <si>
    <t>Total Lab Schools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</si>
  <si>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</si>
  <si>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</si>
  <si>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</si>
  <si>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</si>
  <si>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Avoyelles Public Charter School</t>
  </si>
  <si>
    <t>Delhi Charter School</t>
  </si>
  <si>
    <t>Belle Chasse Academy</t>
  </si>
  <si>
    <t>Milestone/Sabis Academy</t>
  </si>
  <si>
    <t>Maxine Giardina Charter School</t>
  </si>
  <si>
    <t>D'Arbonne Woods Charter School</t>
  </si>
  <si>
    <t xml:space="preserve">Madison Preparatory Academy </t>
  </si>
  <si>
    <t>Louisiana Virtual Charter Academy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</si>
  <si>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</si>
  <si>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</si>
  <si>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</si>
  <si>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</si>
  <si>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New Orleans Military/Maritime Academy</t>
  </si>
  <si>
    <t>JS Clark Leadership Academy</t>
  </si>
  <si>
    <t>Total Type 2 Charter Schools</t>
  </si>
  <si>
    <t>A02</t>
  </si>
  <si>
    <t>Office Of Juvenile Justice**</t>
  </si>
  <si>
    <t>Total Office of Juvenile Justice Schools</t>
  </si>
  <si>
    <t>Total State</t>
  </si>
  <si>
    <t>*</t>
  </si>
  <si>
    <t>Excludes one-time Hurricane Related expenditures</t>
  </si>
  <si>
    <t>**</t>
  </si>
  <si>
    <t>Includes SSD Site 101018, 101021, 101022</t>
  </si>
  <si>
    <t>Recovery School District (RSD OPERATED &amp; Type 5 Charters)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</si>
</sst>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ourier New"/>
      <family val="2"/>
    </font>
    <font>
      <sz val="12"/>
      <name val="Arial MT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1" applyFont="1"/>
    <xf numFmtId="0" fontId="4" fillId="0" borderId="2" xfId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3" xfId="2" applyFont="1" applyFill="1" applyBorder="1" applyAlignment="1">
      <alignment wrapText="1"/>
    </xf>
    <xf numFmtId="0" fontId="6" fillId="0" borderId="4" xfId="2" applyFont="1" applyFill="1" applyBorder="1" applyAlignment="1">
      <alignment wrapText="1"/>
    </xf>
    <xf numFmtId="164" fontId="6" fillId="0" borderId="3" xfId="3" applyNumberFormat="1" applyFont="1" applyFill="1" applyBorder="1" applyAlignment="1">
      <alignment horizontal="right" wrapText="1"/>
    </xf>
    <xf numFmtId="3" fontId="6" fillId="0" borderId="5" xfId="2" applyNumberFormat="1" applyFont="1" applyFill="1" applyBorder="1" applyAlignment="1">
      <alignment horizontal="right" wrapText="1"/>
    </xf>
    <xf numFmtId="164" fontId="6" fillId="0" borderId="3" xfId="2" applyNumberFormat="1" applyFont="1" applyFill="1" applyBorder="1" applyAlignment="1">
      <alignment horizontal="right" wrapText="1"/>
    </xf>
    <xf numFmtId="0" fontId="6" fillId="0" borderId="5" xfId="2" applyFont="1" applyFill="1" applyBorder="1" applyAlignment="1">
      <alignment horizontal="right" wrapText="1"/>
    </xf>
    <xf numFmtId="0" fontId="6" fillId="0" borderId="6" xfId="2" applyFont="1" applyFill="1" applyBorder="1" applyAlignment="1">
      <alignment wrapText="1"/>
    </xf>
    <xf numFmtId="164" fontId="6" fillId="0" borderId="5" xfId="3" applyNumberFormat="1" applyFont="1" applyFill="1" applyBorder="1" applyAlignment="1">
      <alignment horizontal="right" wrapText="1"/>
    </xf>
    <xf numFmtId="164" fontId="6" fillId="0" borderId="5" xfId="2" applyNumberFormat="1" applyFont="1" applyFill="1" applyBorder="1" applyAlignment="1">
      <alignment horizontal="right" wrapText="1"/>
    </xf>
    <xf numFmtId="0" fontId="4" fillId="0" borderId="0" xfId="1" applyFont="1" applyBorder="1"/>
    <xf numFmtId="0" fontId="6" fillId="0" borderId="7" xfId="2" applyFont="1" applyFill="1" applyBorder="1" applyAlignment="1">
      <alignment horizontal="right" wrapText="1"/>
    </xf>
    <xf numFmtId="0" fontId="6" fillId="0" borderId="8" xfId="2" applyFont="1" applyFill="1" applyBorder="1" applyAlignment="1">
      <alignment horizontal="left" wrapText="1"/>
    </xf>
    <xf numFmtId="164" fontId="6" fillId="0" borderId="7" xfId="3" applyNumberFormat="1" applyFont="1" applyFill="1" applyBorder="1" applyAlignment="1">
      <alignment horizontal="right" wrapText="1"/>
    </xf>
    <xf numFmtId="3" fontId="6" fillId="0" borderId="7" xfId="2" applyNumberFormat="1" applyFont="1" applyFill="1" applyBorder="1" applyAlignment="1">
      <alignment horizontal="right" wrapText="1"/>
    </xf>
    <xf numFmtId="164" fontId="4" fillId="0" borderId="7" xfId="1" applyNumberFormat="1" applyFont="1" applyFill="1" applyBorder="1" applyAlignment="1">
      <alignment horizontal="right"/>
    </xf>
    <xf numFmtId="0" fontId="6" fillId="0" borderId="3" xfId="2" applyFont="1" applyFill="1" applyBorder="1" applyAlignment="1">
      <alignment horizontal="right" wrapText="1"/>
    </xf>
    <xf numFmtId="0" fontId="4" fillId="0" borderId="9" xfId="1" applyFont="1" applyBorder="1"/>
    <xf numFmtId="0" fontId="7" fillId="0" borderId="10" xfId="1" applyFont="1" applyBorder="1"/>
    <xf numFmtId="164" fontId="7" fillId="0" borderId="2" xfId="1" applyNumberFormat="1" applyFont="1" applyFill="1" applyBorder="1"/>
    <xf numFmtId="3" fontId="7" fillId="0" borderId="2" xfId="1" applyNumberFormat="1" applyFont="1" applyFill="1" applyBorder="1"/>
    <xf numFmtId="0" fontId="4" fillId="3" borderId="9" xfId="1" applyFont="1" applyFill="1" applyBorder="1"/>
    <xf numFmtId="0" fontId="4" fillId="3" borderId="11" xfId="1" applyFont="1" applyFill="1" applyBorder="1"/>
    <xf numFmtId="164" fontId="4" fillId="3" borderId="11" xfId="1" applyNumberFormat="1" applyFont="1" applyFill="1" applyBorder="1"/>
    <xf numFmtId="3" fontId="4" fillId="3" borderId="11" xfId="1" applyNumberFormat="1" applyFont="1" applyFill="1" applyBorder="1"/>
    <xf numFmtId="0" fontId="6" fillId="0" borderId="5" xfId="2" applyFont="1" applyFill="1" applyBorder="1" applyAlignment="1">
      <alignment wrapText="1"/>
    </xf>
    <xf numFmtId="0" fontId="6" fillId="0" borderId="12" xfId="2" applyFont="1" applyFill="1" applyBorder="1" applyAlignment="1">
      <alignment horizontal="right" wrapText="1"/>
    </xf>
    <xf numFmtId="0" fontId="6" fillId="0" borderId="13" xfId="2" applyFont="1" applyFill="1" applyBorder="1" applyAlignment="1">
      <alignment horizontal="left" wrapText="1"/>
    </xf>
    <xf numFmtId="164" fontId="6" fillId="0" borderId="7" xfId="2" applyNumberFormat="1" applyFont="1" applyFill="1" applyBorder="1" applyAlignment="1">
      <alignment horizontal="right" wrapText="1"/>
    </xf>
    <xf numFmtId="0" fontId="4" fillId="0" borderId="13" xfId="1" applyFont="1" applyBorder="1"/>
    <xf numFmtId="0" fontId="7" fillId="0" borderId="14" xfId="1" applyFont="1" applyBorder="1" applyAlignment="1">
      <alignment horizontal="left"/>
    </xf>
    <xf numFmtId="164" fontId="7" fillId="0" borderId="12" xfId="1" applyNumberFormat="1" applyFont="1" applyFill="1" applyBorder="1"/>
    <xf numFmtId="3" fontId="7" fillId="0" borderId="12" xfId="1" applyNumberFormat="1" applyFont="1" applyFill="1" applyBorder="1"/>
    <xf numFmtId="164" fontId="7" fillId="0" borderId="13" xfId="1" applyNumberFormat="1" applyFont="1" applyFill="1" applyBorder="1"/>
    <xf numFmtId="0" fontId="4" fillId="3" borderId="15" xfId="1" applyFont="1" applyFill="1" applyBorder="1"/>
    <xf numFmtId="0" fontId="4" fillId="3" borderId="16" xfId="1" applyFont="1" applyFill="1" applyBorder="1"/>
    <xf numFmtId="0" fontId="6" fillId="0" borderId="17" xfId="2" applyFont="1" applyFill="1" applyBorder="1" applyAlignment="1">
      <alignment horizontal="right" wrapText="1"/>
    </xf>
    <xf numFmtId="0" fontId="6" fillId="0" borderId="18" xfId="2" applyFont="1" applyFill="1" applyBorder="1" applyAlignment="1">
      <alignment wrapText="1"/>
    </xf>
    <xf numFmtId="0" fontId="6" fillId="0" borderId="7" xfId="2" applyFont="1" applyFill="1" applyBorder="1" applyAlignment="1">
      <alignment wrapText="1"/>
    </xf>
    <xf numFmtId="164" fontId="6" fillId="0" borderId="0" xfId="2" applyNumberFormat="1" applyFont="1" applyFill="1" applyBorder="1" applyAlignment="1">
      <alignment horizontal="right" wrapText="1"/>
    </xf>
    <xf numFmtId="3" fontId="6" fillId="0" borderId="3" xfId="2" applyNumberFormat="1" applyFont="1" applyFill="1" applyBorder="1" applyAlignment="1">
      <alignment horizontal="right" wrapText="1"/>
    </xf>
    <xf numFmtId="0" fontId="6" fillId="4" borderId="5" xfId="2" applyFont="1" applyFill="1" applyBorder="1" applyAlignment="1">
      <alignment horizontal="right" wrapText="1"/>
    </xf>
    <xf numFmtId="0" fontId="6" fillId="4" borderId="5" xfId="2" applyFont="1" applyFill="1" applyBorder="1" applyAlignment="1">
      <alignment wrapText="1"/>
    </xf>
    <xf numFmtId="164" fontId="6" fillId="4" borderId="0" xfId="2" applyNumberFormat="1" applyFont="1" applyFill="1" applyBorder="1" applyAlignment="1">
      <alignment horizontal="right" wrapText="1"/>
    </xf>
    <xf numFmtId="3" fontId="6" fillId="4" borderId="5" xfId="2" applyNumberFormat="1" applyFont="1" applyFill="1" applyBorder="1" applyAlignment="1">
      <alignment horizontal="right" wrapText="1"/>
    </xf>
    <xf numFmtId="164" fontId="6" fillId="4" borderId="5" xfId="2" applyNumberFormat="1" applyFont="1" applyFill="1" applyBorder="1" applyAlignment="1">
      <alignment horizontal="right" wrapText="1"/>
    </xf>
    <xf numFmtId="0" fontId="4" fillId="4" borderId="0" xfId="1" applyFont="1" applyFill="1" applyBorder="1"/>
    <xf numFmtId="0" fontId="6" fillId="0" borderId="19" xfId="2" applyFont="1" applyFill="1" applyBorder="1" applyAlignment="1">
      <alignment horizontal="right" wrapText="1"/>
    </xf>
    <xf numFmtId="0" fontId="6" fillId="0" borderId="19" xfId="2" applyFont="1" applyFill="1" applyBorder="1" applyAlignment="1">
      <alignment wrapText="1"/>
    </xf>
    <xf numFmtId="164" fontId="6" fillId="0" borderId="19" xfId="2" applyNumberFormat="1" applyFont="1" applyFill="1" applyBorder="1" applyAlignment="1">
      <alignment horizontal="right" wrapText="1"/>
    </xf>
    <xf numFmtId="3" fontId="6" fillId="0" borderId="19" xfId="2" applyNumberFormat="1" applyFont="1" applyFill="1" applyBorder="1" applyAlignment="1">
      <alignment horizontal="right" wrapText="1"/>
    </xf>
    <xf numFmtId="164" fontId="4" fillId="0" borderId="0" xfId="1" applyNumberFormat="1" applyFont="1"/>
    <xf numFmtId="0" fontId="4" fillId="3" borderId="4" xfId="1" applyFont="1" applyFill="1" applyBorder="1"/>
    <xf numFmtId="0" fontId="4" fillId="3" borderId="20" xfId="1" applyFont="1" applyFill="1" applyBorder="1"/>
    <xf numFmtId="0" fontId="4" fillId="3" borderId="1" xfId="1" applyFont="1" applyFill="1" applyBorder="1"/>
    <xf numFmtId="0" fontId="6" fillId="0" borderId="2" xfId="2" applyFont="1" applyFill="1" applyBorder="1" applyAlignment="1">
      <alignment horizontal="right" wrapText="1"/>
    </xf>
    <xf numFmtId="0" fontId="6" fillId="0" borderId="2" xfId="2" applyFont="1" applyFill="1" applyBorder="1" applyAlignment="1">
      <alignment wrapText="1"/>
    </xf>
    <xf numFmtId="0" fontId="6" fillId="0" borderId="6" xfId="2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3" fontId="8" fillId="0" borderId="2" xfId="2" applyNumberFormat="1" applyFont="1" applyFill="1" applyBorder="1" applyAlignment="1">
      <alignment horizontal="right" wrapText="1"/>
    </xf>
    <xf numFmtId="164" fontId="8" fillId="0" borderId="7" xfId="2" applyNumberFormat="1" applyFont="1" applyFill="1" applyBorder="1" applyAlignment="1">
      <alignment horizontal="right" wrapText="1"/>
    </xf>
    <xf numFmtId="0" fontId="4" fillId="0" borderId="21" xfId="1" applyFont="1" applyBorder="1"/>
    <xf numFmtId="0" fontId="7" fillId="0" borderId="22" xfId="1" applyFont="1" applyBorder="1" applyAlignment="1">
      <alignment horizontal="left"/>
    </xf>
    <xf numFmtId="164" fontId="7" fillId="0" borderId="22" xfId="1" applyNumberFormat="1" applyFont="1" applyBorder="1"/>
    <xf numFmtId="3" fontId="7" fillId="0" borderId="22" xfId="1" applyNumberFormat="1" applyFont="1" applyBorder="1"/>
    <xf numFmtId="0" fontId="4" fillId="0" borderId="0" xfId="4" applyFont="1" applyAlignment="1">
      <alignment horizontal="right"/>
    </xf>
    <xf numFmtId="0" fontId="4" fillId="0" borderId="0" xfId="4" applyFont="1"/>
    <xf numFmtId="0" fontId="4" fillId="0" borderId="0" xfId="1" applyFont="1" applyAlignment="1">
      <alignment horizontal="right"/>
    </xf>
    <xf numFmtId="0" fontId="4" fillId="4" borderId="0" xfId="0" applyFont="1" applyFill="1"/>
    <xf numFmtId="0" fontId="4" fillId="0" borderId="0" xfId="0" applyFont="1"/>
    <xf numFmtId="0" fontId="4" fillId="5" borderId="0" xfId="1" applyFont="1" applyFill="1"/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</cellXfs>
  <cellStyles count="29">
    <cellStyle name="Comma 2" xfId="5"/>
    <cellStyle name="Comma 2 2" xfId="6"/>
    <cellStyle name="Comma 3" xfId="7"/>
    <cellStyle name="Comma 5" xfId="8"/>
    <cellStyle name="Normal" xfId="0" builtinId="0"/>
    <cellStyle name="Normal 10" xfId="9"/>
    <cellStyle name="Normal 11" xfId="10"/>
    <cellStyle name="Normal 12" xfId="1"/>
    <cellStyle name="Normal 14" xfId="11"/>
    <cellStyle name="Normal 19" xfId="12"/>
    <cellStyle name="Normal 2" xfId="4"/>
    <cellStyle name="Normal 2 2" xfId="13"/>
    <cellStyle name="Normal 2 2 2" xfId="14"/>
    <cellStyle name="Normal 2 3" xfId="15"/>
    <cellStyle name="Normal 2 4" xfId="16"/>
    <cellStyle name="Normal 20" xfId="17"/>
    <cellStyle name="Normal 3" xfId="18"/>
    <cellStyle name="Normal 3 2" xfId="19"/>
    <cellStyle name="Normal 3 3" xfId="20"/>
    <cellStyle name="Normal 4" xfId="21"/>
    <cellStyle name="Normal 5" xfId="22"/>
    <cellStyle name="Normal 6" xfId="23"/>
    <cellStyle name="Normal 7" xfId="24"/>
    <cellStyle name="Normal 8" xfId="25"/>
    <cellStyle name="Normal 9" xfId="26"/>
    <cellStyle name="Normal_Current Expenditures PP" xfId="3"/>
    <cellStyle name="Normal_Sheet1 2" xfId="2"/>
    <cellStyle name="Percent 2" xfId="27"/>
    <cellStyle name="Percent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_FY2012-13%20Current%20Expendit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Expenditures PP"/>
      <sheetName val="Verification"/>
      <sheetName val="Hurricane Data"/>
      <sheetName val="RSD"/>
      <sheetName val="Elem-Sec_wo_Scholarship_byLEA"/>
      <sheetName val="Elem-Sec_wo_Scholarship_bySite"/>
      <sheetName val="Sheet1"/>
    </sheetNames>
    <sheetDataSet>
      <sheetData sheetId="0"/>
      <sheetData sheetId="1"/>
      <sheetData sheetId="2">
        <row r="5">
          <cell r="X5">
            <v>1705221</v>
          </cell>
        </row>
        <row r="6">
          <cell r="X6">
            <v>280192</v>
          </cell>
        </row>
        <row r="7">
          <cell r="X7">
            <v>3471331</v>
          </cell>
        </row>
        <row r="8">
          <cell r="X8">
            <v>4198731</v>
          </cell>
        </row>
        <row r="10">
          <cell r="X10">
            <v>49566</v>
          </cell>
        </row>
      </sheetData>
      <sheetData sheetId="3"/>
      <sheetData sheetId="4"/>
      <sheetData sheetId="5">
        <row r="1289">
          <cell r="G1289">
            <v>29</v>
          </cell>
        </row>
        <row r="1292">
          <cell r="G1292">
            <v>40</v>
          </cell>
        </row>
        <row r="1293">
          <cell r="G1293">
            <v>61</v>
          </cell>
        </row>
        <row r="1407">
          <cell r="G1407">
            <v>63</v>
          </cell>
        </row>
        <row r="1408">
          <cell r="G1408">
            <v>63</v>
          </cell>
        </row>
        <row r="1409">
          <cell r="G1409">
            <v>67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view="pageBreakPreview" zoomScaleNormal="100" zoomScaleSheetLayoutView="100" workbookViewId="0">
      <pane ySplit="3" topLeftCell="A78" activePane="bottomLeft" state="frozen"/>
      <selection pane="bottomLeft" activeCell="F81" sqref="F81"/>
    </sheetView>
  </sheetViews>
  <sheetFormatPr defaultRowHeight="26.25" customHeight="1"/>
  <cols>
    <col min="1" max="1" width="7" style="1" customWidth="1"/>
    <col min="2" max="2" width="45.7109375" style="1" customWidth="1"/>
    <col min="3" max="3" width="15.42578125" style="1" customWidth="1"/>
    <col min="4" max="4" width="18.140625" style="1" customWidth="1"/>
    <col min="5" max="5" width="16.5703125" style="1" customWidth="1"/>
    <col min="6" max="6" width="20.5703125" style="1" customWidth="1"/>
    <col min="7" max="16384" width="9.140625" style="1"/>
  </cols>
  <sheetData>
    <row r="1" spans="1:5" ht="26.25" customHeight="1">
      <c r="A1" s="76" t="s">
        <v>0</v>
      </c>
      <c r="B1" s="76"/>
      <c r="C1" s="76"/>
      <c r="D1" s="76"/>
      <c r="E1" s="76"/>
    </row>
    <row r="2" spans="1:5" ht="21.75" customHeight="1">
      <c r="A2" s="77"/>
      <c r="B2" s="77"/>
      <c r="C2" s="77"/>
      <c r="D2" s="77"/>
      <c r="E2" s="77"/>
    </row>
    <row r="3" spans="1:5" ht="38.25">
      <c r="A3" s="2" t="s">
        <v>1</v>
      </c>
      <c r="B3" s="3" t="s">
        <v>2</v>
      </c>
      <c r="C3" s="4" t="s">
        <v>3</v>
      </c>
      <c r="D3" s="5" t="s">
        <v>4</v>
      </c>
      <c r="E3" s="4" t="s">
        <v>5</v>
      </c>
    </row>
    <row r="4" spans="1:5" ht="12.75">
      <c r="A4" s="6">
        <v>1</v>
      </c>
      <c r="B4" s="7" t="s">
        <v>6</v>
      </c>
      <c r="C4" s="8">
        <v>91712633</v>
      </c>
      <c r="D4" s="9">
        <v>9931</v>
      </c>
      <c r="E4" s="10">
        <f t="shared" ref="E4:E67" si="0">C4/D4</f>
        <v>9234.9846943912999</v>
      </c>
    </row>
    <row r="5" spans="1:5" s="15" customFormat="1" ht="12.75">
      <c r="A5" s="11">
        <v>2</v>
      </c>
      <c r="B5" s="12" t="s">
        <v>7</v>
      </c>
      <c r="C5" s="13">
        <v>44948578</v>
      </c>
      <c r="D5" s="9">
        <v>4340</v>
      </c>
      <c r="E5" s="14">
        <f t="shared" si="0"/>
        <v>10356.815207373273</v>
      </c>
    </row>
    <row r="6" spans="1:5" s="15" customFormat="1" ht="12.75">
      <c r="A6" s="11">
        <v>3</v>
      </c>
      <c r="B6" s="12" t="s">
        <v>8</v>
      </c>
      <c r="C6" s="13">
        <v>213555546</v>
      </c>
      <c r="D6" s="9">
        <v>20932</v>
      </c>
      <c r="E6" s="14">
        <f t="shared" si="0"/>
        <v>10202.347888400534</v>
      </c>
    </row>
    <row r="7" spans="1:5" s="15" customFormat="1" ht="12.75">
      <c r="A7" s="11">
        <v>4</v>
      </c>
      <c r="B7" s="12" t="s">
        <v>9</v>
      </c>
      <c r="C7" s="13">
        <v>43263620</v>
      </c>
      <c r="D7" s="9">
        <v>3799</v>
      </c>
      <c r="E7" s="14">
        <f t="shared" si="0"/>
        <v>11388.160042116346</v>
      </c>
    </row>
    <row r="8" spans="1:5" ht="12.75">
      <c r="A8" s="16">
        <v>5</v>
      </c>
      <c r="B8" s="17" t="s">
        <v>10</v>
      </c>
      <c r="C8" s="18">
        <v>51646620</v>
      </c>
      <c r="D8" s="19">
        <v>5979</v>
      </c>
      <c r="E8" s="20">
        <f t="shared" si="0"/>
        <v>8638.0030105368787</v>
      </c>
    </row>
    <row r="9" spans="1:5" ht="12.75">
      <c r="A9" s="21">
        <v>6</v>
      </c>
      <c r="B9" s="7" t="s">
        <v>11</v>
      </c>
      <c r="C9" s="8">
        <v>60967747</v>
      </c>
      <c r="D9" s="9">
        <v>6081</v>
      </c>
      <c r="E9" s="10">
        <f t="shared" si="0"/>
        <v>10025.940963657293</v>
      </c>
    </row>
    <row r="10" spans="1:5" s="15" customFormat="1" ht="12.75">
      <c r="A10" s="11">
        <v>7</v>
      </c>
      <c r="B10" s="12" t="s">
        <v>12</v>
      </c>
      <c r="C10" s="13">
        <v>31695438</v>
      </c>
      <c r="D10" s="9">
        <v>2329</v>
      </c>
      <c r="E10" s="14">
        <f t="shared" si="0"/>
        <v>13609.033061399743</v>
      </c>
    </row>
    <row r="11" spans="1:5" s="15" customFormat="1" ht="12.75">
      <c r="A11" s="11">
        <v>8</v>
      </c>
      <c r="B11" s="12" t="s">
        <v>13</v>
      </c>
      <c r="C11" s="13">
        <v>204723600</v>
      </c>
      <c r="D11" s="9">
        <v>21490</v>
      </c>
      <c r="E11" s="14">
        <f t="shared" si="0"/>
        <v>9526.458818054909</v>
      </c>
    </row>
    <row r="12" spans="1:5" s="15" customFormat="1" ht="12.75">
      <c r="A12" s="11">
        <v>9</v>
      </c>
      <c r="B12" s="12" t="s">
        <v>14</v>
      </c>
      <c r="C12" s="13">
        <v>440976401</v>
      </c>
      <c r="D12" s="9">
        <v>41239</v>
      </c>
      <c r="E12" s="14">
        <f t="shared" si="0"/>
        <v>10693.188510875627</v>
      </c>
    </row>
    <row r="13" spans="1:5" ht="12.75">
      <c r="A13" s="16">
        <v>10</v>
      </c>
      <c r="B13" s="17" t="s">
        <v>15</v>
      </c>
      <c r="C13" s="18">
        <v>323174796</v>
      </c>
      <c r="D13" s="19">
        <v>32259</v>
      </c>
      <c r="E13" s="20">
        <f t="shared" si="0"/>
        <v>10018.128150283641</v>
      </c>
    </row>
    <row r="14" spans="1:5" ht="12.75">
      <c r="A14" s="6">
        <v>11</v>
      </c>
      <c r="B14" s="7" t="s">
        <v>16</v>
      </c>
      <c r="C14" s="8">
        <v>17546242</v>
      </c>
      <c r="D14" s="9">
        <v>1638</v>
      </c>
      <c r="E14" s="10">
        <f t="shared" si="0"/>
        <v>10711.991452991453</v>
      </c>
    </row>
    <row r="15" spans="1:5" s="15" customFormat="1" ht="12.75">
      <c r="A15" s="11">
        <v>12</v>
      </c>
      <c r="B15" s="12" t="s">
        <v>17</v>
      </c>
      <c r="C15" s="13">
        <v>24887114</v>
      </c>
      <c r="D15" s="9">
        <v>1279</v>
      </c>
      <c r="E15" s="14">
        <f t="shared" si="0"/>
        <v>19458.259577795154</v>
      </c>
    </row>
    <row r="16" spans="1:5" s="15" customFormat="1" ht="12.75">
      <c r="A16" s="11">
        <v>13</v>
      </c>
      <c r="B16" s="12" t="s">
        <v>18</v>
      </c>
      <c r="C16" s="13">
        <v>18448451</v>
      </c>
      <c r="D16" s="9">
        <v>1514</v>
      </c>
      <c r="E16" s="14">
        <f t="shared" si="0"/>
        <v>12185.238441215324</v>
      </c>
    </row>
    <row r="17" spans="1:5" s="15" customFormat="1" ht="12.75">
      <c r="A17" s="11">
        <v>14</v>
      </c>
      <c r="B17" s="12" t="s">
        <v>19</v>
      </c>
      <c r="C17" s="13">
        <v>20178845</v>
      </c>
      <c r="D17" s="9">
        <v>1930</v>
      </c>
      <c r="E17" s="14">
        <f t="shared" si="0"/>
        <v>10455.360103626943</v>
      </c>
    </row>
    <row r="18" spans="1:5" ht="12.75">
      <c r="A18" s="16">
        <v>15</v>
      </c>
      <c r="B18" s="17" t="s">
        <v>20</v>
      </c>
      <c r="C18" s="18">
        <v>38367136</v>
      </c>
      <c r="D18" s="19">
        <v>3814</v>
      </c>
      <c r="E18" s="20">
        <f t="shared" si="0"/>
        <v>10059.553224960671</v>
      </c>
    </row>
    <row r="19" spans="1:5" ht="12.75">
      <c r="A19" s="21">
        <v>16</v>
      </c>
      <c r="B19" s="7" t="s">
        <v>21</v>
      </c>
      <c r="C19" s="8">
        <v>83357785</v>
      </c>
      <c r="D19" s="9">
        <v>5189</v>
      </c>
      <c r="E19" s="10">
        <f t="shared" si="0"/>
        <v>16064.325496242051</v>
      </c>
    </row>
    <row r="20" spans="1:5" s="15" customFormat="1" ht="12.75">
      <c r="A20" s="11">
        <v>17</v>
      </c>
      <c r="B20" s="12" t="s">
        <v>22</v>
      </c>
      <c r="C20" s="13">
        <v>490601589</v>
      </c>
      <c r="D20" s="9">
        <v>42334</v>
      </c>
      <c r="E20" s="14">
        <f t="shared" si="0"/>
        <v>11588.831412103746</v>
      </c>
    </row>
    <row r="21" spans="1:5" s="15" customFormat="1" ht="12.75">
      <c r="A21" s="11">
        <v>18</v>
      </c>
      <c r="B21" s="12" t="s">
        <v>23</v>
      </c>
      <c r="C21" s="13">
        <v>13628721</v>
      </c>
      <c r="D21" s="9">
        <v>1150</v>
      </c>
      <c r="E21" s="14">
        <f t="shared" si="0"/>
        <v>11851.061739130435</v>
      </c>
    </row>
    <row r="22" spans="1:5" s="15" customFormat="1" ht="12.75">
      <c r="A22" s="11">
        <v>19</v>
      </c>
      <c r="B22" s="12" t="s">
        <v>24</v>
      </c>
      <c r="C22" s="13">
        <v>23107600</v>
      </c>
      <c r="D22" s="9">
        <v>2000</v>
      </c>
      <c r="E22" s="14">
        <f t="shared" si="0"/>
        <v>11553.8</v>
      </c>
    </row>
    <row r="23" spans="1:5" ht="12.75">
      <c r="A23" s="16">
        <v>20</v>
      </c>
      <c r="B23" s="17" t="s">
        <v>25</v>
      </c>
      <c r="C23" s="18">
        <v>56150829</v>
      </c>
      <c r="D23" s="19">
        <v>6098</v>
      </c>
      <c r="E23" s="20">
        <f t="shared" si="0"/>
        <v>9208.072974745819</v>
      </c>
    </row>
    <row r="24" spans="1:5" ht="12.75">
      <c r="A24" s="6">
        <v>21</v>
      </c>
      <c r="B24" s="7" t="s">
        <v>26</v>
      </c>
      <c r="C24" s="8">
        <v>30144827</v>
      </c>
      <c r="D24" s="9">
        <v>3195</v>
      </c>
      <c r="E24" s="10">
        <f t="shared" si="0"/>
        <v>9435.0006259780912</v>
      </c>
    </row>
    <row r="25" spans="1:5" s="15" customFormat="1" ht="12.75">
      <c r="A25" s="11">
        <v>22</v>
      </c>
      <c r="B25" s="12" t="s">
        <v>27</v>
      </c>
      <c r="C25" s="13">
        <v>28662055</v>
      </c>
      <c r="D25" s="9">
        <v>3288</v>
      </c>
      <c r="E25" s="14">
        <f t="shared" si="0"/>
        <v>8717.1700121654503</v>
      </c>
    </row>
    <row r="26" spans="1:5" s="15" customFormat="1" ht="12.75">
      <c r="A26" s="11">
        <v>23</v>
      </c>
      <c r="B26" s="12" t="s">
        <v>28</v>
      </c>
      <c r="C26" s="13">
        <v>128558130</v>
      </c>
      <c r="D26" s="9">
        <v>13873</v>
      </c>
      <c r="E26" s="14">
        <f t="shared" si="0"/>
        <v>9266.7865638290205</v>
      </c>
    </row>
    <row r="27" spans="1:5" s="15" customFormat="1" ht="12.75">
      <c r="A27" s="11">
        <v>24</v>
      </c>
      <c r="B27" s="12" t="s">
        <v>29</v>
      </c>
      <c r="C27" s="13">
        <v>62615659</v>
      </c>
      <c r="D27" s="9">
        <v>4585</v>
      </c>
      <c r="E27" s="14">
        <f t="shared" si="0"/>
        <v>13656.63227917121</v>
      </c>
    </row>
    <row r="28" spans="1:5" ht="12.75">
      <c r="A28" s="16">
        <v>25</v>
      </c>
      <c r="B28" s="17" t="s">
        <v>30</v>
      </c>
      <c r="C28" s="18">
        <v>22776462</v>
      </c>
      <c r="D28" s="19">
        <v>2272</v>
      </c>
      <c r="E28" s="20">
        <f t="shared" si="0"/>
        <v>10024.851232394367</v>
      </c>
    </row>
    <row r="29" spans="1:5" ht="12.75">
      <c r="A29" s="21">
        <v>26</v>
      </c>
      <c r="B29" s="7" t="s">
        <v>31</v>
      </c>
      <c r="C29" s="8">
        <v>504770827</v>
      </c>
      <c r="D29" s="9">
        <v>45661</v>
      </c>
      <c r="E29" s="10">
        <f t="shared" si="0"/>
        <v>11054.747530715491</v>
      </c>
    </row>
    <row r="30" spans="1:5" s="15" customFormat="1" ht="12.75">
      <c r="A30" s="11">
        <v>27</v>
      </c>
      <c r="B30" s="12" t="s">
        <v>32</v>
      </c>
      <c r="C30" s="13">
        <v>62515366</v>
      </c>
      <c r="D30" s="9">
        <v>5867</v>
      </c>
      <c r="E30" s="14">
        <f t="shared" si="0"/>
        <v>10655.422873700358</v>
      </c>
    </row>
    <row r="31" spans="1:5" s="15" customFormat="1" ht="12.75">
      <c r="A31" s="11">
        <v>28</v>
      </c>
      <c r="B31" s="12" t="s">
        <v>33</v>
      </c>
      <c r="C31" s="13">
        <v>306874498</v>
      </c>
      <c r="D31" s="9">
        <v>30583</v>
      </c>
      <c r="E31" s="14">
        <f t="shared" si="0"/>
        <v>10034.152895399406</v>
      </c>
    </row>
    <row r="32" spans="1:5" s="15" customFormat="1" ht="12.75">
      <c r="A32" s="11">
        <v>29</v>
      </c>
      <c r="B32" s="12" t="s">
        <v>34</v>
      </c>
      <c r="C32" s="13">
        <f>142551512-'[1]Hurricane Data'!X5</f>
        <v>140846291</v>
      </c>
      <c r="D32" s="9">
        <v>14585</v>
      </c>
      <c r="E32" s="14">
        <f t="shared" si="0"/>
        <v>9656.9277339732598</v>
      </c>
    </row>
    <row r="33" spans="1:5" ht="12.75">
      <c r="A33" s="16">
        <v>30</v>
      </c>
      <c r="B33" s="17" t="s">
        <v>35</v>
      </c>
      <c r="C33" s="18">
        <v>26090452</v>
      </c>
      <c r="D33" s="19">
        <v>2640</v>
      </c>
      <c r="E33" s="20">
        <f t="shared" si="0"/>
        <v>9882.7469696969692</v>
      </c>
    </row>
    <row r="34" spans="1:5" ht="12.75">
      <c r="A34" s="6">
        <v>31</v>
      </c>
      <c r="B34" s="7" t="s">
        <v>36</v>
      </c>
      <c r="C34" s="8">
        <v>65646765</v>
      </c>
      <c r="D34" s="9">
        <v>6600</v>
      </c>
      <c r="E34" s="10">
        <f t="shared" si="0"/>
        <v>9946.4795454545456</v>
      </c>
    </row>
    <row r="35" spans="1:5" s="15" customFormat="1" ht="12.75">
      <c r="A35" s="11">
        <v>32</v>
      </c>
      <c r="B35" s="12" t="s">
        <v>37</v>
      </c>
      <c r="C35" s="13">
        <f>214130166-'[1]Hurricane Data'!X6</f>
        <v>213849974</v>
      </c>
      <c r="D35" s="9">
        <v>25293</v>
      </c>
      <c r="E35" s="14">
        <f t="shared" si="0"/>
        <v>8454.9074447475577</v>
      </c>
    </row>
    <row r="36" spans="1:5" s="15" customFormat="1" ht="12.75">
      <c r="A36" s="11">
        <v>33</v>
      </c>
      <c r="B36" s="12" t="s">
        <v>38</v>
      </c>
      <c r="C36" s="13">
        <v>19142199</v>
      </c>
      <c r="D36" s="9">
        <v>1883</v>
      </c>
      <c r="E36" s="14">
        <f t="shared" si="0"/>
        <v>10165.798725438131</v>
      </c>
    </row>
    <row r="37" spans="1:5" s="15" customFormat="1" ht="12.75">
      <c r="A37" s="11">
        <v>34</v>
      </c>
      <c r="B37" s="12" t="s">
        <v>39</v>
      </c>
      <c r="C37" s="13">
        <v>46789967</v>
      </c>
      <c r="D37" s="9">
        <v>4352</v>
      </c>
      <c r="E37" s="14">
        <f t="shared" si="0"/>
        <v>10751.37109375</v>
      </c>
    </row>
    <row r="38" spans="1:5" ht="12.75">
      <c r="A38" s="16">
        <v>35</v>
      </c>
      <c r="B38" s="17" t="s">
        <v>40</v>
      </c>
      <c r="C38" s="18">
        <v>68474817</v>
      </c>
      <c r="D38" s="19">
        <v>6749</v>
      </c>
      <c r="E38" s="20">
        <f t="shared" si="0"/>
        <v>10145.920432656691</v>
      </c>
    </row>
    <row r="39" spans="1:5" ht="12.75">
      <c r="A39" s="21">
        <v>36</v>
      </c>
      <c r="B39" s="7" t="s">
        <v>41</v>
      </c>
      <c r="C39" s="8">
        <v>164509529</v>
      </c>
      <c r="D39" s="9">
        <v>11267</v>
      </c>
      <c r="E39" s="10">
        <f t="shared" si="0"/>
        <v>14601.005502795775</v>
      </c>
    </row>
    <row r="40" spans="1:5" s="15" customFormat="1" ht="12.75">
      <c r="A40" s="11">
        <v>37</v>
      </c>
      <c r="B40" s="12" t="s">
        <v>42</v>
      </c>
      <c r="C40" s="13">
        <v>187019051</v>
      </c>
      <c r="D40" s="9">
        <v>19994</v>
      </c>
      <c r="E40" s="14">
        <f t="shared" si="0"/>
        <v>9353.7586776032804</v>
      </c>
    </row>
    <row r="41" spans="1:5" s="15" customFormat="1" ht="12.75">
      <c r="A41" s="11">
        <v>38</v>
      </c>
      <c r="B41" s="12" t="s">
        <v>43</v>
      </c>
      <c r="C41" s="13">
        <f>61952044-'[1]Hurricane Data'!X7</f>
        <v>58480713</v>
      </c>
      <c r="D41" s="9">
        <v>3895</v>
      </c>
      <c r="E41" s="14">
        <f t="shared" si="0"/>
        <v>15014.303722721437</v>
      </c>
    </row>
    <row r="42" spans="1:5" s="15" customFormat="1" ht="12.75">
      <c r="A42" s="11">
        <v>39</v>
      </c>
      <c r="B42" s="12" t="s">
        <v>44</v>
      </c>
      <c r="C42" s="13">
        <v>30136717</v>
      </c>
      <c r="D42" s="9">
        <v>2896</v>
      </c>
      <c r="E42" s="14">
        <f t="shared" si="0"/>
        <v>10406.324930939227</v>
      </c>
    </row>
    <row r="43" spans="1:5" ht="12.75">
      <c r="A43" s="16">
        <v>40</v>
      </c>
      <c r="B43" s="17" t="s">
        <v>45</v>
      </c>
      <c r="C43" s="18">
        <v>219821887</v>
      </c>
      <c r="D43" s="19">
        <v>23984</v>
      </c>
      <c r="E43" s="20">
        <f t="shared" si="0"/>
        <v>9165.35552868579</v>
      </c>
    </row>
    <row r="44" spans="1:5" ht="12.75">
      <c r="A44" s="6">
        <v>41</v>
      </c>
      <c r="B44" s="7" t="s">
        <v>46</v>
      </c>
      <c r="C44" s="8">
        <v>20168479</v>
      </c>
      <c r="D44" s="9">
        <v>1483</v>
      </c>
      <c r="E44" s="10">
        <f t="shared" si="0"/>
        <v>13599.783546864464</v>
      </c>
    </row>
    <row r="45" spans="1:5" s="15" customFormat="1" ht="12.75">
      <c r="A45" s="11">
        <v>42</v>
      </c>
      <c r="B45" s="12" t="s">
        <v>47</v>
      </c>
      <c r="C45" s="13">
        <v>34348052</v>
      </c>
      <c r="D45" s="9">
        <v>3454</v>
      </c>
      <c r="E45" s="14">
        <f t="shared" si="0"/>
        <v>9944.4273306311516</v>
      </c>
    </row>
    <row r="46" spans="1:5" s="15" customFormat="1" ht="12.75">
      <c r="A46" s="11">
        <v>43</v>
      </c>
      <c r="B46" s="12" t="s">
        <v>48</v>
      </c>
      <c r="C46" s="13">
        <v>47350937</v>
      </c>
      <c r="D46" s="9">
        <v>4344</v>
      </c>
      <c r="E46" s="14">
        <f t="shared" si="0"/>
        <v>10900.307780847146</v>
      </c>
    </row>
    <row r="47" spans="1:5" s="15" customFormat="1" ht="12.75">
      <c r="A47" s="11">
        <v>44</v>
      </c>
      <c r="B47" s="12" t="s">
        <v>49</v>
      </c>
      <c r="C47" s="13">
        <f>80214539-'[1]Hurricane Data'!X8</f>
        <v>76015808</v>
      </c>
      <c r="D47" s="9">
        <v>6702</v>
      </c>
      <c r="E47" s="14">
        <f t="shared" si="0"/>
        <v>11342.257236645777</v>
      </c>
    </row>
    <row r="48" spans="1:5" ht="12.75">
      <c r="A48" s="16">
        <v>45</v>
      </c>
      <c r="B48" s="17" t="s">
        <v>50</v>
      </c>
      <c r="C48" s="18">
        <v>146088796</v>
      </c>
      <c r="D48" s="19">
        <v>9708</v>
      </c>
      <c r="E48" s="20">
        <f t="shared" si="0"/>
        <v>15048.28965801401</v>
      </c>
    </row>
    <row r="49" spans="1:6" ht="12.75">
      <c r="A49" s="21">
        <v>46</v>
      </c>
      <c r="B49" s="7" t="s">
        <v>51</v>
      </c>
      <c r="C49" s="8">
        <v>9182056</v>
      </c>
      <c r="D49" s="9">
        <v>792</v>
      </c>
      <c r="E49" s="10">
        <f t="shared" si="0"/>
        <v>11593.505050505051</v>
      </c>
    </row>
    <row r="50" spans="1:6" s="15" customFormat="1" ht="12.75">
      <c r="A50" s="11">
        <v>47</v>
      </c>
      <c r="B50" s="12" t="s">
        <v>52</v>
      </c>
      <c r="C50" s="13">
        <v>55891700</v>
      </c>
      <c r="D50" s="9">
        <v>3755</v>
      </c>
      <c r="E50" s="14">
        <f t="shared" si="0"/>
        <v>14884.607190412782</v>
      </c>
    </row>
    <row r="51" spans="1:6" s="15" customFormat="1" ht="12.75">
      <c r="A51" s="11">
        <v>48</v>
      </c>
      <c r="B51" s="12" t="s">
        <v>53</v>
      </c>
      <c r="C51" s="13">
        <v>82860767</v>
      </c>
      <c r="D51" s="9">
        <v>6038</v>
      </c>
      <c r="E51" s="14">
        <f t="shared" si="0"/>
        <v>13723.214143756211</v>
      </c>
    </row>
    <row r="52" spans="1:6" s="15" customFormat="1" ht="12.75">
      <c r="A52" s="11">
        <v>49</v>
      </c>
      <c r="B52" s="12" t="s">
        <v>54</v>
      </c>
      <c r="C52" s="13">
        <v>126968243</v>
      </c>
      <c r="D52" s="9">
        <v>14788</v>
      </c>
      <c r="E52" s="14">
        <f t="shared" si="0"/>
        <v>8585.8968758452793</v>
      </c>
    </row>
    <row r="53" spans="1:6" ht="12.75">
      <c r="A53" s="16">
        <v>50</v>
      </c>
      <c r="B53" s="17" t="s">
        <v>55</v>
      </c>
      <c r="C53" s="18">
        <v>75209987</v>
      </c>
      <c r="D53" s="19">
        <v>8347</v>
      </c>
      <c r="E53" s="20">
        <f t="shared" si="0"/>
        <v>9010.4213489876602</v>
      </c>
      <c r="F53" s="15"/>
    </row>
    <row r="54" spans="1:6" ht="12.75">
      <c r="A54" s="6">
        <v>51</v>
      </c>
      <c r="B54" s="7" t="s">
        <v>56</v>
      </c>
      <c r="C54" s="8">
        <v>97535220</v>
      </c>
      <c r="D54" s="9">
        <v>9409</v>
      </c>
      <c r="E54" s="10">
        <f t="shared" si="0"/>
        <v>10366.162185141886</v>
      </c>
      <c r="F54" s="15"/>
    </row>
    <row r="55" spans="1:6" s="15" customFormat="1" ht="12.75">
      <c r="A55" s="11">
        <v>52</v>
      </c>
      <c r="B55" s="12" t="s">
        <v>57</v>
      </c>
      <c r="C55" s="13">
        <v>414154884</v>
      </c>
      <c r="D55" s="9">
        <v>37467</v>
      </c>
      <c r="E55" s="14">
        <f t="shared" si="0"/>
        <v>11053.857634718552</v>
      </c>
    </row>
    <row r="56" spans="1:6" s="15" customFormat="1" ht="12.75">
      <c r="A56" s="11">
        <v>53</v>
      </c>
      <c r="B56" s="12" t="s">
        <v>58</v>
      </c>
      <c r="C56" s="13">
        <f>176109635-'[1]Hurricane Data'!X10</f>
        <v>176060069</v>
      </c>
      <c r="D56" s="9">
        <v>19784</v>
      </c>
      <c r="E56" s="14">
        <f t="shared" si="0"/>
        <v>8899.1138799029522</v>
      </c>
    </row>
    <row r="57" spans="1:6" s="15" customFormat="1" ht="12.75">
      <c r="A57" s="11">
        <v>54</v>
      </c>
      <c r="B57" s="12" t="s">
        <v>59</v>
      </c>
      <c r="C57" s="13">
        <v>9049599</v>
      </c>
      <c r="D57" s="9">
        <v>680</v>
      </c>
      <c r="E57" s="14">
        <f t="shared" si="0"/>
        <v>13308.233823529412</v>
      </c>
    </row>
    <row r="58" spans="1:6" ht="12.75">
      <c r="A58" s="16">
        <v>55</v>
      </c>
      <c r="B58" s="17" t="s">
        <v>60</v>
      </c>
      <c r="C58" s="18">
        <v>163322081</v>
      </c>
      <c r="D58" s="19">
        <v>18619</v>
      </c>
      <c r="E58" s="20">
        <f t="shared" si="0"/>
        <v>8771.7966056179175</v>
      </c>
      <c r="F58" s="15"/>
    </row>
    <row r="59" spans="1:6" ht="12.75">
      <c r="A59" s="21">
        <v>56</v>
      </c>
      <c r="B59" s="7" t="s">
        <v>61</v>
      </c>
      <c r="C59" s="8">
        <v>26043012</v>
      </c>
      <c r="D59" s="9">
        <v>2355</v>
      </c>
      <c r="E59" s="10">
        <f t="shared" si="0"/>
        <v>11058.60382165605</v>
      </c>
      <c r="F59" s="15"/>
    </row>
    <row r="60" spans="1:6" s="15" customFormat="1" ht="12.75">
      <c r="A60" s="11">
        <v>57</v>
      </c>
      <c r="B60" s="12" t="s">
        <v>62</v>
      </c>
      <c r="C60" s="13">
        <v>87989716</v>
      </c>
      <c r="D60" s="9">
        <v>9460</v>
      </c>
      <c r="E60" s="14">
        <f t="shared" si="0"/>
        <v>9301.2384778012693</v>
      </c>
    </row>
    <row r="61" spans="1:6" s="15" customFormat="1" ht="12.75">
      <c r="A61" s="11">
        <v>58</v>
      </c>
      <c r="B61" s="12" t="s">
        <v>63</v>
      </c>
      <c r="C61" s="13">
        <v>96155379</v>
      </c>
      <c r="D61" s="9">
        <v>9829</v>
      </c>
      <c r="E61" s="14">
        <f t="shared" si="0"/>
        <v>9782.824193712484</v>
      </c>
    </row>
    <row r="62" spans="1:6" s="15" customFormat="1" ht="12.75">
      <c r="A62" s="11">
        <v>59</v>
      </c>
      <c r="B62" s="12" t="s">
        <v>64</v>
      </c>
      <c r="C62" s="13">
        <v>54351692</v>
      </c>
      <c r="D62" s="9">
        <v>5426</v>
      </c>
      <c r="E62" s="14">
        <f t="shared" si="0"/>
        <v>10016.898636196092</v>
      </c>
    </row>
    <row r="63" spans="1:6" ht="12.75">
      <c r="A63" s="16">
        <v>60</v>
      </c>
      <c r="B63" s="17" t="s">
        <v>65</v>
      </c>
      <c r="C63" s="18">
        <v>61125704</v>
      </c>
      <c r="D63" s="19">
        <v>6661</v>
      </c>
      <c r="E63" s="20">
        <f t="shared" si="0"/>
        <v>9176.6557573937844</v>
      </c>
    </row>
    <row r="64" spans="1:6" ht="12.75">
      <c r="A64" s="6">
        <v>61</v>
      </c>
      <c r="B64" s="7" t="s">
        <v>66</v>
      </c>
      <c r="C64" s="8">
        <v>45692319</v>
      </c>
      <c r="D64" s="9">
        <v>3896</v>
      </c>
      <c r="E64" s="10">
        <f t="shared" si="0"/>
        <v>11728.00795687885</v>
      </c>
    </row>
    <row r="65" spans="1:5" s="15" customFormat="1" ht="12.75">
      <c r="A65" s="11">
        <v>62</v>
      </c>
      <c r="B65" s="12" t="s">
        <v>67</v>
      </c>
      <c r="C65" s="13">
        <v>21079595</v>
      </c>
      <c r="D65" s="9">
        <v>2195</v>
      </c>
      <c r="E65" s="14">
        <f t="shared" si="0"/>
        <v>9603.460136674259</v>
      </c>
    </row>
    <row r="66" spans="1:5" s="15" customFormat="1" ht="12.75">
      <c r="A66" s="11">
        <v>63</v>
      </c>
      <c r="B66" s="12" t="s">
        <v>68</v>
      </c>
      <c r="C66" s="13">
        <v>27922917</v>
      </c>
      <c r="D66" s="9">
        <v>2137</v>
      </c>
      <c r="E66" s="14">
        <f t="shared" si="0"/>
        <v>13066.409452503509</v>
      </c>
    </row>
    <row r="67" spans="1:5" s="15" customFormat="1" ht="12.75">
      <c r="A67" s="11">
        <v>64</v>
      </c>
      <c r="B67" s="12" t="s">
        <v>69</v>
      </c>
      <c r="C67" s="13">
        <v>24785491</v>
      </c>
      <c r="D67" s="9">
        <v>2507</v>
      </c>
      <c r="E67" s="14">
        <f t="shared" si="0"/>
        <v>9886.5141603510165</v>
      </c>
    </row>
    <row r="68" spans="1:5" ht="12.75">
      <c r="A68" s="16">
        <v>65</v>
      </c>
      <c r="B68" s="17" t="s">
        <v>70</v>
      </c>
      <c r="C68" s="18">
        <v>96634970</v>
      </c>
      <c r="D68" s="19">
        <v>8593</v>
      </c>
      <c r="E68" s="20">
        <f t="shared" ref="E68:E74" si="1">C68/D68</f>
        <v>11245.777958803677</v>
      </c>
    </row>
    <row r="69" spans="1:5" ht="12.75">
      <c r="A69" s="6">
        <v>66</v>
      </c>
      <c r="B69" s="7" t="s">
        <v>71</v>
      </c>
      <c r="C69" s="8">
        <v>26390661</v>
      </c>
      <c r="D69" s="9">
        <v>2108</v>
      </c>
      <c r="E69" s="10">
        <f t="shared" si="1"/>
        <v>12519.28889943074</v>
      </c>
    </row>
    <row r="70" spans="1:5" s="15" customFormat="1" ht="12.75">
      <c r="A70" s="11">
        <v>67</v>
      </c>
      <c r="B70" s="12" t="s">
        <v>72</v>
      </c>
      <c r="C70" s="13">
        <v>55329600</v>
      </c>
      <c r="D70" s="9">
        <v>5335</v>
      </c>
      <c r="E70" s="14">
        <f t="shared" si="1"/>
        <v>10371.059044048734</v>
      </c>
    </row>
    <row r="71" spans="1:5" s="15" customFormat="1" ht="12.75">
      <c r="A71" s="11">
        <v>68</v>
      </c>
      <c r="B71" s="12" t="s">
        <v>73</v>
      </c>
      <c r="C71" s="13">
        <v>18986934</v>
      </c>
      <c r="D71" s="9">
        <v>1753</v>
      </c>
      <c r="E71" s="14">
        <f t="shared" si="1"/>
        <v>10831.108956075299</v>
      </c>
    </row>
    <row r="72" spans="1:5" s="15" customFormat="1" ht="12.75">
      <c r="A72" s="11">
        <v>69</v>
      </c>
      <c r="B72" s="12" t="s">
        <v>74</v>
      </c>
      <c r="C72" s="13">
        <v>40934937</v>
      </c>
      <c r="D72" s="9">
        <v>4315</v>
      </c>
      <c r="E72" s="14">
        <f t="shared" si="1"/>
        <v>9486.6597914252616</v>
      </c>
    </row>
    <row r="73" spans="1:5" ht="12.75" customHeight="1">
      <c r="A73" s="16">
        <v>396</v>
      </c>
      <c r="B73" s="17" t="s">
        <v>106</v>
      </c>
      <c r="C73" s="13">
        <v>389542430</v>
      </c>
      <c r="D73" s="19">
        <v>33393</v>
      </c>
      <c r="E73" s="20">
        <f>C73/D73</f>
        <v>11665.391848591022</v>
      </c>
    </row>
    <row r="74" spans="1:5" ht="12.75">
      <c r="A74" s="22"/>
      <c r="B74" s="23" t="s">
        <v>75</v>
      </c>
      <c r="C74" s="24">
        <f>SUM(C4:C73)</f>
        <v>7287837512</v>
      </c>
      <c r="D74" s="25">
        <f>SUM(D4:D73)</f>
        <v>694120</v>
      </c>
      <c r="E74" s="24">
        <f t="shared" si="1"/>
        <v>10499.391332910736</v>
      </c>
    </row>
    <row r="75" spans="1:5" ht="14.25" customHeight="1">
      <c r="A75" s="26"/>
      <c r="B75" s="27"/>
      <c r="C75" s="28"/>
      <c r="D75" s="29"/>
      <c r="E75" s="28"/>
    </row>
    <row r="76" spans="1:5" s="15" customFormat="1" ht="12.75">
      <c r="A76" s="11">
        <v>318</v>
      </c>
      <c r="B76" s="30" t="s">
        <v>76</v>
      </c>
      <c r="C76" s="14">
        <v>11688274</v>
      </c>
      <c r="D76" s="9">
        <v>1373</v>
      </c>
      <c r="E76" s="14">
        <f>C76/D76</f>
        <v>8512.9453750910416</v>
      </c>
    </row>
    <row r="77" spans="1:5" ht="12.75">
      <c r="A77" s="31">
        <v>319</v>
      </c>
      <c r="B77" s="32" t="s">
        <v>77</v>
      </c>
      <c r="C77" s="33">
        <v>3181561</v>
      </c>
      <c r="D77" s="19">
        <v>402</v>
      </c>
      <c r="E77" s="33">
        <f>C77/D77</f>
        <v>7914.3308457711446</v>
      </c>
    </row>
    <row r="78" spans="1:5" ht="12.75">
      <c r="A78" s="34"/>
      <c r="B78" s="35" t="s">
        <v>78</v>
      </c>
      <c r="C78" s="36">
        <f>SUM(C76:C77)</f>
        <v>14869835</v>
      </c>
      <c r="D78" s="37">
        <f>SUM(D76:D77)</f>
        <v>1775</v>
      </c>
      <c r="E78" s="38">
        <f>C78/D78</f>
        <v>8377.3718309859159</v>
      </c>
    </row>
    <row r="79" spans="1:5" ht="12.75">
      <c r="A79" s="39"/>
      <c r="B79" s="40"/>
      <c r="C79" s="28"/>
      <c r="D79" s="29"/>
      <c r="E79" s="28"/>
    </row>
    <row r="80" spans="1:5" ht="12.75">
      <c r="A80" s="41">
        <v>321</v>
      </c>
      <c r="B80" s="42" t="s">
        <v>79</v>
      </c>
      <c r="C80" s="14">
        <v>3852993</v>
      </c>
      <c r="D80" s="9">
        <v>374</v>
      </c>
      <c r="E80" s="14">
        <f t="shared" ref="E80:E97" si="2">C80/D80</f>
        <v>10302.120320855614</v>
      </c>
    </row>
    <row r="81" spans="1:5" s="15" customFormat="1" ht="12.75">
      <c r="A81" s="11">
        <v>328</v>
      </c>
      <c r="B81" s="30" t="s">
        <v>80</v>
      </c>
      <c r="C81" s="14">
        <v>4492823</v>
      </c>
      <c r="D81" s="9">
        <v>560</v>
      </c>
      <c r="E81" s="14">
        <f t="shared" si="2"/>
        <v>8022.8982142857139</v>
      </c>
    </row>
    <row r="82" spans="1:5" s="15" customFormat="1" ht="12.75">
      <c r="A82" s="11">
        <v>329</v>
      </c>
      <c r="B82" s="30" t="s">
        <v>81</v>
      </c>
      <c r="C82" s="14">
        <v>3282560</v>
      </c>
      <c r="D82" s="9">
        <v>372</v>
      </c>
      <c r="E82" s="14">
        <f t="shared" si="2"/>
        <v>8824.0860215053763</v>
      </c>
    </row>
    <row r="83" spans="1:5" s="15" customFormat="1" ht="12.75">
      <c r="A83" s="11">
        <v>331</v>
      </c>
      <c r="B83" s="30" t="s">
        <v>82</v>
      </c>
      <c r="C83" s="14">
        <v>7942144</v>
      </c>
      <c r="D83" s="9">
        <v>743</v>
      </c>
      <c r="E83" s="14">
        <f t="shared" si="2"/>
        <v>10689.29205921938</v>
      </c>
    </row>
    <row r="84" spans="1:5" ht="12.75">
      <c r="A84" s="16">
        <v>333</v>
      </c>
      <c r="B84" s="43" t="s">
        <v>83</v>
      </c>
      <c r="C84" s="33">
        <v>4800590</v>
      </c>
      <c r="D84" s="19">
        <v>696</v>
      </c>
      <c r="E84" s="33">
        <f t="shared" si="2"/>
        <v>6897.3994252873563</v>
      </c>
    </row>
    <row r="85" spans="1:5" ht="12.75">
      <c r="A85" s="21">
        <v>336</v>
      </c>
      <c r="B85" s="6" t="s">
        <v>84</v>
      </c>
      <c r="C85" s="10">
        <v>6341815</v>
      </c>
      <c r="D85" s="9">
        <v>679</v>
      </c>
      <c r="E85" s="10">
        <f t="shared" si="2"/>
        <v>9339.9337260677476</v>
      </c>
    </row>
    <row r="86" spans="1:5" s="15" customFormat="1" ht="12.75">
      <c r="A86" s="11">
        <v>337</v>
      </c>
      <c r="B86" s="30" t="s">
        <v>85</v>
      </c>
      <c r="C86" s="14">
        <v>15419091</v>
      </c>
      <c r="D86" s="9">
        <v>971</v>
      </c>
      <c r="E86" s="14">
        <f t="shared" si="2"/>
        <v>15879.599382080329</v>
      </c>
    </row>
    <row r="87" spans="1:5" ht="12.75">
      <c r="A87" s="11">
        <v>339</v>
      </c>
      <c r="B87" s="30" t="s">
        <v>86</v>
      </c>
      <c r="C87" s="14">
        <v>4338377</v>
      </c>
      <c r="D87" s="9">
        <v>419</v>
      </c>
      <c r="E87" s="14">
        <f t="shared" si="2"/>
        <v>10354.121718377088</v>
      </c>
    </row>
    <row r="88" spans="1:5" ht="12.75">
      <c r="A88" s="11">
        <v>340</v>
      </c>
      <c r="B88" s="30" t="s">
        <v>87</v>
      </c>
      <c r="C88" s="14">
        <v>1158010</v>
      </c>
      <c r="D88" s="9">
        <v>109</v>
      </c>
      <c r="E88" s="14">
        <f t="shared" si="2"/>
        <v>10623.944954128441</v>
      </c>
    </row>
    <row r="89" spans="1:5" ht="12.75">
      <c r="A89" s="11">
        <v>341</v>
      </c>
      <c r="B89" s="43" t="s">
        <v>88</v>
      </c>
      <c r="C89" s="33">
        <v>4710609</v>
      </c>
      <c r="D89" s="19">
        <v>562</v>
      </c>
      <c r="E89" s="33">
        <f t="shared" si="2"/>
        <v>8381.8665480427044</v>
      </c>
    </row>
    <row r="90" spans="1:5" ht="12.75">
      <c r="A90" s="21">
        <v>343001</v>
      </c>
      <c r="B90" s="6" t="s">
        <v>89</v>
      </c>
      <c r="C90" s="44">
        <v>2361451</v>
      </c>
      <c r="D90" s="45">
        <v>235</v>
      </c>
      <c r="E90" s="10">
        <f t="shared" si="2"/>
        <v>10048.727659574468</v>
      </c>
    </row>
    <row r="91" spans="1:5" s="51" customFormat="1" ht="12.75">
      <c r="A91" s="46">
        <v>343002</v>
      </c>
      <c r="B91" s="47" t="s">
        <v>90</v>
      </c>
      <c r="C91" s="48">
        <v>12554640</v>
      </c>
      <c r="D91" s="49">
        <v>1362</v>
      </c>
      <c r="E91" s="50">
        <f t="shared" si="2"/>
        <v>9217.7973568281941</v>
      </c>
    </row>
    <row r="92" spans="1:5" s="51" customFormat="1" ht="12.75">
      <c r="A92" s="46">
        <v>344001</v>
      </c>
      <c r="B92" s="47" t="s">
        <v>91</v>
      </c>
      <c r="C92" s="48">
        <v>4416799</v>
      </c>
      <c r="D92" s="49">
        <v>418</v>
      </c>
      <c r="E92" s="50">
        <f t="shared" si="2"/>
        <v>10566.504784688996</v>
      </c>
    </row>
    <row r="93" spans="1:5" s="15" customFormat="1" ht="12.75">
      <c r="A93" s="11">
        <v>345001</v>
      </c>
      <c r="B93" s="30" t="s">
        <v>92</v>
      </c>
      <c r="C93" s="14">
        <v>9476375</v>
      </c>
      <c r="D93" s="9">
        <v>1200</v>
      </c>
      <c r="E93" s="50">
        <f t="shared" si="2"/>
        <v>7896.979166666667</v>
      </c>
    </row>
    <row r="94" spans="1:5" s="15" customFormat="1" ht="12.75">
      <c r="A94" s="11">
        <v>346001</v>
      </c>
      <c r="B94" s="30" t="s">
        <v>93</v>
      </c>
      <c r="C94" s="14">
        <v>5782915</v>
      </c>
      <c r="D94" s="9">
        <v>778</v>
      </c>
      <c r="E94" s="50">
        <f t="shared" si="2"/>
        <v>7433.0526992287914</v>
      </c>
    </row>
    <row r="95" spans="1:5" ht="12.75">
      <c r="A95" s="21">
        <v>347001</v>
      </c>
      <c r="B95" s="6" t="s">
        <v>94</v>
      </c>
      <c r="C95" s="10">
        <v>3021234</v>
      </c>
      <c r="D95" s="45">
        <v>332</v>
      </c>
      <c r="E95" s="10">
        <f t="shared" si="2"/>
        <v>9100.1024096385536</v>
      </c>
    </row>
    <row r="96" spans="1:5" ht="12.75">
      <c r="A96" s="52">
        <v>348001</v>
      </c>
      <c r="B96" s="53" t="s">
        <v>95</v>
      </c>
      <c r="C96" s="54">
        <v>2969520</v>
      </c>
      <c r="D96" s="55">
        <v>219</v>
      </c>
      <c r="E96" s="54">
        <f t="shared" si="2"/>
        <v>13559.452054794521</v>
      </c>
    </row>
    <row r="97" spans="1:5" ht="12.75">
      <c r="A97" s="16">
        <v>349001</v>
      </c>
      <c r="B97" s="43" t="s">
        <v>96</v>
      </c>
      <c r="C97" s="33">
        <v>2108011</v>
      </c>
      <c r="D97" s="19">
        <v>179</v>
      </c>
      <c r="E97" s="33">
        <f t="shared" si="2"/>
        <v>11776.597765363129</v>
      </c>
    </row>
    <row r="98" spans="1:5" ht="12.75">
      <c r="A98" s="34"/>
      <c r="B98" s="35" t="s">
        <v>97</v>
      </c>
      <c r="C98" s="36">
        <f>SUM(C80:C97)</f>
        <v>99029957</v>
      </c>
      <c r="D98" s="37">
        <f>SUM(D80:D97)</f>
        <v>10208</v>
      </c>
      <c r="E98" s="38">
        <f>C98/D98</f>
        <v>9701.2105211598755</v>
      </c>
    </row>
    <row r="99" spans="1:5" ht="12.75">
      <c r="A99" s="26"/>
      <c r="B99" s="40"/>
      <c r="C99" s="28"/>
      <c r="D99" s="29"/>
      <c r="E99" s="28"/>
    </row>
    <row r="100" spans="1:5" ht="12.75">
      <c r="A100" s="60" t="s">
        <v>98</v>
      </c>
      <c r="B100" s="61" t="s">
        <v>99</v>
      </c>
      <c r="C100" s="33">
        <v>2378883</v>
      </c>
      <c r="D100" s="19">
        <f>'[1]Elem-Sec_wo_Scholarship_bySite'!G1407+'[1]Elem-Sec_wo_Scholarship_bySite'!G1408+'[1]Elem-Sec_wo_Scholarship_bySite'!G1409+'[1]Elem-Sec_wo_Scholarship_bySite'!G1289+'[1]Elem-Sec_wo_Scholarship_bySite'!G1292+'[1]Elem-Sec_wo_Scholarship_bySite'!G1293</f>
        <v>323</v>
      </c>
      <c r="E100" s="33">
        <f t="shared" ref="E100:E101" si="3">C100/D100</f>
        <v>7364.9628482972139</v>
      </c>
    </row>
    <row r="101" spans="1:5" ht="12.75">
      <c r="A101" s="62"/>
      <c r="B101" s="35" t="s">
        <v>100</v>
      </c>
      <c r="C101" s="63">
        <f>SUM(C100:C100)</f>
        <v>2378883</v>
      </c>
      <c r="D101" s="64">
        <f>SUM(D100:D100)</f>
        <v>323</v>
      </c>
      <c r="E101" s="65">
        <f t="shared" si="3"/>
        <v>7364.9628482972139</v>
      </c>
    </row>
    <row r="102" spans="1:5" ht="12.75">
      <c r="A102" s="57"/>
      <c r="B102" s="58"/>
      <c r="C102" s="27"/>
      <c r="D102" s="27"/>
      <c r="E102" s="59"/>
    </row>
    <row r="103" spans="1:5" ht="13.5" thickBot="1">
      <c r="A103" s="66"/>
      <c r="B103" s="67" t="s">
        <v>101</v>
      </c>
      <c r="C103" s="68">
        <f>C74+C78+C98+C101</f>
        <v>7404116187</v>
      </c>
      <c r="D103" s="69">
        <f>D74+D78+D98+D101</f>
        <v>706426</v>
      </c>
      <c r="E103" s="68">
        <f>C103/D103</f>
        <v>10481.092410245376</v>
      </c>
    </row>
    <row r="104" spans="1:5" ht="13.5" thickTop="1">
      <c r="A104" s="70" t="s">
        <v>102</v>
      </c>
      <c r="B104" s="71" t="s">
        <v>103</v>
      </c>
    </row>
    <row r="105" spans="1:5" ht="12.75">
      <c r="A105" s="72" t="s">
        <v>104</v>
      </c>
      <c r="B105" s="1" t="s">
        <v>105</v>
      </c>
      <c r="C105" s="73"/>
      <c r="D105" s="74"/>
    </row>
    <row r="106" spans="1:5" ht="12.75">
      <c r="A106" s="70"/>
      <c r="B106" s="71"/>
      <c r="C106" s="73"/>
      <c r="D106" s="74"/>
    </row>
    <row r="108" spans="1:5" ht="26.25" customHeight="1">
      <c r="B108" s="75"/>
      <c r="C108" s="56"/>
    </row>
  </sheetData>
  <mergeCells count="2">
    <mergeCell ref="A1:E1"/>
    <mergeCell ref="A2:E2"/>
  </mergeCells>
  <printOptions horizontalCentered="1"/>
  <pageMargins left="0.51" right="0.42" top="0.22" bottom="0.09" header="0.32" footer="0.2"/>
  <pageSetup paperSize="5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Expenditures PP</vt:lpstr>
      <vt:lpstr>'Current Expenditures PP'!Print_Area</vt:lpstr>
      <vt:lpstr>'Current Expenditures PP'!Print_Titles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Zalinsky Matthew</dc:creator>
  <cp:lastModifiedBy>Zalinsky Matthew</cp:lastModifiedBy>
  <cp:lastPrinted>2014-04-08T18:54:17Z</cp:lastPrinted>
  <dcterms:created xsi:type="dcterms:W3CDTF">2014-04-08T18:47:14Z</dcterms:created>
  <dcterms:modified xsi:type="dcterms:W3CDTF">2014-04-08T18:54:18Z</dcterms:modified>
</cp:coreProperties>
</file>