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800 - Othr Obj  - by fund" sheetId="1" r:id="rId1"/>
  </sheets>
  <definedNames>
    <definedName name="_xlnm.Print_Area" localSheetId="0">'Obj800 - Othr Obj  - by fund'!$A$1:$O$104</definedName>
    <definedName name="_xlnm.Print_Titles" localSheetId="0">'Obj800 - Othr Obj  - by fund'!$A:$B,'Obj800 - Othr Obj  - by fund'!$1:$2</definedName>
  </definedNames>
  <calcPr fullCalcOnLoad="1"/>
</workbook>
</file>

<file path=xl/sharedStrings.xml><?xml version="1.0" encoding="utf-8"?>
<sst xmlns="http://schemas.openxmlformats.org/spreadsheetml/2006/main" count="118" uniqueCount="116">
  <si>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</si>
  <si>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</si>
  <si>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</si>
  <si>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</si>
  <si>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</si>
  <si>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</si>
  <si>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</si>
  <si>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</si>
  <si>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</si>
  <si>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</si>
  <si>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</si>
  <si>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</si>
  <si>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</si>
  <si>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</si>
  <si>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</si>
  <si>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</si>
  <si>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</si>
  <si>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</si>
  <si>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</si>
  <si>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</si>
  <si>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</si>
  <si>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</si>
  <si>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</si>
  <si>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</si>
  <si>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</si>
  <si>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</si>
  <si>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</si>
  <si>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</si>
  <si>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</si>
  <si>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</si>
  <si>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</si>
  <si>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</si>
  <si>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</si>
  <si>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</si>
  <si>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</si>
  <si>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</si>
  <si>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</si>
  <si>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</si>
  <si>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</si>
  <si>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</si>
  <si>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</si>
  <si>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</si>
  <si>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</si>
  <si>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</si>
  <si>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</si>
  <si>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</si>
  <si>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</si>
  <si>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</si>
  <si>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</si>
  <si>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</si>
  <si>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</si>
  <si>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</si>
  <si>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</si>
  <si>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</si>
  <si>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</si>
  <si>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</si>
  <si>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</si>
  <si>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</si>
  <si>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</si>
  <si>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</si>
  <si>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</si>
  <si>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</si>
  <si>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</si>
  <si>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</si>
  <si>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</si>
  <si>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</si>
  <si>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</si>
  <si>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</si>
  <si>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Other Objects - Object Code 800
Expenditures by Fund Source</t>
  </si>
  <si>
    <t>D'Arbonne Woods Charter School</t>
  </si>
  <si>
    <t>Includes keypunch code 51130 under Other Uses of Funds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</si>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</sst>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_)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15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115" applyFont="1" applyFill="1" applyBorder="1" applyAlignment="1">
      <alignment horizontal="right" wrapText="1"/>
      <protection/>
    </xf>
    <xf numFmtId="0" fontId="1" fillId="0" borderId="10" xfId="115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0" fontId="1" fillId="0" borderId="17" xfId="115" applyFont="1" applyFill="1" applyBorder="1" applyAlignment="1">
      <alignment horizontal="left" wrapText="1"/>
      <protection/>
    </xf>
    <xf numFmtId="164" fontId="1" fillId="33" borderId="10" xfId="115" applyNumberFormat="1" applyFont="1" applyFill="1" applyBorder="1" applyAlignment="1">
      <alignment horizontal="right" wrapText="1"/>
      <protection/>
    </xf>
    <xf numFmtId="10" fontId="1" fillId="0" borderId="10" xfId="115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15" applyNumberFormat="1" applyFont="1" applyFill="1" applyBorder="1" applyAlignment="1">
      <alignment horizontal="right" wrapText="1"/>
      <protection/>
    </xf>
    <xf numFmtId="10" fontId="1" fillId="0" borderId="19" xfId="11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15" applyFont="1" applyFill="1" applyBorder="1" applyAlignment="1">
      <alignment wrapText="1"/>
      <protection/>
    </xf>
    <xf numFmtId="164" fontId="1" fillId="0" borderId="19" xfId="115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25" xfId="115" applyNumberFormat="1" applyFont="1" applyFill="1" applyBorder="1" applyAlignment="1">
      <alignment horizontal="right" wrapText="1"/>
      <protection/>
    </xf>
    <xf numFmtId="164" fontId="1" fillId="0" borderId="10" xfId="115" applyNumberFormat="1" applyFont="1" applyFill="1" applyBorder="1" applyAlignment="1">
      <alignment horizontal="right"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3" fillId="35" borderId="16" xfId="0" applyNumberFormat="1" applyFont="1" applyFill="1" applyBorder="1" applyAlignment="1">
      <alignment/>
    </xf>
    <xf numFmtId="0" fontId="1" fillId="0" borderId="25" xfId="115" applyFont="1" applyFill="1" applyBorder="1" applyAlignment="1">
      <alignment wrapText="1"/>
      <protection/>
    </xf>
    <xf numFmtId="164" fontId="1" fillId="33" borderId="25" xfId="115" applyNumberFormat="1" applyFont="1" applyFill="1" applyBorder="1" applyAlignment="1">
      <alignment horizontal="right" wrapText="1"/>
      <protection/>
    </xf>
    <xf numFmtId="10" fontId="1" fillId="0" borderId="25" xfId="115" applyNumberFormat="1" applyFont="1" applyFill="1" applyBorder="1" applyAlignment="1">
      <alignment horizontal="right" wrapText="1"/>
      <protection/>
    </xf>
    <xf numFmtId="0" fontId="1" fillId="0" borderId="10" xfId="115" applyFont="1" applyFill="1" applyBorder="1" applyAlignment="1">
      <alignment horizontal="lef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10" xfId="115" applyFont="1" applyFill="1" applyBorder="1" applyAlignment="1">
      <alignment wrapText="1"/>
      <protection/>
    </xf>
    <xf numFmtId="0" fontId="1" fillId="0" borderId="29" xfId="115" applyFont="1" applyFill="1" applyBorder="1" applyAlignment="1">
      <alignment wrapText="1"/>
      <protection/>
    </xf>
    <xf numFmtId="0" fontId="1" fillId="0" borderId="30" xfId="115" applyFont="1" applyFill="1" applyBorder="1" applyAlignment="1">
      <alignment wrapText="1"/>
      <protection/>
    </xf>
    <xf numFmtId="0" fontId="1" fillId="0" borderId="31" xfId="115" applyFont="1" applyFill="1" applyBorder="1" applyAlignment="1">
      <alignment horizontal="left" wrapText="1"/>
      <protection/>
    </xf>
    <xf numFmtId="164" fontId="7" fillId="33" borderId="10" xfId="115" applyNumberFormat="1" applyFont="1" applyFill="1" applyBorder="1" applyAlignment="1">
      <alignment horizontal="right" wrapText="1"/>
      <protection/>
    </xf>
    <xf numFmtId="164" fontId="7" fillId="33" borderId="32" xfId="115" applyNumberFormat="1" applyFont="1" applyFill="1" applyBorder="1" applyAlignment="1">
      <alignment horizontal="right" wrapText="1"/>
      <protection/>
    </xf>
    <xf numFmtId="164" fontId="3" fillId="0" borderId="0" xfId="0" applyNumberFormat="1" applyFont="1" applyAlignment="1">
      <alignment/>
    </xf>
    <xf numFmtId="0" fontId="1" fillId="0" borderId="31" xfId="115" applyFont="1" applyFill="1" applyBorder="1" applyAlignment="1">
      <alignment wrapText="1"/>
      <protection/>
    </xf>
    <xf numFmtId="0" fontId="1" fillId="36" borderId="10" xfId="115" applyFont="1" applyFill="1" applyBorder="1" applyAlignment="1">
      <alignment horizontal="right" wrapText="1"/>
      <protection/>
    </xf>
    <xf numFmtId="0" fontId="1" fillId="36" borderId="31" xfId="115" applyFont="1" applyFill="1" applyBorder="1" applyAlignment="1">
      <alignment wrapText="1"/>
      <protection/>
    </xf>
    <xf numFmtId="0" fontId="5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38" fontId="3" fillId="0" borderId="0" xfId="98" applyNumberFormat="1" applyFont="1" applyFill="1" applyAlignment="1">
      <alignment horizontal="left" vertical="center" wrapText="1"/>
      <protection/>
    </xf>
    <xf numFmtId="38" fontId="3" fillId="0" borderId="0" xfId="98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6 2" xfId="67"/>
    <cellStyle name="Normal 17" xfId="68"/>
    <cellStyle name="Normal 18" xfId="69"/>
    <cellStyle name="Normal 19" xfId="70"/>
    <cellStyle name="Normal 19 2" xfId="71"/>
    <cellStyle name="Normal 2" xfId="72"/>
    <cellStyle name="Normal 2 2" xfId="73"/>
    <cellStyle name="Normal 2 2 2" xfId="74"/>
    <cellStyle name="Normal 2 3" xfId="75"/>
    <cellStyle name="Normal 2 4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8 2" xfId="98"/>
    <cellStyle name="Normal 39" xfId="99"/>
    <cellStyle name="Normal 39 2" xfId="100"/>
    <cellStyle name="Normal 4" xfId="101"/>
    <cellStyle name="Normal 4 2" xfId="102"/>
    <cellStyle name="Normal 4 3" xfId="103"/>
    <cellStyle name="Normal 4 4" xfId="104"/>
    <cellStyle name="Normal 4 5" xfId="105"/>
    <cellStyle name="Normal 4 6" xfId="106"/>
    <cellStyle name="Normal 46" xfId="107"/>
    <cellStyle name="Normal 46 2" xfId="108"/>
    <cellStyle name="Normal 47" xfId="109"/>
    <cellStyle name="Normal 5" xfId="110"/>
    <cellStyle name="Normal 6" xfId="111"/>
    <cellStyle name="Normal 7" xfId="112"/>
    <cellStyle name="Normal 8" xfId="113"/>
    <cellStyle name="Normal 9" xfId="114"/>
    <cellStyle name="Normal_Sheet1" xfId="115"/>
    <cellStyle name="Note" xfId="116"/>
    <cellStyle name="Output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customWidth="1"/>
    <col min="2" max="2" width="42.140625" style="1" customWidth="1"/>
    <col min="3" max="9" width="12.28125" style="1" customWidth="1"/>
    <col min="10" max="15" width="11.7109375" style="1" customWidth="1"/>
    <col min="16" max="16384" width="9.140625" style="1" customWidth="1"/>
  </cols>
  <sheetData>
    <row r="1" spans="1:15" s="31" customFormat="1" ht="64.5" customHeight="1">
      <c r="A1" s="64"/>
      <c r="B1" s="64" t="s">
        <v>85</v>
      </c>
      <c r="C1" s="65" t="s">
        <v>68</v>
      </c>
      <c r="D1" s="66"/>
      <c r="E1" s="66"/>
      <c r="F1" s="66"/>
      <c r="G1" s="66"/>
      <c r="H1" s="66"/>
      <c r="I1" s="66"/>
      <c r="J1" s="65" t="s">
        <v>68</v>
      </c>
      <c r="K1" s="66"/>
      <c r="L1" s="66"/>
      <c r="M1" s="66"/>
      <c r="N1" s="66"/>
      <c r="O1" s="66"/>
    </row>
    <row r="2" spans="1:15" ht="41.25">
      <c r="A2" s="40" t="s">
        <v>0</v>
      </c>
      <c r="B2" s="40" t="s">
        <v>6</v>
      </c>
      <c r="C2" s="41" t="s">
        <v>1</v>
      </c>
      <c r="D2" s="41" t="s">
        <v>2</v>
      </c>
      <c r="E2" s="41" t="s">
        <v>7</v>
      </c>
      <c r="F2" s="41" t="s">
        <v>3</v>
      </c>
      <c r="G2" s="41" t="s">
        <v>4</v>
      </c>
      <c r="H2" s="41" t="s">
        <v>5</v>
      </c>
      <c r="I2" s="42" t="s">
        <v>8</v>
      </c>
      <c r="J2" s="41" t="s">
        <v>14</v>
      </c>
      <c r="K2" s="41" t="s">
        <v>9</v>
      </c>
      <c r="L2" s="41" t="s">
        <v>11</v>
      </c>
      <c r="M2" s="41" t="s">
        <v>10</v>
      </c>
      <c r="N2" s="41" t="s">
        <v>12</v>
      </c>
      <c r="O2" s="41" t="s">
        <v>13</v>
      </c>
    </row>
    <row r="3" spans="1:15" ht="13.5">
      <c r="A3" s="47">
        <v>1</v>
      </c>
      <c r="B3" s="56" t="s">
        <v>15</v>
      </c>
      <c r="C3" s="38">
        <v>488267</v>
      </c>
      <c r="D3" s="38">
        <v>668668</v>
      </c>
      <c r="E3" s="38">
        <v>15392</v>
      </c>
      <c r="F3" s="38">
        <v>39780</v>
      </c>
      <c r="G3" s="38">
        <v>575261</v>
      </c>
      <c r="H3" s="38">
        <v>0</v>
      </c>
      <c r="I3" s="48">
        <f>SUM(C3:H3)</f>
        <v>1787368</v>
      </c>
      <c r="J3" s="49">
        <f aca="true" t="shared" si="0" ref="J3:O3">C3/$I3</f>
        <v>0.27317653667291797</v>
      </c>
      <c r="K3" s="49">
        <f t="shared" si="0"/>
        <v>0.37410762640933487</v>
      </c>
      <c r="L3" s="49">
        <f t="shared" si="0"/>
        <v>0.00861154502038752</v>
      </c>
      <c r="M3" s="49">
        <f t="shared" si="0"/>
        <v>0.022256188988501527</v>
      </c>
      <c r="N3" s="49">
        <f t="shared" si="0"/>
        <v>0.3218481029088582</v>
      </c>
      <c r="O3" s="49">
        <f t="shared" si="0"/>
        <v>0</v>
      </c>
    </row>
    <row r="4" spans="1:15" ht="13.5">
      <c r="A4" s="12">
        <v>2</v>
      </c>
      <c r="B4" s="55" t="s">
        <v>71</v>
      </c>
      <c r="C4" s="36">
        <v>572135</v>
      </c>
      <c r="D4" s="36">
        <v>0</v>
      </c>
      <c r="E4" s="36">
        <v>985</v>
      </c>
      <c r="F4" s="36">
        <v>16196</v>
      </c>
      <c r="G4" s="36">
        <v>984770</v>
      </c>
      <c r="H4" s="36">
        <v>67783</v>
      </c>
      <c r="I4" s="32">
        <f aca="true" t="shared" si="1" ref="I4:I67">SUM(C4:H4)</f>
        <v>1641869</v>
      </c>
      <c r="J4" s="33">
        <f aca="true" t="shared" si="2" ref="J4:J67">C4/$I4</f>
        <v>0.34846568148859625</v>
      </c>
      <c r="K4" s="33">
        <f aca="true" t="shared" si="3" ref="K4:K67">D4/$I4</f>
        <v>0</v>
      </c>
      <c r="L4" s="33">
        <f aca="true" t="shared" si="4" ref="L4:L67">E4/$I4</f>
        <v>0.0005999260598744479</v>
      </c>
      <c r="M4" s="33">
        <f aca="true" t="shared" si="5" ref="M4:M67">F4/$I4</f>
        <v>0.009864367985509197</v>
      </c>
      <c r="N4" s="33">
        <f aca="true" t="shared" si="6" ref="N4:N67">G4/$I4</f>
        <v>0.5997859756168124</v>
      </c>
      <c r="O4" s="33">
        <f aca="true" t="shared" si="7" ref="O4:O67">H4/$I4</f>
        <v>0.041284048849207826</v>
      </c>
    </row>
    <row r="5" spans="1:15" ht="13.5">
      <c r="A5" s="12">
        <v>3</v>
      </c>
      <c r="B5" s="55" t="s">
        <v>16</v>
      </c>
      <c r="C5" s="36">
        <v>154726</v>
      </c>
      <c r="D5" s="36">
        <v>385655</v>
      </c>
      <c r="E5" s="36">
        <v>19897</v>
      </c>
      <c r="F5" s="36">
        <v>1414</v>
      </c>
      <c r="G5" s="36">
        <v>16159913</v>
      </c>
      <c r="H5" s="36">
        <v>15275</v>
      </c>
      <c r="I5" s="32">
        <f t="shared" si="1"/>
        <v>16736880</v>
      </c>
      <c r="J5" s="33">
        <f t="shared" si="2"/>
        <v>0.009244614288923623</v>
      </c>
      <c r="K5" s="33">
        <f t="shared" si="3"/>
        <v>0.023042227703132245</v>
      </c>
      <c r="L5" s="33">
        <f t="shared" si="4"/>
        <v>0.001188811773759506</v>
      </c>
      <c r="M5" s="33">
        <f t="shared" si="5"/>
        <v>8.448408544483799E-05</v>
      </c>
      <c r="N5" s="33">
        <f t="shared" si="6"/>
        <v>0.9655272069824244</v>
      </c>
      <c r="O5" s="33">
        <f t="shared" si="7"/>
        <v>0.0009126551663153468</v>
      </c>
    </row>
    <row r="6" spans="1:15" ht="13.5">
      <c r="A6" s="12">
        <v>4</v>
      </c>
      <c r="B6" s="55" t="s">
        <v>17</v>
      </c>
      <c r="C6" s="36">
        <v>27423</v>
      </c>
      <c r="D6" s="36">
        <v>3510</v>
      </c>
      <c r="E6" s="36">
        <v>27670</v>
      </c>
      <c r="F6" s="36">
        <v>80</v>
      </c>
      <c r="G6" s="36">
        <v>347229</v>
      </c>
      <c r="H6" s="36">
        <v>0</v>
      </c>
      <c r="I6" s="32">
        <f t="shared" si="1"/>
        <v>405912</v>
      </c>
      <c r="J6" s="33">
        <f t="shared" si="2"/>
        <v>0.06755897830071543</v>
      </c>
      <c r="K6" s="33">
        <f t="shared" si="3"/>
        <v>0.008647194465795541</v>
      </c>
      <c r="L6" s="33">
        <f t="shared" si="4"/>
        <v>0.06816748457793807</v>
      </c>
      <c r="M6" s="33">
        <f t="shared" si="5"/>
        <v>0.00019708705335146534</v>
      </c>
      <c r="N6" s="33">
        <f t="shared" si="6"/>
        <v>0.8554292556021995</v>
      </c>
      <c r="O6" s="33">
        <f t="shared" si="7"/>
        <v>0</v>
      </c>
    </row>
    <row r="7" spans="1:15" ht="13.5">
      <c r="A7" s="13">
        <v>5</v>
      </c>
      <c r="B7" s="57" t="s">
        <v>18</v>
      </c>
      <c r="C7" s="37">
        <v>205500</v>
      </c>
      <c r="D7" s="37">
        <v>0</v>
      </c>
      <c r="E7" s="37">
        <v>12268</v>
      </c>
      <c r="F7" s="37">
        <v>20150</v>
      </c>
      <c r="G7" s="37">
        <v>578009</v>
      </c>
      <c r="H7" s="37">
        <v>78906</v>
      </c>
      <c r="I7" s="2">
        <f t="shared" si="1"/>
        <v>894833</v>
      </c>
      <c r="J7" s="18">
        <f t="shared" si="2"/>
        <v>0.22965178977529885</v>
      </c>
      <c r="K7" s="18">
        <f t="shared" si="3"/>
        <v>0</v>
      </c>
      <c r="L7" s="18">
        <f t="shared" si="4"/>
        <v>0.0137098207151502</v>
      </c>
      <c r="M7" s="18">
        <f t="shared" si="5"/>
        <v>0.022518168194512272</v>
      </c>
      <c r="N7" s="18">
        <f t="shared" si="6"/>
        <v>0.6459406392030692</v>
      </c>
      <c r="O7" s="18">
        <f t="shared" si="7"/>
        <v>0.0881795821119695</v>
      </c>
    </row>
    <row r="8" spans="1:15" ht="13.5">
      <c r="A8" s="47">
        <v>6</v>
      </c>
      <c r="B8" s="56" t="s">
        <v>19</v>
      </c>
      <c r="C8" s="38">
        <v>22844</v>
      </c>
      <c r="D8" s="38">
        <v>7203</v>
      </c>
      <c r="E8" s="38">
        <v>2866</v>
      </c>
      <c r="F8" s="38">
        <v>15107</v>
      </c>
      <c r="G8" s="38">
        <v>4100754</v>
      </c>
      <c r="H8" s="38">
        <v>325</v>
      </c>
      <c r="I8" s="48">
        <f t="shared" si="1"/>
        <v>4149099</v>
      </c>
      <c r="J8" s="49">
        <f t="shared" si="2"/>
        <v>0.005505773663149517</v>
      </c>
      <c r="K8" s="49">
        <f t="shared" si="3"/>
        <v>0.00173603955943206</v>
      </c>
      <c r="L8" s="49">
        <f t="shared" si="4"/>
        <v>0.0006907523778053983</v>
      </c>
      <c r="M8" s="49">
        <f t="shared" si="5"/>
        <v>0.003641031462493423</v>
      </c>
      <c r="N8" s="49">
        <f t="shared" si="6"/>
        <v>0.9883480726779477</v>
      </c>
      <c r="O8" s="49">
        <f t="shared" si="7"/>
        <v>7.833025917193106E-05</v>
      </c>
    </row>
    <row r="9" spans="1:15" ht="13.5">
      <c r="A9" s="12">
        <v>7</v>
      </c>
      <c r="B9" s="55" t="s">
        <v>20</v>
      </c>
      <c r="C9" s="36">
        <v>308833</v>
      </c>
      <c r="D9" s="36">
        <v>0</v>
      </c>
      <c r="E9" s="36">
        <v>0</v>
      </c>
      <c r="F9" s="36">
        <v>33390</v>
      </c>
      <c r="G9" s="36">
        <v>1992208</v>
      </c>
      <c r="H9" s="36">
        <v>0</v>
      </c>
      <c r="I9" s="32">
        <f t="shared" si="1"/>
        <v>2334431</v>
      </c>
      <c r="J9" s="33">
        <f t="shared" si="2"/>
        <v>0.13229476476280516</v>
      </c>
      <c r="K9" s="33">
        <f t="shared" si="3"/>
        <v>0</v>
      </c>
      <c r="L9" s="33">
        <f t="shared" si="4"/>
        <v>0</v>
      </c>
      <c r="M9" s="33">
        <f t="shared" si="5"/>
        <v>0.014303271332500297</v>
      </c>
      <c r="N9" s="33">
        <f t="shared" si="6"/>
        <v>0.8534019639046946</v>
      </c>
      <c r="O9" s="33">
        <f t="shared" si="7"/>
        <v>0</v>
      </c>
    </row>
    <row r="10" spans="1:15" ht="13.5">
      <c r="A10" s="12">
        <v>8</v>
      </c>
      <c r="B10" s="55" t="s">
        <v>21</v>
      </c>
      <c r="C10" s="36">
        <v>1450667</v>
      </c>
      <c r="D10" s="36">
        <v>0</v>
      </c>
      <c r="E10" s="36">
        <v>0</v>
      </c>
      <c r="F10" s="36">
        <v>1921</v>
      </c>
      <c r="G10" s="36">
        <v>6253483</v>
      </c>
      <c r="H10" s="36">
        <v>143595</v>
      </c>
      <c r="I10" s="32">
        <f t="shared" si="1"/>
        <v>7849666</v>
      </c>
      <c r="J10" s="33">
        <f t="shared" si="2"/>
        <v>0.18480620704116582</v>
      </c>
      <c r="K10" s="33">
        <f t="shared" si="3"/>
        <v>0</v>
      </c>
      <c r="L10" s="33">
        <f t="shared" si="4"/>
        <v>0</v>
      </c>
      <c r="M10" s="33">
        <f t="shared" si="5"/>
        <v>0.0002447237882478057</v>
      </c>
      <c r="N10" s="33">
        <f t="shared" si="6"/>
        <v>0.796655934150574</v>
      </c>
      <c r="O10" s="33">
        <f t="shared" si="7"/>
        <v>0.018293135020012317</v>
      </c>
    </row>
    <row r="11" spans="1:15" ht="13.5">
      <c r="A11" s="12">
        <v>9</v>
      </c>
      <c r="B11" s="55" t="s">
        <v>86</v>
      </c>
      <c r="C11" s="36">
        <v>643155</v>
      </c>
      <c r="D11" s="36">
        <v>8670</v>
      </c>
      <c r="E11" s="36">
        <v>71816</v>
      </c>
      <c r="F11" s="36">
        <v>6160</v>
      </c>
      <c r="G11" s="36">
        <v>9640726</v>
      </c>
      <c r="H11" s="36">
        <v>2884797</v>
      </c>
      <c r="I11" s="32">
        <f t="shared" si="1"/>
        <v>13255324</v>
      </c>
      <c r="J11" s="33">
        <f t="shared" si="2"/>
        <v>0.04852050391223934</v>
      </c>
      <c r="K11" s="33">
        <f t="shared" si="3"/>
        <v>0.0006540768071757431</v>
      </c>
      <c r="L11" s="33">
        <f t="shared" si="4"/>
        <v>0.005417898498746617</v>
      </c>
      <c r="M11" s="33">
        <f t="shared" si="5"/>
        <v>0.0004647189310498936</v>
      </c>
      <c r="N11" s="33">
        <f t="shared" si="6"/>
        <v>0.7273097209845644</v>
      </c>
      <c r="O11" s="33">
        <f t="shared" si="7"/>
        <v>0.21763308086622402</v>
      </c>
    </row>
    <row r="12" spans="1:15" ht="13.5">
      <c r="A12" s="13">
        <v>10</v>
      </c>
      <c r="B12" s="57" t="s">
        <v>72</v>
      </c>
      <c r="C12" s="37">
        <v>3568123</v>
      </c>
      <c r="D12" s="37">
        <v>4508</v>
      </c>
      <c r="E12" s="37">
        <v>61606</v>
      </c>
      <c r="F12" s="37">
        <v>0</v>
      </c>
      <c r="G12" s="37">
        <v>23365141</v>
      </c>
      <c r="H12" s="37">
        <v>620332</v>
      </c>
      <c r="I12" s="2">
        <f t="shared" si="1"/>
        <v>27619710</v>
      </c>
      <c r="J12" s="18">
        <f t="shared" si="2"/>
        <v>0.12918756207070964</v>
      </c>
      <c r="K12" s="18">
        <f t="shared" si="3"/>
        <v>0.00016321677526664834</v>
      </c>
      <c r="L12" s="18">
        <f t="shared" si="4"/>
        <v>0.0022305085752167566</v>
      </c>
      <c r="M12" s="18">
        <f t="shared" si="5"/>
        <v>0</v>
      </c>
      <c r="N12" s="18">
        <f t="shared" si="6"/>
        <v>0.8459589546740354</v>
      </c>
      <c r="O12" s="18">
        <f t="shared" si="7"/>
        <v>0.02245975790477163</v>
      </c>
    </row>
    <row r="13" spans="1:15" ht="13.5">
      <c r="A13" s="47">
        <v>11</v>
      </c>
      <c r="B13" s="56" t="s">
        <v>22</v>
      </c>
      <c r="C13" s="38">
        <v>64334</v>
      </c>
      <c r="D13" s="38">
        <v>0</v>
      </c>
      <c r="E13" s="38">
        <v>-73</v>
      </c>
      <c r="F13" s="38">
        <v>24072</v>
      </c>
      <c r="G13" s="38">
        <v>1121664</v>
      </c>
      <c r="H13" s="38">
        <v>0</v>
      </c>
      <c r="I13" s="48">
        <f t="shared" si="1"/>
        <v>1209997</v>
      </c>
      <c r="J13" s="49">
        <f t="shared" si="2"/>
        <v>0.05316872686461206</v>
      </c>
      <c r="K13" s="49">
        <f t="shared" si="3"/>
        <v>0</v>
      </c>
      <c r="L13" s="49">
        <f t="shared" si="4"/>
        <v>-6.033072809271428E-05</v>
      </c>
      <c r="M13" s="49">
        <f t="shared" si="5"/>
        <v>0.019894264200655043</v>
      </c>
      <c r="N13" s="49">
        <f t="shared" si="6"/>
        <v>0.9269973396628256</v>
      </c>
      <c r="O13" s="49">
        <f t="shared" si="7"/>
        <v>0</v>
      </c>
    </row>
    <row r="14" spans="1:15" ht="13.5">
      <c r="A14" s="12">
        <v>12</v>
      </c>
      <c r="B14" s="55" t="s">
        <v>73</v>
      </c>
      <c r="C14" s="36">
        <v>38063</v>
      </c>
      <c r="D14" s="36">
        <v>0</v>
      </c>
      <c r="E14" s="36">
        <v>0</v>
      </c>
      <c r="F14" s="36">
        <v>3559</v>
      </c>
      <c r="G14" s="36">
        <v>3900676</v>
      </c>
      <c r="H14" s="36">
        <v>0</v>
      </c>
      <c r="I14" s="32">
        <f t="shared" si="1"/>
        <v>3942298</v>
      </c>
      <c r="J14" s="33">
        <f t="shared" si="2"/>
        <v>0.009655028615289864</v>
      </c>
      <c r="K14" s="33">
        <f t="shared" si="3"/>
        <v>0</v>
      </c>
      <c r="L14" s="33">
        <f t="shared" si="4"/>
        <v>0</v>
      </c>
      <c r="M14" s="33">
        <f t="shared" si="5"/>
        <v>0.0009027729512076459</v>
      </c>
      <c r="N14" s="33">
        <f t="shared" si="6"/>
        <v>0.9894421984335025</v>
      </c>
      <c r="O14" s="33">
        <f t="shared" si="7"/>
        <v>0</v>
      </c>
    </row>
    <row r="15" spans="1:15" ht="13.5">
      <c r="A15" s="12">
        <v>13</v>
      </c>
      <c r="B15" s="55" t="s">
        <v>23</v>
      </c>
      <c r="C15" s="36">
        <v>10073</v>
      </c>
      <c r="D15" s="36">
        <v>0</v>
      </c>
      <c r="E15" s="36">
        <v>0</v>
      </c>
      <c r="F15" s="36">
        <v>50432</v>
      </c>
      <c r="G15" s="36">
        <v>174958</v>
      </c>
      <c r="H15" s="36">
        <v>0</v>
      </c>
      <c r="I15" s="32">
        <f t="shared" si="1"/>
        <v>235463</v>
      </c>
      <c r="J15" s="33">
        <f t="shared" si="2"/>
        <v>0.042779544981589465</v>
      </c>
      <c r="K15" s="33">
        <f t="shared" si="3"/>
        <v>0</v>
      </c>
      <c r="L15" s="33">
        <f t="shared" si="4"/>
        <v>0</v>
      </c>
      <c r="M15" s="33">
        <f t="shared" si="5"/>
        <v>0.21418227067522286</v>
      </c>
      <c r="N15" s="33">
        <f t="shared" si="6"/>
        <v>0.7430381843431877</v>
      </c>
      <c r="O15" s="33">
        <f t="shared" si="7"/>
        <v>0</v>
      </c>
    </row>
    <row r="16" spans="1:15" ht="13.5">
      <c r="A16" s="12">
        <v>14</v>
      </c>
      <c r="B16" s="55" t="s">
        <v>24</v>
      </c>
      <c r="C16" s="36">
        <v>26910</v>
      </c>
      <c r="D16" s="36">
        <v>0</v>
      </c>
      <c r="E16" s="36">
        <v>0</v>
      </c>
      <c r="F16" s="36">
        <v>172604</v>
      </c>
      <c r="G16" s="36">
        <v>1217591</v>
      </c>
      <c r="H16" s="36">
        <v>0</v>
      </c>
      <c r="I16" s="32">
        <f t="shared" si="1"/>
        <v>1417105</v>
      </c>
      <c r="J16" s="33">
        <f t="shared" si="2"/>
        <v>0.018989418568137153</v>
      </c>
      <c r="K16" s="33">
        <f t="shared" si="3"/>
        <v>0</v>
      </c>
      <c r="L16" s="33">
        <f t="shared" si="4"/>
        <v>0</v>
      </c>
      <c r="M16" s="33">
        <f t="shared" si="5"/>
        <v>0.12180043116071144</v>
      </c>
      <c r="N16" s="33">
        <f t="shared" si="6"/>
        <v>0.8592101502711514</v>
      </c>
      <c r="O16" s="33">
        <f t="shared" si="7"/>
        <v>0</v>
      </c>
    </row>
    <row r="17" spans="1:15" ht="13.5">
      <c r="A17" s="13">
        <v>15</v>
      </c>
      <c r="B17" s="57" t="s">
        <v>25</v>
      </c>
      <c r="C17" s="37">
        <v>14488</v>
      </c>
      <c r="D17" s="37">
        <v>0</v>
      </c>
      <c r="E17" s="37">
        <v>0</v>
      </c>
      <c r="F17" s="37">
        <v>13787</v>
      </c>
      <c r="G17" s="37">
        <v>639425</v>
      </c>
      <c r="H17" s="37">
        <v>0</v>
      </c>
      <c r="I17" s="2">
        <f t="shared" si="1"/>
        <v>667700</v>
      </c>
      <c r="J17" s="18">
        <f t="shared" si="2"/>
        <v>0.021698367530327993</v>
      </c>
      <c r="K17" s="18">
        <f t="shared" si="3"/>
        <v>0</v>
      </c>
      <c r="L17" s="18">
        <f t="shared" si="4"/>
        <v>0</v>
      </c>
      <c r="M17" s="18">
        <f t="shared" si="5"/>
        <v>0.020648494833008835</v>
      </c>
      <c r="N17" s="18">
        <f t="shared" si="6"/>
        <v>0.9576531376366632</v>
      </c>
      <c r="O17" s="18">
        <f t="shared" si="7"/>
        <v>0</v>
      </c>
    </row>
    <row r="18" spans="1:15" ht="13.5">
      <c r="A18" s="47">
        <v>16</v>
      </c>
      <c r="B18" s="56" t="s">
        <v>26</v>
      </c>
      <c r="C18" s="38">
        <v>33131</v>
      </c>
      <c r="D18" s="38">
        <v>0</v>
      </c>
      <c r="E18" s="38">
        <v>0</v>
      </c>
      <c r="F18" s="38">
        <v>0</v>
      </c>
      <c r="G18" s="38">
        <v>4367680</v>
      </c>
      <c r="H18" s="38">
        <v>8175</v>
      </c>
      <c r="I18" s="48">
        <f t="shared" si="1"/>
        <v>4408986</v>
      </c>
      <c r="J18" s="49">
        <f t="shared" si="2"/>
        <v>0.0075144262195434505</v>
      </c>
      <c r="K18" s="49">
        <f t="shared" si="3"/>
        <v>0</v>
      </c>
      <c r="L18" s="49">
        <f t="shared" si="4"/>
        <v>0</v>
      </c>
      <c r="M18" s="49">
        <f t="shared" si="5"/>
        <v>0</v>
      </c>
      <c r="N18" s="49">
        <f t="shared" si="6"/>
        <v>0.9906314059513911</v>
      </c>
      <c r="O18" s="49">
        <f t="shared" si="7"/>
        <v>0.0018541678290654585</v>
      </c>
    </row>
    <row r="19" spans="1:15" ht="13.5">
      <c r="A19" s="12">
        <v>17</v>
      </c>
      <c r="B19" s="55" t="s">
        <v>87</v>
      </c>
      <c r="C19" s="36">
        <v>3979442</v>
      </c>
      <c r="D19" s="36">
        <v>28599</v>
      </c>
      <c r="E19" s="36">
        <v>136021</v>
      </c>
      <c r="F19" s="36">
        <v>24168</v>
      </c>
      <c r="G19" s="36">
        <v>0</v>
      </c>
      <c r="H19" s="36">
        <v>0</v>
      </c>
      <c r="I19" s="32">
        <f t="shared" si="1"/>
        <v>4168230</v>
      </c>
      <c r="J19" s="33">
        <f t="shared" si="2"/>
        <v>0.9547078736058231</v>
      </c>
      <c r="K19" s="33">
        <f t="shared" si="3"/>
        <v>0.006861185683131689</v>
      </c>
      <c r="L19" s="33">
        <f t="shared" si="4"/>
        <v>0.03263279617487519</v>
      </c>
      <c r="M19" s="33">
        <f t="shared" si="5"/>
        <v>0.005798144536170029</v>
      </c>
      <c r="N19" s="33">
        <f t="shared" si="6"/>
        <v>0</v>
      </c>
      <c r="O19" s="33">
        <f t="shared" si="7"/>
        <v>0</v>
      </c>
    </row>
    <row r="20" spans="1:15" ht="13.5">
      <c r="A20" s="12">
        <v>18</v>
      </c>
      <c r="B20" s="55" t="s">
        <v>27</v>
      </c>
      <c r="C20" s="36">
        <v>57576</v>
      </c>
      <c r="D20" s="36">
        <v>57</v>
      </c>
      <c r="E20" s="36">
        <v>5880</v>
      </c>
      <c r="F20" s="36">
        <v>15538</v>
      </c>
      <c r="G20" s="36">
        <v>0</v>
      </c>
      <c r="H20" s="36">
        <v>0</v>
      </c>
      <c r="I20" s="32">
        <f t="shared" si="1"/>
        <v>79051</v>
      </c>
      <c r="J20" s="33">
        <f t="shared" si="2"/>
        <v>0.7283399324486723</v>
      </c>
      <c r="K20" s="33">
        <f t="shared" si="3"/>
        <v>0.0007210534971094609</v>
      </c>
      <c r="L20" s="33">
        <f t="shared" si="4"/>
        <v>0.07438236075444966</v>
      </c>
      <c r="M20" s="33">
        <f t="shared" si="5"/>
        <v>0.1965566532997685</v>
      </c>
      <c r="N20" s="33">
        <f t="shared" si="6"/>
        <v>0</v>
      </c>
      <c r="O20" s="33">
        <f t="shared" si="7"/>
        <v>0</v>
      </c>
    </row>
    <row r="21" spans="1:15" ht="13.5">
      <c r="A21" s="12">
        <v>19</v>
      </c>
      <c r="B21" s="55" t="s">
        <v>28</v>
      </c>
      <c r="C21" s="36">
        <v>45685</v>
      </c>
      <c r="D21" s="36">
        <v>0</v>
      </c>
      <c r="E21" s="36">
        <v>1506</v>
      </c>
      <c r="F21" s="36">
        <v>0</v>
      </c>
      <c r="G21" s="36">
        <v>0</v>
      </c>
      <c r="H21" s="36">
        <v>0</v>
      </c>
      <c r="I21" s="32">
        <f t="shared" si="1"/>
        <v>47191</v>
      </c>
      <c r="J21" s="33">
        <f t="shared" si="2"/>
        <v>0.9680871352588417</v>
      </c>
      <c r="K21" s="33">
        <f t="shared" si="3"/>
        <v>0</v>
      </c>
      <c r="L21" s="33">
        <f t="shared" si="4"/>
        <v>0.03191286474115827</v>
      </c>
      <c r="M21" s="33">
        <f t="shared" si="5"/>
        <v>0</v>
      </c>
      <c r="N21" s="33">
        <f t="shared" si="6"/>
        <v>0</v>
      </c>
      <c r="O21" s="33">
        <f t="shared" si="7"/>
        <v>0</v>
      </c>
    </row>
    <row r="22" spans="1:15" ht="13.5">
      <c r="A22" s="13">
        <v>20</v>
      </c>
      <c r="B22" s="57" t="s">
        <v>29</v>
      </c>
      <c r="C22" s="37">
        <v>2383262</v>
      </c>
      <c r="D22" s="37">
        <v>960</v>
      </c>
      <c r="E22" s="37">
        <v>14978</v>
      </c>
      <c r="F22" s="37">
        <v>21592</v>
      </c>
      <c r="G22" s="37">
        <v>1008731</v>
      </c>
      <c r="H22" s="37">
        <v>0</v>
      </c>
      <c r="I22" s="2">
        <f t="shared" si="1"/>
        <v>3429523</v>
      </c>
      <c r="J22" s="18">
        <f t="shared" si="2"/>
        <v>0.6949252126316109</v>
      </c>
      <c r="K22" s="18">
        <f t="shared" si="3"/>
        <v>0.0002799223098955744</v>
      </c>
      <c r="L22" s="18">
        <f t="shared" si="4"/>
        <v>0.00436737120584991</v>
      </c>
      <c r="M22" s="18">
        <f t="shared" si="5"/>
        <v>0.006295919286734628</v>
      </c>
      <c r="N22" s="18">
        <f t="shared" si="6"/>
        <v>0.294131574565909</v>
      </c>
      <c r="O22" s="18">
        <f t="shared" si="7"/>
        <v>0</v>
      </c>
    </row>
    <row r="23" spans="1:15" ht="13.5">
      <c r="A23" s="47">
        <v>21</v>
      </c>
      <c r="B23" s="56" t="s">
        <v>30</v>
      </c>
      <c r="C23" s="38">
        <v>37041</v>
      </c>
      <c r="D23" s="38">
        <v>35859</v>
      </c>
      <c r="E23" s="38">
        <v>3677</v>
      </c>
      <c r="F23" s="38">
        <v>0</v>
      </c>
      <c r="G23" s="38">
        <v>1519928</v>
      </c>
      <c r="H23" s="38">
        <v>0</v>
      </c>
      <c r="I23" s="48">
        <f t="shared" si="1"/>
        <v>1596505</v>
      </c>
      <c r="J23" s="49">
        <f t="shared" si="2"/>
        <v>0.023201305351376916</v>
      </c>
      <c r="K23" s="49">
        <f t="shared" si="3"/>
        <v>0.022460938111687718</v>
      </c>
      <c r="L23" s="49">
        <f t="shared" si="4"/>
        <v>0.0023031559562920255</v>
      </c>
      <c r="M23" s="49">
        <f t="shared" si="5"/>
        <v>0</v>
      </c>
      <c r="N23" s="49">
        <f t="shared" si="6"/>
        <v>0.9520346005806434</v>
      </c>
      <c r="O23" s="49">
        <f t="shared" si="7"/>
        <v>0</v>
      </c>
    </row>
    <row r="24" spans="1:15" ht="13.5">
      <c r="A24" s="12">
        <v>22</v>
      </c>
      <c r="B24" s="55" t="s">
        <v>31</v>
      </c>
      <c r="C24" s="36">
        <v>61131</v>
      </c>
      <c r="D24" s="36">
        <v>0</v>
      </c>
      <c r="E24" s="36">
        <v>11248</v>
      </c>
      <c r="F24" s="36">
        <v>12177</v>
      </c>
      <c r="G24" s="36">
        <v>1774199</v>
      </c>
      <c r="H24" s="36">
        <v>0</v>
      </c>
      <c r="I24" s="32">
        <f t="shared" si="1"/>
        <v>1858755</v>
      </c>
      <c r="J24" s="33">
        <f t="shared" si="2"/>
        <v>0.03288814286982416</v>
      </c>
      <c r="K24" s="33">
        <f t="shared" si="3"/>
        <v>0</v>
      </c>
      <c r="L24" s="33">
        <f t="shared" si="4"/>
        <v>0.006051362336617789</v>
      </c>
      <c r="M24" s="33">
        <f t="shared" si="5"/>
        <v>0.006551159243687306</v>
      </c>
      <c r="N24" s="33">
        <f t="shared" si="6"/>
        <v>0.9545093355498707</v>
      </c>
      <c r="O24" s="33">
        <f t="shared" si="7"/>
        <v>0</v>
      </c>
    </row>
    <row r="25" spans="1:15" ht="13.5">
      <c r="A25" s="12">
        <v>23</v>
      </c>
      <c r="B25" s="55" t="s">
        <v>32</v>
      </c>
      <c r="C25" s="36">
        <v>286636</v>
      </c>
      <c r="D25" s="36">
        <v>8352</v>
      </c>
      <c r="E25" s="36">
        <v>41264</v>
      </c>
      <c r="F25" s="36">
        <v>0</v>
      </c>
      <c r="G25" s="36">
        <v>11557916</v>
      </c>
      <c r="H25" s="36">
        <v>9537</v>
      </c>
      <c r="I25" s="32">
        <f t="shared" si="1"/>
        <v>11903705</v>
      </c>
      <c r="J25" s="33">
        <f t="shared" si="2"/>
        <v>0.02407956178349514</v>
      </c>
      <c r="K25" s="33">
        <f t="shared" si="3"/>
        <v>0.0007016302907372116</v>
      </c>
      <c r="L25" s="33">
        <f t="shared" si="4"/>
        <v>0.003466483754427718</v>
      </c>
      <c r="M25" s="33">
        <f t="shared" si="5"/>
        <v>0</v>
      </c>
      <c r="N25" s="33">
        <f t="shared" si="6"/>
        <v>0.9709511450426569</v>
      </c>
      <c r="O25" s="33">
        <f t="shared" si="7"/>
        <v>0.0008011791286830445</v>
      </c>
    </row>
    <row r="26" spans="1:15" ht="13.5">
      <c r="A26" s="12">
        <v>24</v>
      </c>
      <c r="B26" s="55" t="s">
        <v>33</v>
      </c>
      <c r="C26" s="36">
        <v>29487</v>
      </c>
      <c r="D26" s="36">
        <v>4883</v>
      </c>
      <c r="E26" s="36">
        <v>21603</v>
      </c>
      <c r="F26" s="36">
        <v>8000</v>
      </c>
      <c r="G26" s="36">
        <v>4449945</v>
      </c>
      <c r="H26" s="36">
        <v>0</v>
      </c>
      <c r="I26" s="32">
        <f t="shared" si="1"/>
        <v>4513918</v>
      </c>
      <c r="J26" s="33">
        <f t="shared" si="2"/>
        <v>0.006532462486026552</v>
      </c>
      <c r="K26" s="33">
        <f t="shared" si="3"/>
        <v>0.001081765331138049</v>
      </c>
      <c r="L26" s="33">
        <f t="shared" si="4"/>
        <v>0.004785864519470669</v>
      </c>
      <c r="M26" s="33">
        <f t="shared" si="5"/>
        <v>0.0017722962623601048</v>
      </c>
      <c r="N26" s="33">
        <f t="shared" si="6"/>
        <v>0.9858276114010046</v>
      </c>
      <c r="O26" s="33">
        <f t="shared" si="7"/>
        <v>0</v>
      </c>
    </row>
    <row r="27" spans="1:15" ht="13.5">
      <c r="A27" s="13">
        <v>25</v>
      </c>
      <c r="B27" s="57" t="s">
        <v>34</v>
      </c>
      <c r="C27" s="37">
        <v>165253</v>
      </c>
      <c r="D27" s="37">
        <v>0</v>
      </c>
      <c r="E27" s="37">
        <v>0</v>
      </c>
      <c r="F27" s="37">
        <v>0</v>
      </c>
      <c r="G27" s="37">
        <v>1087907</v>
      </c>
      <c r="H27" s="37">
        <v>0</v>
      </c>
      <c r="I27" s="2">
        <f t="shared" si="1"/>
        <v>1253160</v>
      </c>
      <c r="J27" s="18">
        <f t="shared" si="2"/>
        <v>0.1318690350793195</v>
      </c>
      <c r="K27" s="18">
        <f t="shared" si="3"/>
        <v>0</v>
      </c>
      <c r="L27" s="18">
        <f t="shared" si="4"/>
        <v>0</v>
      </c>
      <c r="M27" s="18">
        <f t="shared" si="5"/>
        <v>0</v>
      </c>
      <c r="N27" s="18">
        <f t="shared" si="6"/>
        <v>0.8681309649206805</v>
      </c>
      <c r="O27" s="18">
        <f t="shared" si="7"/>
        <v>0</v>
      </c>
    </row>
    <row r="28" spans="1:15" ht="13.5">
      <c r="A28" s="47">
        <v>26</v>
      </c>
      <c r="B28" s="56" t="s">
        <v>88</v>
      </c>
      <c r="C28" s="38">
        <v>2090054</v>
      </c>
      <c r="D28" s="38">
        <v>62475</v>
      </c>
      <c r="E28" s="38">
        <v>237138</v>
      </c>
      <c r="F28" s="38">
        <v>165558</v>
      </c>
      <c r="G28" s="38">
        <v>18754667</v>
      </c>
      <c r="H28" s="38">
        <v>10774</v>
      </c>
      <c r="I28" s="48">
        <f t="shared" si="1"/>
        <v>21320666</v>
      </c>
      <c r="J28" s="49">
        <f t="shared" si="2"/>
        <v>0.0980294893227069</v>
      </c>
      <c r="K28" s="49">
        <f t="shared" si="3"/>
        <v>0.002930255555806746</v>
      </c>
      <c r="L28" s="49">
        <f t="shared" si="4"/>
        <v>0.011122448051106846</v>
      </c>
      <c r="M28" s="49">
        <f t="shared" si="5"/>
        <v>0.007765142045750353</v>
      </c>
      <c r="N28" s="49">
        <f t="shared" si="6"/>
        <v>0.8796473337183744</v>
      </c>
      <c r="O28" s="49">
        <f t="shared" si="7"/>
        <v>0.000505331306254692</v>
      </c>
    </row>
    <row r="29" spans="1:15" ht="13.5">
      <c r="A29" s="12">
        <v>27</v>
      </c>
      <c r="B29" s="55" t="s">
        <v>74</v>
      </c>
      <c r="C29" s="36">
        <v>41462</v>
      </c>
      <c r="D29" s="36">
        <v>0</v>
      </c>
      <c r="E29" s="36">
        <v>0</v>
      </c>
      <c r="F29" s="36">
        <v>3234</v>
      </c>
      <c r="G29" s="36">
        <v>2869943</v>
      </c>
      <c r="H29" s="36">
        <v>0</v>
      </c>
      <c r="I29" s="32">
        <f t="shared" si="1"/>
        <v>2914639</v>
      </c>
      <c r="J29" s="33">
        <f t="shared" si="2"/>
        <v>0.014225432377731856</v>
      </c>
      <c r="K29" s="33">
        <f t="shared" si="3"/>
        <v>0</v>
      </c>
      <c r="L29" s="33">
        <f t="shared" si="4"/>
        <v>0</v>
      </c>
      <c r="M29" s="33">
        <f t="shared" si="5"/>
        <v>0.0011095713740192181</v>
      </c>
      <c r="N29" s="33">
        <f t="shared" si="6"/>
        <v>0.9846649962482489</v>
      </c>
      <c r="O29" s="33">
        <f t="shared" si="7"/>
        <v>0</v>
      </c>
    </row>
    <row r="30" spans="1:15" ht="13.5">
      <c r="A30" s="12">
        <v>28</v>
      </c>
      <c r="B30" s="55" t="s">
        <v>35</v>
      </c>
      <c r="C30" s="36">
        <v>535295</v>
      </c>
      <c r="D30" s="36">
        <v>87459</v>
      </c>
      <c r="E30" s="36">
        <v>248841</v>
      </c>
      <c r="F30" s="36">
        <v>0</v>
      </c>
      <c r="G30" s="36">
        <v>9014849</v>
      </c>
      <c r="H30" s="36">
        <v>620</v>
      </c>
      <c r="I30" s="32">
        <f t="shared" si="1"/>
        <v>9887064</v>
      </c>
      <c r="J30" s="33">
        <f t="shared" si="2"/>
        <v>0.05414094618989014</v>
      </c>
      <c r="K30" s="33">
        <f t="shared" si="3"/>
        <v>0.008845800937467382</v>
      </c>
      <c r="L30" s="33">
        <f t="shared" si="4"/>
        <v>0.025168341177927038</v>
      </c>
      <c r="M30" s="33">
        <f t="shared" si="5"/>
        <v>0</v>
      </c>
      <c r="N30" s="33">
        <f t="shared" si="6"/>
        <v>0.9117822034933728</v>
      </c>
      <c r="O30" s="33">
        <f t="shared" si="7"/>
        <v>6.270820134268373E-05</v>
      </c>
    </row>
    <row r="31" spans="1:15" ht="13.5">
      <c r="A31" s="12">
        <v>29</v>
      </c>
      <c r="B31" s="55" t="s">
        <v>89</v>
      </c>
      <c r="C31" s="36">
        <v>566789</v>
      </c>
      <c r="D31" s="36">
        <v>0</v>
      </c>
      <c r="E31" s="36">
        <v>64286</v>
      </c>
      <c r="F31" s="36">
        <v>48534</v>
      </c>
      <c r="G31" s="36">
        <v>53292727</v>
      </c>
      <c r="H31" s="36">
        <v>0</v>
      </c>
      <c r="I31" s="32">
        <f t="shared" si="1"/>
        <v>53972336</v>
      </c>
      <c r="J31" s="33">
        <f t="shared" si="2"/>
        <v>0.010501472458038503</v>
      </c>
      <c r="K31" s="33">
        <f t="shared" si="3"/>
        <v>0</v>
      </c>
      <c r="L31" s="33">
        <f t="shared" si="4"/>
        <v>0.00119109167333428</v>
      </c>
      <c r="M31" s="33">
        <f t="shared" si="5"/>
        <v>0.0008992384543074067</v>
      </c>
      <c r="N31" s="33">
        <f t="shared" si="6"/>
        <v>0.9874081974143198</v>
      </c>
      <c r="O31" s="33">
        <f t="shared" si="7"/>
        <v>0</v>
      </c>
    </row>
    <row r="32" spans="1:15" ht="13.5">
      <c r="A32" s="13">
        <v>30</v>
      </c>
      <c r="B32" s="57" t="s">
        <v>36</v>
      </c>
      <c r="C32" s="37">
        <v>11301</v>
      </c>
      <c r="D32" s="37">
        <v>0</v>
      </c>
      <c r="E32" s="37">
        <v>0</v>
      </c>
      <c r="F32" s="37">
        <v>13630</v>
      </c>
      <c r="G32" s="37">
        <v>1426163</v>
      </c>
      <c r="H32" s="37">
        <v>0</v>
      </c>
      <c r="I32" s="2">
        <f t="shared" si="1"/>
        <v>1451094</v>
      </c>
      <c r="J32" s="18">
        <f t="shared" si="2"/>
        <v>0.007787917254154452</v>
      </c>
      <c r="K32" s="18">
        <f t="shared" si="3"/>
        <v>0</v>
      </c>
      <c r="L32" s="18">
        <f t="shared" si="4"/>
        <v>0</v>
      </c>
      <c r="M32" s="18">
        <f t="shared" si="5"/>
        <v>0.009392913208930641</v>
      </c>
      <c r="N32" s="18">
        <f t="shared" si="6"/>
        <v>0.982819169536915</v>
      </c>
      <c r="O32" s="18">
        <f t="shared" si="7"/>
        <v>0</v>
      </c>
    </row>
    <row r="33" spans="1:15" ht="13.5">
      <c r="A33" s="47">
        <v>31</v>
      </c>
      <c r="B33" s="56" t="s">
        <v>90</v>
      </c>
      <c r="C33" s="38">
        <v>302657</v>
      </c>
      <c r="D33" s="38">
        <v>908</v>
      </c>
      <c r="E33" s="38">
        <v>2701</v>
      </c>
      <c r="F33" s="38">
        <v>6176</v>
      </c>
      <c r="G33" s="38">
        <v>25486595</v>
      </c>
      <c r="H33" s="38">
        <v>0</v>
      </c>
      <c r="I33" s="48">
        <f t="shared" si="1"/>
        <v>25799037</v>
      </c>
      <c r="J33" s="49">
        <f t="shared" si="2"/>
        <v>0.011731329351556805</v>
      </c>
      <c r="K33" s="49">
        <f t="shared" si="3"/>
        <v>3.519511212763484E-05</v>
      </c>
      <c r="L33" s="49">
        <f t="shared" si="4"/>
        <v>0.00010469383023870233</v>
      </c>
      <c r="M33" s="49">
        <f t="shared" si="5"/>
        <v>0.00023938878028664402</v>
      </c>
      <c r="N33" s="49">
        <f t="shared" si="6"/>
        <v>0.9878893929257903</v>
      </c>
      <c r="O33" s="49">
        <f t="shared" si="7"/>
        <v>0</v>
      </c>
    </row>
    <row r="34" spans="1:15" ht="13.5">
      <c r="A34" s="12">
        <v>32</v>
      </c>
      <c r="B34" s="55" t="s">
        <v>91</v>
      </c>
      <c r="C34" s="36">
        <v>1996617</v>
      </c>
      <c r="D34" s="36">
        <v>0</v>
      </c>
      <c r="E34" s="36">
        <v>0</v>
      </c>
      <c r="F34" s="36">
        <v>163251</v>
      </c>
      <c r="G34" s="36">
        <v>9090050</v>
      </c>
      <c r="H34" s="36">
        <v>0</v>
      </c>
      <c r="I34" s="32">
        <f t="shared" si="1"/>
        <v>11249918</v>
      </c>
      <c r="J34" s="33">
        <f t="shared" si="2"/>
        <v>0.177478360286715</v>
      </c>
      <c r="K34" s="33">
        <f t="shared" si="3"/>
        <v>0</v>
      </c>
      <c r="L34" s="33">
        <f t="shared" si="4"/>
        <v>0</v>
      </c>
      <c r="M34" s="33">
        <f t="shared" si="5"/>
        <v>0.0145113057712954</v>
      </c>
      <c r="N34" s="33">
        <f t="shared" si="6"/>
        <v>0.8080103339419896</v>
      </c>
      <c r="O34" s="33">
        <f t="shared" si="7"/>
        <v>0</v>
      </c>
    </row>
    <row r="35" spans="1:15" ht="13.5">
      <c r="A35" s="12">
        <v>33</v>
      </c>
      <c r="B35" s="55" t="s">
        <v>37</v>
      </c>
      <c r="C35" s="36">
        <v>263802</v>
      </c>
      <c r="D35" s="36">
        <v>0</v>
      </c>
      <c r="E35" s="36">
        <v>5932</v>
      </c>
      <c r="F35" s="36">
        <v>2778</v>
      </c>
      <c r="G35" s="36">
        <v>1989313</v>
      </c>
      <c r="H35" s="36">
        <v>0</v>
      </c>
      <c r="I35" s="32">
        <f t="shared" si="1"/>
        <v>2261825</v>
      </c>
      <c r="J35" s="33">
        <f t="shared" si="2"/>
        <v>0.1166323654570977</v>
      </c>
      <c r="K35" s="33">
        <f t="shared" si="3"/>
        <v>0</v>
      </c>
      <c r="L35" s="33">
        <f t="shared" si="4"/>
        <v>0.002622660904358206</v>
      </c>
      <c r="M35" s="33">
        <f t="shared" si="5"/>
        <v>0.001228211731676854</v>
      </c>
      <c r="N35" s="33">
        <f t="shared" si="6"/>
        <v>0.8795167619068672</v>
      </c>
      <c r="O35" s="33">
        <f t="shared" si="7"/>
        <v>0</v>
      </c>
    </row>
    <row r="36" spans="1:15" ht="13.5">
      <c r="A36" s="12">
        <v>34</v>
      </c>
      <c r="B36" s="55" t="s">
        <v>38</v>
      </c>
      <c r="C36" s="36">
        <v>358717</v>
      </c>
      <c r="D36" s="36">
        <v>33251</v>
      </c>
      <c r="E36" s="36">
        <v>37244</v>
      </c>
      <c r="F36" s="36">
        <v>1081</v>
      </c>
      <c r="G36" s="36">
        <v>1224853</v>
      </c>
      <c r="H36" s="36">
        <v>22000</v>
      </c>
      <c r="I36" s="32">
        <f t="shared" si="1"/>
        <v>1677146</v>
      </c>
      <c r="J36" s="33">
        <f t="shared" si="2"/>
        <v>0.2138853743204229</v>
      </c>
      <c r="K36" s="33">
        <f t="shared" si="3"/>
        <v>0.019825942404537233</v>
      </c>
      <c r="L36" s="33">
        <f t="shared" si="4"/>
        <v>0.022206772695996652</v>
      </c>
      <c r="M36" s="33">
        <f t="shared" si="5"/>
        <v>0.0006445473441191166</v>
      </c>
      <c r="N36" s="33">
        <f t="shared" si="6"/>
        <v>0.73031984096793</v>
      </c>
      <c r="O36" s="33">
        <f t="shared" si="7"/>
        <v>0.013117522266994048</v>
      </c>
    </row>
    <row r="37" spans="1:15" ht="13.5">
      <c r="A37" s="13">
        <v>35</v>
      </c>
      <c r="B37" s="57" t="s">
        <v>39</v>
      </c>
      <c r="C37" s="37">
        <v>245415</v>
      </c>
      <c r="D37" s="37">
        <v>1865</v>
      </c>
      <c r="E37" s="37">
        <v>42938</v>
      </c>
      <c r="F37" s="37">
        <v>21980</v>
      </c>
      <c r="G37" s="37">
        <v>2973085</v>
      </c>
      <c r="H37" s="37">
        <v>0</v>
      </c>
      <c r="I37" s="2">
        <f t="shared" si="1"/>
        <v>3285283</v>
      </c>
      <c r="J37" s="18">
        <f t="shared" si="2"/>
        <v>0.0747013271002833</v>
      </c>
      <c r="K37" s="18">
        <f t="shared" si="3"/>
        <v>0.0005676832102439882</v>
      </c>
      <c r="L37" s="18">
        <f t="shared" si="4"/>
        <v>0.013069802510164269</v>
      </c>
      <c r="M37" s="18">
        <f t="shared" si="5"/>
        <v>0.0066904434108111845</v>
      </c>
      <c r="N37" s="18">
        <f t="shared" si="6"/>
        <v>0.9049707437684973</v>
      </c>
      <c r="O37" s="18">
        <f t="shared" si="7"/>
        <v>0</v>
      </c>
    </row>
    <row r="38" spans="1:15" ht="12.75" customHeight="1">
      <c r="A38" s="47">
        <v>36</v>
      </c>
      <c r="B38" s="56" t="s">
        <v>75</v>
      </c>
      <c r="C38" s="38">
        <v>2305735</v>
      </c>
      <c r="D38" s="38">
        <v>5863</v>
      </c>
      <c r="E38" s="38">
        <v>5500</v>
      </c>
      <c r="F38" s="38">
        <v>10335</v>
      </c>
      <c r="G38" s="38">
        <v>32060220</v>
      </c>
      <c r="H38" s="38">
        <v>0</v>
      </c>
      <c r="I38" s="48">
        <f t="shared" si="1"/>
        <v>34387653</v>
      </c>
      <c r="J38" s="49">
        <f t="shared" si="2"/>
        <v>0.06705124656224722</v>
      </c>
      <c r="K38" s="49">
        <f t="shared" si="3"/>
        <v>0.00017049724213513494</v>
      </c>
      <c r="L38" s="49">
        <f t="shared" si="4"/>
        <v>0.0001599411277065056</v>
      </c>
      <c r="M38" s="49">
        <f t="shared" si="5"/>
        <v>0.00030054391906304275</v>
      </c>
      <c r="N38" s="49">
        <f t="shared" si="6"/>
        <v>0.9323177711488481</v>
      </c>
      <c r="O38" s="49">
        <f t="shared" si="7"/>
        <v>0</v>
      </c>
    </row>
    <row r="39" spans="1:15" ht="13.5">
      <c r="A39" s="12">
        <v>37</v>
      </c>
      <c r="B39" s="55" t="s">
        <v>92</v>
      </c>
      <c r="C39" s="36">
        <v>131422</v>
      </c>
      <c r="D39" s="36">
        <v>0</v>
      </c>
      <c r="E39" s="36">
        <v>8851</v>
      </c>
      <c r="F39" s="36">
        <v>2120</v>
      </c>
      <c r="G39" s="36">
        <v>12599316</v>
      </c>
      <c r="H39" s="36">
        <v>0</v>
      </c>
      <c r="I39" s="32">
        <f t="shared" si="1"/>
        <v>12741709</v>
      </c>
      <c r="J39" s="33">
        <f t="shared" si="2"/>
        <v>0.010314314979254353</v>
      </c>
      <c r="K39" s="33">
        <f t="shared" si="3"/>
        <v>0</v>
      </c>
      <c r="L39" s="33">
        <f t="shared" si="4"/>
        <v>0.0006946477901826199</v>
      </c>
      <c r="M39" s="33">
        <f t="shared" si="5"/>
        <v>0.00016638270423535807</v>
      </c>
      <c r="N39" s="33">
        <f t="shared" si="6"/>
        <v>0.9888246545263276</v>
      </c>
      <c r="O39" s="33">
        <f t="shared" si="7"/>
        <v>0</v>
      </c>
    </row>
    <row r="40" spans="1:15" ht="13.5">
      <c r="A40" s="12">
        <v>38</v>
      </c>
      <c r="B40" s="55" t="s">
        <v>93</v>
      </c>
      <c r="C40" s="36">
        <v>211267</v>
      </c>
      <c r="D40" s="36">
        <v>6267</v>
      </c>
      <c r="E40" s="36">
        <v>6142</v>
      </c>
      <c r="F40" s="36">
        <v>2493</v>
      </c>
      <c r="G40" s="36">
        <v>584002</v>
      </c>
      <c r="H40" s="36">
        <v>0</v>
      </c>
      <c r="I40" s="32">
        <f t="shared" si="1"/>
        <v>810171</v>
      </c>
      <c r="J40" s="33">
        <f t="shared" si="2"/>
        <v>0.2607684056822572</v>
      </c>
      <c r="K40" s="33">
        <f t="shared" si="3"/>
        <v>0.007735404007302162</v>
      </c>
      <c r="L40" s="33">
        <f t="shared" si="4"/>
        <v>0.0075811155916467015</v>
      </c>
      <c r="M40" s="33">
        <f t="shared" si="5"/>
        <v>0.003077128161832502</v>
      </c>
      <c r="N40" s="33">
        <f t="shared" si="6"/>
        <v>0.7208379465569614</v>
      </c>
      <c r="O40" s="33">
        <f t="shared" si="7"/>
        <v>0</v>
      </c>
    </row>
    <row r="41" spans="1:15" ht="13.5">
      <c r="A41" s="12">
        <v>39</v>
      </c>
      <c r="B41" s="55" t="s">
        <v>94</v>
      </c>
      <c r="C41" s="36">
        <v>289701</v>
      </c>
      <c r="D41" s="36">
        <v>20609</v>
      </c>
      <c r="E41" s="36">
        <v>16975</v>
      </c>
      <c r="F41" s="36">
        <v>206</v>
      </c>
      <c r="G41" s="36">
        <v>249201</v>
      </c>
      <c r="H41" s="36">
        <v>0</v>
      </c>
      <c r="I41" s="32">
        <f t="shared" si="1"/>
        <v>576692</v>
      </c>
      <c r="J41" s="33">
        <f t="shared" si="2"/>
        <v>0.5023496077628959</v>
      </c>
      <c r="K41" s="33">
        <f t="shared" si="3"/>
        <v>0.03573658035831952</v>
      </c>
      <c r="L41" s="33">
        <f t="shared" si="4"/>
        <v>0.029435123081298163</v>
      </c>
      <c r="M41" s="33">
        <f t="shared" si="5"/>
        <v>0.00035720974107495855</v>
      </c>
      <c r="N41" s="33">
        <f t="shared" si="6"/>
        <v>0.4321214790564114</v>
      </c>
      <c r="O41" s="33">
        <f t="shared" si="7"/>
        <v>0</v>
      </c>
    </row>
    <row r="42" spans="1:15" ht="13.5">
      <c r="A42" s="13">
        <v>40</v>
      </c>
      <c r="B42" s="57" t="s">
        <v>40</v>
      </c>
      <c r="C42" s="37">
        <v>1135272</v>
      </c>
      <c r="D42" s="37">
        <v>32489</v>
      </c>
      <c r="E42" s="37">
        <v>31014</v>
      </c>
      <c r="F42" s="37">
        <v>536961</v>
      </c>
      <c r="G42" s="37">
        <v>9050781</v>
      </c>
      <c r="H42" s="37">
        <v>30878</v>
      </c>
      <c r="I42" s="2">
        <f t="shared" si="1"/>
        <v>10817395</v>
      </c>
      <c r="J42" s="18">
        <f t="shared" si="2"/>
        <v>0.10494874228037342</v>
      </c>
      <c r="K42" s="18">
        <f t="shared" si="3"/>
        <v>0.0030034033147536905</v>
      </c>
      <c r="L42" s="18">
        <f t="shared" si="4"/>
        <v>0.0028670488597300923</v>
      </c>
      <c r="M42" s="18">
        <f t="shared" si="5"/>
        <v>0.049638660694187466</v>
      </c>
      <c r="N42" s="18">
        <f t="shared" si="6"/>
        <v>0.8366876683341969</v>
      </c>
      <c r="O42" s="18">
        <f t="shared" si="7"/>
        <v>0.0028544765167584246</v>
      </c>
    </row>
    <row r="43" spans="1:15" ht="13.5">
      <c r="A43" s="47">
        <v>41</v>
      </c>
      <c r="B43" s="56" t="s">
        <v>41</v>
      </c>
      <c r="C43" s="38">
        <v>104387</v>
      </c>
      <c r="D43" s="38">
        <v>0</v>
      </c>
      <c r="E43" s="38">
        <v>0</v>
      </c>
      <c r="F43" s="38">
        <v>5633</v>
      </c>
      <c r="G43" s="38">
        <v>909161</v>
      </c>
      <c r="H43" s="38">
        <v>0</v>
      </c>
      <c r="I43" s="48">
        <f t="shared" si="1"/>
        <v>1019181</v>
      </c>
      <c r="J43" s="49">
        <f t="shared" si="2"/>
        <v>0.10242243526910333</v>
      </c>
      <c r="K43" s="49">
        <f t="shared" si="3"/>
        <v>0</v>
      </c>
      <c r="L43" s="49">
        <f t="shared" si="4"/>
        <v>0</v>
      </c>
      <c r="M43" s="49">
        <f t="shared" si="5"/>
        <v>0.005526986864943518</v>
      </c>
      <c r="N43" s="49">
        <f t="shared" si="6"/>
        <v>0.8920505778659531</v>
      </c>
      <c r="O43" s="49">
        <f t="shared" si="7"/>
        <v>0</v>
      </c>
    </row>
    <row r="44" spans="1:15" ht="13.5">
      <c r="A44" s="12">
        <v>42</v>
      </c>
      <c r="B44" s="55" t="s">
        <v>42</v>
      </c>
      <c r="C44" s="36">
        <v>64174</v>
      </c>
      <c r="D44" s="36">
        <v>0</v>
      </c>
      <c r="E44" s="36">
        <v>8628</v>
      </c>
      <c r="F44" s="36">
        <v>0</v>
      </c>
      <c r="G44" s="36">
        <v>1749214</v>
      </c>
      <c r="H44" s="36">
        <v>152</v>
      </c>
      <c r="I44" s="32">
        <f t="shared" si="1"/>
        <v>1822168</v>
      </c>
      <c r="J44" s="33">
        <f t="shared" si="2"/>
        <v>0.03521848698912504</v>
      </c>
      <c r="K44" s="33">
        <f t="shared" si="3"/>
        <v>0</v>
      </c>
      <c r="L44" s="33">
        <f t="shared" si="4"/>
        <v>0.0047350189444661525</v>
      </c>
      <c r="M44" s="33">
        <f t="shared" si="5"/>
        <v>0</v>
      </c>
      <c r="N44" s="33">
        <f t="shared" si="6"/>
        <v>0.9599630769500946</v>
      </c>
      <c r="O44" s="33">
        <f t="shared" si="7"/>
        <v>8.341711631419277E-05</v>
      </c>
    </row>
    <row r="45" spans="1:15" ht="13.5">
      <c r="A45" s="12">
        <v>43</v>
      </c>
      <c r="B45" s="55" t="s">
        <v>43</v>
      </c>
      <c r="C45" s="36">
        <v>841405</v>
      </c>
      <c r="D45" s="36">
        <v>9356</v>
      </c>
      <c r="E45" s="36">
        <v>1032</v>
      </c>
      <c r="F45" s="36">
        <v>22548</v>
      </c>
      <c r="G45" s="36">
        <v>2042909</v>
      </c>
      <c r="H45" s="36">
        <v>0</v>
      </c>
      <c r="I45" s="32">
        <f t="shared" si="1"/>
        <v>2917250</v>
      </c>
      <c r="J45" s="33">
        <f t="shared" si="2"/>
        <v>0.2884240294798183</v>
      </c>
      <c r="K45" s="33">
        <f t="shared" si="3"/>
        <v>0.0032071300025709143</v>
      </c>
      <c r="L45" s="33">
        <f t="shared" si="4"/>
        <v>0.00035375781986459853</v>
      </c>
      <c r="M45" s="33">
        <f t="shared" si="5"/>
        <v>0.007729197017739309</v>
      </c>
      <c r="N45" s="33">
        <f t="shared" si="6"/>
        <v>0.7002858856800068</v>
      </c>
      <c r="O45" s="33">
        <f t="shared" si="7"/>
        <v>0</v>
      </c>
    </row>
    <row r="46" spans="1:15" ht="13.5">
      <c r="A46" s="12">
        <v>44</v>
      </c>
      <c r="B46" s="55" t="s">
        <v>95</v>
      </c>
      <c r="C46" s="36">
        <v>49485</v>
      </c>
      <c r="D46" s="36">
        <v>4844</v>
      </c>
      <c r="E46" s="36">
        <v>0</v>
      </c>
      <c r="F46" s="36">
        <v>0</v>
      </c>
      <c r="G46" s="36">
        <v>2443000</v>
      </c>
      <c r="H46" s="36">
        <v>0</v>
      </c>
      <c r="I46" s="32">
        <f t="shared" si="1"/>
        <v>2497329</v>
      </c>
      <c r="J46" s="33">
        <f t="shared" si="2"/>
        <v>0.01981517052819232</v>
      </c>
      <c r="K46" s="33">
        <f t="shared" si="3"/>
        <v>0.0019396723459343963</v>
      </c>
      <c r="L46" s="33">
        <f t="shared" si="4"/>
        <v>0</v>
      </c>
      <c r="M46" s="33">
        <f t="shared" si="5"/>
        <v>0</v>
      </c>
      <c r="N46" s="33">
        <f t="shared" si="6"/>
        <v>0.9782451571258732</v>
      </c>
      <c r="O46" s="33">
        <f t="shared" si="7"/>
        <v>0</v>
      </c>
    </row>
    <row r="47" spans="1:15" ht="13.5">
      <c r="A47" s="13">
        <v>45</v>
      </c>
      <c r="B47" s="57" t="s">
        <v>76</v>
      </c>
      <c r="C47" s="37">
        <v>2261314</v>
      </c>
      <c r="D47" s="37">
        <v>11090</v>
      </c>
      <c r="E47" s="37">
        <v>5583</v>
      </c>
      <c r="F47" s="37">
        <v>66775</v>
      </c>
      <c r="G47" s="37">
        <v>10580626</v>
      </c>
      <c r="H47" s="37">
        <v>1072983</v>
      </c>
      <c r="I47" s="2">
        <f t="shared" si="1"/>
        <v>13998371</v>
      </c>
      <c r="J47" s="18">
        <f t="shared" si="2"/>
        <v>0.16154122504682866</v>
      </c>
      <c r="K47" s="18">
        <f t="shared" si="3"/>
        <v>0.0007922350393485071</v>
      </c>
      <c r="L47" s="18">
        <f t="shared" si="4"/>
        <v>0.0003988321212518228</v>
      </c>
      <c r="M47" s="18">
        <f t="shared" si="5"/>
        <v>0.0047701979037418</v>
      </c>
      <c r="N47" s="18">
        <f t="shared" si="6"/>
        <v>0.7558469481913288</v>
      </c>
      <c r="O47" s="18">
        <f t="shared" si="7"/>
        <v>0.07665056169750037</v>
      </c>
    </row>
    <row r="48" spans="1:15" ht="13.5">
      <c r="A48" s="47">
        <v>46</v>
      </c>
      <c r="B48" s="56" t="s">
        <v>44</v>
      </c>
      <c r="C48" s="38">
        <v>19843</v>
      </c>
      <c r="D48" s="38">
        <v>0</v>
      </c>
      <c r="E48" s="38">
        <v>0</v>
      </c>
      <c r="F48" s="38">
        <v>0</v>
      </c>
      <c r="G48" s="38">
        <v>52157</v>
      </c>
      <c r="H48" s="38">
        <v>4549</v>
      </c>
      <c r="I48" s="48">
        <f t="shared" si="1"/>
        <v>76549</v>
      </c>
      <c r="J48" s="49">
        <f t="shared" si="2"/>
        <v>0.2592195848410822</v>
      </c>
      <c r="K48" s="49">
        <f t="shared" si="3"/>
        <v>0</v>
      </c>
      <c r="L48" s="49">
        <f t="shared" si="4"/>
        <v>0</v>
      </c>
      <c r="M48" s="49">
        <f t="shared" si="5"/>
        <v>0</v>
      </c>
      <c r="N48" s="49">
        <f t="shared" si="6"/>
        <v>0.6813544265764412</v>
      </c>
      <c r="O48" s="49">
        <f t="shared" si="7"/>
        <v>0.05942598858247659</v>
      </c>
    </row>
    <row r="49" spans="1:15" ht="13.5">
      <c r="A49" s="12">
        <v>47</v>
      </c>
      <c r="B49" s="55" t="s">
        <v>45</v>
      </c>
      <c r="C49" s="36">
        <v>456240</v>
      </c>
      <c r="D49" s="36">
        <v>0</v>
      </c>
      <c r="E49" s="36">
        <v>0</v>
      </c>
      <c r="F49" s="36">
        <v>0</v>
      </c>
      <c r="G49" s="36">
        <v>3962707</v>
      </c>
      <c r="H49" s="36">
        <v>0</v>
      </c>
      <c r="I49" s="32">
        <f t="shared" si="1"/>
        <v>4418947</v>
      </c>
      <c r="J49" s="33">
        <f t="shared" si="2"/>
        <v>0.1032463163735614</v>
      </c>
      <c r="K49" s="33">
        <f t="shared" si="3"/>
        <v>0</v>
      </c>
      <c r="L49" s="33">
        <f t="shared" si="4"/>
        <v>0</v>
      </c>
      <c r="M49" s="33">
        <f t="shared" si="5"/>
        <v>0</v>
      </c>
      <c r="N49" s="33">
        <f t="shared" si="6"/>
        <v>0.8967536836264386</v>
      </c>
      <c r="O49" s="33">
        <f t="shared" si="7"/>
        <v>0</v>
      </c>
    </row>
    <row r="50" spans="1:15" ht="13.5">
      <c r="A50" s="12">
        <v>48</v>
      </c>
      <c r="B50" s="55" t="s">
        <v>46</v>
      </c>
      <c r="C50" s="36">
        <v>296781</v>
      </c>
      <c r="D50" s="36">
        <v>190</v>
      </c>
      <c r="E50" s="36">
        <v>0</v>
      </c>
      <c r="F50" s="36">
        <v>7839</v>
      </c>
      <c r="G50" s="36">
        <v>5797671</v>
      </c>
      <c r="H50" s="36">
        <v>0</v>
      </c>
      <c r="I50" s="32">
        <f t="shared" si="1"/>
        <v>6102481</v>
      </c>
      <c r="J50" s="33">
        <f t="shared" si="2"/>
        <v>0.04863284293715949</v>
      </c>
      <c r="K50" s="33">
        <f t="shared" si="3"/>
        <v>3.113487776528923E-05</v>
      </c>
      <c r="L50" s="33">
        <f t="shared" si="4"/>
        <v>0</v>
      </c>
      <c r="M50" s="33">
        <f t="shared" si="5"/>
        <v>0.0012845595094847489</v>
      </c>
      <c r="N50" s="33">
        <f t="shared" si="6"/>
        <v>0.9500514626755905</v>
      </c>
      <c r="O50" s="33">
        <f t="shared" si="7"/>
        <v>0</v>
      </c>
    </row>
    <row r="51" spans="1:15" ht="13.5">
      <c r="A51" s="12">
        <v>49</v>
      </c>
      <c r="B51" s="55" t="s">
        <v>47</v>
      </c>
      <c r="C51" s="36">
        <v>5448653</v>
      </c>
      <c r="D51" s="36">
        <v>0</v>
      </c>
      <c r="E51" s="36">
        <v>9717</v>
      </c>
      <c r="F51" s="36">
        <v>80</v>
      </c>
      <c r="G51" s="36">
        <v>0</v>
      </c>
      <c r="H51" s="36">
        <v>0</v>
      </c>
      <c r="I51" s="32">
        <f t="shared" si="1"/>
        <v>5458450</v>
      </c>
      <c r="J51" s="33">
        <f t="shared" si="2"/>
        <v>0.9982051681338109</v>
      </c>
      <c r="K51" s="33">
        <f t="shared" si="3"/>
        <v>0</v>
      </c>
      <c r="L51" s="33">
        <f t="shared" si="4"/>
        <v>0.0017801756909012632</v>
      </c>
      <c r="M51" s="33">
        <f t="shared" si="5"/>
        <v>1.4656175287856443E-05</v>
      </c>
      <c r="N51" s="33">
        <f t="shared" si="6"/>
        <v>0</v>
      </c>
      <c r="O51" s="33">
        <f t="shared" si="7"/>
        <v>0</v>
      </c>
    </row>
    <row r="52" spans="1:15" ht="13.5">
      <c r="A52" s="13">
        <v>50</v>
      </c>
      <c r="B52" s="57" t="s">
        <v>48</v>
      </c>
      <c r="C52" s="37">
        <v>236739</v>
      </c>
      <c r="D52" s="37">
        <v>0</v>
      </c>
      <c r="E52" s="37">
        <v>3909</v>
      </c>
      <c r="F52" s="37">
        <v>1014</v>
      </c>
      <c r="G52" s="37">
        <v>4693603</v>
      </c>
      <c r="H52" s="37">
        <v>25353</v>
      </c>
      <c r="I52" s="2">
        <f t="shared" si="1"/>
        <v>4960618</v>
      </c>
      <c r="J52" s="18">
        <f t="shared" si="2"/>
        <v>0.04772369087883808</v>
      </c>
      <c r="K52" s="18">
        <f t="shared" si="3"/>
        <v>0</v>
      </c>
      <c r="L52" s="18">
        <f t="shared" si="4"/>
        <v>0.0007880066556223438</v>
      </c>
      <c r="M52" s="18">
        <f t="shared" si="5"/>
        <v>0.00020441001504248058</v>
      </c>
      <c r="N52" s="18">
        <f t="shared" si="6"/>
        <v>0.9461730373110769</v>
      </c>
      <c r="O52" s="18">
        <f t="shared" si="7"/>
        <v>0.005110855139420128</v>
      </c>
    </row>
    <row r="53" spans="1:15" ht="13.5">
      <c r="A53" s="47">
        <v>51</v>
      </c>
      <c r="B53" s="56" t="s">
        <v>49</v>
      </c>
      <c r="C53" s="38">
        <v>60043</v>
      </c>
      <c r="D53" s="38">
        <v>0</v>
      </c>
      <c r="E53" s="38">
        <v>13207</v>
      </c>
      <c r="F53" s="38">
        <v>17485</v>
      </c>
      <c r="G53" s="38">
        <v>2077937</v>
      </c>
      <c r="H53" s="38">
        <v>40000</v>
      </c>
      <c r="I53" s="48">
        <f t="shared" si="1"/>
        <v>2208672</v>
      </c>
      <c r="J53" s="49">
        <f t="shared" si="2"/>
        <v>0.02718511395082656</v>
      </c>
      <c r="K53" s="49">
        <f t="shared" si="3"/>
        <v>0</v>
      </c>
      <c r="L53" s="49">
        <f t="shared" si="4"/>
        <v>0.005979611277727069</v>
      </c>
      <c r="M53" s="49">
        <f t="shared" si="5"/>
        <v>0.007916521783225395</v>
      </c>
      <c r="N53" s="49">
        <f t="shared" si="6"/>
        <v>0.9408083228292838</v>
      </c>
      <c r="O53" s="49">
        <f t="shared" si="7"/>
        <v>0.018110430158937135</v>
      </c>
    </row>
    <row r="54" spans="1:15" ht="13.5">
      <c r="A54" s="12">
        <v>52</v>
      </c>
      <c r="B54" s="55" t="s">
        <v>96</v>
      </c>
      <c r="C54" s="36">
        <v>794641</v>
      </c>
      <c r="D54" s="36">
        <v>0</v>
      </c>
      <c r="E54" s="36">
        <v>68304</v>
      </c>
      <c r="F54" s="36">
        <v>89782</v>
      </c>
      <c r="G54" s="36">
        <v>29816154</v>
      </c>
      <c r="H54" s="36">
        <v>0</v>
      </c>
      <c r="I54" s="32">
        <f t="shared" si="1"/>
        <v>30768881</v>
      </c>
      <c r="J54" s="33">
        <f t="shared" si="2"/>
        <v>0.025826126078488196</v>
      </c>
      <c r="K54" s="33">
        <f t="shared" si="3"/>
        <v>0</v>
      </c>
      <c r="L54" s="33">
        <f t="shared" si="4"/>
        <v>0.0022199052347727562</v>
      </c>
      <c r="M54" s="33">
        <f t="shared" si="5"/>
        <v>0.0029179481697758198</v>
      </c>
      <c r="N54" s="33">
        <f t="shared" si="6"/>
        <v>0.9690360205169632</v>
      </c>
      <c r="O54" s="33">
        <f t="shared" si="7"/>
        <v>0</v>
      </c>
    </row>
    <row r="55" spans="1:15" ht="13.5">
      <c r="A55" s="12">
        <v>53</v>
      </c>
      <c r="B55" s="55" t="s">
        <v>97</v>
      </c>
      <c r="C55" s="36">
        <v>148643</v>
      </c>
      <c r="D55" s="36">
        <v>19000</v>
      </c>
      <c r="E55" s="36">
        <v>6550</v>
      </c>
      <c r="F55" s="36">
        <v>120927</v>
      </c>
      <c r="G55" s="36">
        <v>2626021</v>
      </c>
      <c r="H55" s="36">
        <v>0</v>
      </c>
      <c r="I55" s="32">
        <f t="shared" si="1"/>
        <v>2921141</v>
      </c>
      <c r="J55" s="33">
        <f t="shared" si="2"/>
        <v>0.05088525339927104</v>
      </c>
      <c r="K55" s="33">
        <f t="shared" si="3"/>
        <v>0.006504307734546193</v>
      </c>
      <c r="L55" s="33">
        <f t="shared" si="4"/>
        <v>0.002242274508488293</v>
      </c>
      <c r="M55" s="33">
        <f t="shared" si="5"/>
        <v>0.04139718007449829</v>
      </c>
      <c r="N55" s="33">
        <f t="shared" si="6"/>
        <v>0.8989709842831962</v>
      </c>
      <c r="O55" s="33">
        <f t="shared" si="7"/>
        <v>0</v>
      </c>
    </row>
    <row r="56" spans="1:15" ht="13.5">
      <c r="A56" s="12">
        <v>54</v>
      </c>
      <c r="B56" s="55" t="s">
        <v>50</v>
      </c>
      <c r="C56" s="36">
        <v>33649</v>
      </c>
      <c r="D56" s="36">
        <v>10317</v>
      </c>
      <c r="E56" s="36">
        <v>29773</v>
      </c>
      <c r="F56" s="36">
        <v>3404</v>
      </c>
      <c r="G56" s="36">
        <v>77159</v>
      </c>
      <c r="H56" s="36">
        <v>0</v>
      </c>
      <c r="I56" s="32">
        <f t="shared" si="1"/>
        <v>154302</v>
      </c>
      <c r="J56" s="33">
        <f t="shared" si="2"/>
        <v>0.21807235162214358</v>
      </c>
      <c r="K56" s="33">
        <f t="shared" si="3"/>
        <v>0.06686238674806548</v>
      </c>
      <c r="L56" s="33">
        <f t="shared" si="4"/>
        <v>0.19295278091016319</v>
      </c>
      <c r="M56" s="33">
        <f t="shared" si="5"/>
        <v>0.022060634340449248</v>
      </c>
      <c r="N56" s="33">
        <f t="shared" si="6"/>
        <v>0.5000518463791785</v>
      </c>
      <c r="O56" s="33">
        <f t="shared" si="7"/>
        <v>0</v>
      </c>
    </row>
    <row r="57" spans="1:15" ht="13.5">
      <c r="A57" s="13">
        <v>55</v>
      </c>
      <c r="B57" s="57" t="s">
        <v>77</v>
      </c>
      <c r="C57" s="37">
        <v>300300</v>
      </c>
      <c r="D57" s="37">
        <v>0</v>
      </c>
      <c r="E57" s="37">
        <v>90857</v>
      </c>
      <c r="F57" s="37">
        <v>0</v>
      </c>
      <c r="G57" s="37">
        <v>0</v>
      </c>
      <c r="H57" s="37">
        <v>0</v>
      </c>
      <c r="I57" s="2">
        <f t="shared" si="1"/>
        <v>391157</v>
      </c>
      <c r="J57" s="18">
        <f t="shared" si="2"/>
        <v>0.7677224234770181</v>
      </c>
      <c r="K57" s="18">
        <f t="shared" si="3"/>
        <v>0</v>
      </c>
      <c r="L57" s="18">
        <f t="shared" si="4"/>
        <v>0.2322775765229818</v>
      </c>
      <c r="M57" s="18">
        <f t="shared" si="5"/>
        <v>0</v>
      </c>
      <c r="N57" s="18">
        <f t="shared" si="6"/>
        <v>0</v>
      </c>
      <c r="O57" s="18">
        <f t="shared" si="7"/>
        <v>0</v>
      </c>
    </row>
    <row r="58" spans="1:15" ht="13.5">
      <c r="A58" s="47">
        <v>56</v>
      </c>
      <c r="B58" s="56" t="s">
        <v>51</v>
      </c>
      <c r="C58" s="38">
        <v>138552</v>
      </c>
      <c r="D58" s="38">
        <v>390</v>
      </c>
      <c r="E58" s="38">
        <v>6897</v>
      </c>
      <c r="F58" s="38">
        <v>5375</v>
      </c>
      <c r="G58" s="38">
        <v>0</v>
      </c>
      <c r="H58" s="38">
        <v>0</v>
      </c>
      <c r="I58" s="48">
        <f t="shared" si="1"/>
        <v>151214</v>
      </c>
      <c r="J58" s="49">
        <f t="shared" si="2"/>
        <v>0.9162643670559604</v>
      </c>
      <c r="K58" s="49">
        <f t="shared" si="3"/>
        <v>0.0025791262713769888</v>
      </c>
      <c r="L58" s="49">
        <f t="shared" si="4"/>
        <v>0.04561085613765921</v>
      </c>
      <c r="M58" s="49">
        <f t="shared" si="5"/>
        <v>0.03554565053500337</v>
      </c>
      <c r="N58" s="49">
        <f t="shared" si="6"/>
        <v>0</v>
      </c>
      <c r="O58" s="49">
        <f t="shared" si="7"/>
        <v>0</v>
      </c>
    </row>
    <row r="59" spans="1:15" ht="13.5">
      <c r="A59" s="12">
        <v>57</v>
      </c>
      <c r="B59" s="55" t="s">
        <v>78</v>
      </c>
      <c r="C59" s="36">
        <v>279649</v>
      </c>
      <c r="D59" s="36">
        <v>6660</v>
      </c>
      <c r="E59" s="36">
        <v>1533</v>
      </c>
      <c r="F59" s="36">
        <v>30090</v>
      </c>
      <c r="G59" s="36">
        <v>357703</v>
      </c>
      <c r="H59" s="36">
        <v>0</v>
      </c>
      <c r="I59" s="32">
        <f t="shared" si="1"/>
        <v>675635</v>
      </c>
      <c r="J59" s="33">
        <f t="shared" si="2"/>
        <v>0.41390543710731387</v>
      </c>
      <c r="K59" s="33">
        <f t="shared" si="3"/>
        <v>0.009857393415083588</v>
      </c>
      <c r="L59" s="33">
        <f t="shared" si="4"/>
        <v>0.002268976592390862</v>
      </c>
      <c r="M59" s="33">
        <f t="shared" si="5"/>
        <v>0.04453588106003981</v>
      </c>
      <c r="N59" s="33">
        <f t="shared" si="6"/>
        <v>0.5294323118251719</v>
      </c>
      <c r="O59" s="33">
        <f t="shared" si="7"/>
        <v>0</v>
      </c>
    </row>
    <row r="60" spans="1:15" ht="13.5">
      <c r="A60" s="12">
        <v>58</v>
      </c>
      <c r="B60" s="55" t="s">
        <v>52</v>
      </c>
      <c r="C60" s="36">
        <v>274513</v>
      </c>
      <c r="D60" s="36">
        <v>30179</v>
      </c>
      <c r="E60" s="36">
        <v>0</v>
      </c>
      <c r="F60" s="36">
        <v>27415</v>
      </c>
      <c r="G60" s="36">
        <v>3861524</v>
      </c>
      <c r="H60" s="36">
        <v>0</v>
      </c>
      <c r="I60" s="32">
        <f t="shared" si="1"/>
        <v>4193631</v>
      </c>
      <c r="J60" s="33">
        <f t="shared" si="2"/>
        <v>0.06545950275548802</v>
      </c>
      <c r="K60" s="33">
        <f t="shared" si="3"/>
        <v>0.007196389000367462</v>
      </c>
      <c r="L60" s="33">
        <f t="shared" si="4"/>
        <v>0</v>
      </c>
      <c r="M60" s="33">
        <f t="shared" si="5"/>
        <v>0.00653729429222552</v>
      </c>
      <c r="N60" s="33">
        <f t="shared" si="6"/>
        <v>0.920806813951919</v>
      </c>
      <c r="O60" s="33">
        <f t="shared" si="7"/>
        <v>0</v>
      </c>
    </row>
    <row r="61" spans="1:15" ht="13.5">
      <c r="A61" s="12">
        <v>59</v>
      </c>
      <c r="B61" s="55" t="s">
        <v>53</v>
      </c>
      <c r="C61" s="36">
        <v>92039</v>
      </c>
      <c r="D61" s="36">
        <v>0</v>
      </c>
      <c r="E61" s="36">
        <v>0</v>
      </c>
      <c r="F61" s="36">
        <v>19868</v>
      </c>
      <c r="G61" s="36">
        <v>3924825</v>
      </c>
      <c r="H61" s="36">
        <v>0</v>
      </c>
      <c r="I61" s="32">
        <f t="shared" si="1"/>
        <v>4036732</v>
      </c>
      <c r="J61" s="33">
        <f t="shared" si="2"/>
        <v>0.022800374164051514</v>
      </c>
      <c r="K61" s="33">
        <f t="shared" si="3"/>
        <v>0</v>
      </c>
      <c r="L61" s="33">
        <f t="shared" si="4"/>
        <v>0</v>
      </c>
      <c r="M61" s="33">
        <f t="shared" si="5"/>
        <v>0.004921803082295282</v>
      </c>
      <c r="N61" s="33">
        <f t="shared" si="6"/>
        <v>0.9722778227536532</v>
      </c>
      <c r="O61" s="33">
        <f t="shared" si="7"/>
        <v>0</v>
      </c>
    </row>
    <row r="62" spans="1:15" ht="13.5">
      <c r="A62" s="13">
        <v>60</v>
      </c>
      <c r="B62" s="57" t="s">
        <v>54</v>
      </c>
      <c r="C62" s="37">
        <v>327088</v>
      </c>
      <c r="D62" s="37">
        <v>7316</v>
      </c>
      <c r="E62" s="37">
        <v>82652</v>
      </c>
      <c r="F62" s="37">
        <v>40235</v>
      </c>
      <c r="G62" s="37">
        <v>6718329</v>
      </c>
      <c r="H62" s="37">
        <v>19558</v>
      </c>
      <c r="I62" s="2">
        <f t="shared" si="1"/>
        <v>7195178</v>
      </c>
      <c r="J62" s="18">
        <f t="shared" si="2"/>
        <v>0.045459334015086214</v>
      </c>
      <c r="K62" s="18">
        <f t="shared" si="3"/>
        <v>0.0010167920793620394</v>
      </c>
      <c r="L62" s="18">
        <f t="shared" si="4"/>
        <v>0.011487137635788857</v>
      </c>
      <c r="M62" s="18">
        <f t="shared" si="5"/>
        <v>0.005591939490586612</v>
      </c>
      <c r="N62" s="18">
        <f t="shared" si="6"/>
        <v>0.9337265874450917</v>
      </c>
      <c r="O62" s="18">
        <f t="shared" si="7"/>
        <v>0.0027182093340845774</v>
      </c>
    </row>
    <row r="63" spans="1:15" ht="13.5">
      <c r="A63" s="47">
        <v>61</v>
      </c>
      <c r="B63" s="56" t="s">
        <v>55</v>
      </c>
      <c r="C63" s="38">
        <v>87377</v>
      </c>
      <c r="D63" s="38">
        <v>669</v>
      </c>
      <c r="E63" s="38">
        <v>17336</v>
      </c>
      <c r="F63" s="38">
        <v>-1752</v>
      </c>
      <c r="G63" s="38">
        <v>0</v>
      </c>
      <c r="H63" s="38">
        <v>0</v>
      </c>
      <c r="I63" s="48">
        <f t="shared" si="1"/>
        <v>103630</v>
      </c>
      <c r="J63" s="49">
        <f t="shared" si="2"/>
        <v>0.8431631766862877</v>
      </c>
      <c r="K63" s="49">
        <f t="shared" si="3"/>
        <v>0.006455659558043038</v>
      </c>
      <c r="L63" s="49">
        <f t="shared" si="4"/>
        <v>0.16728746501978192</v>
      </c>
      <c r="M63" s="49">
        <f t="shared" si="5"/>
        <v>-0.01690630126411271</v>
      </c>
      <c r="N63" s="49">
        <f t="shared" si="6"/>
        <v>0</v>
      </c>
      <c r="O63" s="49">
        <f t="shared" si="7"/>
        <v>0</v>
      </c>
    </row>
    <row r="64" spans="1:15" ht="13.5">
      <c r="A64" s="12">
        <v>62</v>
      </c>
      <c r="B64" s="55" t="s">
        <v>56</v>
      </c>
      <c r="C64" s="36">
        <v>41044</v>
      </c>
      <c r="D64" s="36">
        <v>0</v>
      </c>
      <c r="E64" s="36">
        <v>0</v>
      </c>
      <c r="F64" s="36">
        <v>44306</v>
      </c>
      <c r="G64" s="36">
        <v>0</v>
      </c>
      <c r="H64" s="36">
        <v>0</v>
      </c>
      <c r="I64" s="32">
        <f t="shared" si="1"/>
        <v>85350</v>
      </c>
      <c r="J64" s="33">
        <f t="shared" si="2"/>
        <v>0.4808904510837727</v>
      </c>
      <c r="K64" s="33">
        <f t="shared" si="3"/>
        <v>0</v>
      </c>
      <c r="L64" s="33">
        <f t="shared" si="4"/>
        <v>0</v>
      </c>
      <c r="M64" s="33">
        <f t="shared" si="5"/>
        <v>0.5191095489162273</v>
      </c>
      <c r="N64" s="33">
        <f t="shared" si="6"/>
        <v>0</v>
      </c>
      <c r="O64" s="33">
        <f t="shared" si="7"/>
        <v>0</v>
      </c>
    </row>
    <row r="65" spans="1:15" ht="13.5">
      <c r="A65" s="12">
        <v>63</v>
      </c>
      <c r="B65" s="55" t="s">
        <v>57</v>
      </c>
      <c r="C65" s="36">
        <v>205992</v>
      </c>
      <c r="D65" s="36">
        <v>18170</v>
      </c>
      <c r="E65" s="36">
        <v>0</v>
      </c>
      <c r="F65" s="36">
        <v>10604</v>
      </c>
      <c r="G65" s="36">
        <v>565515</v>
      </c>
      <c r="H65" s="36">
        <v>0</v>
      </c>
      <c r="I65" s="32">
        <f t="shared" si="1"/>
        <v>800281</v>
      </c>
      <c r="J65" s="33">
        <f t="shared" si="2"/>
        <v>0.2573995883945764</v>
      </c>
      <c r="K65" s="33">
        <f t="shared" si="3"/>
        <v>0.022704525035581253</v>
      </c>
      <c r="L65" s="33">
        <f t="shared" si="4"/>
        <v>0</v>
      </c>
      <c r="M65" s="33">
        <f t="shared" si="5"/>
        <v>0.013250345816032119</v>
      </c>
      <c r="N65" s="33">
        <f t="shared" si="6"/>
        <v>0.7066455407538103</v>
      </c>
      <c r="O65" s="33">
        <f t="shared" si="7"/>
        <v>0</v>
      </c>
    </row>
    <row r="66" spans="1:15" ht="13.5">
      <c r="A66" s="12">
        <v>64</v>
      </c>
      <c r="B66" s="55" t="s">
        <v>58</v>
      </c>
      <c r="C66" s="36">
        <v>44230</v>
      </c>
      <c r="D66" s="36">
        <v>0</v>
      </c>
      <c r="E66" s="36">
        <v>0</v>
      </c>
      <c r="F66" s="36">
        <v>0</v>
      </c>
      <c r="G66" s="36">
        <v>1368778</v>
      </c>
      <c r="H66" s="36">
        <v>0</v>
      </c>
      <c r="I66" s="32">
        <f t="shared" si="1"/>
        <v>1413008</v>
      </c>
      <c r="J66" s="33">
        <f t="shared" si="2"/>
        <v>0.03130201669063445</v>
      </c>
      <c r="K66" s="33">
        <f t="shared" si="3"/>
        <v>0</v>
      </c>
      <c r="L66" s="33">
        <f t="shared" si="4"/>
        <v>0</v>
      </c>
      <c r="M66" s="33">
        <f t="shared" si="5"/>
        <v>0</v>
      </c>
      <c r="N66" s="33">
        <f t="shared" si="6"/>
        <v>0.9686979833093655</v>
      </c>
      <c r="O66" s="33">
        <f t="shared" si="7"/>
        <v>0</v>
      </c>
    </row>
    <row r="67" spans="1:15" ht="13.5">
      <c r="A67" s="13">
        <v>65</v>
      </c>
      <c r="B67" s="57" t="s">
        <v>59</v>
      </c>
      <c r="C67" s="37">
        <v>555482</v>
      </c>
      <c r="D67" s="37">
        <v>7137</v>
      </c>
      <c r="E67" s="37">
        <v>115217</v>
      </c>
      <c r="F67" s="37">
        <v>1005925</v>
      </c>
      <c r="G67" s="37">
        <v>6510731</v>
      </c>
      <c r="H67" s="37">
        <v>0</v>
      </c>
      <c r="I67" s="2">
        <f t="shared" si="1"/>
        <v>8194492</v>
      </c>
      <c r="J67" s="18">
        <f t="shared" si="2"/>
        <v>0.06778724050252291</v>
      </c>
      <c r="K67" s="18">
        <f t="shared" si="3"/>
        <v>0.0008709508777359231</v>
      </c>
      <c r="L67" s="18">
        <f t="shared" si="4"/>
        <v>0.014060298063626154</v>
      </c>
      <c r="M67" s="18">
        <f t="shared" si="5"/>
        <v>0.12275623675024638</v>
      </c>
      <c r="N67" s="18">
        <f t="shared" si="6"/>
        <v>0.7945252738058686</v>
      </c>
      <c r="O67" s="18">
        <f t="shared" si="7"/>
        <v>0</v>
      </c>
    </row>
    <row r="68" spans="1:15" ht="13.5">
      <c r="A68" s="47">
        <v>66</v>
      </c>
      <c r="B68" s="56" t="s">
        <v>79</v>
      </c>
      <c r="C68" s="38">
        <v>64031</v>
      </c>
      <c r="D68" s="38">
        <v>0</v>
      </c>
      <c r="E68" s="38">
        <v>58742</v>
      </c>
      <c r="F68" s="38">
        <v>5704</v>
      </c>
      <c r="G68" s="38">
        <v>51000</v>
      </c>
      <c r="H68" s="38">
        <v>0</v>
      </c>
      <c r="I68" s="48">
        <f>SUM(C68:H68)</f>
        <v>179477</v>
      </c>
      <c r="J68" s="49">
        <f aca="true" t="shared" si="8" ref="J68:O70">C68/$I68</f>
        <v>0.356764376493924</v>
      </c>
      <c r="K68" s="49">
        <f t="shared" si="8"/>
        <v>0</v>
      </c>
      <c r="L68" s="49">
        <f t="shared" si="8"/>
        <v>0.32729541946878987</v>
      </c>
      <c r="M68" s="49">
        <f t="shared" si="8"/>
        <v>0.03178123102124506</v>
      </c>
      <c r="N68" s="49">
        <f t="shared" si="8"/>
        <v>0.28415897301604104</v>
      </c>
      <c r="O68" s="49">
        <f t="shared" si="8"/>
        <v>0</v>
      </c>
    </row>
    <row r="69" spans="1:15" ht="13.5">
      <c r="A69" s="12">
        <v>67</v>
      </c>
      <c r="B69" s="55" t="s">
        <v>98</v>
      </c>
      <c r="C69" s="36">
        <v>133161</v>
      </c>
      <c r="D69" s="36">
        <v>300</v>
      </c>
      <c r="E69" s="36">
        <v>0</v>
      </c>
      <c r="F69" s="36">
        <v>57037</v>
      </c>
      <c r="G69" s="36">
        <v>7568379</v>
      </c>
      <c r="H69" s="36">
        <v>0</v>
      </c>
      <c r="I69" s="32">
        <f>SUM(C69:H69)</f>
        <v>7758877</v>
      </c>
      <c r="J69" s="33">
        <f t="shared" si="8"/>
        <v>0.01716240636370444</v>
      </c>
      <c r="K69" s="33">
        <f t="shared" si="8"/>
        <v>3.866538933404924E-05</v>
      </c>
      <c r="L69" s="33">
        <f t="shared" si="8"/>
        <v>0</v>
      </c>
      <c r="M69" s="33">
        <f t="shared" si="8"/>
        <v>0.0073511927048205555</v>
      </c>
      <c r="N69" s="33">
        <f t="shared" si="8"/>
        <v>0.9754477355421409</v>
      </c>
      <c r="O69" s="33">
        <f t="shared" si="8"/>
        <v>0</v>
      </c>
    </row>
    <row r="70" spans="1:15" ht="13.5">
      <c r="A70" s="12">
        <v>68</v>
      </c>
      <c r="B70" s="55" t="s">
        <v>99</v>
      </c>
      <c r="C70" s="36">
        <v>69508</v>
      </c>
      <c r="D70" s="36">
        <v>0</v>
      </c>
      <c r="E70" s="36">
        <v>3670</v>
      </c>
      <c r="F70" s="36">
        <v>1640</v>
      </c>
      <c r="G70" s="36">
        <v>0</v>
      </c>
      <c r="H70" s="36">
        <v>0</v>
      </c>
      <c r="I70" s="32">
        <f>SUM(C70:H70)</f>
        <v>74818</v>
      </c>
      <c r="J70" s="33">
        <f t="shared" si="8"/>
        <v>0.9290277740650645</v>
      </c>
      <c r="K70" s="33">
        <f t="shared" si="8"/>
        <v>0</v>
      </c>
      <c r="L70" s="33">
        <f t="shared" si="8"/>
        <v>0.049052367077441254</v>
      </c>
      <c r="M70" s="33">
        <f t="shared" si="8"/>
        <v>0.021919858857494187</v>
      </c>
      <c r="N70" s="33">
        <f t="shared" si="8"/>
        <v>0</v>
      </c>
      <c r="O70" s="33">
        <f t="shared" si="8"/>
        <v>0</v>
      </c>
    </row>
    <row r="71" spans="1:15" ht="13.5">
      <c r="A71" s="12">
        <v>69</v>
      </c>
      <c r="B71" s="55" t="s">
        <v>100</v>
      </c>
      <c r="C71" s="36">
        <v>20352</v>
      </c>
      <c r="D71" s="36">
        <v>3750</v>
      </c>
      <c r="E71" s="36">
        <v>5673</v>
      </c>
      <c r="F71" s="36">
        <v>36892</v>
      </c>
      <c r="G71" s="36">
        <v>4148767</v>
      </c>
      <c r="H71" s="36">
        <v>582</v>
      </c>
      <c r="I71" s="32">
        <f>SUM(C71:H71)</f>
        <v>4216016</v>
      </c>
      <c r="J71" s="33">
        <f aca="true" t="shared" si="9" ref="J71:O71">C71/$I71</f>
        <v>0.004827306158230899</v>
      </c>
      <c r="K71" s="33">
        <f t="shared" si="9"/>
        <v>0.0008894653151221437</v>
      </c>
      <c r="L71" s="33">
        <f t="shared" si="9"/>
        <v>0.001345583128716779</v>
      </c>
      <c r="M71" s="33">
        <f t="shared" si="9"/>
        <v>0.0087504411747963</v>
      </c>
      <c r="N71" s="33">
        <f t="shared" si="9"/>
        <v>0.9840491592062269</v>
      </c>
      <c r="O71" s="33">
        <f t="shared" si="9"/>
        <v>0.0001380450169069567</v>
      </c>
    </row>
    <row r="72" spans="1:15" ht="12.75" customHeight="1">
      <c r="A72" s="13">
        <v>396</v>
      </c>
      <c r="B72" s="57" t="s">
        <v>101</v>
      </c>
      <c r="C72" s="36">
        <v>7744752</v>
      </c>
      <c r="D72" s="36">
        <v>7256</v>
      </c>
      <c r="E72" s="36">
        <v>276197</v>
      </c>
      <c r="F72" s="36">
        <v>46563</v>
      </c>
      <c r="G72" s="36">
        <v>0</v>
      </c>
      <c r="H72" s="36">
        <v>0</v>
      </c>
      <c r="I72" s="2">
        <f>SUM(C72:H72)</f>
        <v>8074768</v>
      </c>
      <c r="J72" s="18">
        <f aca="true" t="shared" si="10" ref="J72:O72">C72/$I72</f>
        <v>0.9591299712883392</v>
      </c>
      <c r="K72" s="18">
        <f t="shared" si="10"/>
        <v>0.0008986016688033638</v>
      </c>
      <c r="L72" s="18">
        <f t="shared" si="10"/>
        <v>0.0342049455786222</v>
      </c>
      <c r="M72" s="18">
        <f t="shared" si="10"/>
        <v>0.005766481464235257</v>
      </c>
      <c r="N72" s="18">
        <f t="shared" si="10"/>
        <v>0</v>
      </c>
      <c r="O72" s="18">
        <f t="shared" si="10"/>
        <v>0</v>
      </c>
    </row>
    <row r="73" spans="1:15" ht="13.5">
      <c r="A73" s="19"/>
      <c r="B73" s="20" t="s">
        <v>102</v>
      </c>
      <c r="C73" s="21">
        <f aca="true" t="shared" si="11" ref="C73:I73">SUM(C3:C72)</f>
        <v>46353758</v>
      </c>
      <c r="D73" s="21">
        <f t="shared" si="11"/>
        <v>1544734</v>
      </c>
      <c r="E73" s="21">
        <f t="shared" si="11"/>
        <v>1961643</v>
      </c>
      <c r="F73" s="21">
        <f t="shared" si="11"/>
        <v>3123853</v>
      </c>
      <c r="G73" s="21">
        <f t="shared" si="11"/>
        <v>379387749</v>
      </c>
      <c r="H73" s="21">
        <f t="shared" si="11"/>
        <v>5056174</v>
      </c>
      <c r="I73" s="22">
        <f t="shared" si="11"/>
        <v>437427911</v>
      </c>
      <c r="J73" s="23">
        <f aca="true" t="shared" si="12" ref="J73:O73">C73/$I73</f>
        <v>0.10596890786879852</v>
      </c>
      <c r="K73" s="23">
        <f t="shared" si="12"/>
        <v>0.0035314024577640635</v>
      </c>
      <c r="L73" s="23">
        <f t="shared" si="12"/>
        <v>0.0044844943604890365</v>
      </c>
      <c r="M73" s="23">
        <f t="shared" si="12"/>
        <v>0.007141412153738859</v>
      </c>
      <c r="N73" s="23">
        <f t="shared" si="12"/>
        <v>0.8673149094045807</v>
      </c>
      <c r="O73" s="23">
        <f t="shared" si="12"/>
        <v>0.011558873754628794</v>
      </c>
    </row>
    <row r="74" spans="1:15" ht="13.5">
      <c r="A74" s="24"/>
      <c r="B74" s="7"/>
      <c r="C74" s="46"/>
      <c r="D74" s="46"/>
      <c r="E74" s="46"/>
      <c r="F74" s="46"/>
      <c r="G74" s="46"/>
      <c r="H74" s="46"/>
      <c r="I74" s="44"/>
      <c r="J74" s="25"/>
      <c r="K74" s="25"/>
      <c r="L74" s="25"/>
      <c r="M74" s="25"/>
      <c r="N74" s="25"/>
      <c r="O74" s="45"/>
    </row>
    <row r="75" spans="1:15" s="34" customFormat="1" ht="13.5">
      <c r="A75" s="12">
        <v>318001</v>
      </c>
      <c r="B75" s="35" t="s">
        <v>60</v>
      </c>
      <c r="C75" s="36">
        <v>109713</v>
      </c>
      <c r="D75" s="36">
        <v>0</v>
      </c>
      <c r="E75" s="36">
        <v>0</v>
      </c>
      <c r="F75" s="36">
        <v>1531</v>
      </c>
      <c r="G75" s="36">
        <v>813972</v>
      </c>
      <c r="H75" s="36">
        <v>0</v>
      </c>
      <c r="I75" s="32">
        <f>SUM(C75:H75)</f>
        <v>925216</v>
      </c>
      <c r="J75" s="33">
        <f aca="true" t="shared" si="13" ref="J75:O77">C75/$I75</f>
        <v>0.11858095839241864</v>
      </c>
      <c r="K75" s="33">
        <f t="shared" si="13"/>
        <v>0</v>
      </c>
      <c r="L75" s="33">
        <f t="shared" si="13"/>
        <v>0</v>
      </c>
      <c r="M75" s="33">
        <f t="shared" si="13"/>
        <v>0.001654748728945457</v>
      </c>
      <c r="N75" s="33">
        <f t="shared" si="13"/>
        <v>0.8797642928786359</v>
      </c>
      <c r="O75" s="33">
        <f t="shared" si="13"/>
        <v>0</v>
      </c>
    </row>
    <row r="76" spans="1:15" ht="13.5">
      <c r="A76" s="3">
        <v>319001</v>
      </c>
      <c r="B76" s="26" t="s">
        <v>61</v>
      </c>
      <c r="C76" s="39">
        <v>208285</v>
      </c>
      <c r="D76" s="39">
        <v>0</v>
      </c>
      <c r="E76" s="39">
        <v>0</v>
      </c>
      <c r="F76" s="39">
        <v>11640</v>
      </c>
      <c r="G76" s="39">
        <v>0</v>
      </c>
      <c r="H76" s="39">
        <v>0</v>
      </c>
      <c r="I76" s="27">
        <f>SUM(C76:H76)</f>
        <v>219925</v>
      </c>
      <c r="J76" s="28">
        <f t="shared" si="13"/>
        <v>0.9470728657496874</v>
      </c>
      <c r="K76" s="28">
        <f t="shared" si="13"/>
        <v>0</v>
      </c>
      <c r="L76" s="28">
        <f t="shared" si="13"/>
        <v>0</v>
      </c>
      <c r="M76" s="28">
        <f t="shared" si="13"/>
        <v>0.052927134250312605</v>
      </c>
      <c r="N76" s="28">
        <f t="shared" si="13"/>
        <v>0</v>
      </c>
      <c r="O76" s="28">
        <f t="shared" si="13"/>
        <v>0</v>
      </c>
    </row>
    <row r="77" spans="1:15" ht="13.5">
      <c r="A77" s="9"/>
      <c r="B77" s="10" t="s">
        <v>62</v>
      </c>
      <c r="C77" s="29">
        <f>SUM(C75:C76)</f>
        <v>317998</v>
      </c>
      <c r="D77" s="29">
        <f aca="true" t="shared" si="14" ref="D77:I77">SUM(D75:D76)</f>
        <v>0</v>
      </c>
      <c r="E77" s="29">
        <f t="shared" si="14"/>
        <v>0</v>
      </c>
      <c r="F77" s="29">
        <f t="shared" si="14"/>
        <v>13171</v>
      </c>
      <c r="G77" s="29">
        <f t="shared" si="14"/>
        <v>813972</v>
      </c>
      <c r="H77" s="29">
        <f t="shared" si="14"/>
        <v>0</v>
      </c>
      <c r="I77" s="14">
        <f t="shared" si="14"/>
        <v>1145141</v>
      </c>
      <c r="J77" s="30">
        <f t="shared" si="13"/>
        <v>0.2776933146223915</v>
      </c>
      <c r="K77" s="30">
        <f t="shared" si="13"/>
        <v>0</v>
      </c>
      <c r="L77" s="30">
        <f t="shared" si="13"/>
        <v>0</v>
      </c>
      <c r="M77" s="30">
        <f t="shared" si="13"/>
        <v>0.011501640409346972</v>
      </c>
      <c r="N77" s="30">
        <f t="shared" si="13"/>
        <v>0.7108050449682616</v>
      </c>
      <c r="O77" s="30">
        <f t="shared" si="13"/>
        <v>0</v>
      </c>
    </row>
    <row r="78" spans="1:15" ht="13.5">
      <c r="A78" s="5"/>
      <c r="B78" s="6"/>
      <c r="C78" s="46"/>
      <c r="D78" s="46"/>
      <c r="E78" s="46"/>
      <c r="F78" s="46"/>
      <c r="G78" s="46"/>
      <c r="H78" s="46"/>
      <c r="I78" s="44"/>
      <c r="J78" s="25"/>
      <c r="K78" s="25"/>
      <c r="L78" s="25"/>
      <c r="M78" s="25"/>
      <c r="N78" s="25"/>
      <c r="O78" s="45"/>
    </row>
    <row r="79" spans="1:15" ht="13.5">
      <c r="A79" s="47">
        <v>321001</v>
      </c>
      <c r="B79" s="47" t="s">
        <v>103</v>
      </c>
      <c r="C79" s="38">
        <v>29543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48">
        <f aca="true" t="shared" si="15" ref="I79:I96">SUM(C79:H79)</f>
        <v>29543</v>
      </c>
      <c r="J79" s="49">
        <f aca="true" t="shared" si="16" ref="J79:O84">C79/$I79</f>
        <v>1</v>
      </c>
      <c r="K79" s="49">
        <f t="shared" si="16"/>
        <v>0</v>
      </c>
      <c r="L79" s="49">
        <f t="shared" si="16"/>
        <v>0</v>
      </c>
      <c r="M79" s="49">
        <f t="shared" si="16"/>
        <v>0</v>
      </c>
      <c r="N79" s="49">
        <f t="shared" si="16"/>
        <v>0</v>
      </c>
      <c r="O79" s="49">
        <f t="shared" si="16"/>
        <v>0</v>
      </c>
    </row>
    <row r="80" spans="1:15" s="34" customFormat="1" ht="13.5">
      <c r="A80" s="12">
        <v>328001</v>
      </c>
      <c r="B80" s="35" t="s">
        <v>104</v>
      </c>
      <c r="C80" s="36">
        <v>31541</v>
      </c>
      <c r="D80" s="36">
        <v>0</v>
      </c>
      <c r="E80" s="36">
        <v>0</v>
      </c>
      <c r="F80" s="36">
        <v>204</v>
      </c>
      <c r="G80" s="36">
        <v>0</v>
      </c>
      <c r="H80" s="36">
        <v>0</v>
      </c>
      <c r="I80" s="32">
        <f t="shared" si="15"/>
        <v>31745</v>
      </c>
      <c r="J80" s="33">
        <f t="shared" si="16"/>
        <v>0.9935737911482123</v>
      </c>
      <c r="K80" s="33">
        <f t="shared" si="16"/>
        <v>0</v>
      </c>
      <c r="L80" s="33">
        <f t="shared" si="16"/>
        <v>0</v>
      </c>
      <c r="M80" s="33">
        <f t="shared" si="16"/>
        <v>0.006426208851787683</v>
      </c>
      <c r="N80" s="33">
        <f t="shared" si="16"/>
        <v>0</v>
      </c>
      <c r="O80" s="33">
        <f t="shared" si="16"/>
        <v>0</v>
      </c>
    </row>
    <row r="81" spans="1:15" s="34" customFormat="1" ht="13.5">
      <c r="A81" s="12">
        <v>329001</v>
      </c>
      <c r="B81" s="35" t="s">
        <v>105</v>
      </c>
      <c r="C81" s="36">
        <v>126630</v>
      </c>
      <c r="D81" s="36">
        <v>0</v>
      </c>
      <c r="E81" s="36">
        <v>0</v>
      </c>
      <c r="F81" s="36">
        <v>4301</v>
      </c>
      <c r="G81" s="36">
        <v>0</v>
      </c>
      <c r="H81" s="36">
        <v>0</v>
      </c>
      <c r="I81" s="32">
        <f t="shared" si="15"/>
        <v>130931</v>
      </c>
      <c r="J81" s="33">
        <f t="shared" si="16"/>
        <v>0.9671506365948477</v>
      </c>
      <c r="K81" s="33">
        <f t="shared" si="16"/>
        <v>0</v>
      </c>
      <c r="L81" s="33">
        <f t="shared" si="16"/>
        <v>0</v>
      </c>
      <c r="M81" s="33">
        <f t="shared" si="16"/>
        <v>0.032849363405152335</v>
      </c>
      <c r="N81" s="33">
        <f t="shared" si="16"/>
        <v>0</v>
      </c>
      <c r="O81" s="33">
        <f t="shared" si="16"/>
        <v>0</v>
      </c>
    </row>
    <row r="82" spans="1:15" s="34" customFormat="1" ht="13.5">
      <c r="A82" s="12">
        <v>331001</v>
      </c>
      <c r="B82" s="35" t="s">
        <v>106</v>
      </c>
      <c r="C82" s="36">
        <v>49034</v>
      </c>
      <c r="D82" s="36">
        <v>235</v>
      </c>
      <c r="E82" s="36">
        <v>920</v>
      </c>
      <c r="F82" s="36">
        <v>0</v>
      </c>
      <c r="G82" s="36">
        <v>0</v>
      </c>
      <c r="H82" s="36">
        <v>0</v>
      </c>
      <c r="I82" s="32">
        <f t="shared" si="15"/>
        <v>50189</v>
      </c>
      <c r="J82" s="33">
        <f t="shared" si="16"/>
        <v>0.9769869891808962</v>
      </c>
      <c r="K82" s="33">
        <f t="shared" si="16"/>
        <v>0.004682300902588216</v>
      </c>
      <c r="L82" s="33">
        <f t="shared" si="16"/>
        <v>0.018330709916515572</v>
      </c>
      <c r="M82" s="33">
        <f t="shared" si="16"/>
        <v>0</v>
      </c>
      <c r="N82" s="33">
        <f t="shared" si="16"/>
        <v>0</v>
      </c>
      <c r="O82" s="33">
        <f t="shared" si="16"/>
        <v>0</v>
      </c>
    </row>
    <row r="83" spans="1:15" ht="13.5">
      <c r="A83" s="13">
        <v>333001</v>
      </c>
      <c r="B83" s="50" t="s">
        <v>63</v>
      </c>
      <c r="C83" s="37">
        <v>785307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2">
        <f t="shared" si="15"/>
        <v>785307</v>
      </c>
      <c r="J83" s="18">
        <f t="shared" si="16"/>
        <v>1</v>
      </c>
      <c r="K83" s="18">
        <f t="shared" si="16"/>
        <v>0</v>
      </c>
      <c r="L83" s="18">
        <f t="shared" si="16"/>
        <v>0</v>
      </c>
      <c r="M83" s="18">
        <f t="shared" si="16"/>
        <v>0</v>
      </c>
      <c r="N83" s="18">
        <f t="shared" si="16"/>
        <v>0</v>
      </c>
      <c r="O83" s="18">
        <f t="shared" si="16"/>
        <v>0</v>
      </c>
    </row>
    <row r="84" spans="1:15" ht="13.5">
      <c r="A84" s="47">
        <v>336001</v>
      </c>
      <c r="B84" s="47" t="s">
        <v>64</v>
      </c>
      <c r="C84" s="38">
        <v>106150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48">
        <f t="shared" si="15"/>
        <v>106150</v>
      </c>
      <c r="J84" s="49">
        <f t="shared" si="16"/>
        <v>1</v>
      </c>
      <c r="K84" s="49">
        <f t="shared" si="16"/>
        <v>0</v>
      </c>
      <c r="L84" s="49">
        <f t="shared" si="16"/>
        <v>0</v>
      </c>
      <c r="M84" s="49">
        <f t="shared" si="16"/>
        <v>0</v>
      </c>
      <c r="N84" s="49">
        <f t="shared" si="16"/>
        <v>0</v>
      </c>
      <c r="O84" s="49">
        <f t="shared" si="16"/>
        <v>0</v>
      </c>
    </row>
    <row r="85" spans="1:15" s="34" customFormat="1" ht="13.5">
      <c r="A85" s="12">
        <v>337001</v>
      </c>
      <c r="B85" s="35" t="s">
        <v>65</v>
      </c>
      <c r="C85" s="36">
        <v>2074188</v>
      </c>
      <c r="D85" s="36">
        <v>0</v>
      </c>
      <c r="E85" s="36">
        <v>245</v>
      </c>
      <c r="F85" s="36">
        <v>0</v>
      </c>
      <c r="G85" s="36">
        <v>0</v>
      </c>
      <c r="H85" s="36">
        <v>0</v>
      </c>
      <c r="I85" s="32">
        <f>SUM(C85:H85)</f>
        <v>2074433</v>
      </c>
      <c r="J85" s="33">
        <f aca="true" t="shared" si="17" ref="J85:O85">C85/$I85</f>
        <v>0.9998818954384162</v>
      </c>
      <c r="K85" s="33">
        <f t="shared" si="17"/>
        <v>0</v>
      </c>
      <c r="L85" s="33">
        <f t="shared" si="17"/>
        <v>0.00011810456158381591</v>
      </c>
      <c r="M85" s="33">
        <f t="shared" si="17"/>
        <v>0</v>
      </c>
      <c r="N85" s="33">
        <f t="shared" si="17"/>
        <v>0</v>
      </c>
      <c r="O85" s="33">
        <f t="shared" si="17"/>
        <v>0</v>
      </c>
    </row>
    <row r="86" spans="1:15" ht="13.5">
      <c r="A86" s="12">
        <v>339001</v>
      </c>
      <c r="B86" s="35" t="s">
        <v>107</v>
      </c>
      <c r="C86" s="36">
        <v>55856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f t="shared" si="15"/>
        <v>55856</v>
      </c>
      <c r="J86" s="33">
        <f aca="true" t="shared" si="18" ref="J86:O88">C86/$I86</f>
        <v>1</v>
      </c>
      <c r="K86" s="33">
        <f t="shared" si="18"/>
        <v>0</v>
      </c>
      <c r="L86" s="33">
        <f t="shared" si="18"/>
        <v>0</v>
      </c>
      <c r="M86" s="33">
        <f t="shared" si="18"/>
        <v>0</v>
      </c>
      <c r="N86" s="33">
        <f t="shared" si="18"/>
        <v>0</v>
      </c>
      <c r="O86" s="33">
        <f t="shared" si="18"/>
        <v>0</v>
      </c>
    </row>
    <row r="87" spans="1:15" ht="13.5">
      <c r="A87" s="12">
        <v>340001</v>
      </c>
      <c r="B87" s="35" t="s">
        <v>108</v>
      </c>
      <c r="C87" s="36">
        <v>3227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f t="shared" si="15"/>
        <v>3227</v>
      </c>
      <c r="J87" s="33">
        <f t="shared" si="18"/>
        <v>1</v>
      </c>
      <c r="K87" s="33">
        <f t="shared" si="18"/>
        <v>0</v>
      </c>
      <c r="L87" s="33">
        <f t="shared" si="18"/>
        <v>0</v>
      </c>
      <c r="M87" s="33">
        <f t="shared" si="18"/>
        <v>0</v>
      </c>
      <c r="N87" s="33">
        <f t="shared" si="18"/>
        <v>0</v>
      </c>
      <c r="O87" s="33">
        <f t="shared" si="18"/>
        <v>0</v>
      </c>
    </row>
    <row r="88" spans="1:15" ht="13.5">
      <c r="A88" s="13">
        <v>341001</v>
      </c>
      <c r="B88" s="54" t="s">
        <v>69</v>
      </c>
      <c r="C88" s="37">
        <v>82587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2">
        <f t="shared" si="15"/>
        <v>82587</v>
      </c>
      <c r="J88" s="18">
        <f t="shared" si="18"/>
        <v>1</v>
      </c>
      <c r="K88" s="18">
        <f t="shared" si="18"/>
        <v>0</v>
      </c>
      <c r="L88" s="18">
        <f t="shared" si="18"/>
        <v>0</v>
      </c>
      <c r="M88" s="18">
        <f t="shared" si="18"/>
        <v>0</v>
      </c>
      <c r="N88" s="18">
        <f t="shared" si="18"/>
        <v>0</v>
      </c>
      <c r="O88" s="18">
        <f t="shared" si="18"/>
        <v>0</v>
      </c>
    </row>
    <row r="89" spans="1:15" s="34" customFormat="1" ht="13.5">
      <c r="A89" s="12">
        <v>343001</v>
      </c>
      <c r="B89" s="35" t="s">
        <v>109</v>
      </c>
      <c r="C89" s="38">
        <v>17862</v>
      </c>
      <c r="D89" s="38">
        <v>0</v>
      </c>
      <c r="E89" s="38">
        <v>0</v>
      </c>
      <c r="F89" s="38">
        <v>0</v>
      </c>
      <c r="G89" s="38">
        <v>0</v>
      </c>
      <c r="H89" s="38">
        <v>97532</v>
      </c>
      <c r="I89" s="48">
        <f aca="true" t="shared" si="19" ref="I89:I95">SUM(C89:H89)</f>
        <v>115394</v>
      </c>
      <c r="J89" s="49">
        <f aca="true" t="shared" si="20" ref="J89:O93">C89/$I89</f>
        <v>0.15479141029862906</v>
      </c>
      <c r="K89" s="49">
        <f t="shared" si="20"/>
        <v>0</v>
      </c>
      <c r="L89" s="49">
        <f t="shared" si="20"/>
        <v>0</v>
      </c>
      <c r="M89" s="49">
        <f t="shared" si="20"/>
        <v>0</v>
      </c>
      <c r="N89" s="49">
        <f t="shared" si="20"/>
        <v>0</v>
      </c>
      <c r="O89" s="49">
        <f t="shared" si="20"/>
        <v>0.8452085897013709</v>
      </c>
    </row>
    <row r="90" spans="1:15" s="34" customFormat="1" ht="13.5">
      <c r="A90" s="12">
        <v>343002</v>
      </c>
      <c r="B90" s="35" t="s">
        <v>83</v>
      </c>
      <c r="C90" s="36">
        <v>905167</v>
      </c>
      <c r="D90" s="36">
        <v>0</v>
      </c>
      <c r="E90" s="36">
        <v>1535</v>
      </c>
      <c r="F90" s="36">
        <v>0</v>
      </c>
      <c r="G90" s="36">
        <v>0</v>
      </c>
      <c r="H90" s="36">
        <v>0</v>
      </c>
      <c r="I90" s="32">
        <f t="shared" si="19"/>
        <v>906702</v>
      </c>
      <c r="J90" s="33">
        <f t="shared" si="20"/>
        <v>0.9983070512693255</v>
      </c>
      <c r="K90" s="33">
        <f t="shared" si="20"/>
        <v>0</v>
      </c>
      <c r="L90" s="33">
        <f t="shared" si="20"/>
        <v>0.0016929487306744664</v>
      </c>
      <c r="M90" s="33">
        <f t="shared" si="20"/>
        <v>0</v>
      </c>
      <c r="N90" s="33">
        <f t="shared" si="20"/>
        <v>0</v>
      </c>
      <c r="O90" s="33">
        <f t="shared" si="20"/>
        <v>0</v>
      </c>
    </row>
    <row r="91" spans="1:15" ht="13.5">
      <c r="A91" s="12">
        <v>344001</v>
      </c>
      <c r="B91" s="35" t="s">
        <v>110</v>
      </c>
      <c r="C91" s="36">
        <v>60671</v>
      </c>
      <c r="D91" s="36">
        <v>0</v>
      </c>
      <c r="E91" s="36">
        <v>10400</v>
      </c>
      <c r="F91" s="36">
        <v>0</v>
      </c>
      <c r="G91" s="36">
        <v>0</v>
      </c>
      <c r="H91" s="36">
        <v>0</v>
      </c>
      <c r="I91" s="32">
        <f t="shared" si="19"/>
        <v>71071</v>
      </c>
      <c r="J91" s="33">
        <f t="shared" si="20"/>
        <v>0.8536674593012621</v>
      </c>
      <c r="K91" s="33">
        <f t="shared" si="20"/>
        <v>0</v>
      </c>
      <c r="L91" s="33">
        <f t="shared" si="20"/>
        <v>0.14633254069873788</v>
      </c>
      <c r="M91" s="33">
        <f t="shared" si="20"/>
        <v>0</v>
      </c>
      <c r="N91" s="33">
        <f t="shared" si="20"/>
        <v>0</v>
      </c>
      <c r="O91" s="33">
        <f t="shared" si="20"/>
        <v>0</v>
      </c>
    </row>
    <row r="92" spans="1:15" ht="13.5">
      <c r="A92" s="12">
        <v>345001</v>
      </c>
      <c r="B92" s="35" t="s">
        <v>111</v>
      </c>
      <c r="C92" s="36">
        <v>45599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2">
        <f t="shared" si="19"/>
        <v>45599</v>
      </c>
      <c r="J92" s="33">
        <f t="shared" si="20"/>
        <v>1</v>
      </c>
      <c r="K92" s="33">
        <f t="shared" si="20"/>
        <v>0</v>
      </c>
      <c r="L92" s="33">
        <f t="shared" si="20"/>
        <v>0</v>
      </c>
      <c r="M92" s="33">
        <f t="shared" si="20"/>
        <v>0</v>
      </c>
      <c r="N92" s="33">
        <f t="shared" si="20"/>
        <v>0</v>
      </c>
      <c r="O92" s="33">
        <f t="shared" si="20"/>
        <v>0</v>
      </c>
    </row>
    <row r="93" spans="1:15" ht="13.5">
      <c r="A93" s="13">
        <v>346001</v>
      </c>
      <c r="B93" s="61" t="s">
        <v>112</v>
      </c>
      <c r="C93" s="37">
        <v>40002</v>
      </c>
      <c r="D93" s="37">
        <v>0</v>
      </c>
      <c r="E93" s="37">
        <v>0</v>
      </c>
      <c r="F93" s="37">
        <v>474</v>
      </c>
      <c r="G93" s="37">
        <v>1228163</v>
      </c>
      <c r="H93" s="37">
        <v>0</v>
      </c>
      <c r="I93" s="2">
        <f t="shared" si="19"/>
        <v>1268639</v>
      </c>
      <c r="J93" s="18">
        <f t="shared" si="20"/>
        <v>0.03153142856242004</v>
      </c>
      <c r="K93" s="18">
        <f t="shared" si="20"/>
        <v>0</v>
      </c>
      <c r="L93" s="18">
        <f t="shared" si="20"/>
        <v>0</v>
      </c>
      <c r="M93" s="18">
        <f t="shared" si="20"/>
        <v>0.00037362874702732615</v>
      </c>
      <c r="N93" s="18">
        <f t="shared" si="20"/>
        <v>0.9680949426905526</v>
      </c>
      <c r="O93" s="18">
        <f t="shared" si="20"/>
        <v>0</v>
      </c>
    </row>
    <row r="94" spans="1:15" s="34" customFormat="1" ht="13.5">
      <c r="A94" s="12">
        <v>347001</v>
      </c>
      <c r="B94" s="35" t="s">
        <v>113</v>
      </c>
      <c r="C94" s="36">
        <v>10619</v>
      </c>
      <c r="D94" s="36">
        <v>0</v>
      </c>
      <c r="E94" s="36">
        <v>0</v>
      </c>
      <c r="F94" s="36">
        <v>4443</v>
      </c>
      <c r="G94" s="36">
        <v>0</v>
      </c>
      <c r="H94" s="36">
        <v>0</v>
      </c>
      <c r="I94" s="32">
        <f t="shared" si="19"/>
        <v>15062</v>
      </c>
      <c r="J94" s="33">
        <f aca="true" t="shared" si="21" ref="J94:O95">C94/$I94</f>
        <v>0.7050192537511618</v>
      </c>
      <c r="K94" s="33">
        <f t="shared" si="21"/>
        <v>0</v>
      </c>
      <c r="L94" s="33">
        <f t="shared" si="21"/>
        <v>0</v>
      </c>
      <c r="M94" s="33">
        <f t="shared" si="21"/>
        <v>0.29498074624883813</v>
      </c>
      <c r="N94" s="33">
        <f t="shared" si="21"/>
        <v>0</v>
      </c>
      <c r="O94" s="33">
        <f t="shared" si="21"/>
        <v>0</v>
      </c>
    </row>
    <row r="95" spans="1:15" ht="13.5">
      <c r="A95" s="12">
        <v>348001</v>
      </c>
      <c r="B95" s="35" t="s">
        <v>84</v>
      </c>
      <c r="C95" s="36">
        <v>570881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2">
        <f t="shared" si="19"/>
        <v>570881</v>
      </c>
      <c r="J95" s="33">
        <f t="shared" si="21"/>
        <v>1</v>
      </c>
      <c r="K95" s="33">
        <f t="shared" si="21"/>
        <v>0</v>
      </c>
      <c r="L95" s="33">
        <f t="shared" si="21"/>
        <v>0</v>
      </c>
      <c r="M95" s="33">
        <f t="shared" si="21"/>
        <v>0</v>
      </c>
      <c r="N95" s="33">
        <f t="shared" si="21"/>
        <v>0</v>
      </c>
      <c r="O95" s="33">
        <f t="shared" si="21"/>
        <v>0</v>
      </c>
    </row>
    <row r="96" spans="1:15" ht="13.5">
      <c r="A96" s="62">
        <v>349001</v>
      </c>
      <c r="B96" s="63" t="s">
        <v>114</v>
      </c>
      <c r="C96" s="39">
        <v>9477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27">
        <f t="shared" si="15"/>
        <v>9477</v>
      </c>
      <c r="J96" s="28">
        <f aca="true" t="shared" si="22" ref="J96:O97">C96/$I96</f>
        <v>1</v>
      </c>
      <c r="K96" s="28">
        <f t="shared" si="22"/>
        <v>0</v>
      </c>
      <c r="L96" s="28">
        <f t="shared" si="22"/>
        <v>0</v>
      </c>
      <c r="M96" s="28">
        <f t="shared" si="22"/>
        <v>0</v>
      </c>
      <c r="N96" s="28">
        <f t="shared" si="22"/>
        <v>0</v>
      </c>
      <c r="O96" s="28">
        <f t="shared" si="22"/>
        <v>0</v>
      </c>
    </row>
    <row r="97" spans="1:15" ht="13.5">
      <c r="A97" s="9"/>
      <c r="B97" s="10" t="s">
        <v>66</v>
      </c>
      <c r="C97" s="29">
        <f aca="true" t="shared" si="23" ref="C97:I97">SUM(C79:C96)</f>
        <v>5004341</v>
      </c>
      <c r="D97" s="29">
        <f t="shared" si="23"/>
        <v>235</v>
      </c>
      <c r="E97" s="29">
        <f t="shared" si="23"/>
        <v>13100</v>
      </c>
      <c r="F97" s="29">
        <f t="shared" si="23"/>
        <v>9422</v>
      </c>
      <c r="G97" s="29">
        <f t="shared" si="23"/>
        <v>1228163</v>
      </c>
      <c r="H97" s="29">
        <f t="shared" si="23"/>
        <v>97532</v>
      </c>
      <c r="I97" s="14">
        <f t="shared" si="23"/>
        <v>6352793</v>
      </c>
      <c r="J97" s="30">
        <f t="shared" si="22"/>
        <v>0.7877387158687525</v>
      </c>
      <c r="K97" s="30">
        <f t="shared" si="22"/>
        <v>3.699160353564172E-05</v>
      </c>
      <c r="L97" s="30">
        <f t="shared" si="22"/>
        <v>0.0020620851332634324</v>
      </c>
      <c r="M97" s="30">
        <f t="shared" si="22"/>
        <v>0.0014831271851609206</v>
      </c>
      <c r="N97" s="30">
        <f t="shared" si="22"/>
        <v>0.19332646286444402</v>
      </c>
      <c r="O97" s="30">
        <f t="shared" si="22"/>
        <v>0.015352617344843441</v>
      </c>
    </row>
    <row r="98" spans="1:15" ht="13.5">
      <c r="A98" s="24"/>
      <c r="B98" s="6"/>
      <c r="C98" s="46"/>
      <c r="D98" s="46"/>
      <c r="E98" s="46"/>
      <c r="F98" s="46"/>
      <c r="G98" s="46"/>
      <c r="H98" s="46"/>
      <c r="I98" s="44"/>
      <c r="J98" s="25"/>
      <c r="K98" s="25"/>
      <c r="L98" s="25"/>
      <c r="M98" s="25"/>
      <c r="N98" s="25"/>
      <c r="O98" s="45"/>
    </row>
    <row r="99" spans="1:15" ht="13.5">
      <c r="A99" s="13" t="s">
        <v>80</v>
      </c>
      <c r="B99" s="54" t="s">
        <v>81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27">
        <f>SUM(C99:H99)</f>
        <v>0</v>
      </c>
      <c r="J99" s="28" t="e">
        <f>C99/$I99</f>
        <v>#DIV/0!</v>
      </c>
      <c r="K99" s="28" t="e">
        <f aca="true" t="shared" si="24" ref="J99:O100">D99/$I99</f>
        <v>#DIV/0!</v>
      </c>
      <c r="L99" s="28" t="e">
        <f t="shared" si="24"/>
        <v>#DIV/0!</v>
      </c>
      <c r="M99" s="28" t="e">
        <f t="shared" si="24"/>
        <v>#DIV/0!</v>
      </c>
      <c r="N99" s="28" t="e">
        <f t="shared" si="24"/>
        <v>#DIV/0!</v>
      </c>
      <c r="O99" s="28" t="e">
        <f t="shared" si="24"/>
        <v>#DIV/0!</v>
      </c>
    </row>
    <row r="100" spans="1:15" ht="13.5">
      <c r="A100" s="9"/>
      <c r="B100" s="10" t="s">
        <v>82</v>
      </c>
      <c r="C100" s="11">
        <f>SUM(C99)</f>
        <v>0</v>
      </c>
      <c r="D100" s="11">
        <f aca="true" t="shared" si="25" ref="D100:I100">SUM(D99)</f>
        <v>0</v>
      </c>
      <c r="E100" s="11">
        <f t="shared" si="25"/>
        <v>0</v>
      </c>
      <c r="F100" s="11">
        <f t="shared" si="25"/>
        <v>0</v>
      </c>
      <c r="G100" s="11">
        <f t="shared" si="25"/>
        <v>0</v>
      </c>
      <c r="H100" s="11">
        <f t="shared" si="25"/>
        <v>0</v>
      </c>
      <c r="I100" s="58">
        <f t="shared" si="25"/>
        <v>0</v>
      </c>
      <c r="J100" s="51" t="e">
        <f t="shared" si="24"/>
        <v>#DIV/0!</v>
      </c>
      <c r="K100" s="52" t="e">
        <f t="shared" si="24"/>
        <v>#DIV/0!</v>
      </c>
      <c r="L100" s="53" t="e">
        <f t="shared" si="24"/>
        <v>#DIV/0!</v>
      </c>
      <c r="M100" s="51" t="e">
        <f t="shared" si="24"/>
        <v>#DIV/0!</v>
      </c>
      <c r="N100" s="52" t="e">
        <f t="shared" si="24"/>
        <v>#DIV/0!</v>
      </c>
      <c r="O100" s="53" t="e">
        <f t="shared" si="24"/>
        <v>#DIV/0!</v>
      </c>
    </row>
    <row r="101" spans="1:15" ht="13.5">
      <c r="A101" s="5"/>
      <c r="B101" s="6"/>
      <c r="C101" s="6"/>
      <c r="D101" s="6"/>
      <c r="E101" s="6"/>
      <c r="F101" s="6"/>
      <c r="G101" s="6"/>
      <c r="H101" s="6"/>
      <c r="I101" s="43"/>
      <c r="J101" s="7"/>
      <c r="K101" s="7"/>
      <c r="L101" s="7"/>
      <c r="M101" s="7"/>
      <c r="N101" s="7"/>
      <c r="O101" s="8"/>
    </row>
    <row r="102" spans="1:15" ht="14.25" thickBot="1">
      <c r="A102" s="15"/>
      <c r="B102" s="16" t="s">
        <v>67</v>
      </c>
      <c r="C102" s="17">
        <f>C97+C77+C73+C100</f>
        <v>51676097</v>
      </c>
      <c r="D102" s="17">
        <f aca="true" t="shared" si="26" ref="D102:I102">D97+D77+D73+D100</f>
        <v>1544969</v>
      </c>
      <c r="E102" s="17">
        <f t="shared" si="26"/>
        <v>1974743</v>
      </c>
      <c r="F102" s="17">
        <f t="shared" si="26"/>
        <v>3146446</v>
      </c>
      <c r="G102" s="17">
        <f t="shared" si="26"/>
        <v>381429884</v>
      </c>
      <c r="H102" s="17">
        <f t="shared" si="26"/>
        <v>5153706</v>
      </c>
      <c r="I102" s="59">
        <f t="shared" si="26"/>
        <v>444925845</v>
      </c>
      <c r="J102" s="4">
        <f aca="true" t="shared" si="27" ref="J102:O102">C102/$I102</f>
        <v>0.11614541519834615</v>
      </c>
      <c r="K102" s="4">
        <f t="shared" si="27"/>
        <v>0.003472419094916817</v>
      </c>
      <c r="L102" s="4">
        <f t="shared" si="27"/>
        <v>0.004438364330127866</v>
      </c>
      <c r="M102" s="4">
        <f t="shared" si="27"/>
        <v>0.007071843623739142</v>
      </c>
      <c r="N102" s="4">
        <f t="shared" si="27"/>
        <v>0.8572886657101253</v>
      </c>
      <c r="O102" s="4">
        <f t="shared" si="27"/>
        <v>0.011583292042744785</v>
      </c>
    </row>
    <row r="103" spans="3:12" ht="14.25" thickTop="1">
      <c r="C103" s="1" t="s">
        <v>70</v>
      </c>
      <c r="D103"/>
      <c r="E103"/>
      <c r="J103" s="1" t="s">
        <v>70</v>
      </c>
      <c r="K103"/>
      <c r="L103"/>
    </row>
    <row r="104" spans="1:13" ht="12.75" customHeight="1">
      <c r="A104" s="1" t="s">
        <v>115</v>
      </c>
      <c r="C104" s="67"/>
      <c r="D104" s="67"/>
      <c r="E104" s="67"/>
      <c r="J104" s="67"/>
      <c r="K104" s="67"/>
      <c r="L104" s="67"/>
      <c r="M104" s="67"/>
    </row>
    <row r="105" spans="3:13" ht="12.75" customHeight="1">
      <c r="C105" s="68"/>
      <c r="D105" s="68"/>
      <c r="E105" s="68"/>
      <c r="F105" s="69"/>
      <c r="J105" s="68"/>
      <c r="K105" s="68"/>
      <c r="L105" s="68"/>
      <c r="M105" s="68"/>
    </row>
    <row r="107" spans="3:9" ht="13.5">
      <c r="C107" s="60"/>
      <c r="D107" s="60"/>
      <c r="E107" s="60"/>
      <c r="F107" s="60"/>
      <c r="G107" s="60"/>
      <c r="H107" s="60"/>
      <c r="I107" s="60"/>
    </row>
  </sheetData>
  <sheetProtection/>
  <mergeCells count="6">
    <mergeCell ref="C1:I1"/>
    <mergeCell ref="J1:O1"/>
    <mergeCell ref="C104:E104"/>
    <mergeCell ref="J104:M104"/>
    <mergeCell ref="J105:M105"/>
    <mergeCell ref="C105:F105"/>
  </mergeCells>
  <printOptions horizontalCentered="1"/>
  <pageMargins left="0.25" right="0.25" top="0.48" bottom="0.42" header="0.5" footer="0.47"/>
  <pageSetup horizontalDpi="600" verticalDpi="600" orientation="portrait" paperSize="5" scale="65" r:id="rId1"/>
  <headerFooter alignWithMargins="0">
    <oddHeader>&amp;C&amp;14
</oddHeader>
  </headerFooter>
  <rowBreaks count="1" manualBreakCount="1">
    <brk id="104" max="1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2014-07-07T13:56:57Z</cp:lastPrinted>
  <dcterms:created xsi:type="dcterms:W3CDTF">2003-11-24T19:14:29Z</dcterms:created>
  <dcterms:modified xsi:type="dcterms:W3CDTF">2014-07-10T16:30:25Z</dcterms:modified>
  <cp:category/>
  <cp:version/>
  <cp:contentType/>
  <cp:contentStatus/>
</cp:coreProperties>
</file>