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00" windowWidth="7812" windowHeight="9516" tabRatio="599" activeTab="0"/>
  </bookViews>
  <sheets>
    <sheet name="Pur Prof Tech - 300" sheetId="1" r:id="rId1"/>
  </sheets>
  <definedNames>
    <definedName name="_xlfn.IFERROR" hidden="1">#NAME?</definedName>
    <definedName name="_xlnm.Print_Area" localSheetId="0">'Pur Prof Tech - 300'!$A$1:$AI$104</definedName>
    <definedName name="_xlnm.Print_Titles" localSheetId="0">'Pur Prof Tech - 300'!$A:$C,'Pur Prof Tech - 300'!$1:$2</definedName>
  </definedNames>
  <calcPr fullCalcOnLoad="1"/>
</workbook>
</file>

<file path=xl/sharedStrings.xml><?xml version="1.0" encoding="utf-8"?>
<sst xmlns="http://schemas.openxmlformats.org/spreadsheetml/2006/main" count="149" uniqueCount="134">
  <si>
    <t>LEA</t>
  </si>
  <si>
    <t>Purchased Professional Services</t>
  </si>
  <si>
    <t>Assessor Fees</t>
  </si>
  <si>
    <t>Sheriff Fees</t>
  </si>
  <si>
    <t>Sales Tax Collection Fees</t>
  </si>
  <si>
    <t>State Tax Commission Fees</t>
  </si>
  <si>
    <t>Election Fees</t>
  </si>
  <si>
    <t>Management Consultants</t>
  </si>
  <si>
    <t>Other Fees</t>
  </si>
  <si>
    <t>Purchased Educational Services</t>
  </si>
  <si>
    <t>Legal Services</t>
  </si>
  <si>
    <t>Architect/ Engineering Services</t>
  </si>
  <si>
    <t>Other Professional Services</t>
  </si>
  <si>
    <t>Purchased Technical Services</t>
  </si>
  <si>
    <t>DISTRICT</t>
  </si>
  <si>
    <t>Per Pupil</t>
  </si>
  <si>
    <t>Object Code 300</t>
  </si>
  <si>
    <t>Object Code 311</t>
  </si>
  <si>
    <t>Object Code 312</t>
  </si>
  <si>
    <t>Object Code 313</t>
  </si>
  <si>
    <t>Object Code 314</t>
  </si>
  <si>
    <t>Object Code 315</t>
  </si>
  <si>
    <t xml:space="preserve"> Object Code 316</t>
  </si>
  <si>
    <t>Object Code 317</t>
  </si>
  <si>
    <t>Object Code 319</t>
  </si>
  <si>
    <t>Object Code 320</t>
  </si>
  <si>
    <t>Object Code 332</t>
  </si>
  <si>
    <t>Object Code 333</t>
  </si>
  <si>
    <t>Object Code 334</t>
  </si>
  <si>
    <t>Object Code 339</t>
  </si>
  <si>
    <t>Object Code 340</t>
  </si>
  <si>
    <t>Pension Fund</t>
  </si>
  <si>
    <t>Total Purchased Professional &amp; Technical Services Expenditures</t>
  </si>
  <si>
    <t>Audit/
 Accounting Services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</si>
  <si>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</si>
  <si>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</si>
  <si>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</si>
  <si>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</si>
  <si>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</si>
  <si>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</si>
  <si>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</si>
  <si>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</si>
  <si>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</si>
  <si>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</si>
  <si>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</si>
  <si>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</si>
  <si>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</si>
  <si>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</si>
  <si>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</si>
  <si>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</si>
  <si>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</si>
  <si>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</si>
  <si>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</si>
  <si>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</si>
  <si>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</si>
  <si>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</si>
  <si>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</si>
  <si>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</si>
  <si>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</si>
  <si>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</si>
  <si>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</si>
  <si>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</si>
  <si>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</si>
  <si>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</si>
  <si>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</si>
  <si>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</si>
  <si>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</si>
  <si>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</si>
  <si>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</si>
  <si>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</si>
  <si>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</si>
  <si>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</si>
  <si>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</si>
  <si>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</si>
  <si>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</si>
  <si>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</si>
  <si>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</si>
  <si>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</si>
  <si>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</si>
  <si>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</si>
  <si>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</si>
  <si>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</si>
  <si>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</si>
  <si>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</si>
  <si>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</si>
  <si>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</si>
  <si>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</si>
  <si>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D'Arbonne Woods Charter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</si>
  <si>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</si>
  <si>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</si>
  <si>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</si>
  <si>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</si>
  <si>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</si>
  <si>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</si>
  <si>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</si>
  <si>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</si>
  <si>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</si>
  <si>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A02</t>
  </si>
  <si>
    <t>Total Office of Juvenile Justice Schools</t>
  </si>
  <si>
    <t>Office of Juvenile Justice</t>
  </si>
  <si>
    <t>Louisiana Virtual Charter Academy</t>
  </si>
  <si>
    <t>New Orleans Military/Maritime Academy</t>
  </si>
  <si>
    <t>2012-2013</t>
  </si>
  <si>
    <t>Oct.  2012 Elementary Secondary Membership</t>
  </si>
  <si>
    <t xml:space="preserve">Caddo Parish School Board </t>
  </si>
  <si>
    <t xml:space="preserve">East Baton Rouge Parish School Board </t>
  </si>
  <si>
    <t xml:space="preserve">Jefferson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</si>
  <si>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</si>
  <si>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</si>
  <si>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</si>
  <si>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</si>
  <si>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</si>
  <si>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</si>
  <si>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</si>
  <si>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</si>
  <si>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</si>
  <si>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</si>
  <si>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</si>
  <si>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</si>
  <si>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</si>
  <si>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>Total Districts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</si>
  <si>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</si>
  <si>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</si>
  <si>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</si>
  <si>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</si>
  <si>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</si>
  <si>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</si>
  <si>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</si>
  <si>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</si>
  <si>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</si>
  <si>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</si>
  <si>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</si>
  <si>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</si>
  <si>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** Excludes one-time Hurricane Related expenditures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</si>
</sst>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0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22"/>
      </top>
      <bottom/>
    </border>
    <border>
      <left>
        <color indexed="63"/>
      </left>
      <right style="thin"/>
      <top>
        <color indexed="63"/>
      </top>
      <bottom style="thin"/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85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86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0" fontId="3" fillId="0" borderId="21" xfId="186" applyFont="1" applyFill="1" applyBorder="1" applyAlignment="1">
      <alignment horizontal="right" wrapText="1"/>
      <protection/>
    </xf>
    <xf numFmtId="0" fontId="3" fillId="0" borderId="11" xfId="186" applyFont="1" applyFill="1" applyBorder="1" applyAlignment="1">
      <alignment horizontal="right" wrapText="1"/>
      <protection/>
    </xf>
    <xf numFmtId="164" fontId="5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164" fontId="4" fillId="33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0" borderId="14" xfId="0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3" fillId="0" borderId="19" xfId="186" applyFont="1" applyFill="1" applyBorder="1" applyAlignment="1">
      <alignment horizontal="left" wrapText="1"/>
      <protection/>
    </xf>
    <xf numFmtId="164" fontId="4" fillId="33" borderId="13" xfId="0" applyNumberFormat="1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11" xfId="186" applyNumberFormat="1" applyFont="1" applyFill="1" applyBorder="1" applyAlignment="1">
      <alignment horizontal="right" wrapText="1"/>
      <protection/>
    </xf>
    <xf numFmtId="164" fontId="3" fillId="36" borderId="11" xfId="186" applyNumberFormat="1" applyFont="1" applyFill="1" applyBorder="1" applyAlignment="1">
      <alignment horizontal="right" wrapText="1"/>
      <protection/>
    </xf>
    <xf numFmtId="0" fontId="3" fillId="0" borderId="21" xfId="186" applyFont="1" applyFill="1" applyBorder="1" applyAlignment="1">
      <alignment wrapText="1"/>
      <protection/>
    </xf>
    <xf numFmtId="164" fontId="3" fillId="0" borderId="21" xfId="186" applyNumberFormat="1" applyFont="1" applyFill="1" applyBorder="1" applyAlignment="1">
      <alignment horizontal="right" wrapText="1"/>
      <protection/>
    </xf>
    <xf numFmtId="164" fontId="3" fillId="36" borderId="21" xfId="186" applyNumberFormat="1" applyFont="1" applyFill="1" applyBorder="1" applyAlignment="1">
      <alignment horizontal="right" wrapText="1"/>
      <protection/>
    </xf>
    <xf numFmtId="0" fontId="2" fillId="35" borderId="27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3" fillId="0" borderId="13" xfId="186" applyFont="1" applyFill="1" applyBorder="1" applyAlignment="1">
      <alignment wrapText="1"/>
      <protection/>
    </xf>
    <xf numFmtId="164" fontId="3" fillId="0" borderId="13" xfId="186" applyNumberFormat="1" applyFont="1" applyFill="1" applyBorder="1" applyAlignment="1">
      <alignment horizontal="right" wrapText="1"/>
      <protection/>
    </xf>
    <xf numFmtId="164" fontId="3" fillId="36" borderId="13" xfId="186" applyNumberFormat="1" applyFont="1" applyFill="1" applyBorder="1" applyAlignment="1">
      <alignment horizontal="right" wrapText="1"/>
      <protection/>
    </xf>
    <xf numFmtId="164" fontId="5" fillId="0" borderId="28" xfId="0" applyNumberFormat="1" applyFont="1" applyBorder="1" applyAlignment="1">
      <alignment/>
    </xf>
    <xf numFmtId="164" fontId="4" fillId="33" borderId="28" xfId="0" applyNumberFormat="1" applyFont="1" applyFill="1" applyBorder="1" applyAlignment="1">
      <alignment/>
    </xf>
    <xf numFmtId="164" fontId="5" fillId="0" borderId="21" xfId="0" applyNumberFormat="1" applyFont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3" fillId="30" borderId="11" xfId="186" applyNumberFormat="1" applyFont="1" applyFill="1" applyBorder="1" applyAlignment="1">
      <alignment horizontal="right" wrapText="1"/>
      <protection/>
    </xf>
    <xf numFmtId="3" fontId="3" fillId="30" borderId="21" xfId="186" applyNumberFormat="1" applyFont="1" applyFill="1" applyBorder="1" applyAlignment="1">
      <alignment horizontal="right" wrapText="1"/>
      <protection/>
    </xf>
    <xf numFmtId="0" fontId="3" fillId="0" borderId="31" xfId="186" applyFont="1" applyFill="1" applyBorder="1" applyAlignment="1">
      <alignment wrapText="1"/>
      <protection/>
    </xf>
    <xf numFmtId="0" fontId="3" fillId="0" borderId="32" xfId="186" applyFont="1" applyFill="1" applyBorder="1" applyAlignment="1">
      <alignment wrapText="1"/>
      <protection/>
    </xf>
    <xf numFmtId="0" fontId="3" fillId="0" borderId="12" xfId="186" applyFont="1" applyFill="1" applyBorder="1" applyAlignment="1">
      <alignment horizontal="left" wrapText="1"/>
      <protection/>
    </xf>
    <xf numFmtId="0" fontId="3" fillId="37" borderId="21" xfId="187" applyFont="1" applyFill="1" applyBorder="1" applyAlignment="1">
      <alignment horizontal="right" wrapText="1"/>
      <protection/>
    </xf>
    <xf numFmtId="0" fontId="3" fillId="37" borderId="21" xfId="187" applyFont="1" applyFill="1" applyBorder="1" applyAlignment="1">
      <alignment wrapText="1"/>
      <protection/>
    </xf>
    <xf numFmtId="0" fontId="3" fillId="37" borderId="11" xfId="186" applyFont="1" applyFill="1" applyBorder="1" applyAlignment="1">
      <alignment horizontal="right" wrapText="1"/>
      <protection/>
    </xf>
    <xf numFmtId="0" fontId="3" fillId="37" borderId="11" xfId="186" applyFont="1" applyFill="1" applyBorder="1" applyAlignment="1">
      <alignment wrapText="1"/>
      <protection/>
    </xf>
    <xf numFmtId="0" fontId="3" fillId="0" borderId="33" xfId="187" applyFont="1" applyFill="1" applyBorder="1" applyAlignment="1">
      <alignment horizontal="right" wrapText="1"/>
      <protection/>
    </xf>
    <xf numFmtId="0" fontId="3" fillId="0" borderId="34" xfId="187" applyFont="1" applyFill="1" applyBorder="1" applyAlignment="1">
      <alignment wrapText="1"/>
      <protection/>
    </xf>
    <xf numFmtId="0" fontId="3" fillId="0" borderId="21" xfId="187" applyFont="1" applyFill="1" applyBorder="1" applyAlignment="1">
      <alignment horizontal="right" wrapText="1"/>
      <protection/>
    </xf>
    <xf numFmtId="0" fontId="3" fillId="0" borderId="21" xfId="187" applyFont="1" applyFill="1" applyBorder="1" applyAlignment="1">
      <alignment wrapText="1"/>
      <protection/>
    </xf>
    <xf numFmtId="0" fontId="3" fillId="0" borderId="11" xfId="187" applyFont="1" applyFill="1" applyBorder="1" applyAlignment="1">
      <alignment horizontal="right" wrapText="1"/>
      <protection/>
    </xf>
    <xf numFmtId="0" fontId="3" fillId="0" borderId="11" xfId="187" applyFont="1" applyFill="1" applyBorder="1" applyAlignment="1">
      <alignment wrapText="1"/>
      <protection/>
    </xf>
    <xf numFmtId="0" fontId="3" fillId="0" borderId="13" xfId="187" applyFont="1" applyFill="1" applyBorder="1" applyAlignment="1">
      <alignment horizontal="right" wrapText="1"/>
      <protection/>
    </xf>
    <xf numFmtId="0" fontId="3" fillId="0" borderId="13" xfId="187" applyFont="1" applyFill="1" applyBorder="1" applyAlignment="1">
      <alignment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2" fillId="0" borderId="0" xfId="108" applyNumberFormat="1" applyFont="1" applyFill="1" applyAlignment="1">
      <alignment horizontal="left" vertical="top" wrapText="1"/>
      <protection/>
    </xf>
    <xf numFmtId="0" fontId="0" fillId="0" borderId="0" xfId="0" applyAlignment="1">
      <alignment/>
    </xf>
  </cellXfs>
  <cellStyles count="1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6 2" xfId="76"/>
    <cellStyle name="Normal 17" xfId="77"/>
    <cellStyle name="Normal 18" xfId="78"/>
    <cellStyle name="Normal 19" xfId="79"/>
    <cellStyle name="Normal 19 2" xfId="80"/>
    <cellStyle name="Normal 2" xfId="81"/>
    <cellStyle name="Normal 2 2" xfId="82"/>
    <cellStyle name="Normal 2 2 2" xfId="83"/>
    <cellStyle name="Normal 2 3" xfId="84"/>
    <cellStyle name="Normal 2 4" xfId="85"/>
    <cellStyle name="Normal 2 5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26" xfId="93"/>
    <cellStyle name="Normal 27" xfId="94"/>
    <cellStyle name="Normal 28" xfId="95"/>
    <cellStyle name="Normal 29" xfId="96"/>
    <cellStyle name="Normal 3" xfId="97"/>
    <cellStyle name="Normal 3 2" xfId="98"/>
    <cellStyle name="Normal 30" xfId="99"/>
    <cellStyle name="Normal 31" xfId="100"/>
    <cellStyle name="Normal 32" xfId="101"/>
    <cellStyle name="Normal 33" xfId="102"/>
    <cellStyle name="Normal 34" xfId="103"/>
    <cellStyle name="Normal 35" xfId="104"/>
    <cellStyle name="Normal 36" xfId="105"/>
    <cellStyle name="Normal 37" xfId="106"/>
    <cellStyle name="Normal 38" xfId="107"/>
    <cellStyle name="Normal 38 2" xfId="108"/>
    <cellStyle name="Normal 39" xfId="109"/>
    <cellStyle name="Normal 39 2" xfId="110"/>
    <cellStyle name="Normal 4" xfId="111"/>
    <cellStyle name="Normal 4 2" xfId="112"/>
    <cellStyle name="Normal 4 3" xfId="113"/>
    <cellStyle name="Normal 4 4" xfId="114"/>
    <cellStyle name="Normal 4 5" xfId="115"/>
    <cellStyle name="Normal 4 6" xfId="116"/>
    <cellStyle name="Normal 40" xfId="117"/>
    <cellStyle name="Normal 41" xfId="118"/>
    <cellStyle name="Normal 42" xfId="119"/>
    <cellStyle name="Normal 43" xfId="120"/>
    <cellStyle name="Normal 44" xfId="121"/>
    <cellStyle name="Normal 45" xfId="122"/>
    <cellStyle name="Normal 46" xfId="123"/>
    <cellStyle name="Normal 46 2" xfId="124"/>
    <cellStyle name="Normal 46 3" xfId="125"/>
    <cellStyle name="Normal 47" xfId="126"/>
    <cellStyle name="Normal 47 2" xfId="127"/>
    <cellStyle name="Normal 48" xfId="128"/>
    <cellStyle name="Normal 49" xfId="129"/>
    <cellStyle name="Normal 5" xfId="130"/>
    <cellStyle name="Normal 50" xfId="131"/>
    <cellStyle name="Normal 51" xfId="132"/>
    <cellStyle name="Normal 52" xfId="133"/>
    <cellStyle name="Normal 53" xfId="134"/>
    <cellStyle name="Normal 54" xfId="135"/>
    <cellStyle name="Normal 55" xfId="136"/>
    <cellStyle name="Normal 56" xfId="137"/>
    <cellStyle name="Normal 57" xfId="138"/>
    <cellStyle name="Normal 58" xfId="139"/>
    <cellStyle name="Normal 59" xfId="140"/>
    <cellStyle name="Normal 6" xfId="141"/>
    <cellStyle name="Normal 60" xfId="142"/>
    <cellStyle name="Normal 61" xfId="143"/>
    <cellStyle name="Normal 62" xfId="144"/>
    <cellStyle name="Normal 63" xfId="145"/>
    <cellStyle name="Normal 64" xfId="146"/>
    <cellStyle name="Normal 65" xfId="147"/>
    <cellStyle name="Normal 66" xfId="148"/>
    <cellStyle name="Normal 67" xfId="149"/>
    <cellStyle name="Normal 68" xfId="150"/>
    <cellStyle name="Normal 69" xfId="151"/>
    <cellStyle name="Normal 7" xfId="152"/>
    <cellStyle name="Normal 70" xfId="153"/>
    <cellStyle name="Normal 71" xfId="154"/>
    <cellStyle name="Normal 72" xfId="155"/>
    <cellStyle name="Normal 73" xfId="156"/>
    <cellStyle name="Normal 74" xfId="157"/>
    <cellStyle name="Normal 75" xfId="158"/>
    <cellStyle name="Normal 76" xfId="159"/>
    <cellStyle name="Normal 77" xfId="160"/>
    <cellStyle name="Normal 78" xfId="161"/>
    <cellStyle name="Normal 79" xfId="162"/>
    <cellStyle name="Normal 8" xfId="163"/>
    <cellStyle name="Normal 80" xfId="164"/>
    <cellStyle name="Normal 81" xfId="165"/>
    <cellStyle name="Normal 82" xfId="166"/>
    <cellStyle name="Normal 83" xfId="167"/>
    <cellStyle name="Normal 84" xfId="168"/>
    <cellStyle name="Normal 85" xfId="169"/>
    <cellStyle name="Normal 86" xfId="170"/>
    <cellStyle name="Normal 87" xfId="171"/>
    <cellStyle name="Normal 88" xfId="172"/>
    <cellStyle name="Normal 89" xfId="173"/>
    <cellStyle name="Normal 9" xfId="174"/>
    <cellStyle name="Normal 90" xfId="175"/>
    <cellStyle name="Normal 91" xfId="176"/>
    <cellStyle name="Normal 92" xfId="177"/>
    <cellStyle name="Normal 93" xfId="178"/>
    <cellStyle name="Normal 94" xfId="179"/>
    <cellStyle name="Normal 95" xfId="180"/>
    <cellStyle name="Normal 96" xfId="181"/>
    <cellStyle name="Normal 97" xfId="182"/>
    <cellStyle name="Normal 98" xfId="183"/>
    <cellStyle name="Normal 99" xfId="184"/>
    <cellStyle name="Normal_800" xfId="185"/>
    <cellStyle name="Normal_Sheet1" xfId="186"/>
    <cellStyle name="Normal_Sheet1 2" xfId="187"/>
    <cellStyle name="Note" xfId="188"/>
    <cellStyle name="Output" xfId="189"/>
    <cellStyle name="Percent" xfId="190"/>
    <cellStyle name="Title" xfId="191"/>
    <cellStyle name="Total" xfId="192"/>
    <cellStyle name="Warning Text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"/>
  <sheetViews>
    <sheetView tabSelected="1" view="pageBreakPreview" zoomScale="80" zoomScaleSheetLayoutView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/>
  <cols>
    <col min="1" max="1" width="5.8515625" style="1" customWidth="1"/>
    <col min="2" max="2" width="41.28125" style="1" customWidth="1"/>
    <col min="3" max="3" width="10.8515625" style="1" bestFit="1" customWidth="1"/>
    <col min="4" max="4" width="16.140625" style="1" bestFit="1" customWidth="1"/>
    <col min="5" max="5" width="7.8515625" style="1" bestFit="1" customWidth="1"/>
    <col min="6" max="6" width="12.57421875" style="1" bestFit="1" customWidth="1"/>
    <col min="7" max="7" width="7.8515625" style="1" bestFit="1" customWidth="1"/>
    <col min="8" max="8" width="12.57421875" style="1" bestFit="1" customWidth="1"/>
    <col min="9" max="9" width="7.8515625" style="1" bestFit="1" customWidth="1"/>
    <col min="10" max="10" width="14.7109375" style="1" bestFit="1" customWidth="1"/>
    <col min="11" max="11" width="7.8515625" style="1" bestFit="1" customWidth="1"/>
    <col min="12" max="12" width="16.57421875" style="1" bestFit="1" customWidth="1"/>
    <col min="13" max="13" width="7.8515625" style="1" bestFit="1" customWidth="1"/>
    <col min="14" max="14" width="14.57421875" style="1" bestFit="1" customWidth="1"/>
    <col min="15" max="15" width="7.8515625" style="1" bestFit="1" customWidth="1"/>
    <col min="16" max="16" width="14.0039062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2.57421875" style="1" bestFit="1" customWidth="1"/>
    <col min="21" max="21" width="7.8515625" style="1" bestFit="1" customWidth="1"/>
    <col min="22" max="22" width="14.140625" style="1" bestFit="1" customWidth="1"/>
    <col min="23" max="23" width="7.8515625" style="1" bestFit="1" customWidth="1"/>
    <col min="24" max="24" width="12.421875" style="1" bestFit="1" customWidth="1"/>
    <col min="25" max="25" width="7.8515625" style="1" bestFit="1" customWidth="1"/>
    <col min="26" max="26" width="14.7109375" style="1" bestFit="1" customWidth="1"/>
    <col min="27" max="27" width="7.8515625" style="1" bestFit="1" customWidth="1"/>
    <col min="28" max="28" width="18.28125" style="1" customWidth="1"/>
    <col min="29" max="29" width="9.7109375" style="1" customWidth="1"/>
    <col min="30" max="30" width="19.00390625" style="1" customWidth="1"/>
    <col min="31" max="31" width="9.57421875" style="1" customWidth="1"/>
    <col min="32" max="32" width="12.421875" style="1" bestFit="1" customWidth="1"/>
    <col min="33" max="33" width="7.7109375" style="1" bestFit="1" customWidth="1"/>
    <col min="34" max="34" width="15.28125" style="1" customWidth="1"/>
    <col min="35" max="35" width="8.00390625" style="1" bestFit="1" customWidth="1"/>
    <col min="36" max="16384" width="9.140625" style="1" customWidth="1"/>
  </cols>
  <sheetData>
    <row r="1" spans="1:35" ht="41.25">
      <c r="A1" s="69" t="s">
        <v>102</v>
      </c>
      <c r="B1" s="70"/>
      <c r="C1" s="67" t="s">
        <v>103</v>
      </c>
      <c r="D1" s="7" t="s">
        <v>1</v>
      </c>
      <c r="E1" s="4"/>
      <c r="F1" s="7" t="s">
        <v>2</v>
      </c>
      <c r="G1" s="6"/>
      <c r="H1" s="9" t="s">
        <v>3</v>
      </c>
      <c r="I1" s="6"/>
      <c r="J1" s="9" t="s">
        <v>31</v>
      </c>
      <c r="K1" s="4"/>
      <c r="L1" s="9" t="s">
        <v>4</v>
      </c>
      <c r="M1" s="4"/>
      <c r="N1" s="7" t="s">
        <v>5</v>
      </c>
      <c r="O1" s="6"/>
      <c r="P1" s="9" t="s">
        <v>6</v>
      </c>
      <c r="Q1" s="6"/>
      <c r="R1" s="9" t="s">
        <v>7</v>
      </c>
      <c r="S1" s="4"/>
      <c r="T1" s="7" t="s">
        <v>8</v>
      </c>
      <c r="U1" s="4"/>
      <c r="V1" s="7" t="s">
        <v>9</v>
      </c>
      <c r="W1" s="6"/>
      <c r="X1" s="9" t="s">
        <v>10</v>
      </c>
      <c r="Y1" s="6"/>
      <c r="Z1" s="9" t="s">
        <v>33</v>
      </c>
      <c r="AA1" s="4"/>
      <c r="AB1" s="9" t="s">
        <v>11</v>
      </c>
      <c r="AC1" s="4"/>
      <c r="AD1" s="9" t="s">
        <v>12</v>
      </c>
      <c r="AE1" s="6"/>
      <c r="AF1" s="9" t="s">
        <v>13</v>
      </c>
      <c r="AG1" s="4"/>
      <c r="AH1" s="65" t="s">
        <v>32</v>
      </c>
      <c r="AI1" s="6"/>
    </row>
    <row r="2" spans="1:35" ht="15" customHeight="1">
      <c r="A2" s="2" t="s">
        <v>0</v>
      </c>
      <c r="B2" s="2" t="s">
        <v>14</v>
      </c>
      <c r="C2" s="68"/>
      <c r="D2" s="3" t="s">
        <v>16</v>
      </c>
      <c r="E2" s="5" t="s">
        <v>15</v>
      </c>
      <c r="F2" s="3" t="s">
        <v>17</v>
      </c>
      <c r="G2" s="5" t="s">
        <v>15</v>
      </c>
      <c r="H2" s="3" t="s">
        <v>18</v>
      </c>
      <c r="I2" s="5" t="s">
        <v>15</v>
      </c>
      <c r="J2" s="3" t="s">
        <v>19</v>
      </c>
      <c r="K2" s="5" t="s">
        <v>15</v>
      </c>
      <c r="L2" s="3" t="s">
        <v>20</v>
      </c>
      <c r="M2" s="5" t="s">
        <v>15</v>
      </c>
      <c r="N2" s="3" t="s">
        <v>21</v>
      </c>
      <c r="O2" s="5" t="s">
        <v>15</v>
      </c>
      <c r="P2" s="3" t="s">
        <v>22</v>
      </c>
      <c r="Q2" s="5" t="s">
        <v>15</v>
      </c>
      <c r="R2" s="3" t="s">
        <v>23</v>
      </c>
      <c r="S2" s="5" t="s">
        <v>15</v>
      </c>
      <c r="T2" s="3" t="s">
        <v>24</v>
      </c>
      <c r="U2" s="5" t="s">
        <v>15</v>
      </c>
      <c r="V2" s="3" t="s">
        <v>25</v>
      </c>
      <c r="W2" s="5" t="s">
        <v>15</v>
      </c>
      <c r="X2" s="3" t="s">
        <v>26</v>
      </c>
      <c r="Y2" s="5" t="s">
        <v>15</v>
      </c>
      <c r="Z2" s="3" t="s">
        <v>27</v>
      </c>
      <c r="AA2" s="5" t="s">
        <v>15</v>
      </c>
      <c r="AB2" s="3" t="s">
        <v>28</v>
      </c>
      <c r="AC2" s="5" t="s">
        <v>15</v>
      </c>
      <c r="AD2" s="3" t="s">
        <v>29</v>
      </c>
      <c r="AE2" s="5" t="s">
        <v>15</v>
      </c>
      <c r="AF2" s="3" t="s">
        <v>30</v>
      </c>
      <c r="AG2" s="5" t="s">
        <v>15</v>
      </c>
      <c r="AH2" s="66"/>
      <c r="AI2" s="5" t="s">
        <v>15</v>
      </c>
    </row>
    <row r="3" spans="1:35" ht="13.5">
      <c r="A3" s="39">
        <v>1</v>
      </c>
      <c r="B3" s="51" t="s">
        <v>42</v>
      </c>
      <c r="C3" s="49">
        <v>9931</v>
      </c>
      <c r="D3" s="40">
        <v>1837479</v>
      </c>
      <c r="E3" s="40">
        <f>D3/$C3</f>
        <v>185.02456952975533</v>
      </c>
      <c r="F3" s="40">
        <v>0</v>
      </c>
      <c r="G3" s="40">
        <f>F3/$C3</f>
        <v>0</v>
      </c>
      <c r="H3" s="40">
        <v>0</v>
      </c>
      <c r="I3" s="40">
        <f>H3/$C3</f>
        <v>0</v>
      </c>
      <c r="J3" s="40">
        <v>68029</v>
      </c>
      <c r="K3" s="40">
        <f>J3/$C3</f>
        <v>6.85016614641023</v>
      </c>
      <c r="L3" s="40">
        <v>183935</v>
      </c>
      <c r="M3" s="40">
        <f>L3/$C3</f>
        <v>18.52129694894774</v>
      </c>
      <c r="N3" s="40">
        <v>0</v>
      </c>
      <c r="O3" s="40">
        <f>N3/$C3</f>
        <v>0</v>
      </c>
      <c r="P3" s="40">
        <v>12669</v>
      </c>
      <c r="Q3" s="40">
        <f>P3/$C3</f>
        <v>1.275702346188702</v>
      </c>
      <c r="R3" s="40">
        <v>0</v>
      </c>
      <c r="S3" s="40">
        <f>R3/$C3</f>
        <v>0</v>
      </c>
      <c r="T3" s="40">
        <v>0</v>
      </c>
      <c r="U3" s="40">
        <f>T3/$C3</f>
        <v>0</v>
      </c>
      <c r="V3" s="40">
        <v>6577</v>
      </c>
      <c r="W3" s="40">
        <f>V3/$C3</f>
        <v>0.662269660658544</v>
      </c>
      <c r="X3" s="40">
        <v>110671</v>
      </c>
      <c r="Y3" s="40">
        <f>X3/$C3</f>
        <v>11.143993555533179</v>
      </c>
      <c r="Z3" s="40">
        <v>130624</v>
      </c>
      <c r="AA3" s="40">
        <f>Z3/$C3</f>
        <v>13.153156781794381</v>
      </c>
      <c r="AB3" s="40">
        <v>7719</v>
      </c>
      <c r="AC3" s="40">
        <f>AB3/$C3</f>
        <v>0.7772631154969288</v>
      </c>
      <c r="AD3" s="40">
        <v>15902</v>
      </c>
      <c r="AE3" s="40">
        <f>AD3/$C3</f>
        <v>1.6012486154465815</v>
      </c>
      <c r="AF3" s="40">
        <v>104286</v>
      </c>
      <c r="AG3" s="40">
        <f aca="true" t="shared" si="0" ref="AG3:AG34">AF3/$C3</f>
        <v>10.501057295337832</v>
      </c>
      <c r="AH3" s="41">
        <f>D3+F3+H3+J3+L3+N3+P3+R3+T3+V3+X3+Z3+AB3+AD3+AF3</f>
        <v>2477891</v>
      </c>
      <c r="AI3" s="40">
        <f>AH3/$C3</f>
        <v>249.51072399556944</v>
      </c>
    </row>
    <row r="4" spans="1:35" ht="13.5">
      <c r="A4" s="17">
        <v>2</v>
      </c>
      <c r="B4" s="50" t="s">
        <v>88</v>
      </c>
      <c r="C4" s="49">
        <v>4340</v>
      </c>
      <c r="D4" s="34">
        <v>703760</v>
      </c>
      <c r="E4" s="34">
        <f aca="true" t="shared" si="1" ref="E4:E67">D4/$C4</f>
        <v>162.15668202764977</v>
      </c>
      <c r="F4" s="34">
        <v>0</v>
      </c>
      <c r="G4" s="34">
        <f aca="true" t="shared" si="2" ref="G4:G67">F4/$C4</f>
        <v>0</v>
      </c>
      <c r="H4" s="34">
        <v>0</v>
      </c>
      <c r="I4" s="34">
        <f aca="true" t="shared" si="3" ref="I4:I67">H4/$C4</f>
        <v>0</v>
      </c>
      <c r="J4" s="34">
        <v>125678</v>
      </c>
      <c r="K4" s="34">
        <f aca="true" t="shared" si="4" ref="K4:K67">J4/$C4</f>
        <v>28.95806451612903</v>
      </c>
      <c r="L4" s="34">
        <v>0</v>
      </c>
      <c r="M4" s="34">
        <f aca="true" t="shared" si="5" ref="M4:M67">L4/$C4</f>
        <v>0</v>
      </c>
      <c r="N4" s="34">
        <v>0</v>
      </c>
      <c r="O4" s="34">
        <f aca="true" t="shared" si="6" ref="O4:O67">N4/$C4</f>
        <v>0</v>
      </c>
      <c r="P4" s="34">
        <v>11822</v>
      </c>
      <c r="Q4" s="34">
        <f aca="true" t="shared" si="7" ref="Q4:Q67">P4/$C4</f>
        <v>2.723963133640553</v>
      </c>
      <c r="R4" s="34">
        <v>0</v>
      </c>
      <c r="S4" s="34">
        <f aca="true" t="shared" si="8" ref="S4:S67">R4/$C4</f>
        <v>0</v>
      </c>
      <c r="T4" s="34">
        <v>0</v>
      </c>
      <c r="U4" s="34">
        <f aca="true" t="shared" si="9" ref="U4:U67">T4/$C4</f>
        <v>0</v>
      </c>
      <c r="V4" s="34">
        <v>0</v>
      </c>
      <c r="W4" s="34">
        <f aca="true" t="shared" si="10" ref="W4:W67">V4/$C4</f>
        <v>0</v>
      </c>
      <c r="X4" s="34">
        <v>78919</v>
      </c>
      <c r="Y4" s="34">
        <f aca="true" t="shared" si="11" ref="Y4:Y67">X4/$C4</f>
        <v>18.18410138248848</v>
      </c>
      <c r="Z4" s="34">
        <v>101301</v>
      </c>
      <c r="AA4" s="34">
        <f aca="true" t="shared" si="12" ref="AA4:AA67">Z4/$C4</f>
        <v>23.341244239631337</v>
      </c>
      <c r="AB4" s="34">
        <v>433363</v>
      </c>
      <c r="AC4" s="34">
        <f aca="true" t="shared" si="13" ref="AC4:AC67">AB4/$C4</f>
        <v>99.85322580645162</v>
      </c>
      <c r="AD4" s="34">
        <v>0</v>
      </c>
      <c r="AE4" s="34">
        <f aca="true" t="shared" si="14" ref="AE4:AE67">AD4/$C4</f>
        <v>0</v>
      </c>
      <c r="AF4" s="34">
        <v>36473</v>
      </c>
      <c r="AG4" s="34">
        <f t="shared" si="0"/>
        <v>8.403917050691245</v>
      </c>
      <c r="AH4" s="35">
        <f>D4+F4+H4+J4+L4+N4+P4+R4+T4+V4+X4+Z4+AB4+AD4+AF4</f>
        <v>1491316</v>
      </c>
      <c r="AI4" s="34">
        <f aca="true" t="shared" si="15" ref="AI4:AI69">AH4/$C4</f>
        <v>343.62119815668206</v>
      </c>
    </row>
    <row r="5" spans="1:35" ht="13.5">
      <c r="A5" s="17">
        <v>3</v>
      </c>
      <c r="B5" s="50" t="s">
        <v>43</v>
      </c>
      <c r="C5" s="49">
        <v>20932</v>
      </c>
      <c r="D5" s="34">
        <v>1946637</v>
      </c>
      <c r="E5" s="34">
        <f t="shared" si="1"/>
        <v>92.99813682400153</v>
      </c>
      <c r="F5" s="34">
        <v>0</v>
      </c>
      <c r="G5" s="34">
        <f t="shared" si="2"/>
        <v>0</v>
      </c>
      <c r="H5" s="34">
        <v>0</v>
      </c>
      <c r="I5" s="34">
        <f t="shared" si="3"/>
        <v>0</v>
      </c>
      <c r="J5" s="34">
        <v>1949059</v>
      </c>
      <c r="K5" s="34">
        <f t="shared" si="4"/>
        <v>93.11384483088095</v>
      </c>
      <c r="L5" s="34">
        <v>408295</v>
      </c>
      <c r="M5" s="34">
        <f t="shared" si="5"/>
        <v>19.505780622969617</v>
      </c>
      <c r="N5" s="34">
        <v>0</v>
      </c>
      <c r="O5" s="34">
        <f t="shared" si="6"/>
        <v>0</v>
      </c>
      <c r="P5" s="34">
        <v>56439</v>
      </c>
      <c r="Q5" s="34">
        <f t="shared" si="7"/>
        <v>2.696302312249188</v>
      </c>
      <c r="R5" s="34">
        <v>0</v>
      </c>
      <c r="S5" s="34">
        <f t="shared" si="8"/>
        <v>0</v>
      </c>
      <c r="T5" s="34">
        <v>0</v>
      </c>
      <c r="U5" s="34">
        <f t="shared" si="9"/>
        <v>0</v>
      </c>
      <c r="V5" s="34">
        <v>0</v>
      </c>
      <c r="W5" s="34">
        <f t="shared" si="10"/>
        <v>0</v>
      </c>
      <c r="X5" s="34">
        <v>181545</v>
      </c>
      <c r="Y5" s="34">
        <f t="shared" si="11"/>
        <v>8.673084272883623</v>
      </c>
      <c r="Z5" s="34">
        <v>102216</v>
      </c>
      <c r="AA5" s="34">
        <f t="shared" si="12"/>
        <v>4.883240970762469</v>
      </c>
      <c r="AB5" s="34">
        <v>784264</v>
      </c>
      <c r="AC5" s="34">
        <f t="shared" si="13"/>
        <v>37.467227211924325</v>
      </c>
      <c r="AD5" s="34">
        <v>61445</v>
      </c>
      <c r="AE5" s="34">
        <f t="shared" si="14"/>
        <v>2.9354576724632144</v>
      </c>
      <c r="AF5" s="34">
        <v>946568</v>
      </c>
      <c r="AG5" s="34">
        <f t="shared" si="0"/>
        <v>45.22109688515192</v>
      </c>
      <c r="AH5" s="35">
        <f aca="true" t="shared" si="16" ref="AH5:AH68">D5+F5+H5+J5+L5+N5+P5+R5+T5+V5+X5+Z5+AB5+AD5+AF5</f>
        <v>6436468</v>
      </c>
      <c r="AI5" s="34">
        <f t="shared" si="15"/>
        <v>307.4941716032868</v>
      </c>
    </row>
    <row r="6" spans="1:35" ht="13.5">
      <c r="A6" s="17">
        <v>4</v>
      </c>
      <c r="B6" s="50" t="s">
        <v>44</v>
      </c>
      <c r="C6" s="49">
        <v>3799</v>
      </c>
      <c r="D6" s="34">
        <v>985494</v>
      </c>
      <c r="E6" s="34">
        <f t="shared" si="1"/>
        <v>259.40879178731245</v>
      </c>
      <c r="F6" s="34">
        <v>0</v>
      </c>
      <c r="G6" s="34">
        <f t="shared" si="2"/>
        <v>0</v>
      </c>
      <c r="H6" s="34">
        <v>0</v>
      </c>
      <c r="I6" s="34">
        <f t="shared" si="3"/>
        <v>0</v>
      </c>
      <c r="J6" s="34">
        <v>183709</v>
      </c>
      <c r="K6" s="34">
        <f t="shared" si="4"/>
        <v>48.35719926296394</v>
      </c>
      <c r="L6" s="34">
        <v>0</v>
      </c>
      <c r="M6" s="34">
        <f t="shared" si="5"/>
        <v>0</v>
      </c>
      <c r="N6" s="34">
        <v>0</v>
      </c>
      <c r="O6" s="34">
        <f t="shared" si="6"/>
        <v>0</v>
      </c>
      <c r="P6" s="34">
        <v>0</v>
      </c>
      <c r="Q6" s="34">
        <f t="shared" si="7"/>
        <v>0</v>
      </c>
      <c r="R6" s="34">
        <v>1350</v>
      </c>
      <c r="S6" s="34">
        <f t="shared" si="8"/>
        <v>0.35535667280863387</v>
      </c>
      <c r="T6" s="34">
        <v>0</v>
      </c>
      <c r="U6" s="34">
        <f t="shared" si="9"/>
        <v>0</v>
      </c>
      <c r="V6" s="34">
        <v>0</v>
      </c>
      <c r="W6" s="34">
        <f t="shared" si="10"/>
        <v>0</v>
      </c>
      <c r="X6" s="34">
        <v>26457</v>
      </c>
      <c r="Y6" s="34">
        <f t="shared" si="11"/>
        <v>6.9642011055540936</v>
      </c>
      <c r="Z6" s="34">
        <v>135402</v>
      </c>
      <c r="AA6" s="34">
        <f t="shared" si="12"/>
        <v>35.64148460121085</v>
      </c>
      <c r="AB6" s="34">
        <v>0</v>
      </c>
      <c r="AC6" s="34">
        <f t="shared" si="13"/>
        <v>0</v>
      </c>
      <c r="AD6" s="34">
        <v>0</v>
      </c>
      <c r="AE6" s="34">
        <f t="shared" si="14"/>
        <v>0</v>
      </c>
      <c r="AF6" s="34">
        <v>147421</v>
      </c>
      <c r="AG6" s="34">
        <f t="shared" si="0"/>
        <v>38.80521189786786</v>
      </c>
      <c r="AH6" s="35">
        <f t="shared" si="16"/>
        <v>1479833</v>
      </c>
      <c r="AI6" s="34">
        <f t="shared" si="15"/>
        <v>389.5322453277178</v>
      </c>
    </row>
    <row r="7" spans="1:35" ht="13.5">
      <c r="A7" s="18">
        <v>5</v>
      </c>
      <c r="B7" s="52" t="s">
        <v>45</v>
      </c>
      <c r="C7" s="48">
        <v>5979</v>
      </c>
      <c r="D7" s="31">
        <v>712667</v>
      </c>
      <c r="E7" s="31">
        <f t="shared" si="1"/>
        <v>119.19501588894464</v>
      </c>
      <c r="F7" s="31">
        <v>0</v>
      </c>
      <c r="G7" s="31">
        <f t="shared" si="2"/>
        <v>0</v>
      </c>
      <c r="H7" s="31">
        <v>0</v>
      </c>
      <c r="I7" s="31">
        <f t="shared" si="3"/>
        <v>0</v>
      </c>
      <c r="J7" s="31">
        <v>32177</v>
      </c>
      <c r="K7" s="31">
        <f t="shared" si="4"/>
        <v>5.381669175447399</v>
      </c>
      <c r="L7" s="31">
        <v>18664</v>
      </c>
      <c r="M7" s="31">
        <f t="shared" si="5"/>
        <v>3.121592239504934</v>
      </c>
      <c r="N7" s="31">
        <v>0</v>
      </c>
      <c r="O7" s="31">
        <f t="shared" si="6"/>
        <v>0</v>
      </c>
      <c r="P7" s="31">
        <v>0</v>
      </c>
      <c r="Q7" s="31">
        <f t="shared" si="7"/>
        <v>0</v>
      </c>
      <c r="R7" s="31">
        <v>0</v>
      </c>
      <c r="S7" s="31">
        <f t="shared" si="8"/>
        <v>0</v>
      </c>
      <c r="T7" s="31">
        <v>0</v>
      </c>
      <c r="U7" s="31">
        <f t="shared" si="9"/>
        <v>0</v>
      </c>
      <c r="V7" s="31">
        <v>0</v>
      </c>
      <c r="W7" s="31">
        <f t="shared" si="10"/>
        <v>0</v>
      </c>
      <c r="X7" s="31">
        <v>38476</v>
      </c>
      <c r="Y7" s="31">
        <f t="shared" si="11"/>
        <v>6.435189831075431</v>
      </c>
      <c r="Z7" s="31">
        <v>36854</v>
      </c>
      <c r="AA7" s="31">
        <f t="shared" si="12"/>
        <v>6.163907007860846</v>
      </c>
      <c r="AB7" s="31">
        <v>0</v>
      </c>
      <c r="AC7" s="31">
        <f t="shared" si="13"/>
        <v>0</v>
      </c>
      <c r="AD7" s="31">
        <v>15</v>
      </c>
      <c r="AE7" s="31">
        <f t="shared" si="14"/>
        <v>0.002508780732563974</v>
      </c>
      <c r="AF7" s="31">
        <v>28456</v>
      </c>
      <c r="AG7" s="31">
        <f t="shared" si="0"/>
        <v>4.759324301722696</v>
      </c>
      <c r="AH7" s="32">
        <f t="shared" si="16"/>
        <v>867309</v>
      </c>
      <c r="AI7" s="31">
        <f t="shared" si="15"/>
        <v>145.0592072252885</v>
      </c>
    </row>
    <row r="8" spans="1:35" ht="13.5">
      <c r="A8" s="39">
        <v>6</v>
      </c>
      <c r="B8" s="51" t="s">
        <v>46</v>
      </c>
      <c r="C8" s="49">
        <v>6081</v>
      </c>
      <c r="D8" s="40">
        <v>1147953</v>
      </c>
      <c r="E8" s="40">
        <f t="shared" si="1"/>
        <v>188.77701036013815</v>
      </c>
      <c r="F8" s="40">
        <v>0</v>
      </c>
      <c r="G8" s="40">
        <f t="shared" si="2"/>
        <v>0</v>
      </c>
      <c r="H8" s="40">
        <v>0</v>
      </c>
      <c r="I8" s="40">
        <f t="shared" si="3"/>
        <v>0</v>
      </c>
      <c r="J8" s="40">
        <v>253279</v>
      </c>
      <c r="K8" s="40">
        <f t="shared" si="4"/>
        <v>41.6508797895083</v>
      </c>
      <c r="L8" s="40">
        <v>204541</v>
      </c>
      <c r="M8" s="40">
        <f t="shared" si="5"/>
        <v>33.63607959217234</v>
      </c>
      <c r="N8" s="40">
        <v>0</v>
      </c>
      <c r="O8" s="40">
        <f t="shared" si="6"/>
        <v>0</v>
      </c>
      <c r="P8" s="40">
        <v>0</v>
      </c>
      <c r="Q8" s="40">
        <f t="shared" si="7"/>
        <v>0</v>
      </c>
      <c r="R8" s="40">
        <v>0</v>
      </c>
      <c r="S8" s="40">
        <f t="shared" si="8"/>
        <v>0</v>
      </c>
      <c r="T8" s="40">
        <v>0</v>
      </c>
      <c r="U8" s="40">
        <f t="shared" si="9"/>
        <v>0</v>
      </c>
      <c r="V8" s="40">
        <v>0</v>
      </c>
      <c r="W8" s="40">
        <f t="shared" si="10"/>
        <v>0</v>
      </c>
      <c r="X8" s="40">
        <v>43268</v>
      </c>
      <c r="Y8" s="40">
        <f t="shared" si="11"/>
        <v>7.115277092583456</v>
      </c>
      <c r="Z8" s="40">
        <v>59820</v>
      </c>
      <c r="AA8" s="40">
        <f t="shared" si="12"/>
        <v>9.83719782930439</v>
      </c>
      <c r="AB8" s="40">
        <v>245248</v>
      </c>
      <c r="AC8" s="40">
        <f t="shared" si="13"/>
        <v>40.33020884722907</v>
      </c>
      <c r="AD8" s="40">
        <v>5684</v>
      </c>
      <c r="AE8" s="40">
        <f t="shared" si="14"/>
        <v>0.93471468508469</v>
      </c>
      <c r="AF8" s="40">
        <v>123763</v>
      </c>
      <c r="AG8" s="40">
        <f t="shared" si="0"/>
        <v>20.35240914323302</v>
      </c>
      <c r="AH8" s="35">
        <f t="shared" si="16"/>
        <v>2083556</v>
      </c>
      <c r="AI8" s="40">
        <f t="shared" si="15"/>
        <v>342.6337773392534</v>
      </c>
    </row>
    <row r="9" spans="1:35" ht="13.5">
      <c r="A9" s="17">
        <v>7</v>
      </c>
      <c r="B9" s="50" t="s">
        <v>47</v>
      </c>
      <c r="C9" s="49">
        <v>2329</v>
      </c>
      <c r="D9" s="34">
        <v>395267</v>
      </c>
      <c r="E9" s="34">
        <f t="shared" si="1"/>
        <v>169.71532846715328</v>
      </c>
      <c r="F9" s="34">
        <v>0</v>
      </c>
      <c r="G9" s="34">
        <f t="shared" si="2"/>
        <v>0</v>
      </c>
      <c r="H9" s="34">
        <v>0</v>
      </c>
      <c r="I9" s="34">
        <f t="shared" si="3"/>
        <v>0</v>
      </c>
      <c r="J9" s="34">
        <v>660289</v>
      </c>
      <c r="K9" s="34">
        <f t="shared" si="4"/>
        <v>283.5075139544869</v>
      </c>
      <c r="L9" s="34">
        <v>65633</v>
      </c>
      <c r="M9" s="34">
        <f t="shared" si="5"/>
        <v>28.180764276513525</v>
      </c>
      <c r="N9" s="34">
        <v>0</v>
      </c>
      <c r="O9" s="34">
        <f t="shared" si="6"/>
        <v>0</v>
      </c>
      <c r="P9" s="34">
        <v>0</v>
      </c>
      <c r="Q9" s="34">
        <f t="shared" si="7"/>
        <v>0</v>
      </c>
      <c r="R9" s="34">
        <v>0</v>
      </c>
      <c r="S9" s="34">
        <f t="shared" si="8"/>
        <v>0</v>
      </c>
      <c r="T9" s="34">
        <v>907</v>
      </c>
      <c r="U9" s="34">
        <f t="shared" si="9"/>
        <v>0.3894375268355517</v>
      </c>
      <c r="V9" s="34">
        <v>77</v>
      </c>
      <c r="W9" s="34">
        <f t="shared" si="10"/>
        <v>0.033061399742378705</v>
      </c>
      <c r="X9" s="34">
        <v>27704</v>
      </c>
      <c r="Y9" s="34">
        <f t="shared" si="11"/>
        <v>11.895234006011163</v>
      </c>
      <c r="Z9" s="34">
        <v>109038</v>
      </c>
      <c r="AA9" s="34">
        <f t="shared" si="12"/>
        <v>46.81751824817518</v>
      </c>
      <c r="AB9" s="34">
        <v>132781</v>
      </c>
      <c r="AC9" s="34">
        <f t="shared" si="13"/>
        <v>57.01202232717905</v>
      </c>
      <c r="AD9" s="34">
        <v>11283</v>
      </c>
      <c r="AE9" s="34">
        <f t="shared" si="14"/>
        <v>4.844568484328038</v>
      </c>
      <c r="AF9" s="34">
        <v>33619</v>
      </c>
      <c r="AG9" s="34">
        <f t="shared" si="0"/>
        <v>14.4349506225848</v>
      </c>
      <c r="AH9" s="35">
        <f t="shared" si="16"/>
        <v>1436598</v>
      </c>
      <c r="AI9" s="34">
        <f t="shared" si="15"/>
        <v>616.8303993130098</v>
      </c>
    </row>
    <row r="10" spans="1:35" ht="13.5">
      <c r="A10" s="17">
        <v>8</v>
      </c>
      <c r="B10" s="50" t="s">
        <v>48</v>
      </c>
      <c r="C10" s="49">
        <v>21490</v>
      </c>
      <c r="D10" s="34">
        <v>1769385</v>
      </c>
      <c r="E10" s="34">
        <f t="shared" si="1"/>
        <v>82.33527221963703</v>
      </c>
      <c r="F10" s="34">
        <v>0</v>
      </c>
      <c r="G10" s="34">
        <f t="shared" si="2"/>
        <v>0</v>
      </c>
      <c r="H10" s="34">
        <v>0</v>
      </c>
      <c r="I10" s="34">
        <f t="shared" si="3"/>
        <v>0</v>
      </c>
      <c r="J10" s="34">
        <v>1516580</v>
      </c>
      <c r="K10" s="34">
        <f t="shared" si="4"/>
        <v>70.57142857142857</v>
      </c>
      <c r="L10" s="34">
        <v>401077</v>
      </c>
      <c r="M10" s="34">
        <f t="shared" si="5"/>
        <v>18.66342484876687</v>
      </c>
      <c r="N10" s="34">
        <v>0</v>
      </c>
      <c r="O10" s="34">
        <f t="shared" si="6"/>
        <v>0</v>
      </c>
      <c r="P10" s="34">
        <v>90176</v>
      </c>
      <c r="Q10" s="34">
        <f t="shared" si="7"/>
        <v>4.196184271754304</v>
      </c>
      <c r="R10" s="34">
        <v>0</v>
      </c>
      <c r="S10" s="34">
        <f t="shared" si="8"/>
        <v>0</v>
      </c>
      <c r="T10" s="34">
        <v>0</v>
      </c>
      <c r="U10" s="34">
        <f t="shared" si="9"/>
        <v>0</v>
      </c>
      <c r="V10" s="34">
        <v>4703</v>
      </c>
      <c r="W10" s="34">
        <f t="shared" si="10"/>
        <v>0.2188459748720335</v>
      </c>
      <c r="X10" s="34">
        <v>311335</v>
      </c>
      <c r="Y10" s="34">
        <f t="shared" si="11"/>
        <v>14.487436016751978</v>
      </c>
      <c r="Z10" s="34">
        <v>113539</v>
      </c>
      <c r="AA10" s="34">
        <f t="shared" si="12"/>
        <v>5.283341088878548</v>
      </c>
      <c r="AB10" s="34">
        <v>1439262</v>
      </c>
      <c r="AC10" s="34">
        <f t="shared" si="13"/>
        <v>66.97356910190787</v>
      </c>
      <c r="AD10" s="34">
        <v>62218</v>
      </c>
      <c r="AE10" s="34">
        <f t="shared" si="14"/>
        <v>2.895207073057236</v>
      </c>
      <c r="AF10" s="34">
        <v>7936</v>
      </c>
      <c r="AG10" s="34">
        <f t="shared" si="0"/>
        <v>0.36928804094927875</v>
      </c>
      <c r="AH10" s="35">
        <f t="shared" si="16"/>
        <v>5716211</v>
      </c>
      <c r="AI10" s="34">
        <f t="shared" si="15"/>
        <v>265.99399720800375</v>
      </c>
    </row>
    <row r="11" spans="1:35" ht="13.5">
      <c r="A11" s="17">
        <v>9</v>
      </c>
      <c r="B11" s="50" t="s">
        <v>104</v>
      </c>
      <c r="C11" s="49">
        <v>41239</v>
      </c>
      <c r="D11" s="34">
        <v>10638406</v>
      </c>
      <c r="E11" s="34">
        <f t="shared" si="1"/>
        <v>257.96954339338976</v>
      </c>
      <c r="F11" s="34">
        <v>0</v>
      </c>
      <c r="G11" s="34">
        <f t="shared" si="2"/>
        <v>0</v>
      </c>
      <c r="H11" s="34">
        <v>259191</v>
      </c>
      <c r="I11" s="34">
        <f t="shared" si="3"/>
        <v>6.285094206940032</v>
      </c>
      <c r="J11" s="34">
        <v>3383079</v>
      </c>
      <c r="K11" s="34">
        <f t="shared" si="4"/>
        <v>82.03591260699822</v>
      </c>
      <c r="L11" s="34">
        <v>212388</v>
      </c>
      <c r="M11" s="34">
        <f t="shared" si="5"/>
        <v>5.150173379567884</v>
      </c>
      <c r="N11" s="34">
        <v>0</v>
      </c>
      <c r="O11" s="34">
        <f t="shared" si="6"/>
        <v>0</v>
      </c>
      <c r="P11" s="34">
        <v>176908</v>
      </c>
      <c r="Q11" s="34">
        <f t="shared" si="7"/>
        <v>4.289822740609617</v>
      </c>
      <c r="R11" s="34">
        <v>49869</v>
      </c>
      <c r="S11" s="34">
        <f t="shared" si="8"/>
        <v>1.2092679259923858</v>
      </c>
      <c r="T11" s="34">
        <v>22609</v>
      </c>
      <c r="U11" s="34">
        <f t="shared" si="9"/>
        <v>0.5482431678750698</v>
      </c>
      <c r="V11" s="34">
        <v>1390</v>
      </c>
      <c r="W11" s="34">
        <f t="shared" si="10"/>
        <v>0.033705957952423676</v>
      </c>
      <c r="X11" s="34">
        <v>1249158</v>
      </c>
      <c r="Y11" s="34">
        <f t="shared" si="11"/>
        <v>30.290695700671694</v>
      </c>
      <c r="Z11" s="34">
        <v>78312</v>
      </c>
      <c r="AA11" s="34">
        <f t="shared" si="12"/>
        <v>1.898979121705182</v>
      </c>
      <c r="AB11" s="34">
        <v>1906503</v>
      </c>
      <c r="AC11" s="34">
        <f t="shared" si="13"/>
        <v>46.23058270084144</v>
      </c>
      <c r="AD11" s="34">
        <v>357510</v>
      </c>
      <c r="AE11" s="34">
        <f t="shared" si="14"/>
        <v>8.669220883144597</v>
      </c>
      <c r="AF11" s="34">
        <v>353318</v>
      </c>
      <c r="AG11" s="34">
        <f t="shared" si="0"/>
        <v>8.567569533693833</v>
      </c>
      <c r="AH11" s="35">
        <f t="shared" si="16"/>
        <v>18688641</v>
      </c>
      <c r="AI11" s="34">
        <f t="shared" si="15"/>
        <v>453.17881131938213</v>
      </c>
    </row>
    <row r="12" spans="1:35" ht="13.5">
      <c r="A12" s="18">
        <v>10</v>
      </c>
      <c r="B12" s="52" t="s">
        <v>89</v>
      </c>
      <c r="C12" s="48">
        <v>32259</v>
      </c>
      <c r="D12" s="31">
        <v>2799499</v>
      </c>
      <c r="E12" s="31">
        <f t="shared" si="1"/>
        <v>86.78195232338263</v>
      </c>
      <c r="F12" s="31">
        <v>0</v>
      </c>
      <c r="G12" s="31">
        <f t="shared" si="2"/>
        <v>0</v>
      </c>
      <c r="H12" s="31">
        <v>0</v>
      </c>
      <c r="I12" s="31">
        <f t="shared" si="3"/>
        <v>0</v>
      </c>
      <c r="J12" s="31">
        <v>1646249</v>
      </c>
      <c r="K12" s="31">
        <f t="shared" si="4"/>
        <v>51.03223906506711</v>
      </c>
      <c r="L12" s="31">
        <v>0</v>
      </c>
      <c r="M12" s="31">
        <f t="shared" si="5"/>
        <v>0</v>
      </c>
      <c r="N12" s="31">
        <v>0</v>
      </c>
      <c r="O12" s="31">
        <f t="shared" si="6"/>
        <v>0</v>
      </c>
      <c r="P12" s="31">
        <v>19892</v>
      </c>
      <c r="Q12" s="31">
        <f t="shared" si="7"/>
        <v>0.6166341176105893</v>
      </c>
      <c r="R12" s="31">
        <v>0</v>
      </c>
      <c r="S12" s="31">
        <f t="shared" si="8"/>
        <v>0</v>
      </c>
      <c r="T12" s="31">
        <v>0</v>
      </c>
      <c r="U12" s="31">
        <f t="shared" si="9"/>
        <v>0</v>
      </c>
      <c r="V12" s="31">
        <v>0</v>
      </c>
      <c r="W12" s="31">
        <f t="shared" si="10"/>
        <v>0</v>
      </c>
      <c r="X12" s="31">
        <v>423188</v>
      </c>
      <c r="Y12" s="31">
        <f t="shared" si="11"/>
        <v>13.118447565020615</v>
      </c>
      <c r="Z12" s="31">
        <v>260860</v>
      </c>
      <c r="AA12" s="31">
        <f t="shared" si="12"/>
        <v>8.086425493660684</v>
      </c>
      <c r="AB12" s="31">
        <v>6200</v>
      </c>
      <c r="AC12" s="31">
        <f t="shared" si="13"/>
        <v>0.1921944263616355</v>
      </c>
      <c r="AD12" s="31">
        <v>63283</v>
      </c>
      <c r="AE12" s="31">
        <f t="shared" si="14"/>
        <v>1.9617161102328033</v>
      </c>
      <c r="AF12" s="31">
        <v>32495</v>
      </c>
      <c r="AG12" s="31">
        <f t="shared" si="0"/>
        <v>1.0073157878421526</v>
      </c>
      <c r="AH12" s="32">
        <f t="shared" si="16"/>
        <v>5251666</v>
      </c>
      <c r="AI12" s="31">
        <f t="shared" si="15"/>
        <v>162.7969248891782</v>
      </c>
    </row>
    <row r="13" spans="1:35" ht="13.5">
      <c r="A13" s="39">
        <v>11</v>
      </c>
      <c r="B13" s="51" t="s">
        <v>49</v>
      </c>
      <c r="C13" s="49">
        <v>1638</v>
      </c>
      <c r="D13" s="40">
        <v>221567</v>
      </c>
      <c r="E13" s="40">
        <f t="shared" si="1"/>
        <v>135.26678876678878</v>
      </c>
      <c r="F13" s="40">
        <v>0</v>
      </c>
      <c r="G13" s="40">
        <f t="shared" si="2"/>
        <v>0</v>
      </c>
      <c r="H13" s="40">
        <v>0</v>
      </c>
      <c r="I13" s="40">
        <f t="shared" si="3"/>
        <v>0</v>
      </c>
      <c r="J13" s="40">
        <v>136598</v>
      </c>
      <c r="K13" s="40">
        <f t="shared" si="4"/>
        <v>83.3931623931624</v>
      </c>
      <c r="L13" s="40">
        <v>44930</v>
      </c>
      <c r="M13" s="40">
        <f t="shared" si="5"/>
        <v>27.42979242979243</v>
      </c>
      <c r="N13" s="40">
        <v>0</v>
      </c>
      <c r="O13" s="40">
        <f t="shared" si="6"/>
        <v>0</v>
      </c>
      <c r="P13" s="40">
        <v>4172</v>
      </c>
      <c r="Q13" s="40">
        <f t="shared" si="7"/>
        <v>2.547008547008547</v>
      </c>
      <c r="R13" s="40">
        <v>0</v>
      </c>
      <c r="S13" s="40">
        <f t="shared" si="8"/>
        <v>0</v>
      </c>
      <c r="T13" s="40">
        <v>0</v>
      </c>
      <c r="U13" s="40">
        <f t="shared" si="9"/>
        <v>0</v>
      </c>
      <c r="V13" s="40">
        <v>410</v>
      </c>
      <c r="W13" s="40">
        <f t="shared" si="10"/>
        <v>0.2503052503052503</v>
      </c>
      <c r="X13" s="40">
        <v>770</v>
      </c>
      <c r="Y13" s="40">
        <f t="shared" si="11"/>
        <v>0.4700854700854701</v>
      </c>
      <c r="Z13" s="40">
        <v>46662</v>
      </c>
      <c r="AA13" s="40">
        <f t="shared" si="12"/>
        <v>28.487179487179485</v>
      </c>
      <c r="AB13" s="40">
        <v>0</v>
      </c>
      <c r="AC13" s="40">
        <f t="shared" si="13"/>
        <v>0</v>
      </c>
      <c r="AD13" s="40">
        <v>10255</v>
      </c>
      <c r="AE13" s="40">
        <f t="shared" si="14"/>
        <v>6.260683760683761</v>
      </c>
      <c r="AF13" s="40">
        <v>12600</v>
      </c>
      <c r="AG13" s="40">
        <f t="shared" si="0"/>
        <v>7.6923076923076925</v>
      </c>
      <c r="AH13" s="35">
        <f t="shared" si="16"/>
        <v>477964</v>
      </c>
      <c r="AI13" s="40">
        <f t="shared" si="15"/>
        <v>291.7973137973138</v>
      </c>
    </row>
    <row r="14" spans="1:35" ht="13.5">
      <c r="A14" s="17">
        <v>12</v>
      </c>
      <c r="B14" s="50" t="s">
        <v>90</v>
      </c>
      <c r="C14" s="49">
        <v>1279</v>
      </c>
      <c r="D14" s="34">
        <v>700066</v>
      </c>
      <c r="E14" s="34">
        <f t="shared" si="1"/>
        <v>547.3541829554339</v>
      </c>
      <c r="F14" s="34">
        <v>0</v>
      </c>
      <c r="G14" s="34">
        <f t="shared" si="2"/>
        <v>0</v>
      </c>
      <c r="H14" s="34">
        <v>0</v>
      </c>
      <c r="I14" s="34">
        <f t="shared" si="3"/>
        <v>0</v>
      </c>
      <c r="J14" s="34">
        <v>440618</v>
      </c>
      <c r="K14" s="34">
        <f t="shared" si="4"/>
        <v>344.50195465207196</v>
      </c>
      <c r="L14" s="34">
        <v>0</v>
      </c>
      <c r="M14" s="34">
        <f t="shared" si="5"/>
        <v>0</v>
      </c>
      <c r="N14" s="34">
        <v>0</v>
      </c>
      <c r="O14" s="34">
        <f t="shared" si="6"/>
        <v>0</v>
      </c>
      <c r="P14" s="34">
        <v>7367</v>
      </c>
      <c r="Q14" s="34">
        <f t="shared" si="7"/>
        <v>5.759968725566849</v>
      </c>
      <c r="R14" s="34">
        <v>8333</v>
      </c>
      <c r="S14" s="34">
        <f t="shared" si="8"/>
        <v>6.515246286161063</v>
      </c>
      <c r="T14" s="34">
        <v>184016</v>
      </c>
      <c r="U14" s="34">
        <f t="shared" si="9"/>
        <v>143.8749022673964</v>
      </c>
      <c r="V14" s="34">
        <v>0</v>
      </c>
      <c r="W14" s="34">
        <f t="shared" si="10"/>
        <v>0</v>
      </c>
      <c r="X14" s="34">
        <v>47163</v>
      </c>
      <c r="Y14" s="34">
        <f t="shared" si="11"/>
        <v>36.8749022673964</v>
      </c>
      <c r="Z14" s="34">
        <v>40050</v>
      </c>
      <c r="AA14" s="34">
        <f t="shared" si="12"/>
        <v>31.313526192337765</v>
      </c>
      <c r="AB14" s="34">
        <v>2391319</v>
      </c>
      <c r="AC14" s="34">
        <f t="shared" si="13"/>
        <v>1869.6786551993746</v>
      </c>
      <c r="AD14" s="34">
        <v>2847</v>
      </c>
      <c r="AE14" s="34">
        <f t="shared" si="14"/>
        <v>2.2259577795152463</v>
      </c>
      <c r="AF14" s="34">
        <v>53588</v>
      </c>
      <c r="AG14" s="34">
        <f t="shared" si="0"/>
        <v>41.89835809225958</v>
      </c>
      <c r="AH14" s="35">
        <f t="shared" si="16"/>
        <v>3875367</v>
      </c>
      <c r="AI14" s="34">
        <f t="shared" si="15"/>
        <v>3029.997654417514</v>
      </c>
    </row>
    <row r="15" spans="1:35" ht="13.5">
      <c r="A15" s="17">
        <v>13</v>
      </c>
      <c r="B15" s="50" t="s">
        <v>50</v>
      </c>
      <c r="C15" s="49">
        <v>1514</v>
      </c>
      <c r="D15" s="34">
        <v>475435</v>
      </c>
      <c r="E15" s="34">
        <f t="shared" si="1"/>
        <v>314.02575957727873</v>
      </c>
      <c r="F15" s="34">
        <v>0</v>
      </c>
      <c r="G15" s="34">
        <f t="shared" si="2"/>
        <v>0</v>
      </c>
      <c r="H15" s="34">
        <v>0</v>
      </c>
      <c r="I15" s="34">
        <f t="shared" si="3"/>
        <v>0</v>
      </c>
      <c r="J15" s="34">
        <v>35094</v>
      </c>
      <c r="K15" s="34">
        <f t="shared" si="4"/>
        <v>23.179656538969617</v>
      </c>
      <c r="L15" s="34">
        <v>46691</v>
      </c>
      <c r="M15" s="34">
        <f t="shared" si="5"/>
        <v>30.839498018494055</v>
      </c>
      <c r="N15" s="34">
        <v>0</v>
      </c>
      <c r="O15" s="34">
        <f t="shared" si="6"/>
        <v>0</v>
      </c>
      <c r="P15" s="34">
        <v>26401</v>
      </c>
      <c r="Q15" s="34">
        <f t="shared" si="7"/>
        <v>17.437912813738443</v>
      </c>
      <c r="R15" s="34">
        <v>0</v>
      </c>
      <c r="S15" s="34">
        <f t="shared" si="8"/>
        <v>0</v>
      </c>
      <c r="T15" s="34">
        <v>0</v>
      </c>
      <c r="U15" s="34">
        <f t="shared" si="9"/>
        <v>0</v>
      </c>
      <c r="V15" s="34">
        <v>0</v>
      </c>
      <c r="W15" s="34">
        <f t="shared" si="10"/>
        <v>0</v>
      </c>
      <c r="X15" s="34">
        <v>30977</v>
      </c>
      <c r="Y15" s="34">
        <f t="shared" si="11"/>
        <v>20.460369881109642</v>
      </c>
      <c r="Z15" s="34">
        <v>21000</v>
      </c>
      <c r="AA15" s="34">
        <f t="shared" si="12"/>
        <v>13.870541611624835</v>
      </c>
      <c r="AB15" s="34">
        <v>0</v>
      </c>
      <c r="AC15" s="34">
        <f t="shared" si="13"/>
        <v>0</v>
      </c>
      <c r="AD15" s="34">
        <v>1514</v>
      </c>
      <c r="AE15" s="34">
        <f t="shared" si="14"/>
        <v>1</v>
      </c>
      <c r="AF15" s="34">
        <v>15818</v>
      </c>
      <c r="AG15" s="34">
        <f t="shared" si="0"/>
        <v>10.44782034346103</v>
      </c>
      <c r="AH15" s="35">
        <f t="shared" si="16"/>
        <v>652930</v>
      </c>
      <c r="AI15" s="34">
        <f t="shared" si="15"/>
        <v>431.26155878467637</v>
      </c>
    </row>
    <row r="16" spans="1:35" ht="13.5">
      <c r="A16" s="17">
        <v>14</v>
      </c>
      <c r="B16" s="50" t="s">
        <v>51</v>
      </c>
      <c r="C16" s="49">
        <v>1930</v>
      </c>
      <c r="D16" s="34">
        <v>248862</v>
      </c>
      <c r="E16" s="34">
        <f t="shared" si="1"/>
        <v>128.9440414507772</v>
      </c>
      <c r="F16" s="34">
        <v>0</v>
      </c>
      <c r="G16" s="34">
        <f t="shared" si="2"/>
        <v>0</v>
      </c>
      <c r="H16" s="34">
        <v>0</v>
      </c>
      <c r="I16" s="34">
        <f t="shared" si="3"/>
        <v>0</v>
      </c>
      <c r="J16" s="34">
        <v>139327</v>
      </c>
      <c r="K16" s="34">
        <f t="shared" si="4"/>
        <v>72.19015544041451</v>
      </c>
      <c r="L16" s="34">
        <v>0</v>
      </c>
      <c r="M16" s="34">
        <f t="shared" si="5"/>
        <v>0</v>
      </c>
      <c r="N16" s="34">
        <v>0</v>
      </c>
      <c r="O16" s="34">
        <f t="shared" si="6"/>
        <v>0</v>
      </c>
      <c r="P16" s="34">
        <v>0</v>
      </c>
      <c r="Q16" s="34">
        <f t="shared" si="7"/>
        <v>0</v>
      </c>
      <c r="R16" s="34">
        <v>0</v>
      </c>
      <c r="S16" s="34">
        <f t="shared" si="8"/>
        <v>0</v>
      </c>
      <c r="T16" s="34">
        <v>0</v>
      </c>
      <c r="U16" s="34">
        <f t="shared" si="9"/>
        <v>0</v>
      </c>
      <c r="V16" s="34">
        <v>0</v>
      </c>
      <c r="W16" s="34">
        <f t="shared" si="10"/>
        <v>0</v>
      </c>
      <c r="X16" s="34">
        <v>44618</v>
      </c>
      <c r="Y16" s="34">
        <f t="shared" si="11"/>
        <v>23.118134715025906</v>
      </c>
      <c r="Z16" s="34">
        <v>198263</v>
      </c>
      <c r="AA16" s="34">
        <f t="shared" si="12"/>
        <v>102.72694300518134</v>
      </c>
      <c r="AB16" s="34">
        <v>865</v>
      </c>
      <c r="AC16" s="34">
        <f t="shared" si="13"/>
        <v>0.4481865284974093</v>
      </c>
      <c r="AD16" s="34">
        <v>1913</v>
      </c>
      <c r="AE16" s="34">
        <f t="shared" si="14"/>
        <v>0.9911917098445596</v>
      </c>
      <c r="AF16" s="34">
        <v>31448</v>
      </c>
      <c r="AG16" s="34">
        <f t="shared" si="0"/>
        <v>16.294300518134715</v>
      </c>
      <c r="AH16" s="35">
        <f t="shared" si="16"/>
        <v>665296</v>
      </c>
      <c r="AI16" s="34">
        <f t="shared" si="15"/>
        <v>344.7129533678756</v>
      </c>
    </row>
    <row r="17" spans="1:35" ht="13.5">
      <c r="A17" s="18">
        <v>15</v>
      </c>
      <c r="B17" s="52" t="s">
        <v>52</v>
      </c>
      <c r="C17" s="48">
        <v>3814</v>
      </c>
      <c r="D17" s="31">
        <v>762861</v>
      </c>
      <c r="E17" s="31">
        <f t="shared" si="1"/>
        <v>200.01599370739382</v>
      </c>
      <c r="F17" s="31">
        <v>0</v>
      </c>
      <c r="G17" s="31">
        <f t="shared" si="2"/>
        <v>0</v>
      </c>
      <c r="H17" s="31">
        <v>0</v>
      </c>
      <c r="I17" s="31">
        <f t="shared" si="3"/>
        <v>0</v>
      </c>
      <c r="J17" s="31">
        <v>166038</v>
      </c>
      <c r="K17" s="31">
        <f t="shared" si="4"/>
        <v>43.53382275825905</v>
      </c>
      <c r="L17" s="31">
        <v>0</v>
      </c>
      <c r="M17" s="31">
        <f t="shared" si="5"/>
        <v>0</v>
      </c>
      <c r="N17" s="31">
        <v>0</v>
      </c>
      <c r="O17" s="31">
        <f t="shared" si="6"/>
        <v>0</v>
      </c>
      <c r="P17" s="31">
        <v>8906</v>
      </c>
      <c r="Q17" s="31">
        <f t="shared" si="7"/>
        <v>2.3350812794965914</v>
      </c>
      <c r="R17" s="31">
        <v>0</v>
      </c>
      <c r="S17" s="31">
        <f t="shared" si="8"/>
        <v>0</v>
      </c>
      <c r="T17" s="31">
        <v>0</v>
      </c>
      <c r="U17" s="31">
        <f t="shared" si="9"/>
        <v>0</v>
      </c>
      <c r="V17" s="31">
        <v>0</v>
      </c>
      <c r="W17" s="31">
        <f t="shared" si="10"/>
        <v>0</v>
      </c>
      <c r="X17" s="31">
        <v>111163</v>
      </c>
      <c r="Y17" s="31">
        <f t="shared" si="11"/>
        <v>29.14604090194022</v>
      </c>
      <c r="Z17" s="31">
        <v>56257</v>
      </c>
      <c r="AA17" s="31">
        <f t="shared" si="12"/>
        <v>14.750131095962244</v>
      </c>
      <c r="AB17" s="31">
        <v>79019</v>
      </c>
      <c r="AC17" s="31">
        <f t="shared" si="13"/>
        <v>20.71814368117462</v>
      </c>
      <c r="AD17" s="31">
        <v>5216</v>
      </c>
      <c r="AE17" s="31">
        <f t="shared" si="14"/>
        <v>1.3675930781331935</v>
      </c>
      <c r="AF17" s="31">
        <v>2425</v>
      </c>
      <c r="AG17" s="31">
        <f t="shared" si="0"/>
        <v>0.63581541688516</v>
      </c>
      <c r="AH17" s="32">
        <f t="shared" si="16"/>
        <v>1191885</v>
      </c>
      <c r="AI17" s="31">
        <f t="shared" si="15"/>
        <v>312.50262191924486</v>
      </c>
    </row>
    <row r="18" spans="1:35" ht="13.5">
      <c r="A18" s="39">
        <v>16</v>
      </c>
      <c r="B18" s="51" t="s">
        <v>53</v>
      </c>
      <c r="C18" s="49">
        <v>5189</v>
      </c>
      <c r="D18" s="40">
        <v>690568</v>
      </c>
      <c r="E18" s="40">
        <f t="shared" si="1"/>
        <v>133.0830603199075</v>
      </c>
      <c r="F18" s="40">
        <v>0</v>
      </c>
      <c r="G18" s="40">
        <f t="shared" si="2"/>
        <v>0</v>
      </c>
      <c r="H18" s="40">
        <v>0</v>
      </c>
      <c r="I18" s="40">
        <f t="shared" si="3"/>
        <v>0</v>
      </c>
      <c r="J18" s="40">
        <v>1654336</v>
      </c>
      <c r="K18" s="40">
        <f t="shared" si="4"/>
        <v>318.8159568317595</v>
      </c>
      <c r="L18" s="40">
        <v>270113</v>
      </c>
      <c r="M18" s="40">
        <f t="shared" si="5"/>
        <v>52.05492387743303</v>
      </c>
      <c r="N18" s="40">
        <v>0</v>
      </c>
      <c r="O18" s="40">
        <f t="shared" si="6"/>
        <v>0</v>
      </c>
      <c r="P18" s="40">
        <v>0</v>
      </c>
      <c r="Q18" s="40">
        <f t="shared" si="7"/>
        <v>0</v>
      </c>
      <c r="R18" s="40">
        <v>0</v>
      </c>
      <c r="S18" s="40">
        <f t="shared" si="8"/>
        <v>0</v>
      </c>
      <c r="T18" s="40">
        <v>0</v>
      </c>
      <c r="U18" s="40">
        <f t="shared" si="9"/>
        <v>0</v>
      </c>
      <c r="V18" s="40">
        <v>0</v>
      </c>
      <c r="W18" s="40">
        <f t="shared" si="10"/>
        <v>0</v>
      </c>
      <c r="X18" s="40">
        <v>71116</v>
      </c>
      <c r="Y18" s="40">
        <f t="shared" si="11"/>
        <v>13.705145500096357</v>
      </c>
      <c r="Z18" s="40">
        <v>55800</v>
      </c>
      <c r="AA18" s="40">
        <f t="shared" si="12"/>
        <v>10.753517055309308</v>
      </c>
      <c r="AB18" s="40">
        <v>1083073</v>
      </c>
      <c r="AC18" s="40">
        <f t="shared" si="13"/>
        <v>208.7248024667566</v>
      </c>
      <c r="AD18" s="40">
        <v>5277</v>
      </c>
      <c r="AE18" s="40">
        <f t="shared" si="14"/>
        <v>1.0169589516284447</v>
      </c>
      <c r="AF18" s="40">
        <v>5113</v>
      </c>
      <c r="AG18" s="40">
        <f t="shared" si="0"/>
        <v>0.9853536326845249</v>
      </c>
      <c r="AH18" s="35">
        <f t="shared" si="16"/>
        <v>3835396</v>
      </c>
      <c r="AI18" s="40">
        <f t="shared" si="15"/>
        <v>739.1397186355753</v>
      </c>
    </row>
    <row r="19" spans="1:35" ht="13.5">
      <c r="A19" s="17">
        <v>17</v>
      </c>
      <c r="B19" s="50" t="s">
        <v>105</v>
      </c>
      <c r="C19" s="49">
        <v>42334</v>
      </c>
      <c r="D19" s="34">
        <v>8682793</v>
      </c>
      <c r="E19" s="34">
        <f t="shared" si="1"/>
        <v>205.10211650210232</v>
      </c>
      <c r="F19" s="34">
        <v>0</v>
      </c>
      <c r="G19" s="34">
        <f t="shared" si="2"/>
        <v>0</v>
      </c>
      <c r="H19" s="34">
        <v>0</v>
      </c>
      <c r="I19" s="34">
        <f t="shared" si="3"/>
        <v>0</v>
      </c>
      <c r="J19" s="34">
        <v>3900787</v>
      </c>
      <c r="K19" s="34">
        <f t="shared" si="4"/>
        <v>92.14312373033495</v>
      </c>
      <c r="L19" s="34">
        <v>1765137</v>
      </c>
      <c r="M19" s="34">
        <f t="shared" si="5"/>
        <v>41.69549298436245</v>
      </c>
      <c r="N19" s="34">
        <v>0</v>
      </c>
      <c r="O19" s="34">
        <f t="shared" si="6"/>
        <v>0</v>
      </c>
      <c r="P19" s="34">
        <v>272409</v>
      </c>
      <c r="Q19" s="34">
        <f t="shared" si="7"/>
        <v>6.434756932961686</v>
      </c>
      <c r="R19" s="34">
        <v>58708</v>
      </c>
      <c r="S19" s="34">
        <f t="shared" si="8"/>
        <v>1.3867813105305429</v>
      </c>
      <c r="T19" s="34">
        <v>0</v>
      </c>
      <c r="U19" s="34">
        <f t="shared" si="9"/>
        <v>0</v>
      </c>
      <c r="V19" s="34">
        <v>26</v>
      </c>
      <c r="W19" s="34">
        <f t="shared" si="10"/>
        <v>0.0006141635564794255</v>
      </c>
      <c r="X19" s="34">
        <v>326175</v>
      </c>
      <c r="Y19" s="34">
        <f t="shared" si="11"/>
        <v>7.704799924410639</v>
      </c>
      <c r="Z19" s="34">
        <v>129189</v>
      </c>
      <c r="AA19" s="34">
        <f t="shared" si="12"/>
        <v>3.0516606037700194</v>
      </c>
      <c r="AB19" s="34">
        <v>3067596</v>
      </c>
      <c r="AC19" s="34">
        <f t="shared" si="13"/>
        <v>72.46175650777153</v>
      </c>
      <c r="AD19" s="34">
        <v>51882</v>
      </c>
      <c r="AE19" s="34">
        <f t="shared" si="14"/>
        <v>1.2255397552794445</v>
      </c>
      <c r="AF19" s="34">
        <v>528630</v>
      </c>
      <c r="AG19" s="34">
        <f t="shared" si="0"/>
        <v>12.487126186989181</v>
      </c>
      <c r="AH19" s="35">
        <f t="shared" si="16"/>
        <v>18783332</v>
      </c>
      <c r="AI19" s="34">
        <f t="shared" si="15"/>
        <v>443.69376860206927</v>
      </c>
    </row>
    <row r="20" spans="1:35" ht="13.5">
      <c r="A20" s="17">
        <v>18</v>
      </c>
      <c r="B20" s="50" t="s">
        <v>54</v>
      </c>
      <c r="C20" s="49">
        <v>1150</v>
      </c>
      <c r="D20" s="34">
        <v>701688</v>
      </c>
      <c r="E20" s="34">
        <f t="shared" si="1"/>
        <v>610.1634782608695</v>
      </c>
      <c r="F20" s="34">
        <v>0</v>
      </c>
      <c r="G20" s="34">
        <f t="shared" si="2"/>
        <v>0</v>
      </c>
      <c r="H20" s="34">
        <v>0</v>
      </c>
      <c r="I20" s="34">
        <f t="shared" si="3"/>
        <v>0</v>
      </c>
      <c r="J20" s="34">
        <v>21137</v>
      </c>
      <c r="K20" s="34">
        <f t="shared" si="4"/>
        <v>18.38</v>
      </c>
      <c r="L20" s="34">
        <v>54496</v>
      </c>
      <c r="M20" s="34">
        <f t="shared" si="5"/>
        <v>47.38782608695652</v>
      </c>
      <c r="N20" s="34">
        <v>0</v>
      </c>
      <c r="O20" s="34">
        <f t="shared" si="6"/>
        <v>0</v>
      </c>
      <c r="P20" s="34">
        <v>491</v>
      </c>
      <c r="Q20" s="34">
        <f t="shared" si="7"/>
        <v>0.42695652173913046</v>
      </c>
      <c r="R20" s="34">
        <v>0</v>
      </c>
      <c r="S20" s="34">
        <f t="shared" si="8"/>
        <v>0</v>
      </c>
      <c r="T20" s="34">
        <v>0</v>
      </c>
      <c r="U20" s="34">
        <f t="shared" si="9"/>
        <v>0</v>
      </c>
      <c r="V20" s="34">
        <v>0</v>
      </c>
      <c r="W20" s="34">
        <f t="shared" si="10"/>
        <v>0</v>
      </c>
      <c r="X20" s="34">
        <v>9848</v>
      </c>
      <c r="Y20" s="34">
        <f t="shared" si="11"/>
        <v>8.563478260869566</v>
      </c>
      <c r="Z20" s="34">
        <v>29792</v>
      </c>
      <c r="AA20" s="34">
        <f t="shared" si="12"/>
        <v>25.90608695652174</v>
      </c>
      <c r="AB20" s="34">
        <v>0</v>
      </c>
      <c r="AC20" s="34">
        <f t="shared" si="13"/>
        <v>0</v>
      </c>
      <c r="AD20" s="34">
        <v>0</v>
      </c>
      <c r="AE20" s="34">
        <f t="shared" si="14"/>
        <v>0</v>
      </c>
      <c r="AF20" s="34">
        <v>258154</v>
      </c>
      <c r="AG20" s="34">
        <f t="shared" si="0"/>
        <v>224.4817391304348</v>
      </c>
      <c r="AH20" s="35">
        <f t="shared" si="16"/>
        <v>1075606</v>
      </c>
      <c r="AI20" s="34">
        <f t="shared" si="15"/>
        <v>935.3095652173913</v>
      </c>
    </row>
    <row r="21" spans="1:35" ht="13.5">
      <c r="A21" s="17">
        <v>19</v>
      </c>
      <c r="B21" s="50" t="s">
        <v>55</v>
      </c>
      <c r="C21" s="49">
        <v>2000</v>
      </c>
      <c r="D21" s="34">
        <v>971474</v>
      </c>
      <c r="E21" s="34">
        <f t="shared" si="1"/>
        <v>485.737</v>
      </c>
      <c r="F21" s="34">
        <v>0</v>
      </c>
      <c r="G21" s="34">
        <f t="shared" si="2"/>
        <v>0</v>
      </c>
      <c r="H21" s="34">
        <v>0</v>
      </c>
      <c r="I21" s="34">
        <f t="shared" si="3"/>
        <v>0</v>
      </c>
      <c r="J21" s="34">
        <v>0</v>
      </c>
      <c r="K21" s="34">
        <f t="shared" si="4"/>
        <v>0</v>
      </c>
      <c r="L21" s="34">
        <v>0</v>
      </c>
      <c r="M21" s="34">
        <f t="shared" si="5"/>
        <v>0</v>
      </c>
      <c r="N21" s="34">
        <v>0</v>
      </c>
      <c r="O21" s="34">
        <f t="shared" si="6"/>
        <v>0</v>
      </c>
      <c r="P21" s="34">
        <v>20311</v>
      </c>
      <c r="Q21" s="34">
        <f t="shared" si="7"/>
        <v>10.1555</v>
      </c>
      <c r="R21" s="34">
        <v>0</v>
      </c>
      <c r="S21" s="34">
        <f t="shared" si="8"/>
        <v>0</v>
      </c>
      <c r="T21" s="34">
        <v>0</v>
      </c>
      <c r="U21" s="34">
        <f t="shared" si="9"/>
        <v>0</v>
      </c>
      <c r="V21" s="34">
        <v>3277</v>
      </c>
      <c r="W21" s="34">
        <f t="shared" si="10"/>
        <v>1.6385</v>
      </c>
      <c r="X21" s="34">
        <v>30065</v>
      </c>
      <c r="Y21" s="34">
        <f t="shared" si="11"/>
        <v>15.0325</v>
      </c>
      <c r="Z21" s="34">
        <v>68542</v>
      </c>
      <c r="AA21" s="34">
        <f t="shared" si="12"/>
        <v>34.271</v>
      </c>
      <c r="AB21" s="34">
        <v>0</v>
      </c>
      <c r="AC21" s="34">
        <f t="shared" si="13"/>
        <v>0</v>
      </c>
      <c r="AD21" s="34">
        <v>2841</v>
      </c>
      <c r="AE21" s="34">
        <f t="shared" si="14"/>
        <v>1.4205</v>
      </c>
      <c r="AF21" s="34">
        <v>0</v>
      </c>
      <c r="AG21" s="34">
        <f t="shared" si="0"/>
        <v>0</v>
      </c>
      <c r="AH21" s="35">
        <f t="shared" si="16"/>
        <v>1096510</v>
      </c>
      <c r="AI21" s="34">
        <f t="shared" si="15"/>
        <v>548.255</v>
      </c>
    </row>
    <row r="22" spans="1:35" ht="13.5">
      <c r="A22" s="18">
        <v>20</v>
      </c>
      <c r="B22" s="52" t="s">
        <v>56</v>
      </c>
      <c r="C22" s="48">
        <v>6098</v>
      </c>
      <c r="D22" s="31">
        <v>308075</v>
      </c>
      <c r="E22" s="31">
        <f t="shared" si="1"/>
        <v>50.52066251229911</v>
      </c>
      <c r="F22" s="31">
        <v>0</v>
      </c>
      <c r="G22" s="31">
        <f t="shared" si="2"/>
        <v>0</v>
      </c>
      <c r="H22" s="31">
        <v>0</v>
      </c>
      <c r="I22" s="31">
        <f t="shared" si="3"/>
        <v>0</v>
      </c>
      <c r="J22" s="31">
        <v>232079</v>
      </c>
      <c r="K22" s="31">
        <f t="shared" si="4"/>
        <v>38.05821580846179</v>
      </c>
      <c r="L22" s="31">
        <v>325723</v>
      </c>
      <c r="M22" s="31">
        <f t="shared" si="5"/>
        <v>53.41472613971794</v>
      </c>
      <c r="N22" s="31">
        <v>0</v>
      </c>
      <c r="O22" s="31">
        <f t="shared" si="6"/>
        <v>0</v>
      </c>
      <c r="P22" s="31">
        <v>5410</v>
      </c>
      <c r="Q22" s="31">
        <f t="shared" si="7"/>
        <v>0.887176123319121</v>
      </c>
      <c r="R22" s="31">
        <v>0</v>
      </c>
      <c r="S22" s="31">
        <f t="shared" si="8"/>
        <v>0</v>
      </c>
      <c r="T22" s="31">
        <v>30</v>
      </c>
      <c r="U22" s="31">
        <f t="shared" si="9"/>
        <v>0.004919645785503444</v>
      </c>
      <c r="V22" s="31">
        <v>0</v>
      </c>
      <c r="W22" s="31">
        <f t="shared" si="10"/>
        <v>0</v>
      </c>
      <c r="X22" s="31">
        <v>125141</v>
      </c>
      <c r="Y22" s="31">
        <f t="shared" si="11"/>
        <v>20.521646441456216</v>
      </c>
      <c r="Z22" s="31">
        <v>47900</v>
      </c>
      <c r="AA22" s="31">
        <f t="shared" si="12"/>
        <v>7.855034437520499</v>
      </c>
      <c r="AB22" s="31">
        <v>26348</v>
      </c>
      <c r="AC22" s="31">
        <f t="shared" si="13"/>
        <v>4.320760905214825</v>
      </c>
      <c r="AD22" s="31">
        <v>3420</v>
      </c>
      <c r="AE22" s="31">
        <f t="shared" si="14"/>
        <v>0.5608396195473926</v>
      </c>
      <c r="AF22" s="31">
        <v>98086</v>
      </c>
      <c r="AG22" s="31">
        <f t="shared" si="0"/>
        <v>16.08494588389636</v>
      </c>
      <c r="AH22" s="32">
        <f t="shared" si="16"/>
        <v>1172212</v>
      </c>
      <c r="AI22" s="31">
        <f t="shared" si="15"/>
        <v>192.22892751721875</v>
      </c>
    </row>
    <row r="23" spans="1:35" ht="13.5">
      <c r="A23" s="39">
        <v>21</v>
      </c>
      <c r="B23" s="51" t="s">
        <v>57</v>
      </c>
      <c r="C23" s="49">
        <v>3195</v>
      </c>
      <c r="D23" s="40">
        <v>665407</v>
      </c>
      <c r="E23" s="40">
        <f t="shared" si="1"/>
        <v>208.26510172143975</v>
      </c>
      <c r="F23" s="40">
        <v>0</v>
      </c>
      <c r="G23" s="40">
        <f t="shared" si="2"/>
        <v>0</v>
      </c>
      <c r="H23" s="40">
        <v>0</v>
      </c>
      <c r="I23" s="40">
        <f t="shared" si="3"/>
        <v>0</v>
      </c>
      <c r="J23" s="40">
        <v>64831</v>
      </c>
      <c r="K23" s="40">
        <f t="shared" si="4"/>
        <v>20.291392801251956</v>
      </c>
      <c r="L23" s="40">
        <v>47473</v>
      </c>
      <c r="M23" s="40">
        <f t="shared" si="5"/>
        <v>14.858528951486697</v>
      </c>
      <c r="N23" s="40">
        <v>0</v>
      </c>
      <c r="O23" s="40">
        <f t="shared" si="6"/>
        <v>0</v>
      </c>
      <c r="P23" s="40">
        <v>0</v>
      </c>
      <c r="Q23" s="40">
        <f t="shared" si="7"/>
        <v>0</v>
      </c>
      <c r="R23" s="40">
        <v>0</v>
      </c>
      <c r="S23" s="40">
        <f t="shared" si="8"/>
        <v>0</v>
      </c>
      <c r="T23" s="40">
        <v>0</v>
      </c>
      <c r="U23" s="40">
        <f t="shared" si="9"/>
        <v>0</v>
      </c>
      <c r="V23" s="40">
        <v>0</v>
      </c>
      <c r="W23" s="40">
        <f t="shared" si="10"/>
        <v>0</v>
      </c>
      <c r="X23" s="40">
        <v>63520</v>
      </c>
      <c r="Y23" s="40">
        <f t="shared" si="11"/>
        <v>19.881064162754303</v>
      </c>
      <c r="Z23" s="40">
        <v>66940</v>
      </c>
      <c r="AA23" s="40">
        <f t="shared" si="12"/>
        <v>20.95148669796557</v>
      </c>
      <c r="AB23" s="40">
        <v>0</v>
      </c>
      <c r="AC23" s="40">
        <f t="shared" si="13"/>
        <v>0</v>
      </c>
      <c r="AD23" s="40">
        <v>3910</v>
      </c>
      <c r="AE23" s="40">
        <f t="shared" si="14"/>
        <v>1.2237871674491392</v>
      </c>
      <c r="AF23" s="40">
        <v>3000</v>
      </c>
      <c r="AG23" s="40">
        <f t="shared" si="0"/>
        <v>0.9389671361502347</v>
      </c>
      <c r="AH23" s="35">
        <f t="shared" si="16"/>
        <v>915081</v>
      </c>
      <c r="AI23" s="40">
        <f t="shared" si="15"/>
        <v>286.4103286384977</v>
      </c>
    </row>
    <row r="24" spans="1:35" ht="13.5">
      <c r="A24" s="17">
        <v>22</v>
      </c>
      <c r="B24" s="50" t="s">
        <v>58</v>
      </c>
      <c r="C24" s="49">
        <v>3288</v>
      </c>
      <c r="D24" s="34">
        <v>675210</v>
      </c>
      <c r="E24" s="34">
        <f t="shared" si="1"/>
        <v>205.3558394160584</v>
      </c>
      <c r="F24" s="34">
        <v>16774</v>
      </c>
      <c r="G24" s="34">
        <f t="shared" si="2"/>
        <v>5.101581508515815</v>
      </c>
      <c r="H24" s="34">
        <v>0</v>
      </c>
      <c r="I24" s="34">
        <f t="shared" si="3"/>
        <v>0</v>
      </c>
      <c r="J24" s="34">
        <v>85418</v>
      </c>
      <c r="K24" s="34">
        <f t="shared" si="4"/>
        <v>25.978710462287104</v>
      </c>
      <c r="L24" s="34">
        <v>80602</v>
      </c>
      <c r="M24" s="34">
        <f t="shared" si="5"/>
        <v>24.5139902676399</v>
      </c>
      <c r="N24" s="34">
        <v>0</v>
      </c>
      <c r="O24" s="34">
        <f t="shared" si="6"/>
        <v>0</v>
      </c>
      <c r="P24" s="34">
        <v>37243</v>
      </c>
      <c r="Q24" s="34">
        <f t="shared" si="7"/>
        <v>11.326946472019465</v>
      </c>
      <c r="R24" s="34">
        <v>7800</v>
      </c>
      <c r="S24" s="34">
        <f t="shared" si="8"/>
        <v>2.372262773722628</v>
      </c>
      <c r="T24" s="34">
        <v>0</v>
      </c>
      <c r="U24" s="34">
        <f t="shared" si="9"/>
        <v>0</v>
      </c>
      <c r="V24" s="34">
        <v>105</v>
      </c>
      <c r="W24" s="34">
        <f t="shared" si="10"/>
        <v>0.03193430656934307</v>
      </c>
      <c r="X24" s="34">
        <v>42004</v>
      </c>
      <c r="Y24" s="34">
        <f t="shared" si="11"/>
        <v>12.774939172749392</v>
      </c>
      <c r="Z24" s="34">
        <v>26499</v>
      </c>
      <c r="AA24" s="34">
        <f t="shared" si="12"/>
        <v>8.059306569343066</v>
      </c>
      <c r="AB24" s="34">
        <v>47254</v>
      </c>
      <c r="AC24" s="34">
        <f t="shared" si="13"/>
        <v>14.371654501216545</v>
      </c>
      <c r="AD24" s="34">
        <v>21584</v>
      </c>
      <c r="AE24" s="34">
        <f t="shared" si="14"/>
        <v>6.564476885644769</v>
      </c>
      <c r="AF24" s="34">
        <v>384</v>
      </c>
      <c r="AG24" s="34">
        <f t="shared" si="0"/>
        <v>0.11678832116788321</v>
      </c>
      <c r="AH24" s="35">
        <f t="shared" si="16"/>
        <v>1040877</v>
      </c>
      <c r="AI24" s="34">
        <f t="shared" si="15"/>
        <v>316.5684306569343</v>
      </c>
    </row>
    <row r="25" spans="1:35" ht="13.5">
      <c r="A25" s="17">
        <v>23</v>
      </c>
      <c r="B25" s="50" t="s">
        <v>59</v>
      </c>
      <c r="C25" s="49">
        <v>13873</v>
      </c>
      <c r="D25" s="34">
        <v>963042</v>
      </c>
      <c r="E25" s="34">
        <f t="shared" si="1"/>
        <v>69.41843869386578</v>
      </c>
      <c r="F25" s="34">
        <v>0</v>
      </c>
      <c r="G25" s="34">
        <f t="shared" si="2"/>
        <v>0</v>
      </c>
      <c r="H25" s="34">
        <v>0</v>
      </c>
      <c r="I25" s="34">
        <f t="shared" si="3"/>
        <v>0</v>
      </c>
      <c r="J25" s="34">
        <v>597418</v>
      </c>
      <c r="K25" s="34">
        <f t="shared" si="4"/>
        <v>43.063360484394146</v>
      </c>
      <c r="L25" s="34">
        <v>76422</v>
      </c>
      <c r="M25" s="34">
        <f t="shared" si="5"/>
        <v>5.508685936711598</v>
      </c>
      <c r="N25" s="34">
        <v>0</v>
      </c>
      <c r="O25" s="34">
        <f t="shared" si="6"/>
        <v>0</v>
      </c>
      <c r="P25" s="34">
        <v>1586</v>
      </c>
      <c r="Q25" s="34">
        <f t="shared" si="7"/>
        <v>0.11432278526634469</v>
      </c>
      <c r="R25" s="34">
        <v>0</v>
      </c>
      <c r="S25" s="34">
        <f t="shared" si="8"/>
        <v>0</v>
      </c>
      <c r="T25" s="34">
        <v>0</v>
      </c>
      <c r="U25" s="34">
        <f t="shared" si="9"/>
        <v>0</v>
      </c>
      <c r="V25" s="34">
        <v>4672</v>
      </c>
      <c r="W25" s="34">
        <f t="shared" si="10"/>
        <v>0.3367692640380595</v>
      </c>
      <c r="X25" s="34">
        <v>6325</v>
      </c>
      <c r="Y25" s="34">
        <f t="shared" si="11"/>
        <v>0.45592157428097746</v>
      </c>
      <c r="Z25" s="34">
        <v>51950</v>
      </c>
      <c r="AA25" s="34">
        <f t="shared" si="12"/>
        <v>3.744683918402653</v>
      </c>
      <c r="AB25" s="34">
        <v>322977</v>
      </c>
      <c r="AC25" s="34">
        <f t="shared" si="13"/>
        <v>23.28097743818929</v>
      </c>
      <c r="AD25" s="34">
        <v>20601</v>
      </c>
      <c r="AE25" s="34">
        <f t="shared" si="14"/>
        <v>1.4849708066027536</v>
      </c>
      <c r="AF25" s="34">
        <v>122027</v>
      </c>
      <c r="AG25" s="34">
        <f t="shared" si="0"/>
        <v>8.796006631586534</v>
      </c>
      <c r="AH25" s="35">
        <f t="shared" si="16"/>
        <v>2167020</v>
      </c>
      <c r="AI25" s="34">
        <f t="shared" si="15"/>
        <v>156.20413753333813</v>
      </c>
    </row>
    <row r="26" spans="1:35" ht="13.5">
      <c r="A26" s="17">
        <v>24</v>
      </c>
      <c r="B26" s="50" t="s">
        <v>60</v>
      </c>
      <c r="C26" s="49">
        <v>4585</v>
      </c>
      <c r="D26" s="34">
        <v>2426865</v>
      </c>
      <c r="E26" s="34">
        <f t="shared" si="1"/>
        <v>529.3053435114504</v>
      </c>
      <c r="F26" s="34">
        <v>0</v>
      </c>
      <c r="G26" s="34">
        <f t="shared" si="2"/>
        <v>0</v>
      </c>
      <c r="H26" s="34">
        <v>0</v>
      </c>
      <c r="I26" s="34">
        <f t="shared" si="3"/>
        <v>0</v>
      </c>
      <c r="J26" s="34">
        <v>0</v>
      </c>
      <c r="K26" s="34">
        <f t="shared" si="4"/>
        <v>0</v>
      </c>
      <c r="L26" s="34">
        <v>0</v>
      </c>
      <c r="M26" s="34">
        <f t="shared" si="5"/>
        <v>0</v>
      </c>
      <c r="N26" s="34">
        <v>0</v>
      </c>
      <c r="O26" s="34">
        <f t="shared" si="6"/>
        <v>0</v>
      </c>
      <c r="P26" s="34">
        <v>968</v>
      </c>
      <c r="Q26" s="34">
        <f t="shared" si="7"/>
        <v>0.21112322791712104</v>
      </c>
      <c r="R26" s="34">
        <v>0</v>
      </c>
      <c r="S26" s="34">
        <f t="shared" si="8"/>
        <v>0</v>
      </c>
      <c r="T26" s="34">
        <v>0</v>
      </c>
      <c r="U26" s="34">
        <f t="shared" si="9"/>
        <v>0</v>
      </c>
      <c r="V26" s="34">
        <v>0</v>
      </c>
      <c r="W26" s="34">
        <f t="shared" si="10"/>
        <v>0</v>
      </c>
      <c r="X26" s="34">
        <v>17758</v>
      </c>
      <c r="Y26" s="34">
        <f t="shared" si="11"/>
        <v>3.873064340239913</v>
      </c>
      <c r="Z26" s="34">
        <v>78178</v>
      </c>
      <c r="AA26" s="34">
        <f t="shared" si="12"/>
        <v>17.05081788440567</v>
      </c>
      <c r="AB26" s="34">
        <v>243295</v>
      </c>
      <c r="AC26" s="34">
        <f t="shared" si="13"/>
        <v>53.06324972737186</v>
      </c>
      <c r="AD26" s="34">
        <v>1320</v>
      </c>
      <c r="AE26" s="34">
        <f t="shared" si="14"/>
        <v>0.28789531079607417</v>
      </c>
      <c r="AF26" s="34">
        <v>27429</v>
      </c>
      <c r="AG26" s="34">
        <f t="shared" si="0"/>
        <v>5.982333696837514</v>
      </c>
      <c r="AH26" s="35">
        <f t="shared" si="16"/>
        <v>2795813</v>
      </c>
      <c r="AI26" s="34">
        <f t="shared" si="15"/>
        <v>609.7738276990185</v>
      </c>
    </row>
    <row r="27" spans="1:35" ht="13.5">
      <c r="A27" s="18">
        <v>25</v>
      </c>
      <c r="B27" s="52" t="s">
        <v>61</v>
      </c>
      <c r="C27" s="48">
        <v>2272</v>
      </c>
      <c r="D27" s="31">
        <v>162588</v>
      </c>
      <c r="E27" s="31">
        <f t="shared" si="1"/>
        <v>71.56161971830986</v>
      </c>
      <c r="F27" s="31">
        <v>0</v>
      </c>
      <c r="G27" s="31">
        <f t="shared" si="2"/>
        <v>0</v>
      </c>
      <c r="H27" s="31">
        <v>0</v>
      </c>
      <c r="I27" s="31">
        <f t="shared" si="3"/>
        <v>0</v>
      </c>
      <c r="J27" s="31">
        <v>240499</v>
      </c>
      <c r="K27" s="31">
        <f t="shared" si="4"/>
        <v>105.85343309859155</v>
      </c>
      <c r="L27" s="31">
        <v>0</v>
      </c>
      <c r="M27" s="31">
        <f t="shared" si="5"/>
        <v>0</v>
      </c>
      <c r="N27" s="31">
        <v>0</v>
      </c>
      <c r="O27" s="31">
        <f t="shared" si="6"/>
        <v>0</v>
      </c>
      <c r="P27" s="31">
        <v>0</v>
      </c>
      <c r="Q27" s="31">
        <f t="shared" si="7"/>
        <v>0</v>
      </c>
      <c r="R27" s="31">
        <v>0</v>
      </c>
      <c r="S27" s="31">
        <f t="shared" si="8"/>
        <v>0</v>
      </c>
      <c r="T27" s="31">
        <v>23</v>
      </c>
      <c r="U27" s="31">
        <f t="shared" si="9"/>
        <v>0.010123239436619719</v>
      </c>
      <c r="V27" s="31">
        <v>0</v>
      </c>
      <c r="W27" s="31">
        <f t="shared" si="10"/>
        <v>0</v>
      </c>
      <c r="X27" s="31">
        <v>27999</v>
      </c>
      <c r="Y27" s="31">
        <f t="shared" si="11"/>
        <v>12.32350352112676</v>
      </c>
      <c r="Z27" s="31">
        <v>41540</v>
      </c>
      <c r="AA27" s="31">
        <f t="shared" si="12"/>
        <v>18.283450704225352</v>
      </c>
      <c r="AB27" s="31">
        <v>12446</v>
      </c>
      <c r="AC27" s="31">
        <f t="shared" si="13"/>
        <v>5.477992957746479</v>
      </c>
      <c r="AD27" s="31">
        <v>0</v>
      </c>
      <c r="AE27" s="31">
        <f t="shared" si="14"/>
        <v>0</v>
      </c>
      <c r="AF27" s="31">
        <v>93389</v>
      </c>
      <c r="AG27" s="31">
        <f t="shared" si="0"/>
        <v>41.10431338028169</v>
      </c>
      <c r="AH27" s="32">
        <f t="shared" si="16"/>
        <v>578484</v>
      </c>
      <c r="AI27" s="31">
        <f t="shared" si="15"/>
        <v>254.6144366197183</v>
      </c>
    </row>
    <row r="28" spans="1:35" ht="13.5">
      <c r="A28" s="39">
        <v>26</v>
      </c>
      <c r="B28" s="51" t="s">
        <v>106</v>
      </c>
      <c r="C28" s="49">
        <v>45661</v>
      </c>
      <c r="D28" s="40">
        <v>11987557</v>
      </c>
      <c r="E28" s="40">
        <f t="shared" si="1"/>
        <v>262.5338253651913</v>
      </c>
      <c r="F28" s="40">
        <v>1013106</v>
      </c>
      <c r="G28" s="40">
        <f t="shared" si="2"/>
        <v>22.187556120102496</v>
      </c>
      <c r="H28" s="40">
        <v>285000</v>
      </c>
      <c r="I28" s="40">
        <f t="shared" si="3"/>
        <v>6.241650423775213</v>
      </c>
      <c r="J28" s="40">
        <v>2345591</v>
      </c>
      <c r="K28" s="40">
        <f t="shared" si="4"/>
        <v>51.36968090930991</v>
      </c>
      <c r="L28" s="40">
        <v>15567844</v>
      </c>
      <c r="M28" s="40">
        <f t="shared" si="5"/>
        <v>340.94400035040843</v>
      </c>
      <c r="N28" s="40">
        <v>0</v>
      </c>
      <c r="O28" s="40">
        <f t="shared" si="6"/>
        <v>0</v>
      </c>
      <c r="P28" s="40">
        <v>33875</v>
      </c>
      <c r="Q28" s="40">
        <f t="shared" si="7"/>
        <v>0.7418803793171416</v>
      </c>
      <c r="R28" s="40">
        <v>0</v>
      </c>
      <c r="S28" s="40">
        <f t="shared" si="8"/>
        <v>0</v>
      </c>
      <c r="T28" s="40">
        <v>0</v>
      </c>
      <c r="U28" s="40">
        <f t="shared" si="9"/>
        <v>0</v>
      </c>
      <c r="V28" s="40">
        <v>0</v>
      </c>
      <c r="W28" s="40">
        <f t="shared" si="10"/>
        <v>0</v>
      </c>
      <c r="X28" s="40">
        <v>902414</v>
      </c>
      <c r="Y28" s="40">
        <f t="shared" si="11"/>
        <v>19.763342896563806</v>
      </c>
      <c r="Z28" s="40">
        <v>238736</v>
      </c>
      <c r="AA28" s="40">
        <f t="shared" si="12"/>
        <v>5.228444405510173</v>
      </c>
      <c r="AB28" s="40">
        <v>2905944</v>
      </c>
      <c r="AC28" s="40">
        <f t="shared" si="13"/>
        <v>63.641707365147504</v>
      </c>
      <c r="AD28" s="40">
        <v>15387</v>
      </c>
      <c r="AE28" s="40">
        <f t="shared" si="14"/>
        <v>0.33698342130045333</v>
      </c>
      <c r="AF28" s="40">
        <v>4896308</v>
      </c>
      <c r="AG28" s="40">
        <f t="shared" si="0"/>
        <v>107.23172948468059</v>
      </c>
      <c r="AH28" s="35">
        <f t="shared" si="16"/>
        <v>40191762</v>
      </c>
      <c r="AI28" s="40">
        <f t="shared" si="15"/>
        <v>880.220801121307</v>
      </c>
    </row>
    <row r="29" spans="1:35" ht="13.5">
      <c r="A29" s="17">
        <v>27</v>
      </c>
      <c r="B29" s="50" t="s">
        <v>91</v>
      </c>
      <c r="C29" s="49">
        <v>5867</v>
      </c>
      <c r="D29" s="34">
        <v>834366</v>
      </c>
      <c r="E29" s="34">
        <f t="shared" si="1"/>
        <v>142.21339696608146</v>
      </c>
      <c r="F29" s="34">
        <v>0</v>
      </c>
      <c r="G29" s="34">
        <f t="shared" si="2"/>
        <v>0</v>
      </c>
      <c r="H29" s="34">
        <v>0</v>
      </c>
      <c r="I29" s="34">
        <f t="shared" si="3"/>
        <v>0</v>
      </c>
      <c r="J29" s="34">
        <v>229926</v>
      </c>
      <c r="K29" s="34">
        <f t="shared" si="4"/>
        <v>39.189705130390315</v>
      </c>
      <c r="L29" s="34">
        <v>198022</v>
      </c>
      <c r="M29" s="34">
        <f t="shared" si="5"/>
        <v>33.75183228225669</v>
      </c>
      <c r="N29" s="34">
        <v>0</v>
      </c>
      <c r="O29" s="34">
        <f t="shared" si="6"/>
        <v>0</v>
      </c>
      <c r="P29" s="34">
        <v>0</v>
      </c>
      <c r="Q29" s="34">
        <f t="shared" si="7"/>
        <v>0</v>
      </c>
      <c r="R29" s="34">
        <v>0</v>
      </c>
      <c r="S29" s="34">
        <f t="shared" si="8"/>
        <v>0</v>
      </c>
      <c r="T29" s="34">
        <v>2733</v>
      </c>
      <c r="U29" s="34">
        <f t="shared" si="9"/>
        <v>0.46582580535196866</v>
      </c>
      <c r="V29" s="34">
        <v>1240</v>
      </c>
      <c r="W29" s="34">
        <f t="shared" si="10"/>
        <v>0.2113516277484234</v>
      </c>
      <c r="X29" s="34">
        <v>92835</v>
      </c>
      <c r="Y29" s="34">
        <f t="shared" si="11"/>
        <v>15.823248679052327</v>
      </c>
      <c r="Z29" s="34">
        <v>45595</v>
      </c>
      <c r="AA29" s="34">
        <f t="shared" si="12"/>
        <v>7.771433441281745</v>
      </c>
      <c r="AB29" s="34">
        <v>0</v>
      </c>
      <c r="AC29" s="34">
        <f t="shared" si="13"/>
        <v>0</v>
      </c>
      <c r="AD29" s="34">
        <v>767</v>
      </c>
      <c r="AE29" s="34">
        <f t="shared" si="14"/>
        <v>0.1307312084540651</v>
      </c>
      <c r="AF29" s="34">
        <v>71519</v>
      </c>
      <c r="AG29" s="34">
        <f t="shared" si="0"/>
        <v>12.190046020112494</v>
      </c>
      <c r="AH29" s="35">
        <f t="shared" si="16"/>
        <v>1477003</v>
      </c>
      <c r="AI29" s="34">
        <f t="shared" si="15"/>
        <v>251.7475711607295</v>
      </c>
    </row>
    <row r="30" spans="1:35" ht="13.5">
      <c r="A30" s="17">
        <v>28</v>
      </c>
      <c r="B30" s="50" t="s">
        <v>62</v>
      </c>
      <c r="C30" s="49">
        <v>30583</v>
      </c>
      <c r="D30" s="34">
        <v>5959103</v>
      </c>
      <c r="E30" s="34">
        <f t="shared" si="1"/>
        <v>194.85017820357714</v>
      </c>
      <c r="F30" s="34">
        <v>0</v>
      </c>
      <c r="G30" s="34">
        <f t="shared" si="2"/>
        <v>0</v>
      </c>
      <c r="H30" s="34">
        <v>0</v>
      </c>
      <c r="I30" s="34">
        <f t="shared" si="3"/>
        <v>0</v>
      </c>
      <c r="J30" s="34">
        <v>627728</v>
      </c>
      <c r="K30" s="34">
        <f t="shared" si="4"/>
        <v>20.52538992250597</v>
      </c>
      <c r="L30" s="34">
        <v>815432</v>
      </c>
      <c r="M30" s="34">
        <f t="shared" si="5"/>
        <v>26.662917307000622</v>
      </c>
      <c r="N30" s="34">
        <v>0</v>
      </c>
      <c r="O30" s="34">
        <f t="shared" si="6"/>
        <v>0</v>
      </c>
      <c r="P30" s="34">
        <v>6377</v>
      </c>
      <c r="Q30" s="34">
        <f t="shared" si="7"/>
        <v>0.2085145342183566</v>
      </c>
      <c r="R30" s="34">
        <v>0</v>
      </c>
      <c r="S30" s="34">
        <f t="shared" si="8"/>
        <v>0</v>
      </c>
      <c r="T30" s="34">
        <v>0</v>
      </c>
      <c r="U30" s="34">
        <f t="shared" si="9"/>
        <v>0</v>
      </c>
      <c r="V30" s="34">
        <v>0</v>
      </c>
      <c r="W30" s="34">
        <f t="shared" si="10"/>
        <v>0</v>
      </c>
      <c r="X30" s="34">
        <v>366993</v>
      </c>
      <c r="Y30" s="34">
        <f t="shared" si="11"/>
        <v>11.999901906287807</v>
      </c>
      <c r="Z30" s="34">
        <v>142520</v>
      </c>
      <c r="AA30" s="34">
        <f t="shared" si="12"/>
        <v>4.6601052872510875</v>
      </c>
      <c r="AB30" s="34">
        <v>0</v>
      </c>
      <c r="AC30" s="34">
        <f t="shared" si="13"/>
        <v>0</v>
      </c>
      <c r="AD30" s="34">
        <v>101026</v>
      </c>
      <c r="AE30" s="34">
        <f t="shared" si="14"/>
        <v>3.30333845600497</v>
      </c>
      <c r="AF30" s="34">
        <v>188233</v>
      </c>
      <c r="AG30" s="34">
        <f t="shared" si="0"/>
        <v>6.154824575744695</v>
      </c>
      <c r="AH30" s="35">
        <f t="shared" si="16"/>
        <v>8207412</v>
      </c>
      <c r="AI30" s="34">
        <f t="shared" si="15"/>
        <v>268.36517019259065</v>
      </c>
    </row>
    <row r="31" spans="1:35" ht="13.5">
      <c r="A31" s="17">
        <v>29</v>
      </c>
      <c r="B31" s="50" t="s">
        <v>107</v>
      </c>
      <c r="C31" s="49">
        <v>14585</v>
      </c>
      <c r="D31" s="34">
        <v>1779351</v>
      </c>
      <c r="E31" s="34">
        <f t="shared" si="1"/>
        <v>121.99869729173808</v>
      </c>
      <c r="F31" s="34">
        <v>0</v>
      </c>
      <c r="G31" s="34">
        <f t="shared" si="2"/>
        <v>0</v>
      </c>
      <c r="H31" s="34">
        <v>0</v>
      </c>
      <c r="I31" s="34">
        <f t="shared" si="3"/>
        <v>0</v>
      </c>
      <c r="J31" s="34">
        <v>1095472</v>
      </c>
      <c r="K31" s="34">
        <f t="shared" si="4"/>
        <v>75.10949605759342</v>
      </c>
      <c r="L31" s="34">
        <v>0</v>
      </c>
      <c r="M31" s="34">
        <f t="shared" si="5"/>
        <v>0</v>
      </c>
      <c r="N31" s="34">
        <v>0</v>
      </c>
      <c r="O31" s="34">
        <f t="shared" si="6"/>
        <v>0</v>
      </c>
      <c r="P31" s="34">
        <v>0</v>
      </c>
      <c r="Q31" s="34">
        <f t="shared" si="7"/>
        <v>0</v>
      </c>
      <c r="R31" s="34">
        <v>33908</v>
      </c>
      <c r="S31" s="34">
        <f t="shared" si="8"/>
        <v>2.324854302365444</v>
      </c>
      <c r="T31" s="34">
        <v>0</v>
      </c>
      <c r="U31" s="34">
        <f t="shared" si="9"/>
        <v>0</v>
      </c>
      <c r="V31" s="34">
        <v>0</v>
      </c>
      <c r="W31" s="34">
        <f t="shared" si="10"/>
        <v>0</v>
      </c>
      <c r="X31" s="34">
        <v>170837</v>
      </c>
      <c r="Y31" s="34">
        <f t="shared" si="11"/>
        <v>11.71319849160096</v>
      </c>
      <c r="Z31" s="34">
        <v>120501</v>
      </c>
      <c r="AA31" s="34">
        <f t="shared" si="12"/>
        <v>8.261981487829962</v>
      </c>
      <c r="AB31" s="34">
        <v>2435988</v>
      </c>
      <c r="AC31" s="34">
        <f t="shared" si="13"/>
        <v>167.02008913267056</v>
      </c>
      <c r="AD31" s="34">
        <v>29527</v>
      </c>
      <c r="AE31" s="34">
        <f t="shared" si="14"/>
        <v>2.0244772026054165</v>
      </c>
      <c r="AF31" s="34">
        <v>952998</v>
      </c>
      <c r="AG31" s="34">
        <f t="shared" si="0"/>
        <v>65.34096674665753</v>
      </c>
      <c r="AH31" s="35">
        <f t="shared" si="16"/>
        <v>6618582</v>
      </c>
      <c r="AI31" s="34">
        <f t="shared" si="15"/>
        <v>453.7937607130614</v>
      </c>
    </row>
    <row r="32" spans="1:35" ht="13.5">
      <c r="A32" s="18">
        <v>30</v>
      </c>
      <c r="B32" s="52" t="s">
        <v>63</v>
      </c>
      <c r="C32" s="48">
        <v>2640</v>
      </c>
      <c r="D32" s="31">
        <v>243551</v>
      </c>
      <c r="E32" s="31">
        <f t="shared" si="1"/>
        <v>92.25416666666666</v>
      </c>
      <c r="F32" s="31">
        <v>18304</v>
      </c>
      <c r="G32" s="31">
        <f t="shared" si="2"/>
        <v>6.933333333333334</v>
      </c>
      <c r="H32" s="31">
        <v>0</v>
      </c>
      <c r="I32" s="31">
        <f t="shared" si="3"/>
        <v>0</v>
      </c>
      <c r="J32" s="31">
        <v>110504</v>
      </c>
      <c r="K32" s="31">
        <f t="shared" si="4"/>
        <v>41.85757575757576</v>
      </c>
      <c r="L32" s="31">
        <v>104418</v>
      </c>
      <c r="M32" s="31">
        <f t="shared" si="5"/>
        <v>39.55227272727273</v>
      </c>
      <c r="N32" s="31">
        <v>0</v>
      </c>
      <c r="O32" s="31">
        <f t="shared" si="6"/>
        <v>0</v>
      </c>
      <c r="P32" s="31">
        <v>21480</v>
      </c>
      <c r="Q32" s="31">
        <f t="shared" si="7"/>
        <v>8.136363636363637</v>
      </c>
      <c r="R32" s="31">
        <v>0</v>
      </c>
      <c r="S32" s="31">
        <f t="shared" si="8"/>
        <v>0</v>
      </c>
      <c r="T32" s="31">
        <v>25</v>
      </c>
      <c r="U32" s="31">
        <f t="shared" si="9"/>
        <v>0.00946969696969697</v>
      </c>
      <c r="V32" s="31">
        <v>0</v>
      </c>
      <c r="W32" s="31">
        <f t="shared" si="10"/>
        <v>0</v>
      </c>
      <c r="X32" s="31">
        <v>12928</v>
      </c>
      <c r="Y32" s="31">
        <f t="shared" si="11"/>
        <v>4.8969696969696965</v>
      </c>
      <c r="Z32" s="31">
        <v>46124</v>
      </c>
      <c r="AA32" s="31">
        <f t="shared" si="12"/>
        <v>17.471212121212123</v>
      </c>
      <c r="AB32" s="31">
        <v>48199</v>
      </c>
      <c r="AC32" s="31">
        <f t="shared" si="13"/>
        <v>18.25719696969697</v>
      </c>
      <c r="AD32" s="31">
        <v>4950</v>
      </c>
      <c r="AE32" s="31">
        <f t="shared" si="14"/>
        <v>1.875</v>
      </c>
      <c r="AF32" s="31">
        <v>28235</v>
      </c>
      <c r="AG32" s="31">
        <f t="shared" si="0"/>
        <v>10.695075757575758</v>
      </c>
      <c r="AH32" s="32">
        <f t="shared" si="16"/>
        <v>638718</v>
      </c>
      <c r="AI32" s="31">
        <f t="shared" si="15"/>
        <v>241.93863636363636</v>
      </c>
    </row>
    <row r="33" spans="1:35" ht="13.5">
      <c r="A33" s="39">
        <v>31</v>
      </c>
      <c r="B33" s="51" t="s">
        <v>108</v>
      </c>
      <c r="C33" s="49">
        <v>6600</v>
      </c>
      <c r="D33" s="40">
        <v>1219756</v>
      </c>
      <c r="E33" s="40">
        <f t="shared" si="1"/>
        <v>184.81151515151515</v>
      </c>
      <c r="F33" s="40">
        <v>0</v>
      </c>
      <c r="G33" s="40">
        <f t="shared" si="2"/>
        <v>0</v>
      </c>
      <c r="H33" s="40">
        <v>0</v>
      </c>
      <c r="I33" s="40">
        <f t="shared" si="3"/>
        <v>0</v>
      </c>
      <c r="J33" s="40">
        <v>517088</v>
      </c>
      <c r="K33" s="40">
        <f t="shared" si="4"/>
        <v>78.34666666666666</v>
      </c>
      <c r="L33" s="40">
        <v>102500</v>
      </c>
      <c r="M33" s="40">
        <f t="shared" si="5"/>
        <v>15.530303030303031</v>
      </c>
      <c r="N33" s="40">
        <v>5590</v>
      </c>
      <c r="O33" s="40">
        <f t="shared" si="6"/>
        <v>0.8469696969696969</v>
      </c>
      <c r="P33" s="40">
        <v>0</v>
      </c>
      <c r="Q33" s="40">
        <f t="shared" si="7"/>
        <v>0</v>
      </c>
      <c r="R33" s="40">
        <v>0</v>
      </c>
      <c r="S33" s="40">
        <f t="shared" si="8"/>
        <v>0</v>
      </c>
      <c r="T33" s="40">
        <v>0</v>
      </c>
      <c r="U33" s="40">
        <f t="shared" si="9"/>
        <v>0</v>
      </c>
      <c r="V33" s="40">
        <v>0</v>
      </c>
      <c r="W33" s="40">
        <f t="shared" si="10"/>
        <v>0</v>
      </c>
      <c r="X33" s="40">
        <v>28957</v>
      </c>
      <c r="Y33" s="40">
        <f t="shared" si="11"/>
        <v>4.387424242424243</v>
      </c>
      <c r="Z33" s="40">
        <v>67327</v>
      </c>
      <c r="AA33" s="40">
        <f t="shared" si="12"/>
        <v>10.201060606060606</v>
      </c>
      <c r="AB33" s="40">
        <v>275785</v>
      </c>
      <c r="AC33" s="40">
        <f t="shared" si="13"/>
        <v>41.785606060606064</v>
      </c>
      <c r="AD33" s="40">
        <v>0</v>
      </c>
      <c r="AE33" s="40">
        <f t="shared" si="14"/>
        <v>0</v>
      </c>
      <c r="AF33" s="40">
        <v>5204</v>
      </c>
      <c r="AG33" s="40">
        <f t="shared" si="0"/>
        <v>0.7884848484848485</v>
      </c>
      <c r="AH33" s="35">
        <f t="shared" si="16"/>
        <v>2222207</v>
      </c>
      <c r="AI33" s="40">
        <f t="shared" si="15"/>
        <v>336.6980303030303</v>
      </c>
    </row>
    <row r="34" spans="1:35" ht="13.5">
      <c r="A34" s="17">
        <v>32</v>
      </c>
      <c r="B34" s="50" t="s">
        <v>109</v>
      </c>
      <c r="C34" s="49">
        <v>25293</v>
      </c>
      <c r="D34" s="34">
        <v>487165</v>
      </c>
      <c r="E34" s="34">
        <f t="shared" si="1"/>
        <v>19.26086268928162</v>
      </c>
      <c r="F34" s="34">
        <v>0</v>
      </c>
      <c r="G34" s="34">
        <f t="shared" si="2"/>
        <v>0</v>
      </c>
      <c r="H34" s="34">
        <v>0</v>
      </c>
      <c r="I34" s="34">
        <f t="shared" si="3"/>
        <v>0</v>
      </c>
      <c r="J34" s="34">
        <v>587384</v>
      </c>
      <c r="K34" s="34">
        <f t="shared" si="4"/>
        <v>23.22318428023564</v>
      </c>
      <c r="L34" s="34">
        <v>30567</v>
      </c>
      <c r="M34" s="34">
        <f t="shared" si="5"/>
        <v>1.2085161902502668</v>
      </c>
      <c r="N34" s="34">
        <v>0</v>
      </c>
      <c r="O34" s="34">
        <f t="shared" si="6"/>
        <v>0</v>
      </c>
      <c r="P34" s="34">
        <v>0</v>
      </c>
      <c r="Q34" s="34">
        <f t="shared" si="7"/>
        <v>0</v>
      </c>
      <c r="R34" s="34">
        <v>0</v>
      </c>
      <c r="S34" s="34">
        <f t="shared" si="8"/>
        <v>0</v>
      </c>
      <c r="T34" s="34">
        <v>0</v>
      </c>
      <c r="U34" s="34">
        <f t="shared" si="9"/>
        <v>0</v>
      </c>
      <c r="V34" s="34">
        <v>0</v>
      </c>
      <c r="W34" s="34">
        <f t="shared" si="10"/>
        <v>0</v>
      </c>
      <c r="X34" s="34">
        <v>235122</v>
      </c>
      <c r="Y34" s="34">
        <f t="shared" si="11"/>
        <v>9.29593168070217</v>
      </c>
      <c r="Z34" s="34">
        <v>46000</v>
      </c>
      <c r="AA34" s="34">
        <f t="shared" si="12"/>
        <v>1.818685011663306</v>
      </c>
      <c r="AB34" s="34">
        <v>429750</v>
      </c>
      <c r="AC34" s="34">
        <f t="shared" si="13"/>
        <v>16.990867038310995</v>
      </c>
      <c r="AD34" s="34">
        <v>35289</v>
      </c>
      <c r="AE34" s="34">
        <f t="shared" si="14"/>
        <v>1.3952081603605742</v>
      </c>
      <c r="AF34" s="34">
        <v>146198</v>
      </c>
      <c r="AG34" s="34">
        <f t="shared" si="0"/>
        <v>5.78017633337287</v>
      </c>
      <c r="AH34" s="35">
        <f t="shared" si="16"/>
        <v>1997475</v>
      </c>
      <c r="AI34" s="34">
        <f t="shared" si="15"/>
        <v>78.97343138417745</v>
      </c>
    </row>
    <row r="35" spans="1:35" ht="13.5">
      <c r="A35" s="17">
        <v>33</v>
      </c>
      <c r="B35" s="50" t="s">
        <v>64</v>
      </c>
      <c r="C35" s="49">
        <v>1883</v>
      </c>
      <c r="D35" s="34">
        <v>345713</v>
      </c>
      <c r="E35" s="34">
        <f t="shared" si="1"/>
        <v>183.59691980881573</v>
      </c>
      <c r="F35" s="34">
        <v>0</v>
      </c>
      <c r="G35" s="34">
        <f t="shared" si="2"/>
        <v>0</v>
      </c>
      <c r="H35" s="34">
        <v>0</v>
      </c>
      <c r="I35" s="34">
        <f t="shared" si="3"/>
        <v>0</v>
      </c>
      <c r="J35" s="34">
        <v>0</v>
      </c>
      <c r="K35" s="34">
        <f t="shared" si="4"/>
        <v>0</v>
      </c>
      <c r="L35" s="34">
        <v>0</v>
      </c>
      <c r="M35" s="34">
        <f t="shared" si="5"/>
        <v>0</v>
      </c>
      <c r="N35" s="34">
        <v>0</v>
      </c>
      <c r="O35" s="34">
        <f t="shared" si="6"/>
        <v>0</v>
      </c>
      <c r="P35" s="34">
        <v>0</v>
      </c>
      <c r="Q35" s="34">
        <f t="shared" si="7"/>
        <v>0</v>
      </c>
      <c r="R35" s="34">
        <v>0</v>
      </c>
      <c r="S35" s="34">
        <f t="shared" si="8"/>
        <v>0</v>
      </c>
      <c r="T35" s="34">
        <v>0</v>
      </c>
      <c r="U35" s="34">
        <f t="shared" si="9"/>
        <v>0</v>
      </c>
      <c r="V35" s="34">
        <v>0</v>
      </c>
      <c r="W35" s="34">
        <f t="shared" si="10"/>
        <v>0</v>
      </c>
      <c r="X35" s="34">
        <v>109108</v>
      </c>
      <c r="Y35" s="34">
        <f t="shared" si="11"/>
        <v>57.94370685077005</v>
      </c>
      <c r="Z35" s="34">
        <v>149143</v>
      </c>
      <c r="AA35" s="34">
        <f t="shared" si="12"/>
        <v>79.20499203398832</v>
      </c>
      <c r="AB35" s="34">
        <v>0</v>
      </c>
      <c r="AC35" s="34">
        <f t="shared" si="13"/>
        <v>0</v>
      </c>
      <c r="AD35" s="34">
        <v>0</v>
      </c>
      <c r="AE35" s="34">
        <f t="shared" si="14"/>
        <v>0</v>
      </c>
      <c r="AF35" s="34">
        <v>70026</v>
      </c>
      <c r="AG35" s="34">
        <f aca="true" t="shared" si="17" ref="AG35:AG66">AF35/$C35</f>
        <v>37.18852894317578</v>
      </c>
      <c r="AH35" s="35">
        <f t="shared" si="16"/>
        <v>673990</v>
      </c>
      <c r="AI35" s="34">
        <f t="shared" si="15"/>
        <v>357.93414763674986</v>
      </c>
    </row>
    <row r="36" spans="1:35" ht="13.5">
      <c r="A36" s="17">
        <v>34</v>
      </c>
      <c r="B36" s="50" t="s">
        <v>65</v>
      </c>
      <c r="C36" s="49">
        <v>4352</v>
      </c>
      <c r="D36" s="34">
        <v>497737</v>
      </c>
      <c r="E36" s="34">
        <f t="shared" si="1"/>
        <v>114.3697150735294</v>
      </c>
      <c r="F36" s="34">
        <v>24760</v>
      </c>
      <c r="G36" s="34">
        <f t="shared" si="2"/>
        <v>5.689338235294118</v>
      </c>
      <c r="H36" s="34">
        <v>0</v>
      </c>
      <c r="I36" s="34">
        <f t="shared" si="3"/>
        <v>0</v>
      </c>
      <c r="J36" s="34">
        <v>173068</v>
      </c>
      <c r="K36" s="34">
        <f t="shared" si="4"/>
        <v>39.767463235294116</v>
      </c>
      <c r="L36" s="34">
        <v>105753</v>
      </c>
      <c r="M36" s="34">
        <f t="shared" si="5"/>
        <v>24.299862132352942</v>
      </c>
      <c r="N36" s="34">
        <v>0</v>
      </c>
      <c r="O36" s="34">
        <f t="shared" si="6"/>
        <v>0</v>
      </c>
      <c r="P36" s="34">
        <v>60677</v>
      </c>
      <c r="Q36" s="34">
        <f t="shared" si="7"/>
        <v>13.942325367647058</v>
      </c>
      <c r="R36" s="34">
        <v>0</v>
      </c>
      <c r="S36" s="34">
        <f t="shared" si="8"/>
        <v>0</v>
      </c>
      <c r="T36" s="34">
        <v>0</v>
      </c>
      <c r="U36" s="34">
        <f t="shared" si="9"/>
        <v>0</v>
      </c>
      <c r="V36" s="34">
        <v>0</v>
      </c>
      <c r="W36" s="34">
        <f t="shared" si="10"/>
        <v>0</v>
      </c>
      <c r="X36" s="34">
        <v>81587</v>
      </c>
      <c r="Y36" s="34">
        <f t="shared" si="11"/>
        <v>18.747012867647058</v>
      </c>
      <c r="Z36" s="34">
        <v>41168</v>
      </c>
      <c r="AA36" s="34">
        <f t="shared" si="12"/>
        <v>9.459558823529411</v>
      </c>
      <c r="AB36" s="34">
        <v>30811</v>
      </c>
      <c r="AC36" s="34">
        <f t="shared" si="13"/>
        <v>7.079733455882353</v>
      </c>
      <c r="AD36" s="34">
        <v>4223</v>
      </c>
      <c r="AE36" s="34">
        <f t="shared" si="14"/>
        <v>0.9703584558823529</v>
      </c>
      <c r="AF36" s="34">
        <v>34088</v>
      </c>
      <c r="AG36" s="34">
        <f t="shared" si="17"/>
        <v>7.832720588235294</v>
      </c>
      <c r="AH36" s="35">
        <f t="shared" si="16"/>
        <v>1053872</v>
      </c>
      <c r="AI36" s="34">
        <f t="shared" si="15"/>
        <v>242.15808823529412</v>
      </c>
    </row>
    <row r="37" spans="1:35" ht="13.5">
      <c r="A37" s="18">
        <v>35</v>
      </c>
      <c r="B37" s="52" t="s">
        <v>66</v>
      </c>
      <c r="C37" s="48">
        <v>6749</v>
      </c>
      <c r="D37" s="31">
        <v>1887735</v>
      </c>
      <c r="E37" s="31">
        <f t="shared" si="1"/>
        <v>279.70588235294116</v>
      </c>
      <c r="F37" s="31">
        <v>0</v>
      </c>
      <c r="G37" s="31">
        <f t="shared" si="2"/>
        <v>0</v>
      </c>
      <c r="H37" s="31">
        <v>0</v>
      </c>
      <c r="I37" s="31">
        <f t="shared" si="3"/>
        <v>0</v>
      </c>
      <c r="J37" s="31">
        <v>319425</v>
      </c>
      <c r="K37" s="31">
        <f t="shared" si="4"/>
        <v>47.329233960586755</v>
      </c>
      <c r="L37" s="31">
        <v>184464</v>
      </c>
      <c r="M37" s="31">
        <f t="shared" si="5"/>
        <v>27.332049192472958</v>
      </c>
      <c r="N37" s="31">
        <v>0</v>
      </c>
      <c r="O37" s="31">
        <f t="shared" si="6"/>
        <v>0</v>
      </c>
      <c r="P37" s="31">
        <v>6388</v>
      </c>
      <c r="Q37" s="31">
        <f t="shared" si="7"/>
        <v>0.946510594162098</v>
      </c>
      <c r="R37" s="31">
        <v>14895</v>
      </c>
      <c r="S37" s="31">
        <f t="shared" si="8"/>
        <v>2.2069936286857312</v>
      </c>
      <c r="T37" s="31">
        <v>103</v>
      </c>
      <c r="U37" s="31">
        <f t="shared" si="9"/>
        <v>0.015261520225218551</v>
      </c>
      <c r="V37" s="31">
        <v>0</v>
      </c>
      <c r="W37" s="31">
        <f t="shared" si="10"/>
        <v>0</v>
      </c>
      <c r="X37" s="31">
        <v>86319</v>
      </c>
      <c r="Y37" s="31">
        <f t="shared" si="11"/>
        <v>12.789894799229515</v>
      </c>
      <c r="Z37" s="31">
        <v>44668</v>
      </c>
      <c r="AA37" s="31">
        <f t="shared" si="12"/>
        <v>6.618461994369536</v>
      </c>
      <c r="AB37" s="31">
        <v>0</v>
      </c>
      <c r="AC37" s="31">
        <f t="shared" si="13"/>
        <v>0</v>
      </c>
      <c r="AD37" s="31">
        <v>11785</v>
      </c>
      <c r="AE37" s="31">
        <f t="shared" si="14"/>
        <v>1.7461846199436954</v>
      </c>
      <c r="AF37" s="31">
        <v>75008</v>
      </c>
      <c r="AG37" s="31">
        <f t="shared" si="17"/>
        <v>11.11394280634168</v>
      </c>
      <c r="AH37" s="32">
        <f t="shared" si="16"/>
        <v>2630790</v>
      </c>
      <c r="AI37" s="31">
        <f t="shared" si="15"/>
        <v>389.8044154689584</v>
      </c>
    </row>
    <row r="38" spans="1:35" ht="13.5">
      <c r="A38" s="39">
        <v>36</v>
      </c>
      <c r="B38" s="51" t="s">
        <v>92</v>
      </c>
      <c r="C38" s="49">
        <v>11267</v>
      </c>
      <c r="D38" s="40">
        <v>17717136</v>
      </c>
      <c r="E38" s="40">
        <f t="shared" si="1"/>
        <v>1572.480340818319</v>
      </c>
      <c r="F38" s="40">
        <v>2781179</v>
      </c>
      <c r="G38" s="40">
        <f t="shared" si="2"/>
        <v>246.842904056093</v>
      </c>
      <c r="H38" s="40">
        <v>2508455</v>
      </c>
      <c r="I38" s="40">
        <f t="shared" si="3"/>
        <v>222.6373480074554</v>
      </c>
      <c r="J38" s="40">
        <v>1936316</v>
      </c>
      <c r="K38" s="40">
        <f t="shared" si="4"/>
        <v>171.85728232892518</v>
      </c>
      <c r="L38" s="40">
        <v>1629869</v>
      </c>
      <c r="M38" s="40">
        <f t="shared" si="5"/>
        <v>144.65864915239194</v>
      </c>
      <c r="N38" s="40">
        <v>0</v>
      </c>
      <c r="O38" s="40">
        <f t="shared" si="6"/>
        <v>0</v>
      </c>
      <c r="P38" s="40">
        <v>11287</v>
      </c>
      <c r="Q38" s="40">
        <f t="shared" si="7"/>
        <v>1.0017750954113784</v>
      </c>
      <c r="R38" s="40">
        <v>0</v>
      </c>
      <c r="S38" s="40">
        <f t="shared" si="8"/>
        <v>0</v>
      </c>
      <c r="T38" s="40">
        <v>1475</v>
      </c>
      <c r="U38" s="40">
        <f t="shared" si="9"/>
        <v>0.13091328658915416</v>
      </c>
      <c r="V38" s="40">
        <v>16975</v>
      </c>
      <c r="W38" s="40">
        <f t="shared" si="10"/>
        <v>1.5066122304073843</v>
      </c>
      <c r="X38" s="40">
        <v>514212</v>
      </c>
      <c r="Y38" s="40">
        <f t="shared" si="11"/>
        <v>45.638768083784505</v>
      </c>
      <c r="Z38" s="40">
        <v>131956</v>
      </c>
      <c r="AA38" s="40">
        <f t="shared" si="12"/>
        <v>11.711724505192153</v>
      </c>
      <c r="AB38" s="40">
        <v>4495484</v>
      </c>
      <c r="AC38" s="40">
        <f t="shared" si="13"/>
        <v>398.9956510162421</v>
      </c>
      <c r="AD38" s="40">
        <v>16541</v>
      </c>
      <c r="AE38" s="40">
        <f t="shared" si="14"/>
        <v>1.468092659980474</v>
      </c>
      <c r="AF38" s="40">
        <v>889783</v>
      </c>
      <c r="AG38" s="40">
        <f t="shared" si="17"/>
        <v>78.97248602112363</v>
      </c>
      <c r="AH38" s="35">
        <f t="shared" si="16"/>
        <v>32650668</v>
      </c>
      <c r="AI38" s="40">
        <f t="shared" si="15"/>
        <v>2897.9025472619155</v>
      </c>
    </row>
    <row r="39" spans="1:35" ht="13.5">
      <c r="A39" s="17">
        <v>37</v>
      </c>
      <c r="B39" s="50" t="s">
        <v>110</v>
      </c>
      <c r="C39" s="49">
        <v>19994</v>
      </c>
      <c r="D39" s="34">
        <v>911454</v>
      </c>
      <c r="E39" s="34">
        <f t="shared" si="1"/>
        <v>45.58637591277383</v>
      </c>
      <c r="F39" s="34">
        <v>8078</v>
      </c>
      <c r="G39" s="34">
        <f t="shared" si="2"/>
        <v>0.4040212063619086</v>
      </c>
      <c r="H39" s="34">
        <v>0</v>
      </c>
      <c r="I39" s="34">
        <f t="shared" si="3"/>
        <v>0</v>
      </c>
      <c r="J39" s="34">
        <v>722896</v>
      </c>
      <c r="K39" s="34">
        <f t="shared" si="4"/>
        <v>36.155646694008205</v>
      </c>
      <c r="L39" s="34">
        <v>281805</v>
      </c>
      <c r="M39" s="34">
        <f t="shared" si="5"/>
        <v>14.09447834350305</v>
      </c>
      <c r="N39" s="34">
        <v>0</v>
      </c>
      <c r="O39" s="34">
        <f t="shared" si="6"/>
        <v>0</v>
      </c>
      <c r="P39" s="34">
        <v>0</v>
      </c>
      <c r="Q39" s="34">
        <f t="shared" si="7"/>
        <v>0</v>
      </c>
      <c r="R39" s="34">
        <v>7900</v>
      </c>
      <c r="S39" s="34">
        <f t="shared" si="8"/>
        <v>0.3951185355606682</v>
      </c>
      <c r="T39" s="34">
        <v>54450</v>
      </c>
      <c r="U39" s="34">
        <f t="shared" si="9"/>
        <v>2.7233169950985294</v>
      </c>
      <c r="V39" s="34">
        <v>5575</v>
      </c>
      <c r="W39" s="34">
        <f t="shared" si="10"/>
        <v>0.27883365009502853</v>
      </c>
      <c r="X39" s="34">
        <v>157760</v>
      </c>
      <c r="Y39" s="34">
        <f t="shared" si="11"/>
        <v>7.89036711013304</v>
      </c>
      <c r="Z39" s="34">
        <v>58885</v>
      </c>
      <c r="AA39" s="34">
        <f t="shared" si="12"/>
        <v>2.9451335400620184</v>
      </c>
      <c r="AB39" s="34">
        <v>449747</v>
      </c>
      <c r="AC39" s="34">
        <f t="shared" si="13"/>
        <v>22.49409822946884</v>
      </c>
      <c r="AD39" s="34">
        <v>0</v>
      </c>
      <c r="AE39" s="34">
        <f t="shared" si="14"/>
        <v>0</v>
      </c>
      <c r="AF39" s="34">
        <v>238666</v>
      </c>
      <c r="AG39" s="34">
        <f t="shared" si="17"/>
        <v>11.936881064319296</v>
      </c>
      <c r="AH39" s="35">
        <f t="shared" si="16"/>
        <v>2897216</v>
      </c>
      <c r="AI39" s="34">
        <f t="shared" si="15"/>
        <v>144.9042712813844</v>
      </c>
    </row>
    <row r="40" spans="1:35" ht="13.5">
      <c r="A40" s="17">
        <v>38</v>
      </c>
      <c r="B40" s="50" t="s">
        <v>111</v>
      </c>
      <c r="C40" s="49">
        <v>3895</v>
      </c>
      <c r="D40" s="34">
        <v>1622008</v>
      </c>
      <c r="E40" s="34">
        <f t="shared" si="1"/>
        <v>416.4333761232349</v>
      </c>
      <c r="F40" s="34">
        <v>28030</v>
      </c>
      <c r="G40" s="34">
        <f t="shared" si="2"/>
        <v>7.196405648267009</v>
      </c>
      <c r="H40" s="34">
        <v>0</v>
      </c>
      <c r="I40" s="34">
        <f t="shared" si="3"/>
        <v>0</v>
      </c>
      <c r="J40" s="34">
        <v>96205</v>
      </c>
      <c r="K40" s="34">
        <f t="shared" si="4"/>
        <v>24.69961489088575</v>
      </c>
      <c r="L40" s="34">
        <v>638278</v>
      </c>
      <c r="M40" s="34">
        <f t="shared" si="5"/>
        <v>163.8711168164313</v>
      </c>
      <c r="N40" s="34">
        <v>0</v>
      </c>
      <c r="O40" s="34">
        <f t="shared" si="6"/>
        <v>0</v>
      </c>
      <c r="P40" s="34">
        <v>0</v>
      </c>
      <c r="Q40" s="34">
        <f t="shared" si="7"/>
        <v>0</v>
      </c>
      <c r="R40" s="34">
        <v>0</v>
      </c>
      <c r="S40" s="34">
        <f t="shared" si="8"/>
        <v>0</v>
      </c>
      <c r="T40" s="34">
        <v>86015</v>
      </c>
      <c r="U40" s="34">
        <f t="shared" si="9"/>
        <v>22.08344030808729</v>
      </c>
      <c r="V40" s="34">
        <v>0</v>
      </c>
      <c r="W40" s="34">
        <f t="shared" si="10"/>
        <v>0</v>
      </c>
      <c r="X40" s="34">
        <v>1152291</v>
      </c>
      <c r="Y40" s="34">
        <f t="shared" si="11"/>
        <v>295.8385109114249</v>
      </c>
      <c r="Z40" s="34">
        <v>81787</v>
      </c>
      <c r="AA40" s="34">
        <f t="shared" si="12"/>
        <v>20.997946084724006</v>
      </c>
      <c r="AB40" s="34">
        <v>120043</v>
      </c>
      <c r="AC40" s="34">
        <f t="shared" si="13"/>
        <v>30.81976893453145</v>
      </c>
      <c r="AD40" s="34">
        <v>1519</v>
      </c>
      <c r="AE40" s="34">
        <f t="shared" si="14"/>
        <v>0.389987163029525</v>
      </c>
      <c r="AF40" s="34">
        <v>117685</v>
      </c>
      <c r="AG40" s="34">
        <f t="shared" si="17"/>
        <v>30.214377406931963</v>
      </c>
      <c r="AH40" s="35">
        <f t="shared" si="16"/>
        <v>3943861</v>
      </c>
      <c r="AI40" s="34">
        <f t="shared" si="15"/>
        <v>1012.5445442875481</v>
      </c>
    </row>
    <row r="41" spans="1:35" ht="13.5">
      <c r="A41" s="17">
        <v>39</v>
      </c>
      <c r="B41" s="50" t="s">
        <v>112</v>
      </c>
      <c r="C41" s="49">
        <v>2896</v>
      </c>
      <c r="D41" s="34">
        <v>860227</v>
      </c>
      <c r="E41" s="34">
        <f t="shared" si="1"/>
        <v>297.0397099447514</v>
      </c>
      <c r="F41" s="34">
        <v>0</v>
      </c>
      <c r="G41" s="34">
        <f t="shared" si="2"/>
        <v>0</v>
      </c>
      <c r="H41" s="34">
        <v>0</v>
      </c>
      <c r="I41" s="34">
        <f t="shared" si="3"/>
        <v>0</v>
      </c>
      <c r="J41" s="34">
        <v>256220</v>
      </c>
      <c r="K41" s="34">
        <f t="shared" si="4"/>
        <v>88.47375690607734</v>
      </c>
      <c r="L41" s="34">
        <v>137565</v>
      </c>
      <c r="M41" s="34">
        <f t="shared" si="5"/>
        <v>47.50172651933702</v>
      </c>
      <c r="N41" s="34">
        <v>0</v>
      </c>
      <c r="O41" s="34">
        <f t="shared" si="6"/>
        <v>0</v>
      </c>
      <c r="P41" s="34">
        <v>0</v>
      </c>
      <c r="Q41" s="34">
        <f t="shared" si="7"/>
        <v>0</v>
      </c>
      <c r="R41" s="34">
        <v>0</v>
      </c>
      <c r="S41" s="34">
        <f t="shared" si="8"/>
        <v>0</v>
      </c>
      <c r="T41" s="34">
        <v>0</v>
      </c>
      <c r="U41" s="34">
        <f t="shared" si="9"/>
        <v>0</v>
      </c>
      <c r="V41" s="34">
        <v>0</v>
      </c>
      <c r="W41" s="34">
        <f t="shared" si="10"/>
        <v>0</v>
      </c>
      <c r="X41" s="34">
        <v>75486</v>
      </c>
      <c r="Y41" s="34">
        <f t="shared" si="11"/>
        <v>26.06560773480663</v>
      </c>
      <c r="Z41" s="34">
        <v>71000</v>
      </c>
      <c r="AA41" s="34">
        <f t="shared" si="12"/>
        <v>24.516574585635357</v>
      </c>
      <c r="AB41" s="34">
        <v>22120</v>
      </c>
      <c r="AC41" s="34">
        <f t="shared" si="13"/>
        <v>7.638121546961326</v>
      </c>
      <c r="AD41" s="34">
        <v>4633</v>
      </c>
      <c r="AE41" s="34">
        <f t="shared" si="14"/>
        <v>1.599792817679558</v>
      </c>
      <c r="AF41" s="34">
        <v>111805</v>
      </c>
      <c r="AG41" s="34">
        <f t="shared" si="17"/>
        <v>38.60669889502763</v>
      </c>
      <c r="AH41" s="35">
        <f t="shared" si="16"/>
        <v>1539056</v>
      </c>
      <c r="AI41" s="34">
        <f t="shared" si="15"/>
        <v>531.4419889502763</v>
      </c>
    </row>
    <row r="42" spans="1:35" ht="13.5">
      <c r="A42" s="18">
        <v>40</v>
      </c>
      <c r="B42" s="52" t="s">
        <v>67</v>
      </c>
      <c r="C42" s="48">
        <v>23984</v>
      </c>
      <c r="D42" s="31">
        <v>934929</v>
      </c>
      <c r="E42" s="31">
        <f t="shared" si="1"/>
        <v>38.981362575050035</v>
      </c>
      <c r="F42" s="31">
        <v>0</v>
      </c>
      <c r="G42" s="31">
        <f t="shared" si="2"/>
        <v>0</v>
      </c>
      <c r="H42" s="31">
        <v>0</v>
      </c>
      <c r="I42" s="31">
        <f t="shared" si="3"/>
        <v>0</v>
      </c>
      <c r="J42" s="31">
        <v>1063341</v>
      </c>
      <c r="K42" s="31">
        <f t="shared" si="4"/>
        <v>44.33543195463643</v>
      </c>
      <c r="L42" s="31">
        <v>0</v>
      </c>
      <c r="M42" s="31">
        <f t="shared" si="5"/>
        <v>0</v>
      </c>
      <c r="N42" s="31">
        <v>0</v>
      </c>
      <c r="O42" s="31">
        <f t="shared" si="6"/>
        <v>0</v>
      </c>
      <c r="P42" s="31">
        <v>16908</v>
      </c>
      <c r="Q42" s="31">
        <f t="shared" si="7"/>
        <v>0.7049699799866578</v>
      </c>
      <c r="R42" s="31">
        <v>0</v>
      </c>
      <c r="S42" s="31">
        <f t="shared" si="8"/>
        <v>0</v>
      </c>
      <c r="T42" s="31">
        <v>0</v>
      </c>
      <c r="U42" s="31">
        <f t="shared" si="9"/>
        <v>0</v>
      </c>
      <c r="V42" s="31">
        <v>0</v>
      </c>
      <c r="W42" s="31">
        <f t="shared" si="10"/>
        <v>0</v>
      </c>
      <c r="X42" s="31">
        <v>246075</v>
      </c>
      <c r="Y42" s="31">
        <f t="shared" si="11"/>
        <v>10.259964976651101</v>
      </c>
      <c r="Z42" s="31">
        <v>77497</v>
      </c>
      <c r="AA42" s="31">
        <f t="shared" si="12"/>
        <v>3.231195797198132</v>
      </c>
      <c r="AB42" s="31">
        <v>1157171</v>
      </c>
      <c r="AC42" s="31">
        <f t="shared" si="13"/>
        <v>48.247623415610406</v>
      </c>
      <c r="AD42" s="31">
        <v>74219</v>
      </c>
      <c r="AE42" s="31">
        <f t="shared" si="14"/>
        <v>3.0945213475650433</v>
      </c>
      <c r="AF42" s="31">
        <v>6359</v>
      </c>
      <c r="AG42" s="31">
        <f t="shared" si="17"/>
        <v>0.26513509006004005</v>
      </c>
      <c r="AH42" s="32">
        <f t="shared" si="16"/>
        <v>3576499</v>
      </c>
      <c r="AI42" s="31">
        <f t="shared" si="15"/>
        <v>149.12020513675785</v>
      </c>
    </row>
    <row r="43" spans="1:35" ht="13.5">
      <c r="A43" s="39">
        <v>41</v>
      </c>
      <c r="B43" s="51" t="s">
        <v>68</v>
      </c>
      <c r="C43" s="49">
        <v>1483</v>
      </c>
      <c r="D43" s="40">
        <v>437574</v>
      </c>
      <c r="E43" s="40">
        <f t="shared" si="1"/>
        <v>295.0600134861767</v>
      </c>
      <c r="F43" s="40">
        <v>0</v>
      </c>
      <c r="G43" s="40">
        <f t="shared" si="2"/>
        <v>0</v>
      </c>
      <c r="H43" s="40">
        <v>0</v>
      </c>
      <c r="I43" s="40">
        <f t="shared" si="3"/>
        <v>0</v>
      </c>
      <c r="J43" s="40">
        <v>336060</v>
      </c>
      <c r="K43" s="40">
        <f t="shared" si="4"/>
        <v>226.60822656776804</v>
      </c>
      <c r="L43" s="40">
        <v>31764</v>
      </c>
      <c r="M43" s="40">
        <f t="shared" si="5"/>
        <v>21.41874578556979</v>
      </c>
      <c r="N43" s="40">
        <v>0</v>
      </c>
      <c r="O43" s="40">
        <f t="shared" si="6"/>
        <v>0</v>
      </c>
      <c r="P43" s="40">
        <v>20173</v>
      </c>
      <c r="Q43" s="40">
        <f t="shared" si="7"/>
        <v>13.602832097100473</v>
      </c>
      <c r="R43" s="40">
        <v>0</v>
      </c>
      <c r="S43" s="40">
        <f t="shared" si="8"/>
        <v>0</v>
      </c>
      <c r="T43" s="40">
        <v>0</v>
      </c>
      <c r="U43" s="40">
        <f t="shared" si="9"/>
        <v>0</v>
      </c>
      <c r="V43" s="40">
        <v>0</v>
      </c>
      <c r="W43" s="40">
        <f t="shared" si="10"/>
        <v>0</v>
      </c>
      <c r="X43" s="40">
        <v>12643</v>
      </c>
      <c r="Y43" s="40">
        <f t="shared" si="11"/>
        <v>8.525286581254214</v>
      </c>
      <c r="Z43" s="40">
        <v>40283</v>
      </c>
      <c r="AA43" s="40">
        <f t="shared" si="12"/>
        <v>27.163182737693862</v>
      </c>
      <c r="AB43" s="40">
        <v>0</v>
      </c>
      <c r="AC43" s="40">
        <f t="shared" si="13"/>
        <v>0</v>
      </c>
      <c r="AD43" s="40">
        <v>1431</v>
      </c>
      <c r="AE43" s="40">
        <f t="shared" si="14"/>
        <v>0.9649359406608227</v>
      </c>
      <c r="AF43" s="40">
        <v>65</v>
      </c>
      <c r="AG43" s="40">
        <f t="shared" si="17"/>
        <v>0.04383007417397168</v>
      </c>
      <c r="AH43" s="35">
        <f t="shared" si="16"/>
        <v>879993</v>
      </c>
      <c r="AI43" s="40">
        <f t="shared" si="15"/>
        <v>593.3870532703978</v>
      </c>
    </row>
    <row r="44" spans="1:35" ht="13.5">
      <c r="A44" s="17">
        <v>42</v>
      </c>
      <c r="B44" s="50" t="s">
        <v>69</v>
      </c>
      <c r="C44" s="49">
        <v>3454</v>
      </c>
      <c r="D44" s="34">
        <v>485641</v>
      </c>
      <c r="E44" s="34">
        <f t="shared" si="1"/>
        <v>140.6024898668211</v>
      </c>
      <c r="F44" s="34">
        <v>0</v>
      </c>
      <c r="G44" s="34">
        <f t="shared" si="2"/>
        <v>0</v>
      </c>
      <c r="H44" s="34">
        <v>0</v>
      </c>
      <c r="I44" s="34">
        <f t="shared" si="3"/>
        <v>0</v>
      </c>
      <c r="J44" s="34">
        <v>202870</v>
      </c>
      <c r="K44" s="34">
        <f t="shared" si="4"/>
        <v>58.734800231615516</v>
      </c>
      <c r="L44" s="34">
        <v>75038</v>
      </c>
      <c r="M44" s="34">
        <f t="shared" si="5"/>
        <v>21.72495657209033</v>
      </c>
      <c r="N44" s="34">
        <v>0</v>
      </c>
      <c r="O44" s="34">
        <f t="shared" si="6"/>
        <v>0</v>
      </c>
      <c r="P44" s="34">
        <v>0</v>
      </c>
      <c r="Q44" s="34">
        <f t="shared" si="7"/>
        <v>0</v>
      </c>
      <c r="R44" s="34">
        <v>0</v>
      </c>
      <c r="S44" s="34">
        <f t="shared" si="8"/>
        <v>0</v>
      </c>
      <c r="T44" s="34">
        <v>0</v>
      </c>
      <c r="U44" s="34">
        <f t="shared" si="9"/>
        <v>0</v>
      </c>
      <c r="V44" s="34">
        <v>0</v>
      </c>
      <c r="W44" s="34">
        <f t="shared" si="10"/>
        <v>0</v>
      </c>
      <c r="X44" s="34">
        <v>17095</v>
      </c>
      <c r="Y44" s="34">
        <f t="shared" si="11"/>
        <v>4.949334105385061</v>
      </c>
      <c r="Z44" s="34">
        <v>48650</v>
      </c>
      <c r="AA44" s="34">
        <f t="shared" si="12"/>
        <v>14.085118702953098</v>
      </c>
      <c r="AB44" s="34">
        <v>0</v>
      </c>
      <c r="AC44" s="34">
        <f t="shared" si="13"/>
        <v>0</v>
      </c>
      <c r="AD44" s="34">
        <v>0</v>
      </c>
      <c r="AE44" s="34">
        <f t="shared" si="14"/>
        <v>0</v>
      </c>
      <c r="AF44" s="34">
        <v>38943</v>
      </c>
      <c r="AG44" s="34">
        <f t="shared" si="17"/>
        <v>11.27475390851187</v>
      </c>
      <c r="AH44" s="35">
        <f t="shared" si="16"/>
        <v>868237</v>
      </c>
      <c r="AI44" s="34">
        <f t="shared" si="15"/>
        <v>251.37145338737696</v>
      </c>
    </row>
    <row r="45" spans="1:35" ht="13.5">
      <c r="A45" s="17">
        <v>43</v>
      </c>
      <c r="B45" s="50" t="s">
        <v>70</v>
      </c>
      <c r="C45" s="49">
        <v>4344</v>
      </c>
      <c r="D45" s="34">
        <v>495762</v>
      </c>
      <c r="E45" s="34">
        <f t="shared" si="1"/>
        <v>114.12569060773481</v>
      </c>
      <c r="F45" s="34">
        <v>4989</v>
      </c>
      <c r="G45" s="34">
        <f t="shared" si="2"/>
        <v>1.1484806629834254</v>
      </c>
      <c r="H45" s="34">
        <v>0</v>
      </c>
      <c r="I45" s="34">
        <f t="shared" si="3"/>
        <v>0</v>
      </c>
      <c r="J45" s="34">
        <v>181067</v>
      </c>
      <c r="K45" s="34">
        <f t="shared" si="4"/>
        <v>41.682090239410684</v>
      </c>
      <c r="L45" s="34">
        <v>89854</v>
      </c>
      <c r="M45" s="34">
        <f t="shared" si="5"/>
        <v>20.68462246777164</v>
      </c>
      <c r="N45" s="34">
        <v>0</v>
      </c>
      <c r="O45" s="34">
        <f t="shared" si="6"/>
        <v>0</v>
      </c>
      <c r="P45" s="34">
        <v>0</v>
      </c>
      <c r="Q45" s="34">
        <f t="shared" si="7"/>
        <v>0</v>
      </c>
      <c r="R45" s="34">
        <v>0</v>
      </c>
      <c r="S45" s="34">
        <f t="shared" si="8"/>
        <v>0</v>
      </c>
      <c r="T45" s="34">
        <v>0</v>
      </c>
      <c r="U45" s="34">
        <f t="shared" si="9"/>
        <v>0</v>
      </c>
      <c r="V45" s="34">
        <v>0</v>
      </c>
      <c r="W45" s="34">
        <f t="shared" si="10"/>
        <v>0</v>
      </c>
      <c r="X45" s="34">
        <v>33125</v>
      </c>
      <c r="Y45" s="34">
        <f t="shared" si="11"/>
        <v>7.625460405156538</v>
      </c>
      <c r="Z45" s="34">
        <v>17850</v>
      </c>
      <c r="AA45" s="34">
        <f t="shared" si="12"/>
        <v>4.109116022099448</v>
      </c>
      <c r="AB45" s="34">
        <v>40636</v>
      </c>
      <c r="AC45" s="34">
        <f t="shared" si="13"/>
        <v>9.35451197053407</v>
      </c>
      <c r="AD45" s="34">
        <v>6632</v>
      </c>
      <c r="AE45" s="34">
        <f t="shared" si="14"/>
        <v>1.5267034990791897</v>
      </c>
      <c r="AF45" s="34">
        <v>100860</v>
      </c>
      <c r="AG45" s="34">
        <f t="shared" si="17"/>
        <v>23.218232044198896</v>
      </c>
      <c r="AH45" s="35">
        <f t="shared" si="16"/>
        <v>970775</v>
      </c>
      <c r="AI45" s="34">
        <f t="shared" si="15"/>
        <v>223.47490791896868</v>
      </c>
    </row>
    <row r="46" spans="1:35" ht="13.5">
      <c r="A46" s="17">
        <v>44</v>
      </c>
      <c r="B46" s="50" t="s">
        <v>113</v>
      </c>
      <c r="C46" s="49">
        <v>6702</v>
      </c>
      <c r="D46" s="34">
        <v>1677776</v>
      </c>
      <c r="E46" s="34">
        <f t="shared" si="1"/>
        <v>250.33960011936736</v>
      </c>
      <c r="F46" s="34">
        <v>0</v>
      </c>
      <c r="G46" s="34">
        <f t="shared" si="2"/>
        <v>0</v>
      </c>
      <c r="H46" s="34">
        <v>25154</v>
      </c>
      <c r="I46" s="34">
        <f t="shared" si="3"/>
        <v>3.753207997612653</v>
      </c>
      <c r="J46" s="34">
        <v>446409</v>
      </c>
      <c r="K46" s="34">
        <f t="shared" si="4"/>
        <v>66.60832587287376</v>
      </c>
      <c r="L46" s="34">
        <v>898166</v>
      </c>
      <c r="M46" s="34">
        <f t="shared" si="5"/>
        <v>134.01462250074604</v>
      </c>
      <c r="N46" s="34">
        <v>0</v>
      </c>
      <c r="O46" s="34">
        <f t="shared" si="6"/>
        <v>0</v>
      </c>
      <c r="P46" s="34">
        <v>0</v>
      </c>
      <c r="Q46" s="34">
        <f t="shared" si="7"/>
        <v>0</v>
      </c>
      <c r="R46" s="34">
        <v>0</v>
      </c>
      <c r="S46" s="34">
        <f t="shared" si="8"/>
        <v>0</v>
      </c>
      <c r="T46" s="34">
        <v>15000</v>
      </c>
      <c r="U46" s="34">
        <f t="shared" si="9"/>
        <v>2.2381378692927485</v>
      </c>
      <c r="V46" s="34">
        <v>8004</v>
      </c>
      <c r="W46" s="34">
        <f t="shared" si="10"/>
        <v>1.1942703670546106</v>
      </c>
      <c r="X46" s="34">
        <v>17110</v>
      </c>
      <c r="Y46" s="34">
        <f t="shared" si="11"/>
        <v>2.552969262906595</v>
      </c>
      <c r="Z46" s="34">
        <v>35335</v>
      </c>
      <c r="AA46" s="34">
        <f t="shared" si="12"/>
        <v>5.272306774097284</v>
      </c>
      <c r="AB46" s="34">
        <v>4723</v>
      </c>
      <c r="AC46" s="34">
        <f t="shared" si="13"/>
        <v>0.7047150104446434</v>
      </c>
      <c r="AD46" s="34">
        <v>8371</v>
      </c>
      <c r="AE46" s="34">
        <f t="shared" si="14"/>
        <v>1.2490301402566397</v>
      </c>
      <c r="AF46" s="34">
        <v>112706</v>
      </c>
      <c r="AG46" s="34">
        <f t="shared" si="17"/>
        <v>16.816771113100568</v>
      </c>
      <c r="AH46" s="35">
        <f t="shared" si="16"/>
        <v>3248754</v>
      </c>
      <c r="AI46" s="34">
        <f t="shared" si="15"/>
        <v>484.7439570277529</v>
      </c>
    </row>
    <row r="47" spans="1:35" ht="13.5">
      <c r="A47" s="18">
        <v>45</v>
      </c>
      <c r="B47" s="52" t="s">
        <v>93</v>
      </c>
      <c r="C47" s="48">
        <v>9708</v>
      </c>
      <c r="D47" s="31">
        <v>2053043</v>
      </c>
      <c r="E47" s="31">
        <f t="shared" si="1"/>
        <v>211.4795014421096</v>
      </c>
      <c r="F47" s="31">
        <v>0</v>
      </c>
      <c r="G47" s="31">
        <f t="shared" si="2"/>
        <v>0</v>
      </c>
      <c r="H47" s="31">
        <v>0</v>
      </c>
      <c r="I47" s="31">
        <f t="shared" si="3"/>
        <v>0</v>
      </c>
      <c r="J47" s="31">
        <v>833384</v>
      </c>
      <c r="K47" s="31">
        <f t="shared" si="4"/>
        <v>85.84507622579316</v>
      </c>
      <c r="L47" s="31">
        <v>0</v>
      </c>
      <c r="M47" s="31">
        <f t="shared" si="5"/>
        <v>0</v>
      </c>
      <c r="N47" s="31">
        <v>0</v>
      </c>
      <c r="O47" s="31">
        <f t="shared" si="6"/>
        <v>0</v>
      </c>
      <c r="P47" s="31">
        <v>0</v>
      </c>
      <c r="Q47" s="31">
        <f t="shared" si="7"/>
        <v>0</v>
      </c>
      <c r="R47" s="31">
        <v>0</v>
      </c>
      <c r="S47" s="31">
        <f t="shared" si="8"/>
        <v>0</v>
      </c>
      <c r="T47" s="31">
        <v>0</v>
      </c>
      <c r="U47" s="31">
        <f t="shared" si="9"/>
        <v>0</v>
      </c>
      <c r="V47" s="31">
        <v>0</v>
      </c>
      <c r="W47" s="31">
        <f t="shared" si="10"/>
        <v>0</v>
      </c>
      <c r="X47" s="31">
        <v>57733</v>
      </c>
      <c r="Y47" s="31">
        <f t="shared" si="11"/>
        <v>5.946950968273589</v>
      </c>
      <c r="Z47" s="31">
        <v>71634</v>
      </c>
      <c r="AA47" s="31">
        <f t="shared" si="12"/>
        <v>7.378862793572312</v>
      </c>
      <c r="AB47" s="31">
        <v>1213077</v>
      </c>
      <c r="AC47" s="31">
        <f t="shared" si="13"/>
        <v>124.95642768850432</v>
      </c>
      <c r="AD47" s="31">
        <v>28074</v>
      </c>
      <c r="AE47" s="31">
        <f t="shared" si="14"/>
        <v>2.891841779975278</v>
      </c>
      <c r="AF47" s="31">
        <v>268871</v>
      </c>
      <c r="AG47" s="31">
        <f t="shared" si="17"/>
        <v>27.695817882159044</v>
      </c>
      <c r="AH47" s="32">
        <f t="shared" si="16"/>
        <v>4525816</v>
      </c>
      <c r="AI47" s="31">
        <f t="shared" si="15"/>
        <v>466.1944787803873</v>
      </c>
    </row>
    <row r="48" spans="1:35" ht="13.5">
      <c r="A48" s="39">
        <v>46</v>
      </c>
      <c r="B48" s="51" t="s">
        <v>71</v>
      </c>
      <c r="C48" s="49">
        <v>792</v>
      </c>
      <c r="D48" s="40">
        <v>374255</v>
      </c>
      <c r="E48" s="40">
        <f t="shared" si="1"/>
        <v>472.5441919191919</v>
      </c>
      <c r="F48" s="40">
        <v>0</v>
      </c>
      <c r="G48" s="40">
        <f t="shared" si="2"/>
        <v>0</v>
      </c>
      <c r="H48" s="40">
        <v>66649</v>
      </c>
      <c r="I48" s="40">
        <f t="shared" si="3"/>
        <v>84.15277777777777</v>
      </c>
      <c r="J48" s="40">
        <v>26973</v>
      </c>
      <c r="K48" s="40">
        <f t="shared" si="4"/>
        <v>34.05681818181818</v>
      </c>
      <c r="L48" s="40">
        <v>0</v>
      </c>
      <c r="M48" s="40">
        <f t="shared" si="5"/>
        <v>0</v>
      </c>
      <c r="N48" s="40">
        <v>0</v>
      </c>
      <c r="O48" s="40">
        <f t="shared" si="6"/>
        <v>0</v>
      </c>
      <c r="P48" s="40">
        <v>20386</v>
      </c>
      <c r="Q48" s="40">
        <f t="shared" si="7"/>
        <v>25.73989898989899</v>
      </c>
      <c r="R48" s="40">
        <v>0</v>
      </c>
      <c r="S48" s="40">
        <f t="shared" si="8"/>
        <v>0</v>
      </c>
      <c r="T48" s="40">
        <v>0</v>
      </c>
      <c r="U48" s="40">
        <f t="shared" si="9"/>
        <v>0</v>
      </c>
      <c r="V48" s="40">
        <v>0</v>
      </c>
      <c r="W48" s="40">
        <f t="shared" si="10"/>
        <v>0</v>
      </c>
      <c r="X48" s="40">
        <v>39725</v>
      </c>
      <c r="Y48" s="40">
        <f t="shared" si="11"/>
        <v>50.157828282828284</v>
      </c>
      <c r="Z48" s="40">
        <v>22672</v>
      </c>
      <c r="AA48" s="40">
        <f t="shared" si="12"/>
        <v>28.626262626262626</v>
      </c>
      <c r="AB48" s="40">
        <v>125838</v>
      </c>
      <c r="AC48" s="40">
        <f t="shared" si="13"/>
        <v>158.88636363636363</v>
      </c>
      <c r="AD48" s="40">
        <v>0</v>
      </c>
      <c r="AE48" s="40">
        <f t="shared" si="14"/>
        <v>0</v>
      </c>
      <c r="AF48" s="40">
        <v>43062</v>
      </c>
      <c r="AG48" s="40">
        <f t="shared" si="17"/>
        <v>54.371212121212125</v>
      </c>
      <c r="AH48" s="35">
        <f t="shared" si="16"/>
        <v>719560</v>
      </c>
      <c r="AI48" s="40">
        <f t="shared" si="15"/>
        <v>908.5353535353536</v>
      </c>
    </row>
    <row r="49" spans="1:35" ht="13.5">
      <c r="A49" s="17">
        <v>47</v>
      </c>
      <c r="B49" s="50" t="s">
        <v>72</v>
      </c>
      <c r="C49" s="49">
        <v>3755</v>
      </c>
      <c r="D49" s="34">
        <v>2092016</v>
      </c>
      <c r="E49" s="34">
        <f t="shared" si="1"/>
        <v>557.1280958721704</v>
      </c>
      <c r="F49" s="34">
        <v>2680</v>
      </c>
      <c r="G49" s="34">
        <f t="shared" si="2"/>
        <v>0.7137150466045273</v>
      </c>
      <c r="H49" s="34">
        <v>0</v>
      </c>
      <c r="I49" s="34">
        <f t="shared" si="3"/>
        <v>0</v>
      </c>
      <c r="J49" s="34">
        <v>680787</v>
      </c>
      <c r="K49" s="34">
        <f t="shared" si="4"/>
        <v>181.30146471371503</v>
      </c>
      <c r="L49" s="34">
        <v>0</v>
      </c>
      <c r="M49" s="34">
        <f t="shared" si="5"/>
        <v>0</v>
      </c>
      <c r="N49" s="34">
        <v>0</v>
      </c>
      <c r="O49" s="34">
        <f t="shared" si="6"/>
        <v>0</v>
      </c>
      <c r="P49" s="34">
        <v>0</v>
      </c>
      <c r="Q49" s="34">
        <f t="shared" si="7"/>
        <v>0</v>
      </c>
      <c r="R49" s="34">
        <v>70000</v>
      </c>
      <c r="S49" s="34">
        <f t="shared" si="8"/>
        <v>18.641810918774965</v>
      </c>
      <c r="T49" s="34">
        <v>0</v>
      </c>
      <c r="U49" s="34">
        <f t="shared" si="9"/>
        <v>0</v>
      </c>
      <c r="V49" s="34">
        <v>0</v>
      </c>
      <c r="W49" s="34">
        <f t="shared" si="10"/>
        <v>0</v>
      </c>
      <c r="X49" s="34">
        <v>154545</v>
      </c>
      <c r="Y49" s="34">
        <f t="shared" si="11"/>
        <v>41.15712383488682</v>
      </c>
      <c r="Z49" s="34">
        <v>106753</v>
      </c>
      <c r="AA49" s="34">
        <f t="shared" si="12"/>
        <v>28.429560585885486</v>
      </c>
      <c r="AB49" s="34">
        <v>1224595</v>
      </c>
      <c r="AC49" s="34">
        <f t="shared" si="13"/>
        <v>326.1238348868176</v>
      </c>
      <c r="AD49" s="34">
        <v>11977</v>
      </c>
      <c r="AE49" s="34">
        <f t="shared" si="14"/>
        <v>3.189613848202397</v>
      </c>
      <c r="AF49" s="34">
        <v>781931</v>
      </c>
      <c r="AG49" s="34">
        <f t="shared" si="17"/>
        <v>208.23728362183755</v>
      </c>
      <c r="AH49" s="35">
        <f t="shared" si="16"/>
        <v>5125284</v>
      </c>
      <c r="AI49" s="34">
        <f t="shared" si="15"/>
        <v>1364.922503328895</v>
      </c>
    </row>
    <row r="50" spans="1:35" ht="13.5">
      <c r="A50" s="17">
        <v>48</v>
      </c>
      <c r="B50" s="50" t="s">
        <v>73</v>
      </c>
      <c r="C50" s="49">
        <v>6038</v>
      </c>
      <c r="D50" s="34">
        <v>1045651</v>
      </c>
      <c r="E50" s="34">
        <f t="shared" si="1"/>
        <v>173.17837032129844</v>
      </c>
      <c r="F50" s="34">
        <v>0</v>
      </c>
      <c r="G50" s="34">
        <f t="shared" si="2"/>
        <v>0</v>
      </c>
      <c r="H50" s="34">
        <v>0</v>
      </c>
      <c r="I50" s="34">
        <f t="shared" si="3"/>
        <v>0</v>
      </c>
      <c r="J50" s="34">
        <v>0</v>
      </c>
      <c r="K50" s="34">
        <f t="shared" si="4"/>
        <v>0</v>
      </c>
      <c r="L50" s="34">
        <v>445605</v>
      </c>
      <c r="M50" s="34">
        <f t="shared" si="5"/>
        <v>73.80009937065253</v>
      </c>
      <c r="N50" s="34">
        <v>0</v>
      </c>
      <c r="O50" s="34">
        <f t="shared" si="6"/>
        <v>0</v>
      </c>
      <c r="P50" s="34">
        <v>0</v>
      </c>
      <c r="Q50" s="34">
        <f t="shared" si="7"/>
        <v>0</v>
      </c>
      <c r="R50" s="34">
        <v>88974</v>
      </c>
      <c r="S50" s="34">
        <f t="shared" si="8"/>
        <v>14.735674064259689</v>
      </c>
      <c r="T50" s="34">
        <v>13414</v>
      </c>
      <c r="U50" s="34">
        <f t="shared" si="9"/>
        <v>2.221596555150712</v>
      </c>
      <c r="V50" s="34">
        <v>0</v>
      </c>
      <c r="W50" s="34">
        <f t="shared" si="10"/>
        <v>0</v>
      </c>
      <c r="X50" s="34">
        <v>117185</v>
      </c>
      <c r="Y50" s="34">
        <f t="shared" si="11"/>
        <v>19.40791652865187</v>
      </c>
      <c r="Z50" s="34">
        <v>37968</v>
      </c>
      <c r="AA50" s="34">
        <f t="shared" si="12"/>
        <v>6.28817489234846</v>
      </c>
      <c r="AB50" s="34">
        <v>0</v>
      </c>
      <c r="AC50" s="34">
        <f t="shared" si="13"/>
        <v>0</v>
      </c>
      <c r="AD50" s="34">
        <v>10093</v>
      </c>
      <c r="AE50" s="34">
        <f t="shared" si="14"/>
        <v>1.6715799933752897</v>
      </c>
      <c r="AF50" s="34">
        <v>34740</v>
      </c>
      <c r="AG50" s="34">
        <f t="shared" si="17"/>
        <v>5.7535607817158</v>
      </c>
      <c r="AH50" s="35">
        <f t="shared" si="16"/>
        <v>1793630</v>
      </c>
      <c r="AI50" s="34">
        <f t="shared" si="15"/>
        <v>297.0569725074528</v>
      </c>
    </row>
    <row r="51" spans="1:35" ht="13.5">
      <c r="A51" s="17">
        <v>49</v>
      </c>
      <c r="B51" s="50" t="s">
        <v>74</v>
      </c>
      <c r="C51" s="49">
        <v>14788</v>
      </c>
      <c r="D51" s="34">
        <v>318664</v>
      </c>
      <c r="E51" s="34">
        <f t="shared" si="1"/>
        <v>21.548823370300244</v>
      </c>
      <c r="F51" s="34">
        <v>0</v>
      </c>
      <c r="G51" s="34">
        <f t="shared" si="2"/>
        <v>0</v>
      </c>
      <c r="H51" s="34">
        <v>0</v>
      </c>
      <c r="I51" s="34">
        <f t="shared" si="3"/>
        <v>0</v>
      </c>
      <c r="J51" s="34">
        <v>364114</v>
      </c>
      <c r="K51" s="34">
        <f t="shared" si="4"/>
        <v>24.622261292940223</v>
      </c>
      <c r="L51" s="34">
        <v>0</v>
      </c>
      <c r="M51" s="34">
        <f t="shared" si="5"/>
        <v>0</v>
      </c>
      <c r="N51" s="34">
        <v>0</v>
      </c>
      <c r="O51" s="34">
        <f t="shared" si="6"/>
        <v>0</v>
      </c>
      <c r="P51" s="34">
        <v>0</v>
      </c>
      <c r="Q51" s="34">
        <f t="shared" si="7"/>
        <v>0</v>
      </c>
      <c r="R51" s="34">
        <v>0</v>
      </c>
      <c r="S51" s="34">
        <f t="shared" si="8"/>
        <v>0</v>
      </c>
      <c r="T51" s="34">
        <v>42240</v>
      </c>
      <c r="U51" s="34">
        <f t="shared" si="9"/>
        <v>2.8563700297538546</v>
      </c>
      <c r="V51" s="34">
        <v>236</v>
      </c>
      <c r="W51" s="34">
        <f t="shared" si="10"/>
        <v>0.015958885582905057</v>
      </c>
      <c r="X51" s="34">
        <v>233401</v>
      </c>
      <c r="Y51" s="34">
        <f t="shared" si="11"/>
        <v>15.78313497430349</v>
      </c>
      <c r="Z51" s="34">
        <v>187597</v>
      </c>
      <c r="AA51" s="34">
        <f t="shared" si="12"/>
        <v>12.685758723289153</v>
      </c>
      <c r="AB51" s="34">
        <v>0</v>
      </c>
      <c r="AC51" s="34">
        <f t="shared" si="13"/>
        <v>0</v>
      </c>
      <c r="AD51" s="34">
        <v>16793</v>
      </c>
      <c r="AE51" s="34">
        <f t="shared" si="14"/>
        <v>1.1355829050581552</v>
      </c>
      <c r="AF51" s="34">
        <v>450285</v>
      </c>
      <c r="AG51" s="34">
        <f t="shared" si="17"/>
        <v>30.44935082499324</v>
      </c>
      <c r="AH51" s="35">
        <f t="shared" si="16"/>
        <v>1613330</v>
      </c>
      <c r="AI51" s="34">
        <f t="shared" si="15"/>
        <v>109.09724100622127</v>
      </c>
    </row>
    <row r="52" spans="1:35" ht="13.5">
      <c r="A52" s="18">
        <v>50</v>
      </c>
      <c r="B52" s="52" t="s">
        <v>75</v>
      </c>
      <c r="C52" s="48">
        <v>8347</v>
      </c>
      <c r="D52" s="31">
        <v>1474965</v>
      </c>
      <c r="E52" s="31">
        <f t="shared" si="1"/>
        <v>176.7060021564634</v>
      </c>
      <c r="F52" s="31">
        <v>39319</v>
      </c>
      <c r="G52" s="31">
        <f t="shared" si="2"/>
        <v>4.710554690307895</v>
      </c>
      <c r="H52" s="31">
        <v>0</v>
      </c>
      <c r="I52" s="31">
        <f t="shared" si="3"/>
        <v>0</v>
      </c>
      <c r="J52" s="31">
        <v>304039</v>
      </c>
      <c r="K52" s="31">
        <f t="shared" si="4"/>
        <v>36.424943093326945</v>
      </c>
      <c r="L52" s="31">
        <v>226384</v>
      </c>
      <c r="M52" s="31">
        <f t="shared" si="5"/>
        <v>27.121600575056906</v>
      </c>
      <c r="N52" s="31">
        <v>0</v>
      </c>
      <c r="O52" s="31">
        <f t="shared" si="6"/>
        <v>0</v>
      </c>
      <c r="P52" s="31">
        <v>57597</v>
      </c>
      <c r="Q52" s="31">
        <f t="shared" si="7"/>
        <v>6.9003234695100035</v>
      </c>
      <c r="R52" s="31">
        <v>0</v>
      </c>
      <c r="S52" s="31">
        <f t="shared" si="8"/>
        <v>0</v>
      </c>
      <c r="T52" s="31">
        <v>5000</v>
      </c>
      <c r="U52" s="31">
        <f t="shared" si="9"/>
        <v>0.5990176111177669</v>
      </c>
      <c r="V52" s="31">
        <v>0</v>
      </c>
      <c r="W52" s="31">
        <f t="shared" si="10"/>
        <v>0</v>
      </c>
      <c r="X52" s="31">
        <v>272927</v>
      </c>
      <c r="Y52" s="31">
        <f t="shared" si="11"/>
        <v>32.69761590990775</v>
      </c>
      <c r="Z52" s="31">
        <v>68720</v>
      </c>
      <c r="AA52" s="31">
        <f t="shared" si="12"/>
        <v>8.232898047202587</v>
      </c>
      <c r="AB52" s="31">
        <v>769602</v>
      </c>
      <c r="AC52" s="31">
        <f t="shared" si="13"/>
        <v>92.20103031029112</v>
      </c>
      <c r="AD52" s="31">
        <v>-46</v>
      </c>
      <c r="AE52" s="31">
        <f t="shared" si="14"/>
        <v>-0.005510962022283455</v>
      </c>
      <c r="AF52" s="31">
        <v>-55837</v>
      </c>
      <c r="AG52" s="31">
        <f t="shared" si="17"/>
        <v>-6.6894692703965495</v>
      </c>
      <c r="AH52" s="32">
        <f t="shared" si="16"/>
        <v>3162670</v>
      </c>
      <c r="AI52" s="31">
        <f t="shared" si="15"/>
        <v>378.89900563076554</v>
      </c>
    </row>
    <row r="53" spans="1:35" ht="13.5">
      <c r="A53" s="39">
        <v>51</v>
      </c>
      <c r="B53" s="51" t="s">
        <v>76</v>
      </c>
      <c r="C53" s="49">
        <v>9409</v>
      </c>
      <c r="D53" s="40">
        <v>1316052</v>
      </c>
      <c r="E53" s="40">
        <f t="shared" si="1"/>
        <v>139.87161228610904</v>
      </c>
      <c r="F53" s="40">
        <v>0</v>
      </c>
      <c r="G53" s="40">
        <f t="shared" si="2"/>
        <v>0</v>
      </c>
      <c r="H53" s="40">
        <v>0</v>
      </c>
      <c r="I53" s="40">
        <f t="shared" si="3"/>
        <v>0</v>
      </c>
      <c r="J53" s="40">
        <v>810061</v>
      </c>
      <c r="K53" s="40">
        <f t="shared" si="4"/>
        <v>86.09427144223616</v>
      </c>
      <c r="L53" s="40">
        <v>0</v>
      </c>
      <c r="M53" s="40">
        <f t="shared" si="5"/>
        <v>0</v>
      </c>
      <c r="N53" s="40">
        <v>0</v>
      </c>
      <c r="O53" s="40">
        <f t="shared" si="6"/>
        <v>0</v>
      </c>
      <c r="P53" s="40">
        <v>0</v>
      </c>
      <c r="Q53" s="40">
        <f t="shared" si="7"/>
        <v>0</v>
      </c>
      <c r="R53" s="40">
        <v>0</v>
      </c>
      <c r="S53" s="40">
        <f t="shared" si="8"/>
        <v>0</v>
      </c>
      <c r="T53" s="40">
        <v>0</v>
      </c>
      <c r="U53" s="40">
        <f t="shared" si="9"/>
        <v>0</v>
      </c>
      <c r="V53" s="40">
        <v>0</v>
      </c>
      <c r="W53" s="40">
        <f t="shared" si="10"/>
        <v>0</v>
      </c>
      <c r="X53" s="40">
        <v>71881</v>
      </c>
      <c r="Y53" s="40">
        <f t="shared" si="11"/>
        <v>7.639600382612392</v>
      </c>
      <c r="Z53" s="40">
        <v>36353</v>
      </c>
      <c r="AA53" s="40">
        <f t="shared" si="12"/>
        <v>3.863641194600914</v>
      </c>
      <c r="AB53" s="40">
        <v>126886</v>
      </c>
      <c r="AC53" s="40">
        <f t="shared" si="13"/>
        <v>13.485598894675311</v>
      </c>
      <c r="AD53" s="40">
        <v>4505</v>
      </c>
      <c r="AE53" s="40">
        <f t="shared" si="14"/>
        <v>0.4787968965883728</v>
      </c>
      <c r="AF53" s="40">
        <v>70729</v>
      </c>
      <c r="AG53" s="40">
        <f t="shared" si="17"/>
        <v>7.517164417047508</v>
      </c>
      <c r="AH53" s="35">
        <f t="shared" si="16"/>
        <v>2436467</v>
      </c>
      <c r="AI53" s="40">
        <f t="shared" si="15"/>
        <v>258.9506855138697</v>
      </c>
    </row>
    <row r="54" spans="1:35" ht="13.5">
      <c r="A54" s="17">
        <v>52</v>
      </c>
      <c r="B54" s="50" t="s">
        <v>114</v>
      </c>
      <c r="C54" s="49">
        <v>37467</v>
      </c>
      <c r="D54" s="34">
        <v>1651735</v>
      </c>
      <c r="E54" s="34">
        <f t="shared" si="1"/>
        <v>44.08506152080498</v>
      </c>
      <c r="F54" s="34">
        <v>0</v>
      </c>
      <c r="G54" s="34">
        <f t="shared" si="2"/>
        <v>0</v>
      </c>
      <c r="H54" s="34">
        <v>0</v>
      </c>
      <c r="I54" s="34">
        <f t="shared" si="3"/>
        <v>0</v>
      </c>
      <c r="J54" s="34">
        <v>3593907</v>
      </c>
      <c r="K54" s="34">
        <f t="shared" si="4"/>
        <v>95.9219312995436</v>
      </c>
      <c r="L54" s="34">
        <v>953025</v>
      </c>
      <c r="M54" s="34">
        <f t="shared" si="5"/>
        <v>25.436384017935783</v>
      </c>
      <c r="N54" s="34">
        <v>0</v>
      </c>
      <c r="O54" s="34">
        <f t="shared" si="6"/>
        <v>0</v>
      </c>
      <c r="P54" s="34">
        <v>144297</v>
      </c>
      <c r="Q54" s="34">
        <f t="shared" si="7"/>
        <v>3.8513091520538074</v>
      </c>
      <c r="R54" s="34">
        <v>0</v>
      </c>
      <c r="S54" s="34">
        <f t="shared" si="8"/>
        <v>0</v>
      </c>
      <c r="T54" s="34">
        <v>116619</v>
      </c>
      <c r="U54" s="34">
        <f t="shared" si="9"/>
        <v>3.1125790695812316</v>
      </c>
      <c r="V54" s="34">
        <v>550</v>
      </c>
      <c r="W54" s="34">
        <f t="shared" si="10"/>
        <v>0.014679584701203726</v>
      </c>
      <c r="X54" s="34">
        <v>309449</v>
      </c>
      <c r="Y54" s="34">
        <f t="shared" si="11"/>
        <v>8.259241465823258</v>
      </c>
      <c r="Z54" s="34">
        <v>44000</v>
      </c>
      <c r="AA54" s="34">
        <f t="shared" si="12"/>
        <v>1.1743667760962981</v>
      </c>
      <c r="AB54" s="34">
        <v>611998</v>
      </c>
      <c r="AC54" s="34">
        <f t="shared" si="13"/>
        <v>16.334320869031416</v>
      </c>
      <c r="AD54" s="34">
        <v>71134</v>
      </c>
      <c r="AE54" s="34">
        <f t="shared" si="14"/>
        <v>1.8985774147916834</v>
      </c>
      <c r="AF54" s="34">
        <v>20539</v>
      </c>
      <c r="AG54" s="34">
        <f t="shared" si="17"/>
        <v>0.5481890730509515</v>
      </c>
      <c r="AH54" s="35">
        <f t="shared" si="16"/>
        <v>7517253</v>
      </c>
      <c r="AI54" s="34">
        <f t="shared" si="15"/>
        <v>200.6366402434142</v>
      </c>
    </row>
    <row r="55" spans="1:35" ht="13.5">
      <c r="A55" s="17">
        <v>53</v>
      </c>
      <c r="B55" s="50" t="s">
        <v>115</v>
      </c>
      <c r="C55" s="49">
        <v>19784</v>
      </c>
      <c r="D55" s="34">
        <v>1397680</v>
      </c>
      <c r="E55" s="34">
        <f t="shared" si="1"/>
        <v>70.64698746461788</v>
      </c>
      <c r="F55" s="34">
        <v>0</v>
      </c>
      <c r="G55" s="34">
        <f t="shared" si="2"/>
        <v>0</v>
      </c>
      <c r="H55" s="34">
        <v>0</v>
      </c>
      <c r="I55" s="34">
        <f t="shared" si="3"/>
        <v>0</v>
      </c>
      <c r="J55" s="34">
        <v>244589</v>
      </c>
      <c r="K55" s="34">
        <f t="shared" si="4"/>
        <v>12.362970076829761</v>
      </c>
      <c r="L55" s="34">
        <v>225739</v>
      </c>
      <c r="M55" s="34">
        <f t="shared" si="5"/>
        <v>11.410179943388597</v>
      </c>
      <c r="N55" s="34">
        <v>0</v>
      </c>
      <c r="O55" s="34">
        <f t="shared" si="6"/>
        <v>0</v>
      </c>
      <c r="P55" s="34">
        <v>92417</v>
      </c>
      <c r="Q55" s="34">
        <f t="shared" si="7"/>
        <v>4.671300040436717</v>
      </c>
      <c r="R55" s="34">
        <v>0</v>
      </c>
      <c r="S55" s="34">
        <f t="shared" si="8"/>
        <v>0</v>
      </c>
      <c r="T55" s="34">
        <v>0</v>
      </c>
      <c r="U55" s="34">
        <f t="shared" si="9"/>
        <v>0</v>
      </c>
      <c r="V55" s="34">
        <v>0</v>
      </c>
      <c r="W55" s="34">
        <f t="shared" si="10"/>
        <v>0</v>
      </c>
      <c r="X55" s="34">
        <v>297373</v>
      </c>
      <c r="Y55" s="34">
        <f t="shared" si="11"/>
        <v>15.030984634047716</v>
      </c>
      <c r="Z55" s="34">
        <v>32098</v>
      </c>
      <c r="AA55" s="34">
        <f t="shared" si="12"/>
        <v>1.6224221593206631</v>
      </c>
      <c r="AB55" s="34">
        <v>413322</v>
      </c>
      <c r="AC55" s="34">
        <f t="shared" si="13"/>
        <v>20.891730691467853</v>
      </c>
      <c r="AD55" s="34">
        <v>0</v>
      </c>
      <c r="AE55" s="34">
        <f t="shared" si="14"/>
        <v>0</v>
      </c>
      <c r="AF55" s="34">
        <v>258900</v>
      </c>
      <c r="AG55" s="34">
        <f t="shared" si="17"/>
        <v>13.086332389809947</v>
      </c>
      <c r="AH55" s="35">
        <f t="shared" si="16"/>
        <v>2962118</v>
      </c>
      <c r="AI55" s="34">
        <f t="shared" si="15"/>
        <v>149.72290739991914</v>
      </c>
    </row>
    <row r="56" spans="1:35" ht="13.5">
      <c r="A56" s="17">
        <v>54</v>
      </c>
      <c r="B56" s="50" t="s">
        <v>77</v>
      </c>
      <c r="C56" s="49">
        <v>680</v>
      </c>
      <c r="D56" s="34">
        <v>517998</v>
      </c>
      <c r="E56" s="34">
        <f t="shared" si="1"/>
        <v>761.7617647058823</v>
      </c>
      <c r="F56" s="34">
        <v>0</v>
      </c>
      <c r="G56" s="34">
        <f t="shared" si="2"/>
        <v>0</v>
      </c>
      <c r="H56" s="34">
        <v>0</v>
      </c>
      <c r="I56" s="34">
        <f t="shared" si="3"/>
        <v>0</v>
      </c>
      <c r="J56" s="34">
        <v>56481</v>
      </c>
      <c r="K56" s="34">
        <f t="shared" si="4"/>
        <v>83.06029411764706</v>
      </c>
      <c r="L56" s="34">
        <v>23199</v>
      </c>
      <c r="M56" s="34">
        <f t="shared" si="5"/>
        <v>34.116176470588236</v>
      </c>
      <c r="N56" s="34">
        <v>0</v>
      </c>
      <c r="O56" s="34">
        <f t="shared" si="6"/>
        <v>0</v>
      </c>
      <c r="P56" s="34">
        <v>1402</v>
      </c>
      <c r="Q56" s="34">
        <f t="shared" si="7"/>
        <v>2.0617647058823527</v>
      </c>
      <c r="R56" s="34">
        <v>0</v>
      </c>
      <c r="S56" s="34">
        <f t="shared" si="8"/>
        <v>0</v>
      </c>
      <c r="T56" s="34">
        <v>0</v>
      </c>
      <c r="U56" s="34">
        <f t="shared" si="9"/>
        <v>0</v>
      </c>
      <c r="V56" s="34">
        <v>0</v>
      </c>
      <c r="W56" s="34">
        <f t="shared" si="10"/>
        <v>0</v>
      </c>
      <c r="X56" s="34">
        <v>5088</v>
      </c>
      <c r="Y56" s="34">
        <f t="shared" si="11"/>
        <v>7.482352941176471</v>
      </c>
      <c r="Z56" s="34">
        <v>23000</v>
      </c>
      <c r="AA56" s="34">
        <f t="shared" si="12"/>
        <v>33.8235294117647</v>
      </c>
      <c r="AB56" s="34">
        <v>0</v>
      </c>
      <c r="AC56" s="34">
        <f t="shared" si="13"/>
        <v>0</v>
      </c>
      <c r="AD56" s="34">
        <v>0</v>
      </c>
      <c r="AE56" s="34">
        <f t="shared" si="14"/>
        <v>0</v>
      </c>
      <c r="AF56" s="34">
        <v>870</v>
      </c>
      <c r="AG56" s="34">
        <f t="shared" si="17"/>
        <v>1.2794117647058822</v>
      </c>
      <c r="AH56" s="35">
        <f t="shared" si="16"/>
        <v>628038</v>
      </c>
      <c r="AI56" s="34">
        <f t="shared" si="15"/>
        <v>923.5852941176471</v>
      </c>
    </row>
    <row r="57" spans="1:35" ht="13.5">
      <c r="A57" s="18">
        <v>55</v>
      </c>
      <c r="B57" s="52" t="s">
        <v>94</v>
      </c>
      <c r="C57" s="48">
        <v>18619</v>
      </c>
      <c r="D57" s="31">
        <v>1474549</v>
      </c>
      <c r="E57" s="31">
        <f t="shared" si="1"/>
        <v>79.19592888984371</v>
      </c>
      <c r="F57" s="31">
        <v>0</v>
      </c>
      <c r="G57" s="31">
        <f t="shared" si="2"/>
        <v>0</v>
      </c>
      <c r="H57" s="31">
        <v>0</v>
      </c>
      <c r="I57" s="31">
        <f t="shared" si="3"/>
        <v>0</v>
      </c>
      <c r="J57" s="31">
        <v>233827</v>
      </c>
      <c r="K57" s="31">
        <f t="shared" si="4"/>
        <v>12.55851549492454</v>
      </c>
      <c r="L57" s="31">
        <v>440651</v>
      </c>
      <c r="M57" s="31">
        <f t="shared" si="5"/>
        <v>23.66673827810301</v>
      </c>
      <c r="N57" s="31">
        <v>0</v>
      </c>
      <c r="O57" s="31">
        <f t="shared" si="6"/>
        <v>0</v>
      </c>
      <c r="P57" s="31">
        <v>50361</v>
      </c>
      <c r="Q57" s="31">
        <f t="shared" si="7"/>
        <v>2.704817659380203</v>
      </c>
      <c r="R57" s="31">
        <v>0</v>
      </c>
      <c r="S57" s="31">
        <f t="shared" si="8"/>
        <v>0</v>
      </c>
      <c r="T57" s="31">
        <v>598</v>
      </c>
      <c r="U57" s="31">
        <f t="shared" si="9"/>
        <v>0.03211772920135346</v>
      </c>
      <c r="V57" s="31">
        <v>0</v>
      </c>
      <c r="W57" s="31">
        <f t="shared" si="10"/>
        <v>0</v>
      </c>
      <c r="X57" s="31">
        <v>46257</v>
      </c>
      <c r="Y57" s="31">
        <f t="shared" si="11"/>
        <v>2.4843976583060314</v>
      </c>
      <c r="Z57" s="31">
        <v>64883</v>
      </c>
      <c r="AA57" s="31">
        <f t="shared" si="12"/>
        <v>3.48477361834685</v>
      </c>
      <c r="AB57" s="31">
        <v>1184589</v>
      </c>
      <c r="AC57" s="31">
        <f t="shared" si="13"/>
        <v>63.62258982759547</v>
      </c>
      <c r="AD57" s="31">
        <v>19284</v>
      </c>
      <c r="AE57" s="31">
        <f t="shared" si="14"/>
        <v>1.0357162038777592</v>
      </c>
      <c r="AF57" s="31">
        <v>54189</v>
      </c>
      <c r="AG57" s="31">
        <f t="shared" si="17"/>
        <v>2.910414093130673</v>
      </c>
      <c r="AH57" s="32">
        <f t="shared" si="16"/>
        <v>3569188</v>
      </c>
      <c r="AI57" s="31">
        <f t="shared" si="15"/>
        <v>191.6960094527096</v>
      </c>
    </row>
    <row r="58" spans="1:35" ht="13.5">
      <c r="A58" s="39">
        <v>56</v>
      </c>
      <c r="B58" s="51" t="s">
        <v>78</v>
      </c>
      <c r="C58" s="49">
        <v>2355</v>
      </c>
      <c r="D58" s="40">
        <v>476038</v>
      </c>
      <c r="E58" s="40">
        <f t="shared" si="1"/>
        <v>202.13927813163482</v>
      </c>
      <c r="F58" s="40">
        <v>0</v>
      </c>
      <c r="G58" s="40">
        <f t="shared" si="2"/>
        <v>0</v>
      </c>
      <c r="H58" s="40">
        <v>0</v>
      </c>
      <c r="I58" s="40">
        <f t="shared" si="3"/>
        <v>0</v>
      </c>
      <c r="J58" s="40">
        <v>125569</v>
      </c>
      <c r="K58" s="40">
        <f t="shared" si="4"/>
        <v>53.320169851380044</v>
      </c>
      <c r="L58" s="40">
        <v>49772</v>
      </c>
      <c r="M58" s="40">
        <f t="shared" si="5"/>
        <v>21.13460721868365</v>
      </c>
      <c r="N58" s="40">
        <v>0</v>
      </c>
      <c r="O58" s="40">
        <f t="shared" si="6"/>
        <v>0</v>
      </c>
      <c r="P58" s="40">
        <v>29384</v>
      </c>
      <c r="Q58" s="40">
        <f t="shared" si="7"/>
        <v>12.477282377919321</v>
      </c>
      <c r="R58" s="40">
        <v>0</v>
      </c>
      <c r="S58" s="40">
        <f t="shared" si="8"/>
        <v>0</v>
      </c>
      <c r="T58" s="40">
        <v>4200</v>
      </c>
      <c r="U58" s="40">
        <f t="shared" si="9"/>
        <v>1.78343949044586</v>
      </c>
      <c r="V58" s="40">
        <v>0</v>
      </c>
      <c r="W58" s="40">
        <f t="shared" si="10"/>
        <v>0</v>
      </c>
      <c r="X58" s="40">
        <v>41665</v>
      </c>
      <c r="Y58" s="40">
        <f t="shared" si="11"/>
        <v>17.692144373673035</v>
      </c>
      <c r="Z58" s="40">
        <v>46617</v>
      </c>
      <c r="AA58" s="40">
        <f t="shared" si="12"/>
        <v>19.794904458598726</v>
      </c>
      <c r="AB58" s="40">
        <v>47500</v>
      </c>
      <c r="AC58" s="40">
        <f t="shared" si="13"/>
        <v>20.169851380042463</v>
      </c>
      <c r="AD58" s="40">
        <v>9393</v>
      </c>
      <c r="AE58" s="40">
        <f t="shared" si="14"/>
        <v>3.9885350318471335</v>
      </c>
      <c r="AF58" s="40">
        <v>0</v>
      </c>
      <c r="AG58" s="40">
        <f t="shared" si="17"/>
        <v>0</v>
      </c>
      <c r="AH58" s="35">
        <f t="shared" si="16"/>
        <v>830138</v>
      </c>
      <c r="AI58" s="40">
        <f t="shared" si="15"/>
        <v>352.50021231422505</v>
      </c>
    </row>
    <row r="59" spans="1:35" ht="13.5">
      <c r="A59" s="17">
        <v>57</v>
      </c>
      <c r="B59" s="50" t="s">
        <v>95</v>
      </c>
      <c r="C59" s="49">
        <v>9460</v>
      </c>
      <c r="D59" s="34">
        <v>1069527</v>
      </c>
      <c r="E59" s="34">
        <f t="shared" si="1"/>
        <v>113.05782241014799</v>
      </c>
      <c r="F59" s="34">
        <v>0</v>
      </c>
      <c r="G59" s="34">
        <f t="shared" si="2"/>
        <v>0</v>
      </c>
      <c r="H59" s="34">
        <v>0</v>
      </c>
      <c r="I59" s="34">
        <f t="shared" si="3"/>
        <v>0</v>
      </c>
      <c r="J59" s="34">
        <v>398730</v>
      </c>
      <c r="K59" s="34">
        <f t="shared" si="4"/>
        <v>42.14904862579281</v>
      </c>
      <c r="L59" s="34">
        <v>634015</v>
      </c>
      <c r="M59" s="34">
        <f t="shared" si="5"/>
        <v>67.02061310782241</v>
      </c>
      <c r="N59" s="34">
        <v>0</v>
      </c>
      <c r="O59" s="34">
        <f t="shared" si="6"/>
        <v>0</v>
      </c>
      <c r="P59" s="34">
        <v>0</v>
      </c>
      <c r="Q59" s="34">
        <f t="shared" si="7"/>
        <v>0</v>
      </c>
      <c r="R59" s="34">
        <v>0</v>
      </c>
      <c r="S59" s="34">
        <f t="shared" si="8"/>
        <v>0</v>
      </c>
      <c r="T59" s="34">
        <v>0</v>
      </c>
      <c r="U59" s="34">
        <f t="shared" si="9"/>
        <v>0</v>
      </c>
      <c r="V59" s="34">
        <v>570</v>
      </c>
      <c r="W59" s="34">
        <f t="shared" si="10"/>
        <v>0.06025369978858351</v>
      </c>
      <c r="X59" s="34">
        <v>8044</v>
      </c>
      <c r="Y59" s="34">
        <f t="shared" si="11"/>
        <v>0.8503171247357294</v>
      </c>
      <c r="Z59" s="34">
        <v>39000</v>
      </c>
      <c r="AA59" s="34">
        <f t="shared" si="12"/>
        <v>4.12262156448203</v>
      </c>
      <c r="AB59" s="34">
        <v>69251</v>
      </c>
      <c r="AC59" s="34">
        <f t="shared" si="13"/>
        <v>7.320401691331924</v>
      </c>
      <c r="AD59" s="34">
        <v>250</v>
      </c>
      <c r="AE59" s="34">
        <f t="shared" si="14"/>
        <v>0.026427061310782242</v>
      </c>
      <c r="AF59" s="34">
        <v>160006</v>
      </c>
      <c r="AG59" s="34">
        <f t="shared" si="17"/>
        <v>16.913953488372094</v>
      </c>
      <c r="AH59" s="35">
        <f t="shared" si="16"/>
        <v>2379393</v>
      </c>
      <c r="AI59" s="34">
        <f t="shared" si="15"/>
        <v>251.52145877378436</v>
      </c>
    </row>
    <row r="60" spans="1:35" ht="13.5">
      <c r="A60" s="17">
        <v>58</v>
      </c>
      <c r="B60" s="50" t="s">
        <v>79</v>
      </c>
      <c r="C60" s="49">
        <v>9829</v>
      </c>
      <c r="D60" s="34">
        <v>1036742</v>
      </c>
      <c r="E60" s="34">
        <f t="shared" si="1"/>
        <v>105.47787160443585</v>
      </c>
      <c r="F60" s="34">
        <v>5093</v>
      </c>
      <c r="G60" s="34">
        <f t="shared" si="2"/>
        <v>0.5181605453250585</v>
      </c>
      <c r="H60" s="34">
        <v>0</v>
      </c>
      <c r="I60" s="34">
        <f t="shared" si="3"/>
        <v>0</v>
      </c>
      <c r="J60" s="34">
        <v>247008</v>
      </c>
      <c r="K60" s="34">
        <f t="shared" si="4"/>
        <v>25.130532098891038</v>
      </c>
      <c r="L60" s="34">
        <v>244199</v>
      </c>
      <c r="M60" s="34">
        <f t="shared" si="5"/>
        <v>24.84474514192695</v>
      </c>
      <c r="N60" s="34">
        <v>0</v>
      </c>
      <c r="O60" s="34">
        <f t="shared" si="6"/>
        <v>0</v>
      </c>
      <c r="P60" s="34">
        <v>6199</v>
      </c>
      <c r="Q60" s="34">
        <f t="shared" si="7"/>
        <v>0.6306847085156171</v>
      </c>
      <c r="R60" s="34">
        <v>0</v>
      </c>
      <c r="S60" s="34">
        <f t="shared" si="8"/>
        <v>0</v>
      </c>
      <c r="T60" s="34">
        <v>0</v>
      </c>
      <c r="U60" s="34">
        <f t="shared" si="9"/>
        <v>0</v>
      </c>
      <c r="V60" s="34">
        <v>0</v>
      </c>
      <c r="W60" s="34">
        <f t="shared" si="10"/>
        <v>0</v>
      </c>
      <c r="X60" s="34">
        <v>41200</v>
      </c>
      <c r="Y60" s="34">
        <f t="shared" si="11"/>
        <v>4.191677688472886</v>
      </c>
      <c r="Z60" s="34">
        <v>67196</v>
      </c>
      <c r="AA60" s="34">
        <f t="shared" si="12"/>
        <v>6.836504222199613</v>
      </c>
      <c r="AB60" s="34">
        <v>170211</v>
      </c>
      <c r="AC60" s="34">
        <f t="shared" si="13"/>
        <v>17.31722453962763</v>
      </c>
      <c r="AD60" s="34">
        <v>10682</v>
      </c>
      <c r="AE60" s="34">
        <f t="shared" si="14"/>
        <v>1.0867840065113439</v>
      </c>
      <c r="AF60" s="34">
        <v>253356</v>
      </c>
      <c r="AG60" s="34">
        <f t="shared" si="17"/>
        <v>25.776376030114967</v>
      </c>
      <c r="AH60" s="35">
        <f t="shared" si="16"/>
        <v>2081886</v>
      </c>
      <c r="AI60" s="34">
        <f t="shared" si="15"/>
        <v>211.81056058602096</v>
      </c>
    </row>
    <row r="61" spans="1:35" ht="13.5">
      <c r="A61" s="17">
        <v>59</v>
      </c>
      <c r="B61" s="50" t="s">
        <v>80</v>
      </c>
      <c r="C61" s="49">
        <v>5426</v>
      </c>
      <c r="D61" s="34">
        <v>263413</v>
      </c>
      <c r="E61" s="34">
        <f t="shared" si="1"/>
        <v>48.546443051971984</v>
      </c>
      <c r="F61" s="34">
        <v>0</v>
      </c>
      <c r="G61" s="34">
        <f t="shared" si="2"/>
        <v>0</v>
      </c>
      <c r="H61" s="34">
        <v>0</v>
      </c>
      <c r="I61" s="34">
        <f t="shared" si="3"/>
        <v>0</v>
      </c>
      <c r="J61" s="34">
        <v>124488</v>
      </c>
      <c r="K61" s="34">
        <f t="shared" si="4"/>
        <v>22.942867674161445</v>
      </c>
      <c r="L61" s="34">
        <v>52989</v>
      </c>
      <c r="M61" s="34">
        <f t="shared" si="5"/>
        <v>9.765757464061924</v>
      </c>
      <c r="N61" s="34">
        <v>0</v>
      </c>
      <c r="O61" s="34">
        <f t="shared" si="6"/>
        <v>0</v>
      </c>
      <c r="P61" s="34">
        <v>4663</v>
      </c>
      <c r="Q61" s="34">
        <f t="shared" si="7"/>
        <v>0.8593807593070402</v>
      </c>
      <c r="R61" s="34">
        <v>0</v>
      </c>
      <c r="S61" s="34">
        <f t="shared" si="8"/>
        <v>0</v>
      </c>
      <c r="T61" s="34">
        <v>0</v>
      </c>
      <c r="U61" s="34">
        <f t="shared" si="9"/>
        <v>0</v>
      </c>
      <c r="V61" s="34">
        <v>0</v>
      </c>
      <c r="W61" s="34">
        <f t="shared" si="10"/>
        <v>0</v>
      </c>
      <c r="X61" s="34">
        <v>159448</v>
      </c>
      <c r="Y61" s="34">
        <f t="shared" si="11"/>
        <v>29.385919646148174</v>
      </c>
      <c r="Z61" s="34">
        <v>54308</v>
      </c>
      <c r="AA61" s="34">
        <f t="shared" si="12"/>
        <v>10.008846295613711</v>
      </c>
      <c r="AB61" s="34">
        <v>0</v>
      </c>
      <c r="AC61" s="34">
        <f t="shared" si="13"/>
        <v>0</v>
      </c>
      <c r="AD61" s="34">
        <v>0</v>
      </c>
      <c r="AE61" s="34">
        <f t="shared" si="14"/>
        <v>0</v>
      </c>
      <c r="AF61" s="34">
        <v>6067</v>
      </c>
      <c r="AG61" s="34">
        <f t="shared" si="17"/>
        <v>1.1181349060081092</v>
      </c>
      <c r="AH61" s="35">
        <f t="shared" si="16"/>
        <v>665376</v>
      </c>
      <c r="AI61" s="34">
        <f>AH61/$C61</f>
        <v>122.62734979727239</v>
      </c>
    </row>
    <row r="62" spans="1:35" ht="13.5">
      <c r="A62" s="18">
        <v>60</v>
      </c>
      <c r="B62" s="52" t="s">
        <v>81</v>
      </c>
      <c r="C62" s="48">
        <v>6661</v>
      </c>
      <c r="D62" s="31">
        <v>554983</v>
      </c>
      <c r="E62" s="31">
        <f t="shared" si="1"/>
        <v>83.31827052995045</v>
      </c>
      <c r="F62" s="31">
        <v>0</v>
      </c>
      <c r="G62" s="31">
        <f t="shared" si="2"/>
        <v>0</v>
      </c>
      <c r="H62" s="31">
        <v>0</v>
      </c>
      <c r="I62" s="31">
        <f t="shared" si="3"/>
        <v>0</v>
      </c>
      <c r="J62" s="31">
        <v>408160</v>
      </c>
      <c r="K62" s="31">
        <f t="shared" si="4"/>
        <v>61.27608467197118</v>
      </c>
      <c r="L62" s="31">
        <v>296248</v>
      </c>
      <c r="M62" s="31">
        <f t="shared" si="5"/>
        <v>44.475003753190215</v>
      </c>
      <c r="N62" s="31">
        <v>0</v>
      </c>
      <c r="O62" s="31">
        <f t="shared" si="6"/>
        <v>0</v>
      </c>
      <c r="P62" s="31">
        <v>0</v>
      </c>
      <c r="Q62" s="31">
        <f t="shared" si="7"/>
        <v>0</v>
      </c>
      <c r="R62" s="31">
        <v>0</v>
      </c>
      <c r="S62" s="31">
        <f t="shared" si="8"/>
        <v>0</v>
      </c>
      <c r="T62" s="31">
        <v>0</v>
      </c>
      <c r="U62" s="31">
        <f t="shared" si="9"/>
        <v>0</v>
      </c>
      <c r="V62" s="31">
        <v>0</v>
      </c>
      <c r="W62" s="31">
        <f t="shared" si="10"/>
        <v>0</v>
      </c>
      <c r="X62" s="31">
        <v>44253</v>
      </c>
      <c r="Y62" s="31">
        <f t="shared" si="11"/>
        <v>6.643597057498874</v>
      </c>
      <c r="Z62" s="31">
        <v>54095</v>
      </c>
      <c r="AA62" s="31">
        <f t="shared" si="12"/>
        <v>8.121152980033028</v>
      </c>
      <c r="AB62" s="31">
        <v>121120</v>
      </c>
      <c r="AC62" s="31">
        <f t="shared" si="13"/>
        <v>18.183455937546913</v>
      </c>
      <c r="AD62" s="31">
        <v>9213</v>
      </c>
      <c r="AE62" s="31">
        <f t="shared" si="14"/>
        <v>1.383125656808287</v>
      </c>
      <c r="AF62" s="31">
        <v>40342</v>
      </c>
      <c r="AG62" s="31">
        <f t="shared" si="17"/>
        <v>6.056447980783666</v>
      </c>
      <c r="AH62" s="32">
        <f t="shared" si="16"/>
        <v>1528414</v>
      </c>
      <c r="AI62" s="31">
        <f t="shared" si="15"/>
        <v>229.4571385677826</v>
      </c>
    </row>
    <row r="63" spans="1:35" ht="13.5">
      <c r="A63" s="39">
        <v>61</v>
      </c>
      <c r="B63" s="51" t="s">
        <v>82</v>
      </c>
      <c r="C63" s="49">
        <v>3896</v>
      </c>
      <c r="D63" s="40">
        <v>1075856</v>
      </c>
      <c r="E63" s="40">
        <f t="shared" si="1"/>
        <v>276.14373716632446</v>
      </c>
      <c r="F63" s="40">
        <v>0</v>
      </c>
      <c r="G63" s="40">
        <f t="shared" si="2"/>
        <v>0</v>
      </c>
      <c r="H63" s="40">
        <v>0</v>
      </c>
      <c r="I63" s="40">
        <f t="shared" si="3"/>
        <v>0</v>
      </c>
      <c r="J63" s="40">
        <v>427038</v>
      </c>
      <c r="K63" s="40">
        <f t="shared" si="4"/>
        <v>109.60934291581108</v>
      </c>
      <c r="L63" s="40">
        <v>214391</v>
      </c>
      <c r="M63" s="40">
        <f t="shared" si="5"/>
        <v>55.028490759753595</v>
      </c>
      <c r="N63" s="40">
        <v>0</v>
      </c>
      <c r="O63" s="40">
        <f t="shared" si="6"/>
        <v>0</v>
      </c>
      <c r="P63" s="40">
        <v>26757</v>
      </c>
      <c r="Q63" s="40">
        <f t="shared" si="7"/>
        <v>6.867813141683778</v>
      </c>
      <c r="R63" s="40">
        <v>0</v>
      </c>
      <c r="S63" s="40">
        <f t="shared" si="8"/>
        <v>0</v>
      </c>
      <c r="T63" s="40">
        <v>0</v>
      </c>
      <c r="U63" s="40">
        <f t="shared" si="9"/>
        <v>0</v>
      </c>
      <c r="V63" s="40">
        <v>0</v>
      </c>
      <c r="W63" s="40">
        <f t="shared" si="10"/>
        <v>0</v>
      </c>
      <c r="X63" s="40">
        <v>12317</v>
      </c>
      <c r="Y63" s="40">
        <f t="shared" si="11"/>
        <v>3.161447638603696</v>
      </c>
      <c r="Z63" s="40">
        <v>66775</v>
      </c>
      <c r="AA63" s="40">
        <f t="shared" si="12"/>
        <v>17.139373716632445</v>
      </c>
      <c r="AB63" s="40">
        <v>178730</v>
      </c>
      <c r="AC63" s="40">
        <f t="shared" si="13"/>
        <v>45.875256673511295</v>
      </c>
      <c r="AD63" s="40">
        <v>7752</v>
      </c>
      <c r="AE63" s="40">
        <f t="shared" si="14"/>
        <v>1.9897330595482545</v>
      </c>
      <c r="AF63" s="40">
        <v>85128</v>
      </c>
      <c r="AG63" s="40">
        <f t="shared" si="17"/>
        <v>21.850102669404517</v>
      </c>
      <c r="AH63" s="35">
        <f t="shared" si="16"/>
        <v>2094744</v>
      </c>
      <c r="AI63" s="40">
        <f t="shared" si="15"/>
        <v>537.6652977412731</v>
      </c>
    </row>
    <row r="64" spans="1:35" ht="13.5">
      <c r="A64" s="17">
        <v>62</v>
      </c>
      <c r="B64" s="50" t="s">
        <v>83</v>
      </c>
      <c r="C64" s="49">
        <v>2195</v>
      </c>
      <c r="D64" s="34">
        <v>75692</v>
      </c>
      <c r="E64" s="34">
        <f t="shared" si="1"/>
        <v>34.48382687927107</v>
      </c>
      <c r="F64" s="34">
        <v>0</v>
      </c>
      <c r="G64" s="34">
        <f t="shared" si="2"/>
        <v>0</v>
      </c>
      <c r="H64" s="34">
        <v>0</v>
      </c>
      <c r="I64" s="34">
        <f t="shared" si="3"/>
        <v>0</v>
      </c>
      <c r="J64" s="34">
        <v>60418</v>
      </c>
      <c r="K64" s="34">
        <f t="shared" si="4"/>
        <v>27.525284738041</v>
      </c>
      <c r="L64" s="34">
        <v>0</v>
      </c>
      <c r="M64" s="34">
        <f t="shared" si="5"/>
        <v>0</v>
      </c>
      <c r="N64" s="34">
        <v>0</v>
      </c>
      <c r="O64" s="34">
        <f t="shared" si="6"/>
        <v>0</v>
      </c>
      <c r="P64" s="34">
        <v>0</v>
      </c>
      <c r="Q64" s="34">
        <f t="shared" si="7"/>
        <v>0</v>
      </c>
      <c r="R64" s="34">
        <v>0</v>
      </c>
      <c r="S64" s="34">
        <f t="shared" si="8"/>
        <v>0</v>
      </c>
      <c r="T64" s="34">
        <v>35</v>
      </c>
      <c r="U64" s="34">
        <f t="shared" si="9"/>
        <v>0.015945330296127564</v>
      </c>
      <c r="V64" s="34">
        <v>0</v>
      </c>
      <c r="W64" s="34">
        <f t="shared" si="10"/>
        <v>0</v>
      </c>
      <c r="X64" s="34">
        <v>49336</v>
      </c>
      <c r="Y64" s="34">
        <f t="shared" si="11"/>
        <v>22.47653758542141</v>
      </c>
      <c r="Z64" s="34">
        <v>23350</v>
      </c>
      <c r="AA64" s="34">
        <f t="shared" si="12"/>
        <v>10.637813211845103</v>
      </c>
      <c r="AB64" s="34">
        <v>0</v>
      </c>
      <c r="AC64" s="34">
        <f t="shared" si="13"/>
        <v>0</v>
      </c>
      <c r="AD64" s="34">
        <v>1573</v>
      </c>
      <c r="AE64" s="34">
        <f t="shared" si="14"/>
        <v>0.7166287015945331</v>
      </c>
      <c r="AF64" s="34">
        <v>29700</v>
      </c>
      <c r="AG64" s="34">
        <f t="shared" si="17"/>
        <v>13.530751708428246</v>
      </c>
      <c r="AH64" s="35">
        <f t="shared" si="16"/>
        <v>240104</v>
      </c>
      <c r="AI64" s="34">
        <f t="shared" si="15"/>
        <v>109.38678815489749</v>
      </c>
    </row>
    <row r="65" spans="1:35" ht="13.5">
      <c r="A65" s="17">
        <v>63</v>
      </c>
      <c r="B65" s="50" t="s">
        <v>84</v>
      </c>
      <c r="C65" s="49">
        <v>2137</v>
      </c>
      <c r="D65" s="34">
        <v>326614</v>
      </c>
      <c r="E65" s="34">
        <f t="shared" si="1"/>
        <v>152.83762283575106</v>
      </c>
      <c r="F65" s="34">
        <v>0</v>
      </c>
      <c r="G65" s="34">
        <f t="shared" si="2"/>
        <v>0</v>
      </c>
      <c r="H65" s="34">
        <v>0</v>
      </c>
      <c r="I65" s="34">
        <f t="shared" si="3"/>
        <v>0</v>
      </c>
      <c r="J65" s="34">
        <v>97431</v>
      </c>
      <c r="K65" s="34">
        <f t="shared" si="4"/>
        <v>45.5924192793636</v>
      </c>
      <c r="L65" s="34">
        <v>4856</v>
      </c>
      <c r="M65" s="34">
        <f t="shared" si="5"/>
        <v>2.2723444080486663</v>
      </c>
      <c r="N65" s="34">
        <v>0</v>
      </c>
      <c r="O65" s="34">
        <f t="shared" si="6"/>
        <v>0</v>
      </c>
      <c r="P65" s="34">
        <v>0</v>
      </c>
      <c r="Q65" s="34">
        <f t="shared" si="7"/>
        <v>0</v>
      </c>
      <c r="R65" s="34">
        <v>0</v>
      </c>
      <c r="S65" s="34">
        <f t="shared" si="8"/>
        <v>0</v>
      </c>
      <c r="T65" s="34">
        <v>5</v>
      </c>
      <c r="U65" s="34">
        <f t="shared" si="9"/>
        <v>0.002339728591483388</v>
      </c>
      <c r="V65" s="34">
        <v>0</v>
      </c>
      <c r="W65" s="34">
        <f t="shared" si="10"/>
        <v>0</v>
      </c>
      <c r="X65" s="34">
        <v>9555</v>
      </c>
      <c r="Y65" s="34">
        <f t="shared" si="11"/>
        <v>4.471221338324755</v>
      </c>
      <c r="Z65" s="34">
        <v>48734</v>
      </c>
      <c r="AA65" s="34">
        <f t="shared" si="12"/>
        <v>22.804866635470287</v>
      </c>
      <c r="AB65" s="34">
        <v>0</v>
      </c>
      <c r="AC65" s="34">
        <f t="shared" si="13"/>
        <v>0</v>
      </c>
      <c r="AD65" s="34">
        <v>2210</v>
      </c>
      <c r="AE65" s="34">
        <f t="shared" si="14"/>
        <v>1.0341600374356574</v>
      </c>
      <c r="AF65" s="34">
        <v>19674</v>
      </c>
      <c r="AG65" s="34">
        <f t="shared" si="17"/>
        <v>9.206364061768834</v>
      </c>
      <c r="AH65" s="35">
        <f t="shared" si="16"/>
        <v>509079</v>
      </c>
      <c r="AI65" s="34">
        <f t="shared" si="15"/>
        <v>238.22133832475433</v>
      </c>
    </row>
    <row r="66" spans="1:35" ht="13.5">
      <c r="A66" s="17">
        <v>64</v>
      </c>
      <c r="B66" s="50" t="s">
        <v>85</v>
      </c>
      <c r="C66" s="49">
        <v>2507</v>
      </c>
      <c r="D66" s="34">
        <v>212682</v>
      </c>
      <c r="E66" s="34">
        <f t="shared" si="1"/>
        <v>84.83526126844835</v>
      </c>
      <c r="F66" s="34">
        <v>0</v>
      </c>
      <c r="G66" s="34">
        <f t="shared" si="2"/>
        <v>0</v>
      </c>
      <c r="H66" s="34">
        <v>0</v>
      </c>
      <c r="I66" s="34">
        <f t="shared" si="3"/>
        <v>0</v>
      </c>
      <c r="J66" s="34">
        <v>112472</v>
      </c>
      <c r="K66" s="34">
        <f t="shared" si="4"/>
        <v>44.8631830873554</v>
      </c>
      <c r="L66" s="34">
        <v>0</v>
      </c>
      <c r="M66" s="34">
        <f t="shared" si="5"/>
        <v>0</v>
      </c>
      <c r="N66" s="34">
        <v>0</v>
      </c>
      <c r="O66" s="34">
        <f t="shared" si="6"/>
        <v>0</v>
      </c>
      <c r="P66" s="34">
        <v>0</v>
      </c>
      <c r="Q66" s="34">
        <f t="shared" si="7"/>
        <v>0</v>
      </c>
      <c r="R66" s="34">
        <v>0</v>
      </c>
      <c r="S66" s="34">
        <f t="shared" si="8"/>
        <v>0</v>
      </c>
      <c r="T66" s="34">
        <v>0</v>
      </c>
      <c r="U66" s="34">
        <f t="shared" si="9"/>
        <v>0</v>
      </c>
      <c r="V66" s="34">
        <v>0</v>
      </c>
      <c r="W66" s="34">
        <f t="shared" si="10"/>
        <v>0</v>
      </c>
      <c r="X66" s="34">
        <v>10644</v>
      </c>
      <c r="Y66" s="34">
        <f t="shared" si="11"/>
        <v>4.24571200638213</v>
      </c>
      <c r="Z66" s="34">
        <v>43404</v>
      </c>
      <c r="AA66" s="34">
        <f t="shared" si="12"/>
        <v>17.313123254886317</v>
      </c>
      <c r="AB66" s="34">
        <v>1686</v>
      </c>
      <c r="AC66" s="34">
        <f t="shared" si="13"/>
        <v>0.6725169525329079</v>
      </c>
      <c r="AD66" s="34">
        <v>2346</v>
      </c>
      <c r="AE66" s="34">
        <f t="shared" si="14"/>
        <v>0.9357798165137615</v>
      </c>
      <c r="AF66" s="34">
        <v>39171</v>
      </c>
      <c r="AG66" s="34">
        <f t="shared" si="17"/>
        <v>15.624650977263661</v>
      </c>
      <c r="AH66" s="35">
        <f t="shared" si="16"/>
        <v>422405</v>
      </c>
      <c r="AI66" s="34">
        <f t="shared" si="15"/>
        <v>168.49022736338253</v>
      </c>
    </row>
    <row r="67" spans="1:35" ht="13.5">
      <c r="A67" s="18">
        <v>65</v>
      </c>
      <c r="B67" s="52" t="s">
        <v>86</v>
      </c>
      <c r="C67" s="48">
        <v>8593</v>
      </c>
      <c r="D67" s="31">
        <v>851992</v>
      </c>
      <c r="E67" s="31">
        <f t="shared" si="1"/>
        <v>99.14954032351915</v>
      </c>
      <c r="F67" s="31">
        <v>5466</v>
      </c>
      <c r="G67" s="31">
        <f t="shared" si="2"/>
        <v>0.6360991504713138</v>
      </c>
      <c r="H67" s="31">
        <v>0</v>
      </c>
      <c r="I67" s="31">
        <f t="shared" si="3"/>
        <v>0</v>
      </c>
      <c r="J67" s="31">
        <v>386122</v>
      </c>
      <c r="K67" s="31">
        <f t="shared" si="4"/>
        <v>44.93448155475387</v>
      </c>
      <c r="L67" s="31">
        <v>181417</v>
      </c>
      <c r="M67" s="31">
        <f t="shared" si="5"/>
        <v>21.112184336087513</v>
      </c>
      <c r="N67" s="31">
        <v>0</v>
      </c>
      <c r="O67" s="31">
        <f t="shared" si="6"/>
        <v>0</v>
      </c>
      <c r="P67" s="31">
        <v>0</v>
      </c>
      <c r="Q67" s="31">
        <f t="shared" si="7"/>
        <v>0</v>
      </c>
      <c r="R67" s="31">
        <v>0</v>
      </c>
      <c r="S67" s="31">
        <f t="shared" si="8"/>
        <v>0</v>
      </c>
      <c r="T67" s="31">
        <v>0</v>
      </c>
      <c r="U67" s="31">
        <f t="shared" si="9"/>
        <v>0</v>
      </c>
      <c r="V67" s="31">
        <v>11850</v>
      </c>
      <c r="W67" s="31">
        <f t="shared" si="10"/>
        <v>1.3790294425695333</v>
      </c>
      <c r="X67" s="31">
        <v>239142</v>
      </c>
      <c r="Y67" s="31">
        <f t="shared" si="11"/>
        <v>27.82986151518678</v>
      </c>
      <c r="Z67" s="31">
        <v>77404</v>
      </c>
      <c r="AA67" s="31">
        <f t="shared" si="12"/>
        <v>9.007797044105667</v>
      </c>
      <c r="AB67" s="31">
        <v>202356</v>
      </c>
      <c r="AC67" s="31">
        <f t="shared" si="13"/>
        <v>23.54893517979751</v>
      </c>
      <c r="AD67" s="31">
        <v>15745</v>
      </c>
      <c r="AE67" s="31">
        <f t="shared" si="14"/>
        <v>1.83230536483184</v>
      </c>
      <c r="AF67" s="31">
        <v>113186</v>
      </c>
      <c r="AG67" s="31">
        <f aca="true" t="shared" si="18" ref="AG67:AG73">AF67/$C67</f>
        <v>13.171884091702548</v>
      </c>
      <c r="AH67" s="32">
        <f t="shared" si="16"/>
        <v>2084680</v>
      </c>
      <c r="AI67" s="31">
        <f t="shared" si="15"/>
        <v>242.6021180030257</v>
      </c>
    </row>
    <row r="68" spans="1:35" ht="13.5">
      <c r="A68" s="39">
        <v>66</v>
      </c>
      <c r="B68" s="51" t="s">
        <v>96</v>
      </c>
      <c r="C68" s="49">
        <v>2108</v>
      </c>
      <c r="D68" s="40">
        <v>243851</v>
      </c>
      <c r="E68" s="40">
        <f aca="true" t="shared" si="19" ref="E68:E73">D68/$C68</f>
        <v>115.67884250474383</v>
      </c>
      <c r="F68" s="40">
        <v>0</v>
      </c>
      <c r="G68" s="40">
        <f aca="true" t="shared" si="20" ref="G68:G73">F68/$C68</f>
        <v>0</v>
      </c>
      <c r="H68" s="40">
        <v>0</v>
      </c>
      <c r="I68" s="40">
        <f aca="true" t="shared" si="21" ref="I68:I73">H68/$C68</f>
        <v>0</v>
      </c>
      <c r="J68" s="40">
        <v>152999</v>
      </c>
      <c r="K68" s="40">
        <f aca="true" t="shared" si="22" ref="K68:K73">J68/$C68</f>
        <v>72.58017077798861</v>
      </c>
      <c r="L68" s="40">
        <v>0</v>
      </c>
      <c r="M68" s="40">
        <f aca="true" t="shared" si="23" ref="M68:M73">L68/$C68</f>
        <v>0</v>
      </c>
      <c r="N68" s="40">
        <v>0</v>
      </c>
      <c r="O68" s="40">
        <f aca="true" t="shared" si="24" ref="O68:O73">N68/$C68</f>
        <v>0</v>
      </c>
      <c r="P68" s="40">
        <v>0</v>
      </c>
      <c r="Q68" s="40">
        <f aca="true" t="shared" si="25" ref="Q68:Q73">P68/$C68</f>
        <v>0</v>
      </c>
      <c r="R68" s="40">
        <v>0</v>
      </c>
      <c r="S68" s="40">
        <f aca="true" t="shared" si="26" ref="S68:S73">R68/$C68</f>
        <v>0</v>
      </c>
      <c r="T68" s="40">
        <v>1100</v>
      </c>
      <c r="U68" s="40">
        <f aca="true" t="shared" si="27" ref="U68:U73">T68/$C68</f>
        <v>0.5218216318785579</v>
      </c>
      <c r="V68" s="40">
        <v>0</v>
      </c>
      <c r="W68" s="40">
        <f aca="true" t="shared" si="28" ref="W68:W73">V68/$C68</f>
        <v>0</v>
      </c>
      <c r="X68" s="40">
        <v>41472</v>
      </c>
      <c r="Y68" s="40">
        <f aca="true" t="shared" si="29" ref="Y68:Y73">X68/$C68</f>
        <v>19.673624288425046</v>
      </c>
      <c r="Z68" s="40">
        <v>42137</v>
      </c>
      <c r="AA68" s="40">
        <f aca="true" t="shared" si="30" ref="AA68:AA73">Z68/$C68</f>
        <v>19.98908918406072</v>
      </c>
      <c r="AB68" s="40">
        <v>399138</v>
      </c>
      <c r="AC68" s="40">
        <f aca="true" t="shared" si="31" ref="AC68:AC73">AB68/$C68</f>
        <v>189.34440227703985</v>
      </c>
      <c r="AD68" s="40">
        <v>7504</v>
      </c>
      <c r="AE68" s="40">
        <f aca="true" t="shared" si="32" ref="AE68:AE73">AD68/$C68</f>
        <v>3.55977229601518</v>
      </c>
      <c r="AF68" s="40">
        <v>36469</v>
      </c>
      <c r="AG68" s="40">
        <f t="shared" si="18"/>
        <v>17.300284629981025</v>
      </c>
      <c r="AH68" s="35">
        <f t="shared" si="16"/>
        <v>924670</v>
      </c>
      <c r="AI68" s="40">
        <f>AH68/$C68</f>
        <v>438.6480075901328</v>
      </c>
    </row>
    <row r="69" spans="1:35" ht="13.5">
      <c r="A69" s="17">
        <v>67</v>
      </c>
      <c r="B69" s="50" t="s">
        <v>116</v>
      </c>
      <c r="C69" s="49">
        <v>5335</v>
      </c>
      <c r="D69" s="34">
        <v>892949</v>
      </c>
      <c r="E69" s="34">
        <f t="shared" si="19"/>
        <v>167.37563261480787</v>
      </c>
      <c r="F69" s="34">
        <v>0</v>
      </c>
      <c r="G69" s="34">
        <f t="shared" si="20"/>
        <v>0</v>
      </c>
      <c r="H69" s="34">
        <v>0</v>
      </c>
      <c r="I69" s="34">
        <f t="shared" si="21"/>
        <v>0</v>
      </c>
      <c r="J69" s="34">
        <v>470738</v>
      </c>
      <c r="K69" s="34">
        <f t="shared" si="22"/>
        <v>88.23580131208998</v>
      </c>
      <c r="L69" s="34">
        <v>108437</v>
      </c>
      <c r="M69" s="34">
        <f t="shared" si="23"/>
        <v>20.325585754451733</v>
      </c>
      <c r="N69" s="34">
        <v>0</v>
      </c>
      <c r="O69" s="34">
        <f t="shared" si="24"/>
        <v>0</v>
      </c>
      <c r="P69" s="34">
        <v>3809</v>
      </c>
      <c r="Q69" s="34">
        <f t="shared" si="25"/>
        <v>0.7139643861293345</v>
      </c>
      <c r="R69" s="34">
        <v>0</v>
      </c>
      <c r="S69" s="34">
        <f t="shared" si="26"/>
        <v>0</v>
      </c>
      <c r="T69" s="34">
        <v>0</v>
      </c>
      <c r="U69" s="34">
        <f t="shared" si="27"/>
        <v>0</v>
      </c>
      <c r="V69" s="34">
        <v>36</v>
      </c>
      <c r="W69" s="34">
        <f t="shared" si="28"/>
        <v>0.006747891283973758</v>
      </c>
      <c r="X69" s="34">
        <v>92628</v>
      </c>
      <c r="Y69" s="34">
        <f t="shared" si="29"/>
        <v>17.36232427366448</v>
      </c>
      <c r="Z69" s="34">
        <v>11000</v>
      </c>
      <c r="AA69" s="34">
        <f t="shared" si="30"/>
        <v>2.0618556701030926</v>
      </c>
      <c r="AB69" s="34">
        <v>1121832</v>
      </c>
      <c r="AC69" s="34">
        <f t="shared" si="31"/>
        <v>210.27778819119024</v>
      </c>
      <c r="AD69" s="34">
        <v>14082</v>
      </c>
      <c r="AE69" s="34">
        <f t="shared" si="32"/>
        <v>2.6395501405810684</v>
      </c>
      <c r="AF69" s="34">
        <v>291434</v>
      </c>
      <c r="AG69" s="34">
        <f t="shared" si="18"/>
        <v>54.62680412371134</v>
      </c>
      <c r="AH69" s="35">
        <f>D69+F69+H69+J69+L69+N69+P69+R69+T69+V69+X69+Z69+AB69+AD69+AF69</f>
        <v>3006945</v>
      </c>
      <c r="AI69" s="34">
        <f t="shared" si="15"/>
        <v>563.6260543580131</v>
      </c>
    </row>
    <row r="70" spans="1:35" ht="13.5">
      <c r="A70" s="17">
        <v>68</v>
      </c>
      <c r="B70" s="50" t="s">
        <v>117</v>
      </c>
      <c r="C70" s="49">
        <v>1753</v>
      </c>
      <c r="D70" s="34">
        <v>361525</v>
      </c>
      <c r="E70" s="34">
        <f t="shared" si="19"/>
        <v>206.23217341699942</v>
      </c>
      <c r="F70" s="34">
        <v>0</v>
      </c>
      <c r="G70" s="34">
        <f t="shared" si="20"/>
        <v>0</v>
      </c>
      <c r="H70" s="34">
        <v>0</v>
      </c>
      <c r="I70" s="34">
        <f t="shared" si="21"/>
        <v>0</v>
      </c>
      <c r="J70" s="34">
        <v>53964</v>
      </c>
      <c r="K70" s="34">
        <f t="shared" si="22"/>
        <v>30.78379920136908</v>
      </c>
      <c r="L70" s="34">
        <v>31844</v>
      </c>
      <c r="M70" s="34">
        <f t="shared" si="23"/>
        <v>18.165430690245294</v>
      </c>
      <c r="N70" s="34">
        <v>72</v>
      </c>
      <c r="O70" s="34">
        <f t="shared" si="24"/>
        <v>0.04107244723331432</v>
      </c>
      <c r="P70" s="34">
        <v>0</v>
      </c>
      <c r="Q70" s="34">
        <f t="shared" si="25"/>
        <v>0</v>
      </c>
      <c r="R70" s="34">
        <v>0</v>
      </c>
      <c r="S70" s="34">
        <f t="shared" si="26"/>
        <v>0</v>
      </c>
      <c r="T70" s="34">
        <v>0</v>
      </c>
      <c r="U70" s="34">
        <f t="shared" si="27"/>
        <v>0</v>
      </c>
      <c r="V70" s="34">
        <v>0</v>
      </c>
      <c r="W70" s="34">
        <f t="shared" si="28"/>
        <v>0</v>
      </c>
      <c r="X70" s="34">
        <v>27108</v>
      </c>
      <c r="Y70" s="34">
        <f t="shared" si="29"/>
        <v>15.463776383342841</v>
      </c>
      <c r="Z70" s="34">
        <v>53500</v>
      </c>
      <c r="AA70" s="34">
        <f t="shared" si="30"/>
        <v>30.51911009697661</v>
      </c>
      <c r="AB70" s="34">
        <v>87544</v>
      </c>
      <c r="AC70" s="34">
        <f t="shared" si="31"/>
        <v>49.93953223046206</v>
      </c>
      <c r="AD70" s="34">
        <v>12427</v>
      </c>
      <c r="AE70" s="34">
        <f t="shared" si="32"/>
        <v>7.088990302338848</v>
      </c>
      <c r="AF70" s="34">
        <v>18941</v>
      </c>
      <c r="AG70" s="34">
        <f t="shared" si="18"/>
        <v>10.804905875641756</v>
      </c>
      <c r="AH70" s="35">
        <f>D70+F70+H70+J70+L70+N70+P70+R70+T70+V70+X70+Z70+AB70+AD70+AF70</f>
        <v>646925</v>
      </c>
      <c r="AI70" s="34">
        <f>AH70/$C70</f>
        <v>369.03879064460926</v>
      </c>
    </row>
    <row r="71" spans="1:35" ht="13.5">
      <c r="A71" s="17">
        <v>69</v>
      </c>
      <c r="B71" s="50" t="s">
        <v>118</v>
      </c>
      <c r="C71" s="49">
        <v>4315</v>
      </c>
      <c r="D71" s="34">
        <v>4202544</v>
      </c>
      <c r="E71" s="34">
        <f t="shared" si="19"/>
        <v>973.9383545770568</v>
      </c>
      <c r="F71" s="34">
        <v>0</v>
      </c>
      <c r="G71" s="34">
        <f t="shared" si="20"/>
        <v>0</v>
      </c>
      <c r="H71" s="34">
        <v>0</v>
      </c>
      <c r="I71" s="34">
        <f t="shared" si="21"/>
        <v>0</v>
      </c>
      <c r="J71" s="34">
        <v>212454</v>
      </c>
      <c r="K71" s="34">
        <f t="shared" si="22"/>
        <v>49.23615295480881</v>
      </c>
      <c r="L71" s="34">
        <v>75821</v>
      </c>
      <c r="M71" s="34">
        <f t="shared" si="23"/>
        <v>17.57149478563152</v>
      </c>
      <c r="N71" s="34">
        <v>0</v>
      </c>
      <c r="O71" s="34">
        <f t="shared" si="24"/>
        <v>0</v>
      </c>
      <c r="P71" s="34">
        <v>0</v>
      </c>
      <c r="Q71" s="34">
        <f t="shared" si="25"/>
        <v>0</v>
      </c>
      <c r="R71" s="34">
        <v>0</v>
      </c>
      <c r="S71" s="34">
        <f t="shared" si="26"/>
        <v>0</v>
      </c>
      <c r="T71" s="34">
        <v>0</v>
      </c>
      <c r="U71" s="34">
        <f t="shared" si="27"/>
        <v>0</v>
      </c>
      <c r="V71" s="34">
        <v>0</v>
      </c>
      <c r="W71" s="34">
        <f t="shared" si="28"/>
        <v>0</v>
      </c>
      <c r="X71" s="34">
        <v>53029</v>
      </c>
      <c r="Y71" s="34">
        <f t="shared" si="29"/>
        <v>12.289455388180764</v>
      </c>
      <c r="Z71" s="34">
        <v>58215</v>
      </c>
      <c r="AA71" s="34">
        <f t="shared" si="30"/>
        <v>13.491309385863268</v>
      </c>
      <c r="AB71" s="34">
        <v>146244</v>
      </c>
      <c r="AC71" s="34">
        <f t="shared" si="31"/>
        <v>33.89200463499421</v>
      </c>
      <c r="AD71" s="34">
        <v>10591</v>
      </c>
      <c r="AE71" s="34">
        <f t="shared" si="32"/>
        <v>2.4544611819235227</v>
      </c>
      <c r="AF71" s="34">
        <v>23965</v>
      </c>
      <c r="AG71" s="34">
        <f t="shared" si="18"/>
        <v>5.55388180764774</v>
      </c>
      <c r="AH71" s="35">
        <f>D71+F71+H71+J71+L71+N71+P71+R71+T71+V71+X71+Z71+AB71+AD71+AF71</f>
        <v>4782863</v>
      </c>
      <c r="AI71" s="34">
        <f>AH71/$C71</f>
        <v>1108.4271147161066</v>
      </c>
    </row>
    <row r="72" spans="1:35" s="30" customFormat="1" ht="12.75" customHeight="1">
      <c r="A72" s="17">
        <v>396</v>
      </c>
      <c r="B72" s="50" t="s">
        <v>119</v>
      </c>
      <c r="C72" s="49">
        <v>33393</v>
      </c>
      <c r="D72" s="34">
        <v>34122363</v>
      </c>
      <c r="E72" s="34">
        <f t="shared" si="19"/>
        <v>1021.8417931901896</v>
      </c>
      <c r="F72" s="34">
        <v>0</v>
      </c>
      <c r="G72" s="34">
        <f t="shared" si="20"/>
        <v>0</v>
      </c>
      <c r="H72" s="34">
        <v>0</v>
      </c>
      <c r="I72" s="34">
        <f t="shared" si="21"/>
        <v>0</v>
      </c>
      <c r="J72" s="34">
        <v>0</v>
      </c>
      <c r="K72" s="34">
        <f t="shared" si="22"/>
        <v>0</v>
      </c>
      <c r="L72" s="34">
        <v>730</v>
      </c>
      <c r="M72" s="34">
        <f t="shared" si="23"/>
        <v>0.021860869044410505</v>
      </c>
      <c r="N72" s="34">
        <v>0</v>
      </c>
      <c r="O72" s="34">
        <f t="shared" si="24"/>
        <v>0</v>
      </c>
      <c r="P72" s="34">
        <v>0</v>
      </c>
      <c r="Q72" s="34">
        <f t="shared" si="25"/>
        <v>0</v>
      </c>
      <c r="R72" s="34">
        <v>310242</v>
      </c>
      <c r="S72" s="34">
        <f t="shared" si="26"/>
        <v>9.290629772706854</v>
      </c>
      <c r="T72" s="34">
        <v>6149</v>
      </c>
      <c r="U72" s="34">
        <f t="shared" si="27"/>
        <v>0.18414038870421945</v>
      </c>
      <c r="V72" s="34">
        <v>1549482</v>
      </c>
      <c r="W72" s="34">
        <f t="shared" si="28"/>
        <v>46.40140149133052</v>
      </c>
      <c r="X72" s="34">
        <v>604614</v>
      </c>
      <c r="Y72" s="34">
        <f t="shared" si="29"/>
        <v>18.106010241667416</v>
      </c>
      <c r="Z72" s="34">
        <v>500105</v>
      </c>
      <c r="AA72" s="34">
        <f t="shared" si="30"/>
        <v>14.976342347198514</v>
      </c>
      <c r="AB72" s="34">
        <v>-3713</v>
      </c>
      <c r="AC72" s="34">
        <f t="shared" si="31"/>
        <v>-0.11119096816698111</v>
      </c>
      <c r="AD72" s="34">
        <v>134041</v>
      </c>
      <c r="AE72" s="34">
        <f t="shared" si="32"/>
        <v>4.014044859701135</v>
      </c>
      <c r="AF72" s="34">
        <v>275326</v>
      </c>
      <c r="AG72" s="34">
        <f>AF72/$C72</f>
        <v>8.245021411673106</v>
      </c>
      <c r="AH72" s="35">
        <f>D72+F72+H72+J72+L72+N72+P72+R72+T72+V72+X72+Z72+AB72+AD72+AF72</f>
        <v>37499339</v>
      </c>
      <c r="AI72" s="34">
        <f>AH72/$C72</f>
        <v>1122.9700536040486</v>
      </c>
    </row>
    <row r="73" spans="1:35" ht="13.5">
      <c r="A73" s="24"/>
      <c r="B73" s="25" t="s">
        <v>120</v>
      </c>
      <c r="C73" s="37">
        <f>SUM(C3:C72)</f>
        <v>694120</v>
      </c>
      <c r="D73" s="16">
        <f>SUM(D3:D72)</f>
        <v>151460968</v>
      </c>
      <c r="E73" s="16">
        <f t="shared" si="19"/>
        <v>218.20573964156054</v>
      </c>
      <c r="F73" s="16">
        <f>SUM(F3:F72)</f>
        <v>3947778</v>
      </c>
      <c r="G73" s="16">
        <f t="shared" si="20"/>
        <v>5.687457500144068</v>
      </c>
      <c r="H73" s="16">
        <f>SUM(H3:H72)</f>
        <v>3144449</v>
      </c>
      <c r="I73" s="16">
        <f t="shared" si="21"/>
        <v>4.530123033481242</v>
      </c>
      <c r="J73" s="16">
        <f>SUM(J3:J72)</f>
        <v>39205631</v>
      </c>
      <c r="K73" s="16">
        <f t="shared" si="22"/>
        <v>56.48249726272115</v>
      </c>
      <c r="L73" s="16">
        <f>SUM(L3:L72)</f>
        <v>29306781</v>
      </c>
      <c r="M73" s="16">
        <f t="shared" si="23"/>
        <v>42.22149052037112</v>
      </c>
      <c r="N73" s="16">
        <f>SUM(N3:N72)</f>
        <v>5662</v>
      </c>
      <c r="O73" s="16">
        <f t="shared" si="24"/>
        <v>0.008157090992911889</v>
      </c>
      <c r="P73" s="16">
        <f>SUM(P3:P72)</f>
        <v>1367607</v>
      </c>
      <c r="Q73" s="16">
        <f t="shared" si="25"/>
        <v>1.9702745922895177</v>
      </c>
      <c r="R73" s="16">
        <f>SUM(R3:R72)</f>
        <v>651979</v>
      </c>
      <c r="S73" s="16">
        <f t="shared" si="26"/>
        <v>0.9392885956318792</v>
      </c>
      <c r="T73" s="16">
        <f>SUM(T3:T72)</f>
        <v>556746</v>
      </c>
      <c r="U73" s="16">
        <f t="shared" si="27"/>
        <v>0.802088975969573</v>
      </c>
      <c r="V73" s="16">
        <f>SUM(V3:V72)</f>
        <v>1615755</v>
      </c>
      <c r="W73" s="16">
        <f t="shared" si="28"/>
        <v>2.327774736356826</v>
      </c>
      <c r="X73" s="16">
        <f>SUM(X3:X72)</f>
        <v>10798279</v>
      </c>
      <c r="Y73" s="16">
        <f t="shared" si="29"/>
        <v>15.556789892237653</v>
      </c>
      <c r="Z73" s="16">
        <f>SUM(Z3:Z72)</f>
        <v>5473071</v>
      </c>
      <c r="AA73" s="16">
        <f t="shared" si="30"/>
        <v>7.884906068115023</v>
      </c>
      <c r="AB73" s="16">
        <f>SUM(AB3:AB72)</f>
        <v>32857739</v>
      </c>
      <c r="AC73" s="16">
        <f t="shared" si="31"/>
        <v>47.33726012793177</v>
      </c>
      <c r="AD73" s="16">
        <f>SUM(AD3:AD72)</f>
        <v>1425843</v>
      </c>
      <c r="AE73" s="16">
        <f t="shared" si="32"/>
        <v>2.0541736299198985</v>
      </c>
      <c r="AF73" s="16">
        <f>SUM(AF3:AF72)</f>
        <v>14472159</v>
      </c>
      <c r="AG73" s="16">
        <f t="shared" si="18"/>
        <v>20.84964991644096</v>
      </c>
      <c r="AH73" s="28">
        <f>SUM(AH3:AH72)</f>
        <v>296290447</v>
      </c>
      <c r="AI73" s="16">
        <f>AH73/$C73</f>
        <v>426.8576715841641</v>
      </c>
    </row>
    <row r="74" spans="1:35" ht="13.5">
      <c r="A74" s="29"/>
      <c r="B74" s="8"/>
      <c r="C74" s="8"/>
      <c r="D74" s="8"/>
      <c r="E74" s="8"/>
      <c r="F74" s="8"/>
      <c r="G74" s="8"/>
      <c r="H74" s="8"/>
      <c r="I74" s="12"/>
      <c r="J74" s="8"/>
      <c r="K74" s="8"/>
      <c r="L74" s="8"/>
      <c r="M74" s="8"/>
      <c r="N74" s="8"/>
      <c r="O74" s="12"/>
      <c r="P74" s="8"/>
      <c r="Q74" s="8"/>
      <c r="R74" s="8"/>
      <c r="S74" s="8"/>
      <c r="T74" s="8"/>
      <c r="U74" s="12"/>
      <c r="V74" s="8"/>
      <c r="W74" s="8"/>
      <c r="X74" s="8"/>
      <c r="Y74" s="8"/>
      <c r="Z74" s="8"/>
      <c r="AA74" s="12"/>
      <c r="AB74" s="8"/>
      <c r="AC74" s="8"/>
      <c r="AD74" s="8"/>
      <c r="AE74" s="12"/>
      <c r="AF74" s="8"/>
      <c r="AG74" s="8"/>
      <c r="AH74" s="8"/>
      <c r="AI74" s="12"/>
    </row>
    <row r="75" spans="1:35" s="30" customFormat="1" ht="13.5">
      <c r="A75" s="17">
        <v>318001</v>
      </c>
      <c r="B75" s="33" t="s">
        <v>34</v>
      </c>
      <c r="C75" s="49">
        <v>1373</v>
      </c>
      <c r="D75" s="34">
        <v>13985</v>
      </c>
      <c r="E75" s="34">
        <f>D75/$C75</f>
        <v>10.18572469045885</v>
      </c>
      <c r="F75" s="34">
        <v>0</v>
      </c>
      <c r="G75" s="34">
        <f>F75/$C75</f>
        <v>0</v>
      </c>
      <c r="H75" s="34">
        <v>0</v>
      </c>
      <c r="I75" s="34">
        <f>H75/$C75</f>
        <v>0</v>
      </c>
      <c r="J75" s="34">
        <v>0</v>
      </c>
      <c r="K75" s="34">
        <f>J75/$C75</f>
        <v>0</v>
      </c>
      <c r="L75" s="34">
        <v>0</v>
      </c>
      <c r="M75" s="34">
        <f>L75/$C75</f>
        <v>0</v>
      </c>
      <c r="N75" s="34">
        <v>0</v>
      </c>
      <c r="O75" s="34">
        <f>N75/$C75</f>
        <v>0</v>
      </c>
      <c r="P75" s="34">
        <v>0</v>
      </c>
      <c r="Q75" s="34">
        <f>P75/$C75</f>
        <v>0</v>
      </c>
      <c r="R75" s="34">
        <v>0</v>
      </c>
      <c r="S75" s="34">
        <f>R75/$C75</f>
        <v>0</v>
      </c>
      <c r="T75" s="34">
        <v>0</v>
      </c>
      <c r="U75" s="34">
        <f>T75/$C75</f>
        <v>0</v>
      </c>
      <c r="V75" s="34">
        <v>0</v>
      </c>
      <c r="W75" s="34">
        <f>V75/$C75</f>
        <v>0</v>
      </c>
      <c r="X75" s="34">
        <v>0</v>
      </c>
      <c r="Y75" s="34">
        <f>X75/$C75</f>
        <v>0</v>
      </c>
      <c r="Z75" s="34">
        <v>15557</v>
      </c>
      <c r="AA75" s="34">
        <f>Z75/$C75</f>
        <v>11.330662782228696</v>
      </c>
      <c r="AB75" s="34">
        <v>12286</v>
      </c>
      <c r="AC75" s="34">
        <f>AB75/$C75</f>
        <v>8.9482884195193</v>
      </c>
      <c r="AD75" s="34">
        <v>16</v>
      </c>
      <c r="AE75" s="34">
        <f>AD75/$C75</f>
        <v>0.011653313911143482</v>
      </c>
      <c r="AF75" s="34">
        <v>0</v>
      </c>
      <c r="AG75" s="34">
        <f>AF75/$C75</f>
        <v>0</v>
      </c>
      <c r="AH75" s="35">
        <f>D75+F75+H75+J75+L75+N75+P75+R75+T75+V75+X75+Z75+AB75+AD75+AF75</f>
        <v>41844</v>
      </c>
      <c r="AI75" s="34">
        <f>AH75/$C75</f>
        <v>30.47632920611799</v>
      </c>
    </row>
    <row r="76" spans="1:35" ht="13.5">
      <c r="A76" s="13">
        <v>319001</v>
      </c>
      <c r="B76" s="27" t="s">
        <v>35</v>
      </c>
      <c r="C76" s="48">
        <v>402</v>
      </c>
      <c r="D76" s="31">
        <v>2500</v>
      </c>
      <c r="E76" s="31">
        <f>D76/$C76</f>
        <v>6.218905472636816</v>
      </c>
      <c r="F76" s="31">
        <v>0</v>
      </c>
      <c r="G76" s="31">
        <f>F76/$C76</f>
        <v>0</v>
      </c>
      <c r="H76" s="31">
        <v>0</v>
      </c>
      <c r="I76" s="31">
        <f>H76/$C76</f>
        <v>0</v>
      </c>
      <c r="J76" s="31">
        <v>0</v>
      </c>
      <c r="K76" s="31">
        <f>J76/$C76</f>
        <v>0</v>
      </c>
      <c r="L76" s="31">
        <v>0</v>
      </c>
      <c r="M76" s="31">
        <f>L76/$C76</f>
        <v>0</v>
      </c>
      <c r="N76" s="31">
        <v>0</v>
      </c>
      <c r="O76" s="31">
        <f>N76/$C76</f>
        <v>0</v>
      </c>
      <c r="P76" s="31">
        <v>0</v>
      </c>
      <c r="Q76" s="31">
        <f>P76/$C76</f>
        <v>0</v>
      </c>
      <c r="R76" s="31">
        <v>0</v>
      </c>
      <c r="S76" s="31">
        <f>R76/$C76</f>
        <v>0</v>
      </c>
      <c r="T76" s="31">
        <v>0</v>
      </c>
      <c r="U76" s="31">
        <f>T76/$C76</f>
        <v>0</v>
      </c>
      <c r="V76" s="31">
        <v>0</v>
      </c>
      <c r="W76" s="31">
        <f>V76/$C76</f>
        <v>0</v>
      </c>
      <c r="X76" s="31">
        <v>0</v>
      </c>
      <c r="Y76" s="31">
        <f>X76/$C76</f>
        <v>0</v>
      </c>
      <c r="Z76" s="31">
        <v>0</v>
      </c>
      <c r="AA76" s="31">
        <f>Z76/$C76</f>
        <v>0</v>
      </c>
      <c r="AB76" s="31">
        <v>0</v>
      </c>
      <c r="AC76" s="31">
        <f>AB76/$C76</f>
        <v>0</v>
      </c>
      <c r="AD76" s="31">
        <v>65</v>
      </c>
      <c r="AE76" s="31">
        <f>AD76/$C76</f>
        <v>0.16169154228855723</v>
      </c>
      <c r="AF76" s="31">
        <v>0</v>
      </c>
      <c r="AG76" s="31">
        <f>AF76/$C76</f>
        <v>0</v>
      </c>
      <c r="AH76" s="32">
        <f>D76+F76+H76+J76+L76+N76+P76+R76+T76+V76+X76+Z76+AB76+AD76+AF76</f>
        <v>2565</v>
      </c>
      <c r="AI76" s="31">
        <f>AH76/$C76</f>
        <v>6.380597014925373</v>
      </c>
    </row>
    <row r="77" spans="1:35" ht="13.5">
      <c r="A77" s="14"/>
      <c r="B77" s="15" t="s">
        <v>36</v>
      </c>
      <c r="C77" s="38">
        <f>SUM(C75:C76)</f>
        <v>1775</v>
      </c>
      <c r="D77" s="19">
        <f>SUM(D75:D76)</f>
        <v>16485</v>
      </c>
      <c r="E77" s="19">
        <f>D77/$C77</f>
        <v>9.287323943661972</v>
      </c>
      <c r="F77" s="19">
        <f>SUM(F75:F76)</f>
        <v>0</v>
      </c>
      <c r="G77" s="19">
        <f>F77/$C77</f>
        <v>0</v>
      </c>
      <c r="H77" s="19">
        <f>SUM(H75:H76)</f>
        <v>0</v>
      </c>
      <c r="I77" s="19">
        <f>H77/$C77</f>
        <v>0</v>
      </c>
      <c r="J77" s="19">
        <f>SUM(J75:J76)</f>
        <v>0</v>
      </c>
      <c r="K77" s="19">
        <f>J77/$C77</f>
        <v>0</v>
      </c>
      <c r="L77" s="19">
        <f>SUM(L75:L76)</f>
        <v>0</v>
      </c>
      <c r="M77" s="19">
        <f>L77/$C77</f>
        <v>0</v>
      </c>
      <c r="N77" s="19">
        <f>SUM(N75:N76)</f>
        <v>0</v>
      </c>
      <c r="O77" s="19">
        <f>N77/$C77</f>
        <v>0</v>
      </c>
      <c r="P77" s="19">
        <f>SUM(P75:P76)</f>
        <v>0</v>
      </c>
      <c r="Q77" s="19">
        <f>P77/$C77</f>
        <v>0</v>
      </c>
      <c r="R77" s="19">
        <f>SUM(R75:R76)</f>
        <v>0</v>
      </c>
      <c r="S77" s="19">
        <f>R77/$C77</f>
        <v>0</v>
      </c>
      <c r="T77" s="19">
        <f>SUM(T75:T76)</f>
        <v>0</v>
      </c>
      <c r="U77" s="19">
        <f>T77/$C77</f>
        <v>0</v>
      </c>
      <c r="V77" s="19">
        <f>SUM(V75:V76)</f>
        <v>0</v>
      </c>
      <c r="W77" s="19">
        <f>V77/$C77</f>
        <v>0</v>
      </c>
      <c r="X77" s="19">
        <f>SUM(X75:X76)</f>
        <v>0</v>
      </c>
      <c r="Y77" s="19">
        <f>X77/$C77</f>
        <v>0</v>
      </c>
      <c r="Z77" s="19">
        <f>SUM(Z75:Z76)</f>
        <v>15557</v>
      </c>
      <c r="AA77" s="19">
        <f>Z77/$C77</f>
        <v>8.764507042253522</v>
      </c>
      <c r="AB77" s="19">
        <f>SUM(AB75:AB76)</f>
        <v>12286</v>
      </c>
      <c r="AC77" s="19">
        <f>AB77/$C77</f>
        <v>6.921690140845071</v>
      </c>
      <c r="AD77" s="19">
        <f>SUM(AD75:AD76)</f>
        <v>81</v>
      </c>
      <c r="AE77" s="19">
        <f>AD77/$C77</f>
        <v>0.04563380281690141</v>
      </c>
      <c r="AF77" s="19">
        <f>SUM(AF75:AF76)</f>
        <v>0</v>
      </c>
      <c r="AG77" s="19">
        <f>AF77/$C77</f>
        <v>0</v>
      </c>
      <c r="AH77" s="26">
        <f>SUM(AH75:AH76)</f>
        <v>44409</v>
      </c>
      <c r="AI77" s="19">
        <f>AH77/$C77</f>
        <v>25.019154929577464</v>
      </c>
    </row>
    <row r="78" spans="1:35" ht="13.5">
      <c r="A78" s="10"/>
      <c r="B78" s="11"/>
      <c r="C78" s="8"/>
      <c r="D78" s="11"/>
      <c r="E78" s="11"/>
      <c r="F78" s="11"/>
      <c r="G78" s="11"/>
      <c r="H78" s="11"/>
      <c r="I78" s="36"/>
      <c r="J78" s="11"/>
      <c r="K78" s="11"/>
      <c r="L78" s="11"/>
      <c r="M78" s="11"/>
      <c r="N78" s="11"/>
      <c r="O78" s="36"/>
      <c r="P78" s="11"/>
      <c r="Q78" s="11"/>
      <c r="R78" s="11"/>
      <c r="S78" s="11"/>
      <c r="T78" s="11"/>
      <c r="U78" s="36"/>
      <c r="V78" s="11"/>
      <c r="W78" s="11"/>
      <c r="X78" s="11"/>
      <c r="Y78" s="11"/>
      <c r="Z78" s="11"/>
      <c r="AA78" s="36"/>
      <c r="AB78" s="11"/>
      <c r="AC78" s="11"/>
      <c r="AD78" s="11"/>
      <c r="AE78" s="36"/>
      <c r="AF78" s="11"/>
      <c r="AG78" s="11"/>
      <c r="AH78" s="11"/>
      <c r="AI78" s="36"/>
    </row>
    <row r="79" spans="1:35" ht="13.5">
      <c r="A79" s="57">
        <v>321001</v>
      </c>
      <c r="B79" s="58" t="s">
        <v>121</v>
      </c>
      <c r="C79" s="49">
        <v>374</v>
      </c>
      <c r="D79" s="40">
        <v>71735</v>
      </c>
      <c r="E79" s="40">
        <f aca="true" t="shared" si="33" ref="E79:E96">D79/$C79</f>
        <v>191.8048128342246</v>
      </c>
      <c r="F79" s="40">
        <v>0</v>
      </c>
      <c r="G79" s="40">
        <f aca="true" t="shared" si="34" ref="G79:G96">F79/$C79</f>
        <v>0</v>
      </c>
      <c r="H79" s="40">
        <v>0</v>
      </c>
      <c r="I79" s="40">
        <f aca="true" t="shared" si="35" ref="I79:I96">H79/$C79</f>
        <v>0</v>
      </c>
      <c r="J79" s="40">
        <v>0</v>
      </c>
      <c r="K79" s="40">
        <f aca="true" t="shared" si="36" ref="K79:K96">J79/$C79</f>
        <v>0</v>
      </c>
      <c r="L79" s="40">
        <v>0</v>
      </c>
      <c r="M79" s="40">
        <f aca="true" t="shared" si="37" ref="M79:M96">L79/$C79</f>
        <v>0</v>
      </c>
      <c r="N79" s="40">
        <v>0</v>
      </c>
      <c r="O79" s="40">
        <f aca="true" t="shared" si="38" ref="O79:O96">N79/$C79</f>
        <v>0</v>
      </c>
      <c r="P79" s="40">
        <v>0</v>
      </c>
      <c r="Q79" s="40">
        <f aca="true" t="shared" si="39" ref="Q79:Q96">P79/$C79</f>
        <v>0</v>
      </c>
      <c r="R79" s="40">
        <v>0</v>
      </c>
      <c r="S79" s="40">
        <f aca="true" t="shared" si="40" ref="S79:S96">R79/$C79</f>
        <v>0</v>
      </c>
      <c r="T79" s="40">
        <v>0</v>
      </c>
      <c r="U79" s="40">
        <f aca="true" t="shared" si="41" ref="U79:U96">T79/$C79</f>
        <v>0</v>
      </c>
      <c r="V79" s="40">
        <v>0</v>
      </c>
      <c r="W79" s="40">
        <f aca="true" t="shared" si="42" ref="W79:W96">V79/$C79</f>
        <v>0</v>
      </c>
      <c r="X79" s="40">
        <v>0</v>
      </c>
      <c r="Y79" s="40">
        <f aca="true" t="shared" si="43" ref="Y79:Y96">X79/$C79</f>
        <v>0</v>
      </c>
      <c r="Z79" s="40">
        <v>15065</v>
      </c>
      <c r="AA79" s="40">
        <f aca="true" t="shared" si="44" ref="AA79:AA96">Z79/$C79</f>
        <v>40.280748663101605</v>
      </c>
      <c r="AB79" s="40">
        <v>0</v>
      </c>
      <c r="AC79" s="40">
        <f aca="true" t="shared" si="45" ref="AC79:AC96">AB79/$C79</f>
        <v>0</v>
      </c>
      <c r="AD79" s="40">
        <v>0</v>
      </c>
      <c r="AE79" s="40">
        <f aca="true" t="shared" si="46" ref="AE79:AE96">AD79/$C79</f>
        <v>0</v>
      </c>
      <c r="AF79" s="40">
        <v>0</v>
      </c>
      <c r="AG79" s="40">
        <f aca="true" t="shared" si="47" ref="AG79:AG85">AF79/$C79</f>
        <v>0</v>
      </c>
      <c r="AH79" s="41">
        <f>D79+F79+H79+J79+L79+N79+P79+R79+T79+V79+X79+Z79+AB79+AD79+AF79</f>
        <v>86800</v>
      </c>
      <c r="AI79" s="40">
        <f aca="true" t="shared" si="48" ref="AI79:AI85">AH79/$C79</f>
        <v>232.0855614973262</v>
      </c>
    </row>
    <row r="80" spans="1:35" s="30" customFormat="1" ht="13.5">
      <c r="A80" s="59">
        <v>328001</v>
      </c>
      <c r="B80" s="60" t="s">
        <v>122</v>
      </c>
      <c r="C80" s="49">
        <v>560</v>
      </c>
      <c r="D80" s="34">
        <v>230428</v>
      </c>
      <c r="E80" s="34">
        <f t="shared" si="33"/>
        <v>411.47857142857146</v>
      </c>
      <c r="F80" s="34">
        <v>0</v>
      </c>
      <c r="G80" s="34">
        <f t="shared" si="34"/>
        <v>0</v>
      </c>
      <c r="H80" s="34">
        <v>0</v>
      </c>
      <c r="I80" s="34">
        <f t="shared" si="35"/>
        <v>0</v>
      </c>
      <c r="J80" s="34">
        <v>0</v>
      </c>
      <c r="K80" s="34">
        <f t="shared" si="36"/>
        <v>0</v>
      </c>
      <c r="L80" s="34">
        <v>0</v>
      </c>
      <c r="M80" s="34">
        <f t="shared" si="37"/>
        <v>0</v>
      </c>
      <c r="N80" s="34">
        <v>0</v>
      </c>
      <c r="O80" s="34">
        <f t="shared" si="38"/>
        <v>0</v>
      </c>
      <c r="P80" s="34">
        <v>0</v>
      </c>
      <c r="Q80" s="34">
        <f t="shared" si="39"/>
        <v>0</v>
      </c>
      <c r="R80" s="34">
        <v>499410</v>
      </c>
      <c r="S80" s="34">
        <f t="shared" si="40"/>
        <v>891.8035714285714</v>
      </c>
      <c r="T80" s="34">
        <v>0</v>
      </c>
      <c r="U80" s="34">
        <f t="shared" si="41"/>
        <v>0</v>
      </c>
      <c r="V80" s="34">
        <v>0</v>
      </c>
      <c r="W80" s="34">
        <f t="shared" si="42"/>
        <v>0</v>
      </c>
      <c r="X80" s="34">
        <v>0</v>
      </c>
      <c r="Y80" s="34">
        <f t="shared" si="43"/>
        <v>0</v>
      </c>
      <c r="Z80" s="34">
        <v>0</v>
      </c>
      <c r="AA80" s="34">
        <f t="shared" si="44"/>
        <v>0</v>
      </c>
      <c r="AB80" s="34">
        <v>0</v>
      </c>
      <c r="AC80" s="34">
        <f t="shared" si="45"/>
        <v>0</v>
      </c>
      <c r="AD80" s="34">
        <v>0</v>
      </c>
      <c r="AE80" s="34">
        <f t="shared" si="46"/>
        <v>0</v>
      </c>
      <c r="AF80" s="34">
        <v>529</v>
      </c>
      <c r="AG80" s="34">
        <f t="shared" si="47"/>
        <v>0.9446428571428571</v>
      </c>
      <c r="AH80" s="35">
        <f>D80+F80+H80+J80+L80+N80+P80+R80+T80+V80+X80+Z80+AB80+AD80+AF80</f>
        <v>730367</v>
      </c>
      <c r="AI80" s="34">
        <f t="shared" si="48"/>
        <v>1304.2267857142858</v>
      </c>
    </row>
    <row r="81" spans="1:35" s="30" customFormat="1" ht="13.5">
      <c r="A81" s="59">
        <v>329001</v>
      </c>
      <c r="B81" s="60" t="s">
        <v>123</v>
      </c>
      <c r="C81" s="49">
        <v>372</v>
      </c>
      <c r="D81" s="34">
        <v>61135</v>
      </c>
      <c r="E81" s="34">
        <f t="shared" si="33"/>
        <v>164.34139784946237</v>
      </c>
      <c r="F81" s="34">
        <v>0</v>
      </c>
      <c r="G81" s="34">
        <f t="shared" si="34"/>
        <v>0</v>
      </c>
      <c r="H81" s="34">
        <v>0</v>
      </c>
      <c r="I81" s="34">
        <f t="shared" si="35"/>
        <v>0</v>
      </c>
      <c r="J81" s="34">
        <v>0</v>
      </c>
      <c r="K81" s="34">
        <f t="shared" si="36"/>
        <v>0</v>
      </c>
      <c r="L81" s="34">
        <v>0</v>
      </c>
      <c r="M81" s="34">
        <f t="shared" si="37"/>
        <v>0</v>
      </c>
      <c r="N81" s="34">
        <v>0</v>
      </c>
      <c r="O81" s="34">
        <f t="shared" si="38"/>
        <v>0</v>
      </c>
      <c r="P81" s="34">
        <v>0</v>
      </c>
      <c r="Q81" s="34">
        <f t="shared" si="39"/>
        <v>0</v>
      </c>
      <c r="R81" s="34">
        <v>0</v>
      </c>
      <c r="S81" s="34">
        <f t="shared" si="40"/>
        <v>0</v>
      </c>
      <c r="T81" s="34">
        <v>0</v>
      </c>
      <c r="U81" s="34">
        <f t="shared" si="41"/>
        <v>0</v>
      </c>
      <c r="V81" s="34">
        <v>0</v>
      </c>
      <c r="W81" s="34">
        <f t="shared" si="42"/>
        <v>0</v>
      </c>
      <c r="X81" s="34">
        <v>123</v>
      </c>
      <c r="Y81" s="34">
        <f t="shared" si="43"/>
        <v>0.33064516129032256</v>
      </c>
      <c r="Z81" s="34">
        <v>13250</v>
      </c>
      <c r="AA81" s="34">
        <f t="shared" si="44"/>
        <v>35.61827956989247</v>
      </c>
      <c r="AB81" s="34">
        <v>0</v>
      </c>
      <c r="AC81" s="34">
        <f t="shared" si="45"/>
        <v>0</v>
      </c>
      <c r="AD81" s="34">
        <v>0</v>
      </c>
      <c r="AE81" s="34">
        <f t="shared" si="46"/>
        <v>0</v>
      </c>
      <c r="AF81" s="34">
        <v>0</v>
      </c>
      <c r="AG81" s="34">
        <f t="shared" si="47"/>
        <v>0</v>
      </c>
      <c r="AH81" s="35">
        <f aca="true" t="shared" si="49" ref="AH81:AH96">D81+F81+H81+J81+L81+N81+P81+R81+T81+V81+X81+Z81+AB81+AD81+AF81</f>
        <v>74508</v>
      </c>
      <c r="AI81" s="34">
        <f t="shared" si="48"/>
        <v>200.29032258064515</v>
      </c>
    </row>
    <row r="82" spans="1:35" s="30" customFormat="1" ht="13.5">
      <c r="A82" s="59">
        <v>331001</v>
      </c>
      <c r="B82" s="60" t="s">
        <v>124</v>
      </c>
      <c r="C82" s="49">
        <v>743</v>
      </c>
      <c r="D82" s="34">
        <v>1399582</v>
      </c>
      <c r="E82" s="34">
        <f t="shared" si="33"/>
        <v>1883.6904441453567</v>
      </c>
      <c r="F82" s="34">
        <v>0</v>
      </c>
      <c r="G82" s="34">
        <f t="shared" si="34"/>
        <v>0</v>
      </c>
      <c r="H82" s="34">
        <v>0</v>
      </c>
      <c r="I82" s="34">
        <f t="shared" si="35"/>
        <v>0</v>
      </c>
      <c r="J82" s="34">
        <v>0</v>
      </c>
      <c r="K82" s="34">
        <f t="shared" si="36"/>
        <v>0</v>
      </c>
      <c r="L82" s="34">
        <v>0</v>
      </c>
      <c r="M82" s="34">
        <f t="shared" si="37"/>
        <v>0</v>
      </c>
      <c r="N82" s="34">
        <v>0</v>
      </c>
      <c r="O82" s="34">
        <f t="shared" si="38"/>
        <v>0</v>
      </c>
      <c r="P82" s="34">
        <v>0</v>
      </c>
      <c r="Q82" s="34">
        <f t="shared" si="39"/>
        <v>0</v>
      </c>
      <c r="R82" s="34">
        <v>0</v>
      </c>
      <c r="S82" s="34">
        <f t="shared" si="40"/>
        <v>0</v>
      </c>
      <c r="T82" s="34">
        <v>0</v>
      </c>
      <c r="U82" s="34">
        <f t="shared" si="41"/>
        <v>0</v>
      </c>
      <c r="V82" s="34">
        <v>0</v>
      </c>
      <c r="W82" s="34">
        <f t="shared" si="42"/>
        <v>0</v>
      </c>
      <c r="X82" s="34">
        <v>0</v>
      </c>
      <c r="Y82" s="34">
        <f t="shared" si="43"/>
        <v>0</v>
      </c>
      <c r="Z82" s="34">
        <v>0</v>
      </c>
      <c r="AA82" s="34">
        <f t="shared" si="44"/>
        <v>0</v>
      </c>
      <c r="AB82" s="34">
        <v>0</v>
      </c>
      <c r="AC82" s="34">
        <f t="shared" si="45"/>
        <v>0</v>
      </c>
      <c r="AD82" s="34">
        <v>0</v>
      </c>
      <c r="AE82" s="34">
        <f t="shared" si="46"/>
        <v>0</v>
      </c>
      <c r="AF82" s="34">
        <v>6251</v>
      </c>
      <c r="AG82" s="34">
        <f t="shared" si="47"/>
        <v>8.413189771197846</v>
      </c>
      <c r="AH82" s="35">
        <f t="shared" si="49"/>
        <v>1405833</v>
      </c>
      <c r="AI82" s="34">
        <f t="shared" si="48"/>
        <v>1892.1036339165546</v>
      </c>
    </row>
    <row r="83" spans="1:35" ht="13.5">
      <c r="A83" s="61">
        <v>333001</v>
      </c>
      <c r="B83" s="62" t="s">
        <v>37</v>
      </c>
      <c r="C83" s="48">
        <v>696</v>
      </c>
      <c r="D83" s="31">
        <v>153799</v>
      </c>
      <c r="E83" s="31">
        <f t="shared" si="33"/>
        <v>220.9755747126437</v>
      </c>
      <c r="F83" s="31">
        <v>0</v>
      </c>
      <c r="G83" s="31">
        <f t="shared" si="34"/>
        <v>0</v>
      </c>
      <c r="H83" s="31">
        <v>0</v>
      </c>
      <c r="I83" s="31">
        <f t="shared" si="35"/>
        <v>0</v>
      </c>
      <c r="J83" s="31">
        <v>0</v>
      </c>
      <c r="K83" s="31">
        <f t="shared" si="36"/>
        <v>0</v>
      </c>
      <c r="L83" s="31">
        <v>0</v>
      </c>
      <c r="M83" s="31">
        <f t="shared" si="37"/>
        <v>0</v>
      </c>
      <c r="N83" s="31">
        <v>0</v>
      </c>
      <c r="O83" s="31">
        <f t="shared" si="38"/>
        <v>0</v>
      </c>
      <c r="P83" s="31">
        <v>0</v>
      </c>
      <c r="Q83" s="31">
        <f t="shared" si="39"/>
        <v>0</v>
      </c>
      <c r="R83" s="31">
        <v>0</v>
      </c>
      <c r="S83" s="31">
        <f t="shared" si="40"/>
        <v>0</v>
      </c>
      <c r="T83" s="31">
        <v>0</v>
      </c>
      <c r="U83" s="31">
        <f t="shared" si="41"/>
        <v>0</v>
      </c>
      <c r="V83" s="31">
        <v>0</v>
      </c>
      <c r="W83" s="31">
        <f t="shared" si="42"/>
        <v>0</v>
      </c>
      <c r="X83" s="31">
        <v>0</v>
      </c>
      <c r="Y83" s="31">
        <f t="shared" si="43"/>
        <v>0</v>
      </c>
      <c r="Z83" s="31">
        <v>24600</v>
      </c>
      <c r="AA83" s="31">
        <f t="shared" si="44"/>
        <v>35.3448275862069</v>
      </c>
      <c r="AB83" s="31">
        <v>0</v>
      </c>
      <c r="AC83" s="31">
        <f t="shared" si="45"/>
        <v>0</v>
      </c>
      <c r="AD83" s="31">
        <v>0</v>
      </c>
      <c r="AE83" s="31">
        <f t="shared" si="46"/>
        <v>0</v>
      </c>
      <c r="AF83" s="31">
        <v>1205</v>
      </c>
      <c r="AG83" s="31">
        <f t="shared" si="47"/>
        <v>1.7313218390804597</v>
      </c>
      <c r="AH83" s="32">
        <f t="shared" si="49"/>
        <v>179604</v>
      </c>
      <c r="AI83" s="31">
        <f t="shared" si="48"/>
        <v>258.05172413793105</v>
      </c>
    </row>
    <row r="84" spans="1:35" ht="13.5">
      <c r="A84" s="63">
        <v>336001</v>
      </c>
      <c r="B84" s="64" t="s">
        <v>38</v>
      </c>
      <c r="C84" s="49">
        <v>679</v>
      </c>
      <c r="D84" s="40">
        <v>124698</v>
      </c>
      <c r="E84" s="40">
        <f t="shared" si="33"/>
        <v>183.64948453608247</v>
      </c>
      <c r="F84" s="40">
        <v>0</v>
      </c>
      <c r="G84" s="40">
        <f t="shared" si="34"/>
        <v>0</v>
      </c>
      <c r="H84" s="40">
        <v>0</v>
      </c>
      <c r="I84" s="40">
        <f t="shared" si="35"/>
        <v>0</v>
      </c>
      <c r="J84" s="40">
        <v>0</v>
      </c>
      <c r="K84" s="40">
        <f t="shared" si="36"/>
        <v>0</v>
      </c>
      <c r="L84" s="40">
        <v>0</v>
      </c>
      <c r="M84" s="40">
        <f t="shared" si="37"/>
        <v>0</v>
      </c>
      <c r="N84" s="40">
        <v>0</v>
      </c>
      <c r="O84" s="40">
        <f t="shared" si="38"/>
        <v>0</v>
      </c>
      <c r="P84" s="40">
        <v>0</v>
      </c>
      <c r="Q84" s="40">
        <f t="shared" si="39"/>
        <v>0</v>
      </c>
      <c r="R84" s="40">
        <v>0</v>
      </c>
      <c r="S84" s="40">
        <f t="shared" si="40"/>
        <v>0</v>
      </c>
      <c r="T84" s="40">
        <v>0</v>
      </c>
      <c r="U84" s="40">
        <f t="shared" si="41"/>
        <v>0</v>
      </c>
      <c r="V84" s="40">
        <v>0</v>
      </c>
      <c r="W84" s="40">
        <f t="shared" si="42"/>
        <v>0</v>
      </c>
      <c r="X84" s="40">
        <v>19872</v>
      </c>
      <c r="Y84" s="40">
        <f t="shared" si="43"/>
        <v>29.266568483063327</v>
      </c>
      <c r="Z84" s="40">
        <v>14775</v>
      </c>
      <c r="AA84" s="40">
        <f t="shared" si="44"/>
        <v>21.759941089837998</v>
      </c>
      <c r="AB84" s="40">
        <v>22000</v>
      </c>
      <c r="AC84" s="40">
        <f t="shared" si="45"/>
        <v>32.40058910162003</v>
      </c>
      <c r="AD84" s="40">
        <v>2243</v>
      </c>
      <c r="AE84" s="40">
        <f t="shared" si="46"/>
        <v>3.303387334315169</v>
      </c>
      <c r="AF84" s="40">
        <v>19507</v>
      </c>
      <c r="AG84" s="40">
        <f t="shared" si="47"/>
        <v>28.72901325478645</v>
      </c>
      <c r="AH84" s="35">
        <f t="shared" si="49"/>
        <v>203095</v>
      </c>
      <c r="AI84" s="40">
        <f t="shared" si="48"/>
        <v>299.10898379970547</v>
      </c>
    </row>
    <row r="85" spans="1:35" s="30" customFormat="1" ht="13.5">
      <c r="A85" s="59">
        <v>337001</v>
      </c>
      <c r="B85" s="60" t="s">
        <v>39</v>
      </c>
      <c r="C85" s="49">
        <v>971</v>
      </c>
      <c r="D85" s="34">
        <v>946936</v>
      </c>
      <c r="E85" s="34">
        <f t="shared" si="33"/>
        <v>975.2173017507724</v>
      </c>
      <c r="F85" s="34">
        <v>0</v>
      </c>
      <c r="G85" s="34">
        <f t="shared" si="34"/>
        <v>0</v>
      </c>
      <c r="H85" s="34">
        <v>0</v>
      </c>
      <c r="I85" s="34">
        <f t="shared" si="35"/>
        <v>0</v>
      </c>
      <c r="J85" s="34">
        <v>0</v>
      </c>
      <c r="K85" s="34">
        <f t="shared" si="36"/>
        <v>0</v>
      </c>
      <c r="L85" s="34">
        <v>0</v>
      </c>
      <c r="M85" s="34">
        <f t="shared" si="37"/>
        <v>0</v>
      </c>
      <c r="N85" s="34">
        <v>0</v>
      </c>
      <c r="O85" s="34">
        <f t="shared" si="38"/>
        <v>0</v>
      </c>
      <c r="P85" s="34">
        <v>0</v>
      </c>
      <c r="Q85" s="34">
        <f t="shared" si="39"/>
        <v>0</v>
      </c>
      <c r="R85" s="34">
        <v>0</v>
      </c>
      <c r="S85" s="34">
        <f t="shared" si="40"/>
        <v>0</v>
      </c>
      <c r="T85" s="34">
        <v>0</v>
      </c>
      <c r="U85" s="34">
        <f t="shared" si="41"/>
        <v>0</v>
      </c>
      <c r="V85" s="34">
        <v>0</v>
      </c>
      <c r="W85" s="34">
        <f t="shared" si="42"/>
        <v>0</v>
      </c>
      <c r="X85" s="34">
        <v>50162</v>
      </c>
      <c r="Y85" s="34">
        <f t="shared" si="43"/>
        <v>51.660144181256435</v>
      </c>
      <c r="Z85" s="34">
        <v>45835</v>
      </c>
      <c r="AA85" s="34">
        <f t="shared" si="44"/>
        <v>47.20391349124614</v>
      </c>
      <c r="AB85" s="34">
        <v>0</v>
      </c>
      <c r="AC85" s="34">
        <f t="shared" si="45"/>
        <v>0</v>
      </c>
      <c r="AD85" s="34">
        <v>1196</v>
      </c>
      <c r="AE85" s="34">
        <f t="shared" si="46"/>
        <v>1.231719876416066</v>
      </c>
      <c r="AF85" s="34">
        <v>10339</v>
      </c>
      <c r="AG85" s="34">
        <f t="shared" si="47"/>
        <v>10.64778578784758</v>
      </c>
      <c r="AH85" s="35">
        <f t="shared" si="49"/>
        <v>1054468</v>
      </c>
      <c r="AI85" s="34">
        <f t="shared" si="48"/>
        <v>1085.9608650875387</v>
      </c>
    </row>
    <row r="86" spans="1:35" s="30" customFormat="1" ht="13.5">
      <c r="A86" s="59">
        <v>339001</v>
      </c>
      <c r="B86" s="60" t="s">
        <v>125</v>
      </c>
      <c r="C86" s="49">
        <v>419</v>
      </c>
      <c r="D86" s="34">
        <v>703900</v>
      </c>
      <c r="E86" s="34">
        <f t="shared" si="33"/>
        <v>1679.9522673031026</v>
      </c>
      <c r="F86" s="34">
        <v>0</v>
      </c>
      <c r="G86" s="34">
        <f t="shared" si="34"/>
        <v>0</v>
      </c>
      <c r="H86" s="34">
        <v>0</v>
      </c>
      <c r="I86" s="34">
        <f t="shared" si="35"/>
        <v>0</v>
      </c>
      <c r="J86" s="34">
        <v>0</v>
      </c>
      <c r="K86" s="34">
        <f t="shared" si="36"/>
        <v>0</v>
      </c>
      <c r="L86" s="34">
        <v>0</v>
      </c>
      <c r="M86" s="34">
        <f t="shared" si="37"/>
        <v>0</v>
      </c>
      <c r="N86" s="34">
        <v>0</v>
      </c>
      <c r="O86" s="34">
        <f t="shared" si="38"/>
        <v>0</v>
      </c>
      <c r="P86" s="34">
        <v>0</v>
      </c>
      <c r="Q86" s="34">
        <f t="shared" si="39"/>
        <v>0</v>
      </c>
      <c r="R86" s="34">
        <v>0</v>
      </c>
      <c r="S86" s="34">
        <f t="shared" si="40"/>
        <v>0</v>
      </c>
      <c r="T86" s="34">
        <v>0</v>
      </c>
      <c r="U86" s="34">
        <f t="shared" si="41"/>
        <v>0</v>
      </c>
      <c r="V86" s="34">
        <v>0</v>
      </c>
      <c r="W86" s="34">
        <f t="shared" si="42"/>
        <v>0</v>
      </c>
      <c r="X86" s="34">
        <v>26195</v>
      </c>
      <c r="Y86" s="34">
        <f t="shared" si="43"/>
        <v>62.517899761336515</v>
      </c>
      <c r="Z86" s="34">
        <v>11620</v>
      </c>
      <c r="AA86" s="34">
        <f t="shared" si="44"/>
        <v>27.7326968973747</v>
      </c>
      <c r="AB86" s="34">
        <v>0</v>
      </c>
      <c r="AC86" s="34">
        <f t="shared" si="45"/>
        <v>0</v>
      </c>
      <c r="AD86" s="34">
        <v>1283</v>
      </c>
      <c r="AE86" s="34">
        <f t="shared" si="46"/>
        <v>3.0620525059665873</v>
      </c>
      <c r="AF86" s="34">
        <v>176</v>
      </c>
      <c r="AG86" s="34">
        <f aca="true" t="shared" si="50" ref="AG86:AG96">AF86/$C86</f>
        <v>0.4200477326968974</v>
      </c>
      <c r="AH86" s="35">
        <f t="shared" si="49"/>
        <v>743174</v>
      </c>
      <c r="AI86" s="34">
        <f aca="true" t="shared" si="51" ref="AI86:AI96">AH86/$C86</f>
        <v>1773.6849642004772</v>
      </c>
    </row>
    <row r="87" spans="1:35" s="30" customFormat="1" ht="13.5">
      <c r="A87" s="59">
        <v>340001</v>
      </c>
      <c r="B87" s="60" t="s">
        <v>126</v>
      </c>
      <c r="C87" s="49">
        <v>109</v>
      </c>
      <c r="D87" s="34">
        <v>97880</v>
      </c>
      <c r="E87" s="34">
        <f t="shared" si="33"/>
        <v>897.9816513761468</v>
      </c>
      <c r="F87" s="34">
        <v>0</v>
      </c>
      <c r="G87" s="34">
        <f t="shared" si="34"/>
        <v>0</v>
      </c>
      <c r="H87" s="34">
        <v>0</v>
      </c>
      <c r="I87" s="34">
        <f t="shared" si="35"/>
        <v>0</v>
      </c>
      <c r="J87" s="34">
        <v>0</v>
      </c>
      <c r="K87" s="34">
        <f t="shared" si="36"/>
        <v>0</v>
      </c>
      <c r="L87" s="34">
        <v>0</v>
      </c>
      <c r="M87" s="34">
        <f t="shared" si="37"/>
        <v>0</v>
      </c>
      <c r="N87" s="34">
        <v>0</v>
      </c>
      <c r="O87" s="34">
        <f t="shared" si="38"/>
        <v>0</v>
      </c>
      <c r="P87" s="34">
        <v>0</v>
      </c>
      <c r="Q87" s="34">
        <f t="shared" si="39"/>
        <v>0</v>
      </c>
      <c r="R87" s="34">
        <v>0</v>
      </c>
      <c r="S87" s="34">
        <f t="shared" si="40"/>
        <v>0</v>
      </c>
      <c r="T87" s="34">
        <v>0</v>
      </c>
      <c r="U87" s="34">
        <f t="shared" si="41"/>
        <v>0</v>
      </c>
      <c r="V87" s="34">
        <v>0</v>
      </c>
      <c r="W87" s="34">
        <f t="shared" si="42"/>
        <v>0</v>
      </c>
      <c r="X87" s="34">
        <v>0</v>
      </c>
      <c r="Y87" s="34">
        <f t="shared" si="43"/>
        <v>0</v>
      </c>
      <c r="Z87" s="34">
        <v>10500</v>
      </c>
      <c r="AA87" s="34">
        <f t="shared" si="44"/>
        <v>96.3302752293578</v>
      </c>
      <c r="AB87" s="34">
        <v>0</v>
      </c>
      <c r="AC87" s="34">
        <f t="shared" si="45"/>
        <v>0</v>
      </c>
      <c r="AD87" s="34">
        <v>0</v>
      </c>
      <c r="AE87" s="34">
        <f t="shared" si="46"/>
        <v>0</v>
      </c>
      <c r="AF87" s="34">
        <v>0</v>
      </c>
      <c r="AG87" s="34">
        <f t="shared" si="50"/>
        <v>0</v>
      </c>
      <c r="AH87" s="35">
        <f t="shared" si="49"/>
        <v>108380</v>
      </c>
      <c r="AI87" s="34">
        <f t="shared" si="51"/>
        <v>994.3119266055046</v>
      </c>
    </row>
    <row r="88" spans="1:35" ht="13.5">
      <c r="A88" s="59">
        <v>341001</v>
      </c>
      <c r="B88" s="62" t="s">
        <v>87</v>
      </c>
      <c r="C88" s="48">
        <v>562</v>
      </c>
      <c r="D88" s="31">
        <v>24896</v>
      </c>
      <c r="E88" s="31">
        <f t="shared" si="33"/>
        <v>44.29893238434164</v>
      </c>
      <c r="F88" s="31">
        <v>0</v>
      </c>
      <c r="G88" s="31">
        <f t="shared" si="34"/>
        <v>0</v>
      </c>
      <c r="H88" s="31">
        <v>0</v>
      </c>
      <c r="I88" s="31">
        <f t="shared" si="35"/>
        <v>0</v>
      </c>
      <c r="J88" s="31">
        <v>0</v>
      </c>
      <c r="K88" s="31">
        <f t="shared" si="36"/>
        <v>0</v>
      </c>
      <c r="L88" s="31">
        <v>0</v>
      </c>
      <c r="M88" s="31">
        <f t="shared" si="37"/>
        <v>0</v>
      </c>
      <c r="N88" s="31">
        <v>0</v>
      </c>
      <c r="O88" s="31">
        <f t="shared" si="38"/>
        <v>0</v>
      </c>
      <c r="P88" s="31">
        <v>0</v>
      </c>
      <c r="Q88" s="31">
        <f t="shared" si="39"/>
        <v>0</v>
      </c>
      <c r="R88" s="31">
        <v>0</v>
      </c>
      <c r="S88" s="31">
        <f t="shared" si="40"/>
        <v>0</v>
      </c>
      <c r="T88" s="31">
        <v>761</v>
      </c>
      <c r="U88" s="31">
        <f t="shared" si="41"/>
        <v>1.3540925266903914</v>
      </c>
      <c r="V88" s="31">
        <v>0</v>
      </c>
      <c r="W88" s="31">
        <f t="shared" si="42"/>
        <v>0</v>
      </c>
      <c r="X88" s="31">
        <v>26790</v>
      </c>
      <c r="Y88" s="31">
        <f t="shared" si="43"/>
        <v>47.669039145907476</v>
      </c>
      <c r="Z88" s="31">
        <v>132915</v>
      </c>
      <c r="AA88" s="31">
        <f t="shared" si="44"/>
        <v>236.5035587188612</v>
      </c>
      <c r="AB88" s="31">
        <v>787842</v>
      </c>
      <c r="AC88" s="31">
        <f t="shared" si="45"/>
        <v>1401.8540925266905</v>
      </c>
      <c r="AD88" s="31">
        <v>3665</v>
      </c>
      <c r="AE88" s="31">
        <f t="shared" si="46"/>
        <v>6.5213523131672595</v>
      </c>
      <c r="AF88" s="31">
        <v>105284</v>
      </c>
      <c r="AG88" s="31">
        <f t="shared" si="50"/>
        <v>187.33807829181495</v>
      </c>
      <c r="AH88" s="32">
        <f t="shared" si="49"/>
        <v>1082153</v>
      </c>
      <c r="AI88" s="31">
        <f t="shared" si="51"/>
        <v>1925.5391459074733</v>
      </c>
    </row>
    <row r="89" spans="1:35" ht="13.5">
      <c r="A89" s="63">
        <v>343001</v>
      </c>
      <c r="B89" s="64" t="s">
        <v>127</v>
      </c>
      <c r="C89" s="49">
        <v>235</v>
      </c>
      <c r="D89" s="40">
        <v>64751</v>
      </c>
      <c r="E89" s="40">
        <f t="shared" si="33"/>
        <v>275.53617021276597</v>
      </c>
      <c r="F89" s="40">
        <v>0</v>
      </c>
      <c r="G89" s="40">
        <f t="shared" si="34"/>
        <v>0</v>
      </c>
      <c r="H89" s="40">
        <v>0</v>
      </c>
      <c r="I89" s="40">
        <f t="shared" si="35"/>
        <v>0</v>
      </c>
      <c r="J89" s="40">
        <v>0</v>
      </c>
      <c r="K89" s="40">
        <f t="shared" si="36"/>
        <v>0</v>
      </c>
      <c r="L89" s="40">
        <v>0</v>
      </c>
      <c r="M89" s="40">
        <f t="shared" si="37"/>
        <v>0</v>
      </c>
      <c r="N89" s="40">
        <v>0</v>
      </c>
      <c r="O89" s="40">
        <f t="shared" si="38"/>
        <v>0</v>
      </c>
      <c r="P89" s="40">
        <v>0</v>
      </c>
      <c r="Q89" s="40">
        <f t="shared" si="39"/>
        <v>0</v>
      </c>
      <c r="R89" s="40">
        <v>0</v>
      </c>
      <c r="S89" s="40">
        <f t="shared" si="40"/>
        <v>0</v>
      </c>
      <c r="T89" s="40">
        <v>0</v>
      </c>
      <c r="U89" s="40">
        <f t="shared" si="41"/>
        <v>0</v>
      </c>
      <c r="V89" s="40">
        <v>0</v>
      </c>
      <c r="W89" s="40">
        <f t="shared" si="42"/>
        <v>0</v>
      </c>
      <c r="X89" s="40">
        <v>0</v>
      </c>
      <c r="Y89" s="40">
        <f t="shared" si="43"/>
        <v>0</v>
      </c>
      <c r="Z89" s="40">
        <v>0</v>
      </c>
      <c r="AA89" s="40">
        <f t="shared" si="44"/>
        <v>0</v>
      </c>
      <c r="AB89" s="40">
        <v>0</v>
      </c>
      <c r="AC89" s="40">
        <f t="shared" si="45"/>
        <v>0</v>
      </c>
      <c r="AD89" s="40">
        <v>0</v>
      </c>
      <c r="AE89" s="40">
        <f t="shared" si="46"/>
        <v>0</v>
      </c>
      <c r="AF89" s="40">
        <v>-29</v>
      </c>
      <c r="AG89" s="40">
        <f t="shared" si="50"/>
        <v>-0.12340425531914893</v>
      </c>
      <c r="AH89" s="35">
        <f t="shared" si="49"/>
        <v>64722</v>
      </c>
      <c r="AI89" s="40">
        <f t="shared" si="51"/>
        <v>275.4127659574468</v>
      </c>
    </row>
    <row r="90" spans="1:35" s="30" customFormat="1" ht="13.5">
      <c r="A90" s="53">
        <v>343002</v>
      </c>
      <c r="B90" s="54" t="s">
        <v>100</v>
      </c>
      <c r="C90" s="49">
        <v>1362</v>
      </c>
      <c r="D90" s="34">
        <v>7388082</v>
      </c>
      <c r="E90" s="34">
        <f t="shared" si="33"/>
        <v>5424.436123348018</v>
      </c>
      <c r="F90" s="34">
        <v>0</v>
      </c>
      <c r="G90" s="34">
        <f t="shared" si="34"/>
        <v>0</v>
      </c>
      <c r="H90" s="34">
        <v>0</v>
      </c>
      <c r="I90" s="34">
        <f t="shared" si="35"/>
        <v>0</v>
      </c>
      <c r="J90" s="34">
        <v>0</v>
      </c>
      <c r="K90" s="34">
        <f t="shared" si="36"/>
        <v>0</v>
      </c>
      <c r="L90" s="34">
        <v>0</v>
      </c>
      <c r="M90" s="34">
        <f t="shared" si="37"/>
        <v>0</v>
      </c>
      <c r="N90" s="34">
        <v>0</v>
      </c>
      <c r="O90" s="34">
        <f t="shared" si="38"/>
        <v>0</v>
      </c>
      <c r="P90" s="34">
        <v>0</v>
      </c>
      <c r="Q90" s="34">
        <f t="shared" si="39"/>
        <v>0</v>
      </c>
      <c r="R90" s="34">
        <v>0</v>
      </c>
      <c r="S90" s="34">
        <f t="shared" si="40"/>
        <v>0</v>
      </c>
      <c r="T90" s="34">
        <v>0</v>
      </c>
      <c r="U90" s="34">
        <f t="shared" si="41"/>
        <v>0</v>
      </c>
      <c r="V90" s="34">
        <v>0</v>
      </c>
      <c r="W90" s="34">
        <f t="shared" si="42"/>
        <v>0</v>
      </c>
      <c r="X90" s="34">
        <v>0</v>
      </c>
      <c r="Y90" s="34">
        <f t="shared" si="43"/>
        <v>0</v>
      </c>
      <c r="Z90" s="34">
        <v>0</v>
      </c>
      <c r="AA90" s="34">
        <f t="shared" si="44"/>
        <v>0</v>
      </c>
      <c r="AB90" s="34">
        <v>0</v>
      </c>
      <c r="AC90" s="34">
        <f t="shared" si="45"/>
        <v>0</v>
      </c>
      <c r="AD90" s="34">
        <v>0</v>
      </c>
      <c r="AE90" s="34">
        <f t="shared" si="46"/>
        <v>0</v>
      </c>
      <c r="AF90" s="34">
        <v>-107</v>
      </c>
      <c r="AG90" s="34">
        <f t="shared" si="50"/>
        <v>-0.07856093979441997</v>
      </c>
      <c r="AH90" s="35">
        <f t="shared" si="49"/>
        <v>7387975</v>
      </c>
      <c r="AI90" s="34">
        <f t="shared" si="51"/>
        <v>5424.357562408223</v>
      </c>
    </row>
    <row r="91" spans="1:35" s="30" customFormat="1" ht="13.5">
      <c r="A91" s="59">
        <v>344001</v>
      </c>
      <c r="B91" s="60" t="s">
        <v>128</v>
      </c>
      <c r="C91" s="49">
        <v>418</v>
      </c>
      <c r="D91" s="34">
        <v>220189</v>
      </c>
      <c r="E91" s="34">
        <f t="shared" si="33"/>
        <v>526.7679425837321</v>
      </c>
      <c r="F91" s="34">
        <v>0</v>
      </c>
      <c r="G91" s="34">
        <f t="shared" si="34"/>
        <v>0</v>
      </c>
      <c r="H91" s="34">
        <v>0</v>
      </c>
      <c r="I91" s="34">
        <f t="shared" si="35"/>
        <v>0</v>
      </c>
      <c r="J91" s="34">
        <v>0</v>
      </c>
      <c r="K91" s="34">
        <f t="shared" si="36"/>
        <v>0</v>
      </c>
      <c r="L91" s="34">
        <v>0</v>
      </c>
      <c r="M91" s="34">
        <f t="shared" si="37"/>
        <v>0</v>
      </c>
      <c r="N91" s="34">
        <v>0</v>
      </c>
      <c r="O91" s="34">
        <f t="shared" si="38"/>
        <v>0</v>
      </c>
      <c r="P91" s="34">
        <v>0</v>
      </c>
      <c r="Q91" s="34">
        <f t="shared" si="39"/>
        <v>0</v>
      </c>
      <c r="R91" s="34">
        <v>0</v>
      </c>
      <c r="S91" s="34">
        <f t="shared" si="40"/>
        <v>0</v>
      </c>
      <c r="T91" s="34">
        <v>0</v>
      </c>
      <c r="U91" s="34">
        <f t="shared" si="41"/>
        <v>0</v>
      </c>
      <c r="V91" s="34">
        <v>0</v>
      </c>
      <c r="W91" s="34">
        <f t="shared" si="42"/>
        <v>0</v>
      </c>
      <c r="X91" s="34">
        <v>18611</v>
      </c>
      <c r="Y91" s="34">
        <f t="shared" si="43"/>
        <v>44.52392344497608</v>
      </c>
      <c r="Z91" s="34">
        <v>9800</v>
      </c>
      <c r="AA91" s="34">
        <f t="shared" si="44"/>
        <v>23.444976076555022</v>
      </c>
      <c r="AB91" s="34">
        <v>0</v>
      </c>
      <c r="AC91" s="34">
        <f t="shared" si="45"/>
        <v>0</v>
      </c>
      <c r="AD91" s="34">
        <v>0</v>
      </c>
      <c r="AE91" s="34">
        <f t="shared" si="46"/>
        <v>0</v>
      </c>
      <c r="AF91" s="34">
        <v>0</v>
      </c>
      <c r="AG91" s="34">
        <f t="shared" si="50"/>
        <v>0</v>
      </c>
      <c r="AH91" s="35">
        <f t="shared" si="49"/>
        <v>248600</v>
      </c>
      <c r="AI91" s="34">
        <f t="shared" si="51"/>
        <v>594.7368421052631</v>
      </c>
    </row>
    <row r="92" spans="1:35" s="30" customFormat="1" ht="13.5">
      <c r="A92" s="59">
        <v>345001</v>
      </c>
      <c r="B92" s="60" t="s">
        <v>129</v>
      </c>
      <c r="C92" s="49">
        <v>1200</v>
      </c>
      <c r="D92" s="34">
        <v>2321046</v>
      </c>
      <c r="E92" s="34">
        <f t="shared" si="33"/>
        <v>1934.205</v>
      </c>
      <c r="F92" s="34">
        <v>0</v>
      </c>
      <c r="G92" s="34">
        <f t="shared" si="34"/>
        <v>0</v>
      </c>
      <c r="H92" s="34">
        <v>0</v>
      </c>
      <c r="I92" s="34">
        <f t="shared" si="35"/>
        <v>0</v>
      </c>
      <c r="J92" s="34">
        <v>0</v>
      </c>
      <c r="K92" s="34">
        <f t="shared" si="36"/>
        <v>0</v>
      </c>
      <c r="L92" s="34">
        <v>0</v>
      </c>
      <c r="M92" s="34">
        <f t="shared" si="37"/>
        <v>0</v>
      </c>
      <c r="N92" s="34">
        <v>0</v>
      </c>
      <c r="O92" s="34">
        <f t="shared" si="38"/>
        <v>0</v>
      </c>
      <c r="P92" s="34">
        <v>0</v>
      </c>
      <c r="Q92" s="34">
        <f t="shared" si="39"/>
        <v>0</v>
      </c>
      <c r="R92" s="34">
        <v>0</v>
      </c>
      <c r="S92" s="34">
        <f t="shared" si="40"/>
        <v>0</v>
      </c>
      <c r="T92" s="34">
        <v>0</v>
      </c>
      <c r="U92" s="34">
        <f t="shared" si="41"/>
        <v>0</v>
      </c>
      <c r="V92" s="34">
        <v>0</v>
      </c>
      <c r="W92" s="34">
        <f t="shared" si="42"/>
        <v>0</v>
      </c>
      <c r="X92" s="34">
        <v>1975</v>
      </c>
      <c r="Y92" s="34">
        <f t="shared" si="43"/>
        <v>1.6458333333333333</v>
      </c>
      <c r="Z92" s="34">
        <v>14750</v>
      </c>
      <c r="AA92" s="34">
        <f t="shared" si="44"/>
        <v>12.291666666666666</v>
      </c>
      <c r="AB92" s="34">
        <v>0</v>
      </c>
      <c r="AC92" s="34">
        <f t="shared" si="45"/>
        <v>0</v>
      </c>
      <c r="AD92" s="34">
        <v>0</v>
      </c>
      <c r="AE92" s="34">
        <f t="shared" si="46"/>
        <v>0</v>
      </c>
      <c r="AF92" s="34">
        <v>159640</v>
      </c>
      <c r="AG92" s="34">
        <f t="shared" si="50"/>
        <v>133.03333333333333</v>
      </c>
      <c r="AH92" s="35">
        <f t="shared" si="49"/>
        <v>2497411</v>
      </c>
      <c r="AI92" s="34">
        <f t="shared" si="51"/>
        <v>2081.1758333333332</v>
      </c>
    </row>
    <row r="93" spans="1:35" ht="13.5">
      <c r="A93" s="61">
        <v>346001</v>
      </c>
      <c r="B93" s="62" t="s">
        <v>130</v>
      </c>
      <c r="C93" s="48">
        <v>778</v>
      </c>
      <c r="D93" s="31">
        <v>137687</v>
      </c>
      <c r="E93" s="31">
        <f t="shared" si="33"/>
        <v>176.97557840616966</v>
      </c>
      <c r="F93" s="31">
        <v>0</v>
      </c>
      <c r="G93" s="31">
        <f t="shared" si="34"/>
        <v>0</v>
      </c>
      <c r="H93" s="31">
        <v>0</v>
      </c>
      <c r="I93" s="31">
        <f t="shared" si="35"/>
        <v>0</v>
      </c>
      <c r="J93" s="31">
        <v>0</v>
      </c>
      <c r="K93" s="31">
        <f t="shared" si="36"/>
        <v>0</v>
      </c>
      <c r="L93" s="31">
        <v>0</v>
      </c>
      <c r="M93" s="31">
        <f t="shared" si="37"/>
        <v>0</v>
      </c>
      <c r="N93" s="31">
        <v>0</v>
      </c>
      <c r="O93" s="31">
        <f t="shared" si="38"/>
        <v>0</v>
      </c>
      <c r="P93" s="31">
        <v>0</v>
      </c>
      <c r="Q93" s="31">
        <f t="shared" si="39"/>
        <v>0</v>
      </c>
      <c r="R93" s="31">
        <v>1047982</v>
      </c>
      <c r="S93" s="31">
        <f t="shared" si="40"/>
        <v>1347.0205655526993</v>
      </c>
      <c r="T93" s="31">
        <v>0</v>
      </c>
      <c r="U93" s="31">
        <f t="shared" si="41"/>
        <v>0</v>
      </c>
      <c r="V93" s="31">
        <v>0</v>
      </c>
      <c r="W93" s="31">
        <f t="shared" si="42"/>
        <v>0</v>
      </c>
      <c r="X93" s="31">
        <v>9808</v>
      </c>
      <c r="Y93" s="31">
        <f t="shared" si="43"/>
        <v>12.606683804627249</v>
      </c>
      <c r="Z93" s="31">
        <v>20690</v>
      </c>
      <c r="AA93" s="31">
        <f t="shared" si="44"/>
        <v>26.59383033419023</v>
      </c>
      <c r="AB93" s="31">
        <v>0</v>
      </c>
      <c r="AC93" s="31">
        <f t="shared" si="45"/>
        <v>0</v>
      </c>
      <c r="AD93" s="31">
        <v>0</v>
      </c>
      <c r="AE93" s="31">
        <f t="shared" si="46"/>
        <v>0</v>
      </c>
      <c r="AF93" s="31">
        <v>1544</v>
      </c>
      <c r="AG93" s="31">
        <f t="shared" si="50"/>
        <v>1.9845758354755785</v>
      </c>
      <c r="AH93" s="32">
        <f t="shared" si="49"/>
        <v>1217711</v>
      </c>
      <c r="AI93" s="31">
        <f t="shared" si="51"/>
        <v>1565.181233933162</v>
      </c>
    </row>
    <row r="94" spans="1:35" s="30" customFormat="1" ht="13.5">
      <c r="A94" s="59">
        <v>347001</v>
      </c>
      <c r="B94" s="60" t="s">
        <v>131</v>
      </c>
      <c r="C94" s="49">
        <v>332</v>
      </c>
      <c r="D94" s="34">
        <v>167023</v>
      </c>
      <c r="E94" s="34">
        <f t="shared" si="33"/>
        <v>503.0813253012048</v>
      </c>
      <c r="F94" s="34">
        <v>0</v>
      </c>
      <c r="G94" s="34">
        <f t="shared" si="34"/>
        <v>0</v>
      </c>
      <c r="H94" s="34">
        <v>0</v>
      </c>
      <c r="I94" s="34">
        <f t="shared" si="35"/>
        <v>0</v>
      </c>
      <c r="J94" s="34">
        <v>0</v>
      </c>
      <c r="K94" s="34">
        <f t="shared" si="36"/>
        <v>0</v>
      </c>
      <c r="L94" s="34">
        <v>0</v>
      </c>
      <c r="M94" s="34">
        <f t="shared" si="37"/>
        <v>0</v>
      </c>
      <c r="N94" s="34">
        <v>0</v>
      </c>
      <c r="O94" s="34">
        <f t="shared" si="38"/>
        <v>0</v>
      </c>
      <c r="P94" s="34">
        <v>0</v>
      </c>
      <c r="Q94" s="34">
        <f t="shared" si="39"/>
        <v>0</v>
      </c>
      <c r="R94" s="34">
        <v>0</v>
      </c>
      <c r="S94" s="34">
        <f t="shared" si="40"/>
        <v>0</v>
      </c>
      <c r="T94" s="34">
        <v>3716</v>
      </c>
      <c r="U94" s="34">
        <f t="shared" si="41"/>
        <v>11.19277108433735</v>
      </c>
      <c r="V94" s="34">
        <v>0</v>
      </c>
      <c r="W94" s="34">
        <f t="shared" si="42"/>
        <v>0</v>
      </c>
      <c r="X94" s="34">
        <v>49386</v>
      </c>
      <c r="Y94" s="34">
        <f t="shared" si="43"/>
        <v>148.75301204819277</v>
      </c>
      <c r="Z94" s="34">
        <v>18240</v>
      </c>
      <c r="AA94" s="34">
        <f t="shared" si="44"/>
        <v>54.93975903614458</v>
      </c>
      <c r="AB94" s="34">
        <v>0</v>
      </c>
      <c r="AC94" s="34">
        <f t="shared" si="45"/>
        <v>0</v>
      </c>
      <c r="AD94" s="34">
        <v>3382</v>
      </c>
      <c r="AE94" s="34">
        <f t="shared" si="46"/>
        <v>10.186746987951807</v>
      </c>
      <c r="AF94" s="34">
        <v>12158</v>
      </c>
      <c r="AG94" s="34">
        <f>AF94/$C94</f>
        <v>36.62048192771084</v>
      </c>
      <c r="AH94" s="35">
        <f>D94+F94+H94+J94+L94+N94+P94+R94+T94+V94+X94+Z94+AB94+AD94+AF94</f>
        <v>253905</v>
      </c>
      <c r="AI94" s="34">
        <f>AH94/$C94</f>
        <v>764.7740963855422</v>
      </c>
    </row>
    <row r="95" spans="1:35" s="30" customFormat="1" ht="13.5">
      <c r="A95" s="59">
        <v>348001</v>
      </c>
      <c r="B95" s="60" t="s">
        <v>101</v>
      </c>
      <c r="C95" s="49">
        <v>219</v>
      </c>
      <c r="D95" s="34">
        <v>145102</v>
      </c>
      <c r="E95" s="34">
        <f t="shared" si="33"/>
        <v>662.566210045662</v>
      </c>
      <c r="F95" s="34">
        <v>0</v>
      </c>
      <c r="G95" s="34">
        <f t="shared" si="34"/>
        <v>0</v>
      </c>
      <c r="H95" s="34">
        <v>0</v>
      </c>
      <c r="I95" s="34">
        <f t="shared" si="35"/>
        <v>0</v>
      </c>
      <c r="J95" s="34">
        <v>0</v>
      </c>
      <c r="K95" s="34">
        <f t="shared" si="36"/>
        <v>0</v>
      </c>
      <c r="L95" s="34">
        <v>0</v>
      </c>
      <c r="M95" s="34">
        <f t="shared" si="37"/>
        <v>0</v>
      </c>
      <c r="N95" s="34">
        <v>0</v>
      </c>
      <c r="O95" s="34">
        <f t="shared" si="38"/>
        <v>0</v>
      </c>
      <c r="P95" s="34">
        <v>0</v>
      </c>
      <c r="Q95" s="34">
        <f t="shared" si="39"/>
        <v>0</v>
      </c>
      <c r="R95" s="34">
        <v>0</v>
      </c>
      <c r="S95" s="34">
        <f t="shared" si="40"/>
        <v>0</v>
      </c>
      <c r="T95" s="34">
        <v>0</v>
      </c>
      <c r="U95" s="34">
        <f t="shared" si="41"/>
        <v>0</v>
      </c>
      <c r="V95" s="34">
        <v>0</v>
      </c>
      <c r="W95" s="34">
        <f t="shared" si="42"/>
        <v>0</v>
      </c>
      <c r="X95" s="34">
        <v>0</v>
      </c>
      <c r="Y95" s="34">
        <f t="shared" si="43"/>
        <v>0</v>
      </c>
      <c r="Z95" s="34">
        <v>0</v>
      </c>
      <c r="AA95" s="34">
        <f t="shared" si="44"/>
        <v>0</v>
      </c>
      <c r="AB95" s="34">
        <v>0</v>
      </c>
      <c r="AC95" s="34">
        <f t="shared" si="45"/>
        <v>0</v>
      </c>
      <c r="AD95" s="34">
        <v>0</v>
      </c>
      <c r="AE95" s="34">
        <f t="shared" si="46"/>
        <v>0</v>
      </c>
      <c r="AF95" s="34">
        <v>6081</v>
      </c>
      <c r="AG95" s="34">
        <f>AF95/$C95</f>
        <v>27.767123287671232</v>
      </c>
      <c r="AH95" s="35">
        <f>D95+F95+H95+J95+L95+N95+P95+R95+T95+V95+X95+Z95+AB95+AD95+AF95</f>
        <v>151183</v>
      </c>
      <c r="AI95" s="34">
        <f>AH95/$C95</f>
        <v>690.3333333333334</v>
      </c>
    </row>
    <row r="96" spans="1:35" ht="13.5">
      <c r="A96" s="61">
        <v>349001</v>
      </c>
      <c r="B96" s="62" t="s">
        <v>132</v>
      </c>
      <c r="C96" s="48">
        <v>179</v>
      </c>
      <c r="D96" s="31">
        <v>326144</v>
      </c>
      <c r="E96" s="31">
        <f t="shared" si="33"/>
        <v>1822.0335195530727</v>
      </c>
      <c r="F96" s="31">
        <v>0</v>
      </c>
      <c r="G96" s="31">
        <f t="shared" si="34"/>
        <v>0</v>
      </c>
      <c r="H96" s="31">
        <v>0</v>
      </c>
      <c r="I96" s="31">
        <f t="shared" si="35"/>
        <v>0</v>
      </c>
      <c r="J96" s="31">
        <v>0</v>
      </c>
      <c r="K96" s="31">
        <f t="shared" si="36"/>
        <v>0</v>
      </c>
      <c r="L96" s="31">
        <v>0</v>
      </c>
      <c r="M96" s="31">
        <f t="shared" si="37"/>
        <v>0</v>
      </c>
      <c r="N96" s="31">
        <v>0</v>
      </c>
      <c r="O96" s="31">
        <f t="shared" si="38"/>
        <v>0</v>
      </c>
      <c r="P96" s="31">
        <v>0</v>
      </c>
      <c r="Q96" s="31">
        <f t="shared" si="39"/>
        <v>0</v>
      </c>
      <c r="R96" s="31">
        <v>0</v>
      </c>
      <c r="S96" s="31">
        <f t="shared" si="40"/>
        <v>0</v>
      </c>
      <c r="T96" s="31">
        <v>0</v>
      </c>
      <c r="U96" s="31">
        <f t="shared" si="41"/>
        <v>0</v>
      </c>
      <c r="V96" s="31">
        <v>0</v>
      </c>
      <c r="W96" s="31">
        <f t="shared" si="42"/>
        <v>0</v>
      </c>
      <c r="X96" s="31">
        <v>0</v>
      </c>
      <c r="Y96" s="31">
        <f t="shared" si="43"/>
        <v>0</v>
      </c>
      <c r="Z96" s="31">
        <v>0</v>
      </c>
      <c r="AA96" s="31">
        <f t="shared" si="44"/>
        <v>0</v>
      </c>
      <c r="AB96" s="31">
        <v>0</v>
      </c>
      <c r="AC96" s="31">
        <f t="shared" si="45"/>
        <v>0</v>
      </c>
      <c r="AD96" s="31">
        <v>0</v>
      </c>
      <c r="AE96" s="31">
        <f t="shared" si="46"/>
        <v>0</v>
      </c>
      <c r="AF96" s="31">
        <v>0</v>
      </c>
      <c r="AG96" s="31">
        <f t="shared" si="50"/>
        <v>0</v>
      </c>
      <c r="AH96" s="32">
        <f t="shared" si="49"/>
        <v>326144</v>
      </c>
      <c r="AI96" s="31">
        <f t="shared" si="51"/>
        <v>1822.0335195530727</v>
      </c>
    </row>
    <row r="97" spans="1:35" ht="13.5">
      <c r="A97" s="14"/>
      <c r="B97" s="15" t="s">
        <v>40</v>
      </c>
      <c r="C97" s="38">
        <f>SUM(C79:C96)</f>
        <v>10208</v>
      </c>
      <c r="D97" s="42">
        <f>SUM(D79:D96)</f>
        <v>14585013</v>
      </c>
      <c r="E97" s="42">
        <f>D97/$C97</f>
        <v>1428.7826214733543</v>
      </c>
      <c r="F97" s="42">
        <f>SUM(F79:F96)</f>
        <v>0</v>
      </c>
      <c r="G97" s="42">
        <f>F97/$C97</f>
        <v>0</v>
      </c>
      <c r="H97" s="42">
        <f>SUM(H79:H96)</f>
        <v>0</v>
      </c>
      <c r="I97" s="42">
        <f>H97/$C97</f>
        <v>0</v>
      </c>
      <c r="J97" s="42">
        <f>SUM(J79:J96)</f>
        <v>0</v>
      </c>
      <c r="K97" s="42">
        <f>J97/$C97</f>
        <v>0</v>
      </c>
      <c r="L97" s="42">
        <f>SUM(L79:L96)</f>
        <v>0</v>
      </c>
      <c r="M97" s="42">
        <f>L97/$C97</f>
        <v>0</v>
      </c>
      <c r="N97" s="42">
        <f>SUM(N79:N96)</f>
        <v>0</v>
      </c>
      <c r="O97" s="42">
        <f>N97/$C97</f>
        <v>0</v>
      </c>
      <c r="P97" s="42">
        <f>SUM(P79:P96)</f>
        <v>0</v>
      </c>
      <c r="Q97" s="42">
        <f>P97/$C97</f>
        <v>0</v>
      </c>
      <c r="R97" s="42">
        <f>SUM(R79:R96)</f>
        <v>1547392</v>
      </c>
      <c r="S97" s="42">
        <f>R97/$C97</f>
        <v>151.58620689655172</v>
      </c>
      <c r="T97" s="42">
        <f>SUM(T79:T96)</f>
        <v>4477</v>
      </c>
      <c r="U97" s="42">
        <f>T97/$C97</f>
        <v>0.4385775862068966</v>
      </c>
      <c r="V97" s="42">
        <f>SUM(V79:V96)</f>
        <v>0</v>
      </c>
      <c r="W97" s="42">
        <f>V97/$C97</f>
        <v>0</v>
      </c>
      <c r="X97" s="42">
        <f>SUM(X79:X96)</f>
        <v>202922</v>
      </c>
      <c r="Y97" s="42">
        <f>X97/$C97</f>
        <v>19.878722570532915</v>
      </c>
      <c r="Z97" s="42">
        <f>SUM(Z79:Z96)</f>
        <v>332040</v>
      </c>
      <c r="AA97" s="42">
        <f>Z97/$C97</f>
        <v>32.52742946708464</v>
      </c>
      <c r="AB97" s="42">
        <f>SUM(AB79:AB96)</f>
        <v>809842</v>
      </c>
      <c r="AC97" s="42">
        <f>AB97/$C97</f>
        <v>79.33405172413794</v>
      </c>
      <c r="AD97" s="42">
        <f>SUM(AD79:AD96)</f>
        <v>11769</v>
      </c>
      <c r="AE97" s="42">
        <f>AD97/$C97</f>
        <v>1.1529192789968652</v>
      </c>
      <c r="AF97" s="42">
        <f>SUM(AF79:AF96)</f>
        <v>322578</v>
      </c>
      <c r="AG97" s="42">
        <f>AF97/$C97</f>
        <v>31.600509404388713</v>
      </c>
      <c r="AH97" s="43">
        <f>SUM(AH79:AH96)</f>
        <v>17816033</v>
      </c>
      <c r="AI97" s="42">
        <f>AH97/$C97</f>
        <v>1745.301038401254</v>
      </c>
    </row>
    <row r="98" spans="1:35" ht="13.5">
      <c r="A98" s="29"/>
      <c r="B98" s="11"/>
      <c r="C98" s="8"/>
      <c r="D98" s="11"/>
      <c r="E98" s="11"/>
      <c r="F98" s="11"/>
      <c r="G98" s="11"/>
      <c r="H98" s="11"/>
      <c r="I98" s="36"/>
      <c r="J98" s="11"/>
      <c r="K98" s="11"/>
      <c r="L98" s="11"/>
      <c r="M98" s="11"/>
      <c r="N98" s="11"/>
      <c r="O98" s="36"/>
      <c r="P98" s="11"/>
      <c r="Q98" s="11"/>
      <c r="R98" s="11"/>
      <c r="S98" s="11"/>
      <c r="T98" s="11"/>
      <c r="U98" s="36"/>
      <c r="V98" s="11"/>
      <c r="W98" s="11"/>
      <c r="X98" s="11"/>
      <c r="Y98" s="11"/>
      <c r="Z98" s="11"/>
      <c r="AA98" s="36"/>
      <c r="AB98" s="11"/>
      <c r="AC98" s="11"/>
      <c r="AD98" s="11"/>
      <c r="AE98" s="36"/>
      <c r="AF98" s="11"/>
      <c r="AG98" s="11"/>
      <c r="AH98" s="11"/>
      <c r="AI98" s="36"/>
    </row>
    <row r="99" spans="1:35" s="30" customFormat="1" ht="13.5">
      <c r="A99" s="55" t="s">
        <v>97</v>
      </c>
      <c r="B99" s="56" t="s">
        <v>99</v>
      </c>
      <c r="C99" s="48">
        <v>323</v>
      </c>
      <c r="D99" s="31">
        <v>91567</v>
      </c>
      <c r="E99" s="31">
        <f>D99/$C99</f>
        <v>283.4891640866873</v>
      </c>
      <c r="F99" s="31">
        <v>0</v>
      </c>
      <c r="G99" s="31">
        <f>F99/$C99</f>
        <v>0</v>
      </c>
      <c r="H99" s="31">
        <v>0</v>
      </c>
      <c r="I99" s="31">
        <f>H99/$C99</f>
        <v>0</v>
      </c>
      <c r="J99" s="31">
        <v>0</v>
      </c>
      <c r="K99" s="31">
        <f>J99/$C99</f>
        <v>0</v>
      </c>
      <c r="L99" s="31">
        <v>0</v>
      </c>
      <c r="M99" s="31">
        <f>L99/$C99</f>
        <v>0</v>
      </c>
      <c r="N99" s="31">
        <v>0</v>
      </c>
      <c r="O99" s="31">
        <f>N99/$C99</f>
        <v>0</v>
      </c>
      <c r="P99" s="31">
        <v>0</v>
      </c>
      <c r="Q99" s="31">
        <f>P99/$C99</f>
        <v>0</v>
      </c>
      <c r="R99" s="31">
        <v>0</v>
      </c>
      <c r="S99" s="31">
        <f>R99/$C99</f>
        <v>0</v>
      </c>
      <c r="T99" s="31">
        <v>0</v>
      </c>
      <c r="U99" s="31">
        <f>T99/$C99</f>
        <v>0</v>
      </c>
      <c r="V99" s="31">
        <v>0</v>
      </c>
      <c r="W99" s="31">
        <f>V99/$C99</f>
        <v>0</v>
      </c>
      <c r="X99" s="31">
        <v>0</v>
      </c>
      <c r="Y99" s="31">
        <f>X99/$C99</f>
        <v>0</v>
      </c>
      <c r="Z99" s="31">
        <v>0</v>
      </c>
      <c r="AA99" s="31">
        <f>Z99/$C99</f>
        <v>0</v>
      </c>
      <c r="AB99" s="31">
        <v>0</v>
      </c>
      <c r="AC99" s="31">
        <f>AB99/$C99</f>
        <v>0</v>
      </c>
      <c r="AD99" s="31">
        <v>0</v>
      </c>
      <c r="AE99" s="31">
        <f>AD99/$C99</f>
        <v>0</v>
      </c>
      <c r="AF99" s="31">
        <v>0</v>
      </c>
      <c r="AG99" s="31">
        <f>AF99/$C99</f>
        <v>0</v>
      </c>
      <c r="AH99" s="32">
        <f>D99+F99+H99+J99+L99+N99+P99+R99+T99+V99+X99+Z99+AB99+AD99+AF99</f>
        <v>91567</v>
      </c>
      <c r="AI99" s="31">
        <f>AH99/$C99</f>
        <v>283.4891640866873</v>
      </c>
    </row>
    <row r="100" spans="1:35" ht="13.5">
      <c r="A100" s="14"/>
      <c r="B100" s="15" t="s">
        <v>98</v>
      </c>
      <c r="C100" s="38">
        <f>C99</f>
        <v>323</v>
      </c>
      <c r="D100" s="44">
        <f>SUM(D99)</f>
        <v>91567</v>
      </c>
      <c r="E100" s="44">
        <f>D100/$C100</f>
        <v>283.4891640866873</v>
      </c>
      <c r="F100" s="44">
        <f>SUM(F99)</f>
        <v>0</v>
      </c>
      <c r="G100" s="44">
        <f>F100/$C100</f>
        <v>0</v>
      </c>
      <c r="H100" s="44">
        <f>SUM(H99)</f>
        <v>0</v>
      </c>
      <c r="I100" s="44">
        <f>H100/$C100</f>
        <v>0</v>
      </c>
      <c r="J100" s="44">
        <f>SUM(J99)</f>
        <v>0</v>
      </c>
      <c r="K100" s="44">
        <f>J100/$C100</f>
        <v>0</v>
      </c>
      <c r="L100" s="44">
        <f>SUM(L99)</f>
        <v>0</v>
      </c>
      <c r="M100" s="44">
        <f>L100/$C100</f>
        <v>0</v>
      </c>
      <c r="N100" s="44">
        <f>SUM(N99)</f>
        <v>0</v>
      </c>
      <c r="O100" s="44">
        <f>N100/$C100</f>
        <v>0</v>
      </c>
      <c r="P100" s="44">
        <f>SUM(P99)</f>
        <v>0</v>
      </c>
      <c r="Q100" s="44">
        <f>P100/$C100</f>
        <v>0</v>
      </c>
      <c r="R100" s="44">
        <f>SUM(R99)</f>
        <v>0</v>
      </c>
      <c r="S100" s="44">
        <f>R100/$C100</f>
        <v>0</v>
      </c>
      <c r="T100" s="44">
        <f>SUM(T99)</f>
        <v>0</v>
      </c>
      <c r="U100" s="44">
        <f>T100/$C100</f>
        <v>0</v>
      </c>
      <c r="V100" s="44">
        <f>SUM(V99)</f>
        <v>0</v>
      </c>
      <c r="W100" s="44">
        <f>V100/$C100</f>
        <v>0</v>
      </c>
      <c r="X100" s="44">
        <f>SUM(X99)</f>
        <v>0</v>
      </c>
      <c r="Y100" s="44">
        <f>X100/$C100</f>
        <v>0</v>
      </c>
      <c r="Z100" s="44">
        <f>SUM(Z99)</f>
        <v>0</v>
      </c>
      <c r="AA100" s="44">
        <f>Z100/$C100</f>
        <v>0</v>
      </c>
      <c r="AB100" s="44">
        <f>SUM(AB99)</f>
        <v>0</v>
      </c>
      <c r="AC100" s="44">
        <f>AB100/$C100</f>
        <v>0</v>
      </c>
      <c r="AD100" s="44">
        <f>SUM(AD99)</f>
        <v>0</v>
      </c>
      <c r="AE100" s="44">
        <f>AD100/$C100</f>
        <v>0</v>
      </c>
      <c r="AF100" s="44">
        <f>SUM(AF99)</f>
        <v>0</v>
      </c>
      <c r="AG100" s="44">
        <f>AF100/$C100</f>
        <v>0</v>
      </c>
      <c r="AH100" s="45">
        <f>SUM(AH99)</f>
        <v>91567</v>
      </c>
      <c r="AI100" s="46">
        <f>AH100/$C100</f>
        <v>283.4891640866873</v>
      </c>
    </row>
    <row r="101" spans="1:35" ht="13.5">
      <c r="A101" s="10"/>
      <c r="B101" s="11"/>
      <c r="C101" s="8"/>
      <c r="D101" s="8"/>
      <c r="E101" s="8"/>
      <c r="F101" s="8"/>
      <c r="G101" s="8"/>
      <c r="H101" s="8"/>
      <c r="I101" s="12"/>
      <c r="J101" s="8"/>
      <c r="K101" s="8"/>
      <c r="L101" s="8"/>
      <c r="M101" s="8"/>
      <c r="N101" s="8"/>
      <c r="O101" s="12"/>
      <c r="P101" s="8"/>
      <c r="Q101" s="8"/>
      <c r="R101" s="8"/>
      <c r="S101" s="8"/>
      <c r="T101" s="8"/>
      <c r="U101" s="12"/>
      <c r="V101" s="8"/>
      <c r="W101" s="8"/>
      <c r="X101" s="8"/>
      <c r="Y101" s="8"/>
      <c r="Z101" s="8"/>
      <c r="AA101" s="12"/>
      <c r="AB101" s="8"/>
      <c r="AC101" s="8"/>
      <c r="AD101" s="8"/>
      <c r="AE101" s="12"/>
      <c r="AF101" s="8"/>
      <c r="AG101" s="8"/>
      <c r="AH101" s="8"/>
      <c r="AI101" s="12"/>
    </row>
    <row r="102" spans="1:35" ht="14.25" thickBot="1">
      <c r="A102" s="20"/>
      <c r="B102" s="21" t="s">
        <v>41</v>
      </c>
      <c r="C102" s="47">
        <f>C97+C77+C73+C100</f>
        <v>706426</v>
      </c>
      <c r="D102" s="22">
        <f>D97+D77+D73+D100</f>
        <v>166154033</v>
      </c>
      <c r="E102" s="22">
        <f>D102/$C102</f>
        <v>235.2037340075252</v>
      </c>
      <c r="F102" s="22">
        <f>F97+F77+F73+F100</f>
        <v>3947778</v>
      </c>
      <c r="G102" s="22">
        <f>F102/$C102</f>
        <v>5.588381514836657</v>
      </c>
      <c r="H102" s="22">
        <f>H97+H77+H73+H100</f>
        <v>3144449</v>
      </c>
      <c r="I102" s="22">
        <f>H102/$C102</f>
        <v>4.45120791137359</v>
      </c>
      <c r="J102" s="22">
        <f>J97+J77+J73+J100</f>
        <v>39205631</v>
      </c>
      <c r="K102" s="22">
        <f>J102/$C102</f>
        <v>55.49856743664588</v>
      </c>
      <c r="L102" s="22">
        <f>L97+L77+L73+L100</f>
        <v>29306781</v>
      </c>
      <c r="M102" s="22">
        <f>L102/$C102</f>
        <v>41.485988624427755</v>
      </c>
      <c r="N102" s="22">
        <f>N97+N77+N73+N100</f>
        <v>5662</v>
      </c>
      <c r="O102" s="22">
        <f>N102/$C102</f>
        <v>0.008014993785619443</v>
      </c>
      <c r="P102" s="22">
        <f>P97+P77+P73+P100</f>
        <v>1367607</v>
      </c>
      <c r="Q102" s="22">
        <f>P102/$C102</f>
        <v>1.9359522441133254</v>
      </c>
      <c r="R102" s="22">
        <f>R97+R77+R73+R100</f>
        <v>2199371</v>
      </c>
      <c r="S102" s="22">
        <f>R102/$C102</f>
        <v>3.113377763559099</v>
      </c>
      <c r="T102" s="22">
        <f>T97+T77+T73+T100</f>
        <v>561223</v>
      </c>
      <c r="U102" s="22">
        <f>T102/$C102</f>
        <v>0.7944540546355882</v>
      </c>
      <c r="V102" s="22">
        <f>V97+V77+V73+V100</f>
        <v>1615755</v>
      </c>
      <c r="W102" s="22">
        <f>V102/$C102</f>
        <v>2.2872247057724375</v>
      </c>
      <c r="X102" s="22">
        <f>X97+X77+X73+X100</f>
        <v>11001201</v>
      </c>
      <c r="Y102" s="22">
        <f>X102/$C102</f>
        <v>15.573040912990178</v>
      </c>
      <c r="Z102" s="22">
        <f>Z97+Z77+Z73+Z100</f>
        <v>5820668</v>
      </c>
      <c r="AA102" s="22">
        <f>Z102/$C102</f>
        <v>8.239600467706454</v>
      </c>
      <c r="AB102" s="22">
        <f>AB97+AB77+AB73+AB100</f>
        <v>33679867</v>
      </c>
      <c r="AC102" s="22">
        <f>AB102/$C102</f>
        <v>47.67642612248134</v>
      </c>
      <c r="AD102" s="22">
        <f>AD97+AD77+AD73+AD100</f>
        <v>1437693</v>
      </c>
      <c r="AE102" s="22">
        <f>AD102/$C102</f>
        <v>2.0351643342685577</v>
      </c>
      <c r="AF102" s="22">
        <f>AF97+AF77+AF73+AF100</f>
        <v>14794737</v>
      </c>
      <c r="AG102" s="22">
        <f>AF102/$C102</f>
        <v>20.943081087049457</v>
      </c>
      <c r="AH102" s="23">
        <f>AH97+AH77+AH73+AH100</f>
        <v>314242456</v>
      </c>
      <c r="AI102" s="22">
        <f>AH102/$C102</f>
        <v>444.83421618117114</v>
      </c>
    </row>
    <row r="103" ht="14.25" thickTop="1"/>
    <row r="104" spans="1:35" ht="13.5">
      <c r="A104" s="71" t="s">
        <v>133</v>
      </c>
      <c r="B104" s="71"/>
      <c r="C104" s="71"/>
      <c r="J104" s="71"/>
      <c r="K104" s="71"/>
      <c r="L104" s="71"/>
      <c r="P104" s="71"/>
      <c r="Q104" s="71"/>
      <c r="R104" s="71"/>
      <c r="V104" s="71"/>
      <c r="W104" s="71"/>
      <c r="X104" s="71"/>
      <c r="AB104" s="71"/>
      <c r="AC104" s="71"/>
      <c r="AD104" s="71"/>
      <c r="AF104" s="71"/>
      <c r="AG104" s="71"/>
      <c r="AH104" s="72"/>
      <c r="AI104" s="72"/>
    </row>
  </sheetData>
  <sheetProtection/>
  <mergeCells count="9">
    <mergeCell ref="AH1:AH2"/>
    <mergeCell ref="C1:C2"/>
    <mergeCell ref="A1:B1"/>
    <mergeCell ref="V104:X104"/>
    <mergeCell ref="AB104:AD104"/>
    <mergeCell ref="AF104:AI104"/>
    <mergeCell ref="A104:C104"/>
    <mergeCell ref="J104:L104"/>
    <mergeCell ref="P104:R104"/>
  </mergeCells>
  <printOptions horizontalCentered="1"/>
  <pageMargins left="0.25" right="0.25" top="0.88" bottom="0.5" header="0.42" footer="0.5"/>
  <pageSetup horizontalDpi="600" verticalDpi="600" orientation="portrait" paperSize="5" scale="65" r:id="rId1"/>
  <headerFooter alignWithMargins="0">
    <oddHeader>&amp;C&amp;18Purchased Professional and Technical Services  - 
Expenditures by Object</oddHeader>
  </headerFooter>
  <colBreaks count="1" manualBreakCount="1">
    <brk id="19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2014-07-08T15:21:10Z</cp:lastPrinted>
  <dcterms:created xsi:type="dcterms:W3CDTF">2003-04-30T20:08:44Z</dcterms:created>
  <dcterms:modified xsi:type="dcterms:W3CDTF">2014-07-10T16:33:50Z</dcterms:modified>
  <cp:category/>
  <cp:version/>
  <cp:contentType/>
  <cp:contentStatus/>
</cp:coreProperties>
</file>