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8" yWindow="65488" windowWidth="9468" windowHeight="9528" tabRatio="599" activeTab="0"/>
  </bookViews>
  <sheets>
    <sheet name="Other Purchased Services - 500" sheetId="1" r:id="rId1"/>
  </sheets>
  <definedNames>
    <definedName name="_xlfn.IFERROR" hidden="1">#NAME?</definedName>
    <definedName name="_xlnm.Print_Area" localSheetId="0">'Other Purchased Services - 500'!$A$1:$BI$103</definedName>
    <definedName name="_xlnm.Print_Titles" localSheetId="0">'Other Purchased Services - 500'!$A:$C,'Other Purchased Services - 500'!$1:$2</definedName>
  </definedNames>
  <calcPr fullCalcOnLoad="1"/>
</workbook>
</file>

<file path=xl/sharedStrings.xml><?xml version="1.0" encoding="utf-8"?>
<sst xmlns="http://schemas.openxmlformats.org/spreadsheetml/2006/main" count="188" uniqueCount="160">
  <si>
    <t>LEA</t>
  </si>
  <si>
    <t>Faithful Performance Bonds</t>
  </si>
  <si>
    <t>Other Tuition</t>
  </si>
  <si>
    <t>Mileage Allowance</t>
  </si>
  <si>
    <t>Services Purchased from Another LEA within the State</t>
  </si>
  <si>
    <t>Services Purchased from Another LEA outside the State</t>
  </si>
  <si>
    <t>DISTRICT</t>
  </si>
  <si>
    <t>Per Pupil</t>
  </si>
  <si>
    <t>Object Code 513</t>
  </si>
  <si>
    <t>Object Code 521</t>
  </si>
  <si>
    <t>Object Code 522</t>
  </si>
  <si>
    <t>Object Code 524</t>
  </si>
  <si>
    <t>Object Code 529</t>
  </si>
  <si>
    <t>Object Code 530</t>
  </si>
  <si>
    <t>Object Code 540</t>
  </si>
  <si>
    <t>Object Code 550</t>
  </si>
  <si>
    <t>Object Code 561</t>
  </si>
  <si>
    <t>Object Code 569</t>
  </si>
  <si>
    <t>Object Code 570</t>
  </si>
  <si>
    <t>Object Code 582</t>
  </si>
  <si>
    <t>Object Code 581</t>
  </si>
  <si>
    <t>Object Code 583</t>
  </si>
  <si>
    <t>Food Service Management</t>
  </si>
  <si>
    <t>Total Other Purchased Services Expenditures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</si>
  <si>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</si>
  <si>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</si>
  <si>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</si>
  <si>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</si>
  <si>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</si>
  <si>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</si>
  <si>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</si>
  <si>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</si>
  <si>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</si>
  <si>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</si>
  <si>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</si>
  <si>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</si>
  <si>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</si>
  <si>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</si>
  <si>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</si>
  <si>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</si>
  <si>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</si>
  <si>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</si>
  <si>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</si>
  <si>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</si>
  <si>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</si>
  <si>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</si>
  <si>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</si>
  <si>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</si>
  <si>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</si>
  <si>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</si>
  <si>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</si>
  <si>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</si>
  <si>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</si>
  <si>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</si>
  <si>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</si>
  <si>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</si>
  <si>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</si>
  <si>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</si>
  <si>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</si>
  <si>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</si>
  <si>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</si>
  <si>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</si>
  <si>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</si>
  <si>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</si>
  <si>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</si>
  <si>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</si>
  <si>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</si>
  <si>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</si>
  <si>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</si>
  <si>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Total Districts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</si>
  <si>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</si>
  <si>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</si>
  <si>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</si>
  <si>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</si>
  <si>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</si>
  <si>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</si>
  <si>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</si>
  <si>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</si>
  <si>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D'Arbonne Woods Charter School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</si>
  <si>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</si>
  <si>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</si>
  <si>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</si>
  <si>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</si>
  <si>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</si>
  <si>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</si>
  <si>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</si>
  <si>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</si>
  <si>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</si>
  <si>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</si>
  <si>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A02</t>
  </si>
  <si>
    <t>Office of Juvenile Justice</t>
  </si>
  <si>
    <t>Total Office of Juvenile Justice Schools</t>
  </si>
  <si>
    <t>Louisiana Virtual Charter Academy</t>
  </si>
  <si>
    <t>New Orleans Military/Maritime Academy</t>
  </si>
  <si>
    <t>Other Purchased Services</t>
  </si>
  <si>
    <t>Object Code 500</t>
  </si>
  <si>
    <t>Student Transportation Purchased from Another LEA Within the State</t>
  </si>
  <si>
    <t>Object Code 511</t>
  </si>
  <si>
    <t>Object Code 512</t>
  </si>
  <si>
    <t xml:space="preserve"> Object Code 523</t>
  </si>
  <si>
    <t>Errors and Omissions Insurance</t>
  </si>
  <si>
    <t>Object Code 525</t>
  </si>
  <si>
    <t xml:space="preserve">Other Insurance </t>
  </si>
  <si>
    <t>Communications</t>
  </si>
  <si>
    <t>Advertising and Public Relations</t>
  </si>
  <si>
    <t>Printing and Binding</t>
  </si>
  <si>
    <t>Tuition to Other In-State LEAs</t>
  </si>
  <si>
    <t>Object Code 562</t>
  </si>
  <si>
    <t>Tuition to Other LEAs Outside the State</t>
  </si>
  <si>
    <t>Object Code 563</t>
  </si>
  <si>
    <t>Tuition to Private Sources</t>
  </si>
  <si>
    <t>Object Code 564</t>
  </si>
  <si>
    <t>Tuition to Educational Service Agencies other than an LEA outside the State</t>
  </si>
  <si>
    <t>Tuition to Educational Service Agencies other than an LEA within the State</t>
  </si>
  <si>
    <t>Object Code 565</t>
  </si>
  <si>
    <t>Tuition to Charter Schools</t>
  </si>
  <si>
    <t>Object Code 566</t>
  </si>
  <si>
    <t>Tuition to School Districts for Voucher Payments</t>
  </si>
  <si>
    <t>Object Code 567</t>
  </si>
  <si>
    <t>Travel Expence Reimbursement</t>
  </si>
  <si>
    <t xml:space="preserve">Operational Allowance </t>
  </si>
  <si>
    <t>Miscellaneous Purchased Services</t>
  </si>
  <si>
    <t>Object Code 590</t>
  </si>
  <si>
    <t>Object Code 596</t>
  </si>
  <si>
    <t>Object Code 597</t>
  </si>
  <si>
    <t>** Excludes one-time Hurricane Related expenditures</t>
  </si>
  <si>
    <t>2012-2013</t>
  </si>
  <si>
    <t>Oct.  2012 Elementary Secondary Membership</t>
  </si>
  <si>
    <t xml:space="preserve">Caddo Parish School Board </t>
  </si>
  <si>
    <t xml:space="preserve">East Baton Rouge Parish School Board </t>
  </si>
  <si>
    <t>Lafourche Parish School Board **</t>
  </si>
  <si>
    <t xml:space="preserve">Lincoln Parish School Board </t>
  </si>
  <si>
    <t>Livingston Parish School Board **</t>
  </si>
  <si>
    <t xml:space="preserve">Ouachita Parish School Board </t>
  </si>
  <si>
    <t>Plaquemines Parish School Board **</t>
  </si>
  <si>
    <t xml:space="preserve">Pointe Coupee Parish School Board </t>
  </si>
  <si>
    <t>St. Bernard Parish School Board **</t>
  </si>
  <si>
    <t>St. Tammany Parish School Board **</t>
  </si>
  <si>
    <t>Tangipahoa Parish School Board **</t>
  </si>
  <si>
    <t xml:space="preserve">Zachary Community School Board </t>
  </si>
  <si>
    <t xml:space="preserve">City of Baker School Board </t>
  </si>
  <si>
    <t xml:space="preserve">Central Community School Board </t>
  </si>
  <si>
    <t>Recovery School District (RSD OPERATED) **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</si>
  <si>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</si>
  <si>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</si>
  <si>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</si>
  <si>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</si>
  <si>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</si>
  <si>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</si>
  <si>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</si>
  <si>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</si>
  <si>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</si>
  <si>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</si>
  <si>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</si>
  <si>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JS Clark Leadership Academy</t>
  </si>
  <si>
    <t>Payments in
Lieu of
Transportation</t>
  </si>
  <si>
    <t>Student Transportation Purchased from Another LEA Outside the State</t>
  </si>
  <si>
    <t xml:space="preserve">Liability
Insurance </t>
  </si>
  <si>
    <t xml:space="preserve">Property
Insurance </t>
  </si>
  <si>
    <t xml:space="preserve">Fleet
Insurance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</si>
</sst>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  <numFmt numFmtId="171" formatCode="0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210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3" fillId="0" borderId="19" xfId="211" applyFont="1" applyFill="1" applyBorder="1" applyAlignment="1">
      <alignment horizontal="right" wrapText="1"/>
      <protection/>
    </xf>
    <xf numFmtId="0" fontId="3" fillId="0" borderId="20" xfId="211" applyFont="1" applyFill="1" applyBorder="1" applyAlignment="1">
      <alignment horizontal="left" wrapText="1"/>
      <protection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3" fillId="0" borderId="22" xfId="211" applyFont="1" applyFill="1" applyBorder="1" applyAlignment="1">
      <alignment horizontal="right" wrapText="1"/>
      <protection/>
    </xf>
    <xf numFmtId="0" fontId="3" fillId="0" borderId="11" xfId="211" applyFont="1" applyFill="1" applyBorder="1" applyAlignment="1">
      <alignment horizontal="right" wrapText="1"/>
      <protection/>
    </xf>
    <xf numFmtId="0" fontId="2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164" fontId="5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64" fontId="5" fillId="0" borderId="27" xfId="0" applyNumberFormat="1" applyFont="1" applyBorder="1" applyAlignment="1">
      <alignment/>
    </xf>
    <xf numFmtId="0" fontId="2" fillId="35" borderId="26" xfId="0" applyFont="1" applyFill="1" applyBorder="1" applyAlignment="1">
      <alignment/>
    </xf>
    <xf numFmtId="0" fontId="2" fillId="0" borderId="0" xfId="0" applyFont="1" applyBorder="1" applyAlignment="1">
      <alignment/>
    </xf>
    <xf numFmtId="164" fontId="3" fillId="0" borderId="11" xfId="211" applyNumberFormat="1" applyFont="1" applyFill="1" applyBorder="1" applyAlignment="1">
      <alignment horizontal="right" wrapText="1"/>
      <protection/>
    </xf>
    <xf numFmtId="0" fontId="3" fillId="0" borderId="22" xfId="211" applyFont="1" applyFill="1" applyBorder="1" applyAlignment="1">
      <alignment wrapText="1"/>
      <protection/>
    </xf>
    <xf numFmtId="164" fontId="3" fillId="0" borderId="22" xfId="211" applyNumberFormat="1" applyFont="1" applyFill="1" applyBorder="1" applyAlignment="1">
      <alignment horizontal="right" wrapText="1"/>
      <protection/>
    </xf>
    <xf numFmtId="164" fontId="5" fillId="0" borderId="11" xfId="0" applyNumberFormat="1" applyFont="1" applyBorder="1" applyAlignment="1">
      <alignment/>
    </xf>
    <xf numFmtId="164" fontId="3" fillId="0" borderId="13" xfId="211" applyNumberFormat="1" applyFont="1" applyFill="1" applyBorder="1" applyAlignment="1">
      <alignment horizontal="right" wrapText="1"/>
      <protection/>
    </xf>
    <xf numFmtId="0" fontId="2" fillId="35" borderId="28" xfId="0" applyFont="1" applyFill="1" applyBorder="1" applyAlignment="1">
      <alignment/>
    </xf>
    <xf numFmtId="164" fontId="5" fillId="0" borderId="29" xfId="0" applyNumberFormat="1" applyFont="1" applyBorder="1" applyAlignment="1">
      <alignment/>
    </xf>
    <xf numFmtId="3" fontId="5" fillId="34" borderId="19" xfId="0" applyNumberFormat="1" applyFont="1" applyFill="1" applyBorder="1" applyAlignment="1">
      <alignment/>
    </xf>
    <xf numFmtId="0" fontId="3" fillId="0" borderId="13" xfId="211" applyFont="1" applyFill="1" applyBorder="1" applyAlignment="1">
      <alignment wrapText="1"/>
      <protection/>
    </xf>
    <xf numFmtId="0" fontId="3" fillId="0" borderId="11" xfId="211" applyFont="1" applyFill="1" applyBorder="1" applyAlignment="1">
      <alignment horizontal="left" wrapText="1"/>
      <protection/>
    </xf>
    <xf numFmtId="164" fontId="5" fillId="0" borderId="30" xfId="0" applyNumberFormat="1" applyFont="1" applyBorder="1" applyAlignment="1">
      <alignment/>
    </xf>
    <xf numFmtId="164" fontId="3" fillId="36" borderId="31" xfId="211" applyNumberFormat="1" applyFont="1" applyFill="1" applyBorder="1" applyAlignment="1">
      <alignment horizontal="right" wrapText="1"/>
      <protection/>
    </xf>
    <xf numFmtId="164" fontId="3" fillId="36" borderId="15" xfId="211" applyNumberFormat="1" applyFont="1" applyFill="1" applyBorder="1" applyAlignment="1">
      <alignment horizontal="right" wrapText="1"/>
      <protection/>
    </xf>
    <xf numFmtId="164" fontId="4" fillId="33" borderId="32" xfId="0" applyNumberFormat="1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33" xfId="0" applyNumberFormat="1" applyFont="1" applyFill="1" applyBorder="1" applyAlignment="1">
      <alignment/>
    </xf>
    <xf numFmtId="3" fontId="3" fillId="30" borderId="11" xfId="211" applyNumberFormat="1" applyFont="1" applyFill="1" applyBorder="1" applyAlignment="1">
      <alignment horizontal="right" wrapText="1"/>
      <protection/>
    </xf>
    <xf numFmtId="3" fontId="3" fillId="30" borderId="22" xfId="211" applyNumberFormat="1" applyFont="1" applyFill="1" applyBorder="1" applyAlignment="1">
      <alignment horizontal="right" wrapText="1"/>
      <protection/>
    </xf>
    <xf numFmtId="0" fontId="3" fillId="0" borderId="11" xfId="211" applyFont="1" applyFill="1" applyBorder="1" applyAlignment="1">
      <alignment wrapText="1"/>
      <protection/>
    </xf>
    <xf numFmtId="0" fontId="3" fillId="0" borderId="34" xfId="211" applyFont="1" applyFill="1" applyBorder="1" applyAlignment="1">
      <alignment wrapText="1"/>
      <protection/>
    </xf>
    <xf numFmtId="0" fontId="3" fillId="0" borderId="35" xfId="211" applyFont="1" applyFill="1" applyBorder="1" applyAlignment="1">
      <alignment wrapText="1"/>
      <protection/>
    </xf>
    <xf numFmtId="0" fontId="3" fillId="0" borderId="12" xfId="211" applyFont="1" applyFill="1" applyBorder="1" applyAlignment="1">
      <alignment horizontal="left" wrapText="1"/>
      <protection/>
    </xf>
    <xf numFmtId="3" fontId="5" fillId="34" borderId="36" xfId="0" applyNumberFormat="1" applyFont="1" applyFill="1" applyBorder="1" applyAlignment="1">
      <alignment/>
    </xf>
    <xf numFmtId="3" fontId="5" fillId="37" borderId="37" xfId="0" applyNumberFormat="1" applyFont="1" applyFill="1" applyBorder="1" applyAlignment="1">
      <alignment/>
    </xf>
    <xf numFmtId="0" fontId="2" fillId="0" borderId="34" xfId="0" applyFont="1" applyBorder="1" applyAlignment="1">
      <alignment/>
    </xf>
    <xf numFmtId="164" fontId="3" fillId="36" borderId="13" xfId="211" applyNumberFormat="1" applyFont="1" applyFill="1" applyBorder="1" applyAlignment="1">
      <alignment horizontal="right" wrapText="1"/>
      <protection/>
    </xf>
    <xf numFmtId="164" fontId="3" fillId="36" borderId="22" xfId="211" applyNumberFormat="1" applyFont="1" applyFill="1" applyBorder="1" applyAlignment="1">
      <alignment horizontal="right" wrapText="1"/>
      <protection/>
    </xf>
    <xf numFmtId="164" fontId="3" fillId="36" borderId="11" xfId="211" applyNumberFormat="1" applyFont="1" applyFill="1" applyBorder="1" applyAlignment="1">
      <alignment horizontal="right" wrapText="1"/>
      <protection/>
    </xf>
    <xf numFmtId="164" fontId="3" fillId="36" borderId="38" xfId="211" applyNumberFormat="1" applyFont="1" applyFill="1" applyBorder="1" applyAlignment="1">
      <alignment horizontal="right" wrapText="1"/>
      <protection/>
    </xf>
    <xf numFmtId="165" fontId="6" fillId="0" borderId="39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2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00" xfId="60"/>
    <cellStyle name="Normal 101" xfId="61"/>
    <cellStyle name="Normal 102" xfId="62"/>
    <cellStyle name="Normal 103" xfId="63"/>
    <cellStyle name="Normal 104" xfId="64"/>
    <cellStyle name="Normal 105" xfId="65"/>
    <cellStyle name="Normal 106" xfId="66"/>
    <cellStyle name="Normal 107" xfId="67"/>
    <cellStyle name="Normal 108" xfId="68"/>
    <cellStyle name="Normal 109" xfId="69"/>
    <cellStyle name="Normal 11" xfId="70"/>
    <cellStyle name="Normal 110" xfId="71"/>
    <cellStyle name="Normal 111" xfId="72"/>
    <cellStyle name="Normal 112" xfId="73"/>
    <cellStyle name="Normal 113" xfId="74"/>
    <cellStyle name="Normal 114" xfId="75"/>
    <cellStyle name="Normal 115" xfId="76"/>
    <cellStyle name="Normal 116" xfId="77"/>
    <cellStyle name="Normal 117" xfId="78"/>
    <cellStyle name="Normal 118" xfId="79"/>
    <cellStyle name="Normal 119" xfId="80"/>
    <cellStyle name="Normal 12" xfId="81"/>
    <cellStyle name="Normal 120" xfId="82"/>
    <cellStyle name="Normal 121" xfId="83"/>
    <cellStyle name="Normal 122" xfId="84"/>
    <cellStyle name="Normal 123" xfId="85"/>
    <cellStyle name="Normal 124" xfId="86"/>
    <cellStyle name="Normal 125" xfId="87"/>
    <cellStyle name="Normal 126" xfId="88"/>
    <cellStyle name="Normal 127" xfId="89"/>
    <cellStyle name="Normal 128" xfId="90"/>
    <cellStyle name="Normal 129" xfId="91"/>
    <cellStyle name="Normal 13" xfId="92"/>
    <cellStyle name="Normal 130" xfId="93"/>
    <cellStyle name="Normal 131" xfId="94"/>
    <cellStyle name="Normal 132" xfId="95"/>
    <cellStyle name="Normal 133" xfId="96"/>
    <cellStyle name="Normal 134" xfId="97"/>
    <cellStyle name="Normal 135" xfId="98"/>
    <cellStyle name="Normal 14" xfId="99"/>
    <cellStyle name="Normal 15" xfId="100"/>
    <cellStyle name="Normal 16" xfId="101"/>
    <cellStyle name="Normal 16 2" xfId="102"/>
    <cellStyle name="Normal 17" xfId="103"/>
    <cellStyle name="Normal 18" xfId="104"/>
    <cellStyle name="Normal 19" xfId="105"/>
    <cellStyle name="Normal 19 2" xfId="106"/>
    <cellStyle name="Normal 2" xfId="107"/>
    <cellStyle name="Normal 2 2" xfId="108"/>
    <cellStyle name="Normal 2 2 2" xfId="109"/>
    <cellStyle name="Normal 2 3" xfId="110"/>
    <cellStyle name="Normal 2 4" xfId="111"/>
    <cellStyle name="Normal 20" xfId="112"/>
    <cellStyle name="Normal 21" xfId="113"/>
    <cellStyle name="Normal 22" xfId="114"/>
    <cellStyle name="Normal 23" xfId="115"/>
    <cellStyle name="Normal 24" xfId="116"/>
    <cellStyle name="Normal 25" xfId="117"/>
    <cellStyle name="Normal 26" xfId="118"/>
    <cellStyle name="Normal 27" xfId="119"/>
    <cellStyle name="Normal 28" xfId="120"/>
    <cellStyle name="Normal 29" xfId="121"/>
    <cellStyle name="Normal 3" xfId="122"/>
    <cellStyle name="Normal 3 2" xfId="123"/>
    <cellStyle name="Normal 30" xfId="124"/>
    <cellStyle name="Normal 31" xfId="125"/>
    <cellStyle name="Normal 32" xfId="126"/>
    <cellStyle name="Normal 33" xfId="127"/>
    <cellStyle name="Normal 34" xfId="128"/>
    <cellStyle name="Normal 35" xfId="129"/>
    <cellStyle name="Normal 36" xfId="130"/>
    <cellStyle name="Normal 37" xfId="131"/>
    <cellStyle name="Normal 38" xfId="132"/>
    <cellStyle name="Normal 38 2" xfId="133"/>
    <cellStyle name="Normal 39" xfId="134"/>
    <cellStyle name="Normal 39 2" xfId="135"/>
    <cellStyle name="Normal 4" xfId="136"/>
    <cellStyle name="Normal 4 2" xfId="137"/>
    <cellStyle name="Normal 4 3" xfId="138"/>
    <cellStyle name="Normal 4 4" xfId="139"/>
    <cellStyle name="Normal 4 5" xfId="140"/>
    <cellStyle name="Normal 4 6" xfId="141"/>
    <cellStyle name="Normal 40" xfId="142"/>
    <cellStyle name="Normal 41" xfId="143"/>
    <cellStyle name="Normal 42" xfId="144"/>
    <cellStyle name="Normal 43" xfId="145"/>
    <cellStyle name="Normal 44" xfId="146"/>
    <cellStyle name="Normal 45" xfId="147"/>
    <cellStyle name="Normal 46" xfId="148"/>
    <cellStyle name="Normal 46 2" xfId="149"/>
    <cellStyle name="Normal 46 3" xfId="150"/>
    <cellStyle name="Normal 47" xfId="151"/>
    <cellStyle name="Normal 47 2" xfId="152"/>
    <cellStyle name="Normal 48" xfId="153"/>
    <cellStyle name="Normal 49" xfId="154"/>
    <cellStyle name="Normal 5" xfId="155"/>
    <cellStyle name="Normal 50" xfId="156"/>
    <cellStyle name="Normal 51" xfId="157"/>
    <cellStyle name="Normal 52" xfId="158"/>
    <cellStyle name="Normal 53" xfId="159"/>
    <cellStyle name="Normal 54" xfId="160"/>
    <cellStyle name="Normal 55" xfId="161"/>
    <cellStyle name="Normal 56" xfId="162"/>
    <cellStyle name="Normal 57" xfId="163"/>
    <cellStyle name="Normal 58" xfId="164"/>
    <cellStyle name="Normal 59" xfId="165"/>
    <cellStyle name="Normal 6" xfId="166"/>
    <cellStyle name="Normal 60" xfId="167"/>
    <cellStyle name="Normal 61" xfId="168"/>
    <cellStyle name="Normal 62" xfId="169"/>
    <cellStyle name="Normal 63" xfId="170"/>
    <cellStyle name="Normal 64" xfId="171"/>
    <cellStyle name="Normal 65" xfId="172"/>
    <cellStyle name="Normal 66" xfId="173"/>
    <cellStyle name="Normal 67" xfId="174"/>
    <cellStyle name="Normal 68" xfId="175"/>
    <cellStyle name="Normal 69" xfId="176"/>
    <cellStyle name="Normal 7" xfId="177"/>
    <cellStyle name="Normal 70" xfId="178"/>
    <cellStyle name="Normal 71" xfId="179"/>
    <cellStyle name="Normal 72" xfId="180"/>
    <cellStyle name="Normal 73" xfId="181"/>
    <cellStyle name="Normal 74" xfId="182"/>
    <cellStyle name="Normal 75" xfId="183"/>
    <cellStyle name="Normal 76" xfId="184"/>
    <cellStyle name="Normal 77" xfId="185"/>
    <cellStyle name="Normal 78" xfId="186"/>
    <cellStyle name="Normal 79" xfId="187"/>
    <cellStyle name="Normal 8" xfId="188"/>
    <cellStyle name="Normal 80" xfId="189"/>
    <cellStyle name="Normal 81" xfId="190"/>
    <cellStyle name="Normal 82" xfId="191"/>
    <cellStyle name="Normal 83" xfId="192"/>
    <cellStyle name="Normal 84" xfId="193"/>
    <cellStyle name="Normal 85" xfId="194"/>
    <cellStyle name="Normal 86" xfId="195"/>
    <cellStyle name="Normal 87" xfId="196"/>
    <cellStyle name="Normal 88" xfId="197"/>
    <cellStyle name="Normal 89" xfId="198"/>
    <cellStyle name="Normal 9" xfId="199"/>
    <cellStyle name="Normal 90" xfId="200"/>
    <cellStyle name="Normal 91" xfId="201"/>
    <cellStyle name="Normal 92" xfId="202"/>
    <cellStyle name="Normal 93" xfId="203"/>
    <cellStyle name="Normal 94" xfId="204"/>
    <cellStyle name="Normal 95" xfId="205"/>
    <cellStyle name="Normal 96" xfId="206"/>
    <cellStyle name="Normal 97" xfId="207"/>
    <cellStyle name="Normal 98" xfId="208"/>
    <cellStyle name="Normal 99" xfId="209"/>
    <cellStyle name="Normal_800" xfId="210"/>
    <cellStyle name="Normal_Sheet1" xfId="211"/>
    <cellStyle name="Note" xfId="212"/>
    <cellStyle name="Output" xfId="213"/>
    <cellStyle name="Percent" xfId="214"/>
    <cellStyle name="Title" xfId="215"/>
    <cellStyle name="Total" xfId="216"/>
    <cellStyle name="Warning Text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3"/>
  <sheetViews>
    <sheetView tabSelected="1" view="pageBreakPreview" zoomScale="70" zoomScaleNormal="60" zoomScaleSheetLayoutView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9.140625" defaultRowHeight="12.75"/>
  <cols>
    <col min="1" max="1" width="7.8515625" style="1" customWidth="1"/>
    <col min="2" max="2" width="41.7109375" style="1" bestFit="1" customWidth="1"/>
    <col min="3" max="3" width="13.57421875" style="1" bestFit="1" customWidth="1"/>
    <col min="4" max="4" width="15.00390625" style="1" customWidth="1"/>
    <col min="5" max="5" width="7.57421875" style="1" customWidth="1"/>
    <col min="6" max="6" width="17.28125" style="1" customWidth="1"/>
    <col min="7" max="7" width="7.57421875" style="1" customWidth="1"/>
    <col min="8" max="8" width="17.00390625" style="1" customWidth="1"/>
    <col min="9" max="9" width="7.57421875" style="1" customWidth="1"/>
    <col min="10" max="10" width="15.7109375" style="1" bestFit="1" customWidth="1"/>
    <col min="11" max="11" width="7.57421875" style="1" customWidth="1"/>
    <col min="12" max="12" width="13.7109375" style="1" customWidth="1"/>
    <col min="13" max="13" width="7.57421875" style="1" customWidth="1"/>
    <col min="14" max="14" width="14.7109375" style="1" bestFit="1" customWidth="1"/>
    <col min="15" max="15" width="7.57421875" style="1" customWidth="1"/>
    <col min="16" max="16" width="12.8515625" style="1" customWidth="1"/>
    <col min="17" max="17" width="7.57421875" style="1" customWidth="1"/>
    <col min="18" max="18" width="12.8515625" style="1" customWidth="1"/>
    <col min="19" max="19" width="7.57421875" style="1" customWidth="1"/>
    <col min="20" max="20" width="13.7109375" style="1" customWidth="1"/>
    <col min="21" max="21" width="7.57421875" style="1" customWidth="1"/>
    <col min="22" max="22" width="17.421875" style="1" bestFit="1" customWidth="1"/>
    <col min="23" max="23" width="7.57421875" style="1" customWidth="1"/>
    <col min="24" max="24" width="17.8515625" style="1" bestFit="1" customWidth="1"/>
    <col min="25" max="25" width="7.57421875" style="1" customWidth="1"/>
    <col min="26" max="26" width="17.7109375" style="1" bestFit="1" customWidth="1"/>
    <col min="27" max="27" width="7.57421875" style="1" customWidth="1"/>
    <col min="28" max="28" width="14.7109375" style="1" customWidth="1"/>
    <col min="29" max="29" width="7.57421875" style="1" customWidth="1"/>
    <col min="30" max="30" width="17.140625" style="1" bestFit="1" customWidth="1"/>
    <col min="31" max="31" width="7.57421875" style="1" customWidth="1"/>
    <col min="32" max="32" width="15.421875" style="1" customWidth="1"/>
    <col min="33" max="33" width="7.57421875" style="1" customWidth="1"/>
    <col min="34" max="34" width="18.57421875" style="1" bestFit="1" customWidth="1"/>
    <col min="35" max="35" width="7.57421875" style="1" customWidth="1"/>
    <col min="36" max="36" width="17.28125" style="1" customWidth="1"/>
    <col min="37" max="37" width="7.57421875" style="1" customWidth="1"/>
    <col min="38" max="38" width="19.140625" style="1" customWidth="1"/>
    <col min="39" max="39" width="7.57421875" style="1" customWidth="1"/>
    <col min="40" max="40" width="9.8515625" style="1" customWidth="1"/>
    <col min="41" max="41" width="7.57421875" style="1" customWidth="1"/>
    <col min="42" max="42" width="11.28125" style="1" customWidth="1"/>
    <col min="43" max="43" width="7.57421875" style="1" customWidth="1"/>
    <col min="44" max="44" width="11.140625" style="1" customWidth="1"/>
    <col min="45" max="45" width="7.57421875" style="1" customWidth="1"/>
    <col min="46" max="46" width="14.28125" style="1" customWidth="1"/>
    <col min="47" max="47" width="7.57421875" style="1" customWidth="1"/>
    <col min="48" max="48" width="11.140625" style="1" customWidth="1"/>
    <col min="49" max="49" width="7.57421875" style="1" customWidth="1"/>
    <col min="50" max="50" width="16.7109375" style="1" customWidth="1"/>
    <col min="51" max="51" width="7.57421875" style="1" customWidth="1"/>
    <col min="52" max="52" width="12.7109375" style="1" customWidth="1"/>
    <col min="53" max="53" width="7.57421875" style="1" customWidth="1"/>
    <col min="54" max="54" width="15.00390625" style="1" customWidth="1"/>
    <col min="55" max="55" width="7.57421875" style="1" customWidth="1"/>
    <col min="56" max="56" width="12.8515625" style="1" customWidth="1"/>
    <col min="57" max="57" width="7.57421875" style="1" customWidth="1"/>
    <col min="58" max="58" width="13.00390625" style="1" customWidth="1"/>
    <col min="59" max="59" width="7.57421875" style="1" customWidth="1"/>
    <col min="60" max="60" width="15.7109375" style="1" customWidth="1"/>
    <col min="61" max="61" width="7.57421875" style="1" customWidth="1"/>
    <col min="62" max="16384" width="9.140625" style="1" customWidth="1"/>
  </cols>
  <sheetData>
    <row r="1" spans="1:61" ht="95.25" customHeight="1">
      <c r="A1" s="59" t="s">
        <v>126</v>
      </c>
      <c r="B1" s="60"/>
      <c r="C1" s="63" t="s">
        <v>127</v>
      </c>
      <c r="D1" s="7" t="s">
        <v>94</v>
      </c>
      <c r="E1" s="4"/>
      <c r="F1" s="7" t="s">
        <v>96</v>
      </c>
      <c r="G1" s="6"/>
      <c r="H1" s="9" t="s">
        <v>156</v>
      </c>
      <c r="I1" s="6"/>
      <c r="J1" s="9" t="s">
        <v>155</v>
      </c>
      <c r="K1" s="4"/>
      <c r="L1" s="9" t="s">
        <v>157</v>
      </c>
      <c r="M1" s="4"/>
      <c r="N1" s="7" t="s">
        <v>158</v>
      </c>
      <c r="O1" s="6"/>
      <c r="P1" s="9" t="s">
        <v>159</v>
      </c>
      <c r="Q1" s="6"/>
      <c r="R1" s="9" t="s">
        <v>100</v>
      </c>
      <c r="S1" s="4"/>
      <c r="T1" s="9" t="s">
        <v>1</v>
      </c>
      <c r="U1" s="4"/>
      <c r="V1" s="9" t="s">
        <v>102</v>
      </c>
      <c r="W1" s="6"/>
      <c r="X1" s="9" t="s">
        <v>103</v>
      </c>
      <c r="Y1" s="10"/>
      <c r="Z1" s="9" t="s">
        <v>104</v>
      </c>
      <c r="AA1" s="4"/>
      <c r="AB1" s="9" t="s">
        <v>105</v>
      </c>
      <c r="AC1" s="4"/>
      <c r="AD1" s="9" t="s">
        <v>106</v>
      </c>
      <c r="AE1" s="6"/>
      <c r="AF1" s="9" t="s">
        <v>108</v>
      </c>
      <c r="AG1" s="6"/>
      <c r="AH1" s="9" t="s">
        <v>110</v>
      </c>
      <c r="AI1" s="4"/>
      <c r="AJ1" s="9" t="s">
        <v>113</v>
      </c>
      <c r="AK1" s="4"/>
      <c r="AL1" s="9" t="s">
        <v>112</v>
      </c>
      <c r="AM1" s="6"/>
      <c r="AN1" s="9" t="s">
        <v>115</v>
      </c>
      <c r="AO1" s="4"/>
      <c r="AP1" s="9" t="s">
        <v>117</v>
      </c>
      <c r="AQ1" s="10"/>
      <c r="AR1" s="9" t="s">
        <v>2</v>
      </c>
      <c r="AS1" s="10"/>
      <c r="AT1" s="9" t="s">
        <v>22</v>
      </c>
      <c r="AU1" s="10"/>
      <c r="AV1" s="9" t="s">
        <v>3</v>
      </c>
      <c r="AW1" s="10"/>
      <c r="AX1" s="9" t="s">
        <v>119</v>
      </c>
      <c r="AY1" s="10"/>
      <c r="AZ1" s="9" t="s">
        <v>120</v>
      </c>
      <c r="BA1" s="10"/>
      <c r="BB1" s="9" t="s">
        <v>121</v>
      </c>
      <c r="BC1" s="10"/>
      <c r="BD1" s="9" t="s">
        <v>4</v>
      </c>
      <c r="BE1" s="10"/>
      <c r="BF1" s="9" t="s">
        <v>5</v>
      </c>
      <c r="BG1" s="10"/>
      <c r="BH1" s="61" t="s">
        <v>23</v>
      </c>
      <c r="BI1" s="6"/>
    </row>
    <row r="2" spans="1:63" ht="29.25" customHeight="1">
      <c r="A2" s="2" t="s">
        <v>0</v>
      </c>
      <c r="B2" s="2" t="s">
        <v>6</v>
      </c>
      <c r="C2" s="64"/>
      <c r="D2" s="3" t="s">
        <v>95</v>
      </c>
      <c r="E2" s="5" t="s">
        <v>7</v>
      </c>
      <c r="F2" s="3" t="s">
        <v>97</v>
      </c>
      <c r="G2" s="5" t="s">
        <v>7</v>
      </c>
      <c r="H2" s="3" t="s">
        <v>98</v>
      </c>
      <c r="I2" s="5" t="s">
        <v>7</v>
      </c>
      <c r="J2" s="3" t="s">
        <v>8</v>
      </c>
      <c r="K2" s="5" t="s">
        <v>7</v>
      </c>
      <c r="L2" s="3" t="s">
        <v>9</v>
      </c>
      <c r="M2" s="5" t="s">
        <v>7</v>
      </c>
      <c r="N2" s="3" t="s">
        <v>10</v>
      </c>
      <c r="O2" s="5" t="s">
        <v>7</v>
      </c>
      <c r="P2" s="3" t="s">
        <v>99</v>
      </c>
      <c r="Q2" s="5" t="s">
        <v>7</v>
      </c>
      <c r="R2" s="3" t="s">
        <v>11</v>
      </c>
      <c r="S2" s="5" t="s">
        <v>7</v>
      </c>
      <c r="T2" s="3" t="s">
        <v>101</v>
      </c>
      <c r="U2" s="5" t="s">
        <v>7</v>
      </c>
      <c r="V2" s="3" t="s">
        <v>12</v>
      </c>
      <c r="W2" s="5" t="s">
        <v>7</v>
      </c>
      <c r="X2" s="3" t="s">
        <v>13</v>
      </c>
      <c r="Y2" s="5" t="s">
        <v>7</v>
      </c>
      <c r="Z2" s="3" t="s">
        <v>14</v>
      </c>
      <c r="AA2" s="5" t="s">
        <v>7</v>
      </c>
      <c r="AB2" s="3" t="s">
        <v>15</v>
      </c>
      <c r="AC2" s="5" t="s">
        <v>7</v>
      </c>
      <c r="AD2" s="3" t="s">
        <v>16</v>
      </c>
      <c r="AE2" s="5" t="s">
        <v>7</v>
      </c>
      <c r="AF2" s="3" t="s">
        <v>107</v>
      </c>
      <c r="AG2" s="5" t="s">
        <v>7</v>
      </c>
      <c r="AH2" s="3" t="s">
        <v>109</v>
      </c>
      <c r="AI2" s="5" t="s">
        <v>7</v>
      </c>
      <c r="AJ2" s="3" t="s">
        <v>111</v>
      </c>
      <c r="AK2" s="5" t="s">
        <v>7</v>
      </c>
      <c r="AL2" s="3" t="s">
        <v>114</v>
      </c>
      <c r="AM2" s="5" t="s">
        <v>7</v>
      </c>
      <c r="AN2" s="3" t="s">
        <v>116</v>
      </c>
      <c r="AO2" s="5" t="s">
        <v>7</v>
      </c>
      <c r="AP2" s="3" t="s">
        <v>118</v>
      </c>
      <c r="AQ2" s="5" t="s">
        <v>7</v>
      </c>
      <c r="AR2" s="3" t="s">
        <v>17</v>
      </c>
      <c r="AS2" s="5" t="s">
        <v>7</v>
      </c>
      <c r="AT2" s="3" t="s">
        <v>18</v>
      </c>
      <c r="AU2" s="5" t="s">
        <v>7</v>
      </c>
      <c r="AV2" s="3" t="s">
        <v>20</v>
      </c>
      <c r="AW2" s="5" t="s">
        <v>7</v>
      </c>
      <c r="AX2" s="3" t="s">
        <v>19</v>
      </c>
      <c r="AY2" s="5" t="s">
        <v>7</v>
      </c>
      <c r="AZ2" s="3" t="s">
        <v>21</v>
      </c>
      <c r="BA2" s="5" t="s">
        <v>7</v>
      </c>
      <c r="BB2" s="3" t="s">
        <v>122</v>
      </c>
      <c r="BC2" s="5" t="s">
        <v>7</v>
      </c>
      <c r="BD2" s="3" t="s">
        <v>123</v>
      </c>
      <c r="BE2" s="5" t="s">
        <v>7</v>
      </c>
      <c r="BF2" s="3" t="s">
        <v>124</v>
      </c>
      <c r="BG2" s="5" t="s">
        <v>7</v>
      </c>
      <c r="BH2" s="62"/>
      <c r="BI2" s="5" t="s">
        <v>7</v>
      </c>
      <c r="BK2" s="28"/>
    </row>
    <row r="3" spans="1:63" ht="13.5">
      <c r="A3" s="37">
        <v>1</v>
      </c>
      <c r="B3" s="50" t="s">
        <v>24</v>
      </c>
      <c r="C3" s="47">
        <v>9931</v>
      </c>
      <c r="D3" s="33">
        <v>69752</v>
      </c>
      <c r="E3" s="33">
        <f>D3/$C3</f>
        <v>7.023663276608599</v>
      </c>
      <c r="F3" s="33">
        <v>0</v>
      </c>
      <c r="G3" s="33">
        <f>F3/$C3</f>
        <v>0</v>
      </c>
      <c r="H3" s="33">
        <v>0</v>
      </c>
      <c r="I3" s="33">
        <f>H3/$C3</f>
        <v>0</v>
      </c>
      <c r="J3" s="33">
        <v>4887</v>
      </c>
      <c r="K3" s="33">
        <f>J3/$C3</f>
        <v>0.49209545866478704</v>
      </c>
      <c r="L3" s="33">
        <v>177876</v>
      </c>
      <c r="M3" s="33">
        <f>L3/$C3</f>
        <v>17.911187191622194</v>
      </c>
      <c r="N3" s="33">
        <v>727959</v>
      </c>
      <c r="O3" s="33">
        <f>N3/$C3</f>
        <v>73.30168160306113</v>
      </c>
      <c r="P3" s="33">
        <v>86059</v>
      </c>
      <c r="Q3" s="33">
        <f>P3/$C3</f>
        <v>8.665693283657236</v>
      </c>
      <c r="R3" s="33">
        <v>0</v>
      </c>
      <c r="S3" s="33">
        <f>R3/$C3</f>
        <v>0</v>
      </c>
      <c r="T3" s="33">
        <v>0</v>
      </c>
      <c r="U3" s="33">
        <f>T3/$C3</f>
        <v>0</v>
      </c>
      <c r="V3" s="33">
        <v>0</v>
      </c>
      <c r="W3" s="33">
        <f>V3/$C3</f>
        <v>0</v>
      </c>
      <c r="X3" s="33">
        <v>205009</v>
      </c>
      <c r="Y3" s="33">
        <f>X3/$C3</f>
        <v>20.643339039371664</v>
      </c>
      <c r="Z3" s="33">
        <v>16338</v>
      </c>
      <c r="AA3" s="33">
        <f>Z3/$C3</f>
        <v>1.6451515456650891</v>
      </c>
      <c r="AB3" s="33">
        <v>1478</v>
      </c>
      <c r="AC3" s="33">
        <f>AB3/$C3</f>
        <v>0.14882690564897794</v>
      </c>
      <c r="AD3" s="33">
        <v>113234</v>
      </c>
      <c r="AE3" s="33">
        <f>AD3/$C3</f>
        <v>11.40207431275803</v>
      </c>
      <c r="AF3" s="33">
        <v>0</v>
      </c>
      <c r="AG3" s="33">
        <f>AF3/$C3</f>
        <v>0</v>
      </c>
      <c r="AH3" s="33">
        <v>0</v>
      </c>
      <c r="AI3" s="33">
        <f>AH3/$C3</f>
        <v>0</v>
      </c>
      <c r="AJ3" s="33">
        <v>0</v>
      </c>
      <c r="AK3" s="33">
        <f>AJ3/$C3</f>
        <v>0</v>
      </c>
      <c r="AL3" s="33">
        <v>0</v>
      </c>
      <c r="AM3" s="33">
        <f>AL3/$C3</f>
        <v>0</v>
      </c>
      <c r="AN3" s="33">
        <v>0</v>
      </c>
      <c r="AO3" s="33">
        <f>AN3/$C3</f>
        <v>0</v>
      </c>
      <c r="AP3" s="33">
        <v>0</v>
      </c>
      <c r="AQ3" s="33">
        <f>AP3/$C3</f>
        <v>0</v>
      </c>
      <c r="AR3" s="33">
        <v>0</v>
      </c>
      <c r="AS3" s="33">
        <f>AR3/$C3</f>
        <v>0</v>
      </c>
      <c r="AT3" s="33">
        <v>142693</v>
      </c>
      <c r="AU3" s="33">
        <f>AT3/$C3</f>
        <v>14.368442251535596</v>
      </c>
      <c r="AV3" s="33">
        <v>12603</v>
      </c>
      <c r="AW3" s="33">
        <f>AV3/$C3</f>
        <v>1.2690564897794785</v>
      </c>
      <c r="AX3" s="33">
        <v>324791</v>
      </c>
      <c r="AY3" s="33">
        <f>AX3/$C3</f>
        <v>32.704762863759946</v>
      </c>
      <c r="AZ3" s="33">
        <v>545458</v>
      </c>
      <c r="BA3" s="33">
        <f>AZ3/$C3</f>
        <v>54.924780988822874</v>
      </c>
      <c r="BB3" s="33">
        <v>0</v>
      </c>
      <c r="BC3" s="33">
        <f>BB3/$C3</f>
        <v>0</v>
      </c>
      <c r="BD3" s="33">
        <v>0</v>
      </c>
      <c r="BE3" s="33">
        <f>BD3/$C3</f>
        <v>0</v>
      </c>
      <c r="BF3" s="33">
        <v>0</v>
      </c>
      <c r="BG3" s="33">
        <f>BF3/$C3</f>
        <v>0</v>
      </c>
      <c r="BH3" s="55">
        <f>D3+F3+H3+J3+L3+N3+P3+R3+T3+V3+X3+Z3+AB3+AD3+AF3+AH3+AJ3+AL3+AN3+AP3+AR3+AT3+AV3+AX3+AZ3+BB3+BD3+BF3</f>
        <v>2428137</v>
      </c>
      <c r="BI3" s="33">
        <f>BH3/$C3</f>
        <v>244.5007552109556</v>
      </c>
      <c r="BK3" s="28"/>
    </row>
    <row r="4" spans="1:63" ht="13.5">
      <c r="A4" s="20">
        <v>2</v>
      </c>
      <c r="B4" s="49" t="s">
        <v>79</v>
      </c>
      <c r="C4" s="47">
        <v>4340</v>
      </c>
      <c r="D4" s="31">
        <v>23252</v>
      </c>
      <c r="E4" s="31">
        <f aca="true" t="shared" si="0" ref="E4:E67">D4/$C4</f>
        <v>5.357603686635945</v>
      </c>
      <c r="F4" s="31">
        <v>0</v>
      </c>
      <c r="G4" s="31">
        <f aca="true" t="shared" si="1" ref="G4:G67">F4/$C4</f>
        <v>0</v>
      </c>
      <c r="H4" s="31">
        <v>0</v>
      </c>
      <c r="I4" s="31">
        <f aca="true" t="shared" si="2" ref="I4:I67">H4/$C4</f>
        <v>0</v>
      </c>
      <c r="J4" s="31">
        <v>360</v>
      </c>
      <c r="K4" s="31">
        <f aca="true" t="shared" si="3" ref="K4:K67">J4/$C4</f>
        <v>0.08294930875576037</v>
      </c>
      <c r="L4" s="31">
        <v>61851</v>
      </c>
      <c r="M4" s="31">
        <f aca="true" t="shared" si="4" ref="M4:M67">L4/$C4</f>
        <v>14.251382488479262</v>
      </c>
      <c r="N4" s="31">
        <v>136335</v>
      </c>
      <c r="O4" s="31">
        <f aca="true" t="shared" si="5" ref="O4:O67">N4/$C4</f>
        <v>31.413594470046082</v>
      </c>
      <c r="P4" s="31">
        <v>127253</v>
      </c>
      <c r="Q4" s="31">
        <f aca="true" t="shared" si="6" ref="Q4:Q67">P4/$C4</f>
        <v>29.320967741935483</v>
      </c>
      <c r="R4" s="31">
        <v>18595</v>
      </c>
      <c r="S4" s="31">
        <f aca="true" t="shared" si="7" ref="S4:S67">R4/$C4</f>
        <v>4.284562211981567</v>
      </c>
      <c r="T4" s="31">
        <v>2942</v>
      </c>
      <c r="U4" s="31">
        <f aca="true" t="shared" si="8" ref="U4:U67">T4/$C4</f>
        <v>0.6778801843317972</v>
      </c>
      <c r="V4" s="31">
        <v>0</v>
      </c>
      <c r="W4" s="31">
        <f aca="true" t="shared" si="9" ref="W4:W67">V4/$C4</f>
        <v>0</v>
      </c>
      <c r="X4" s="31">
        <v>180993</v>
      </c>
      <c r="Y4" s="31">
        <f aca="true" t="shared" si="10" ref="Y4:Y67">X4/$C4</f>
        <v>41.70345622119816</v>
      </c>
      <c r="Z4" s="31">
        <v>14565</v>
      </c>
      <c r="AA4" s="31">
        <f aca="true" t="shared" si="11" ref="AA4:AA67">Z4/$C4</f>
        <v>3.3559907834101383</v>
      </c>
      <c r="AB4" s="31">
        <v>0</v>
      </c>
      <c r="AC4" s="31">
        <f aca="true" t="shared" si="12" ref="AC4:AC67">AB4/$C4</f>
        <v>0</v>
      </c>
      <c r="AD4" s="31">
        <v>40693</v>
      </c>
      <c r="AE4" s="31">
        <f aca="true" t="shared" si="13" ref="AE4:AE67">AD4/$C4</f>
        <v>9.37626728110599</v>
      </c>
      <c r="AF4" s="31">
        <v>1413</v>
      </c>
      <c r="AG4" s="31">
        <f aca="true" t="shared" si="14" ref="AG4:AG67">AF4/$C4</f>
        <v>0.32557603686635944</v>
      </c>
      <c r="AH4" s="31">
        <v>0</v>
      </c>
      <c r="AI4" s="31">
        <f aca="true" t="shared" si="15" ref="AI4:AI67">AH4/$C4</f>
        <v>0</v>
      </c>
      <c r="AJ4" s="31">
        <v>0</v>
      </c>
      <c r="AK4" s="31">
        <f aca="true" t="shared" si="16" ref="AK4:AK67">AJ4/$C4</f>
        <v>0</v>
      </c>
      <c r="AL4" s="31">
        <v>0</v>
      </c>
      <c r="AM4" s="31">
        <f aca="true" t="shared" si="17" ref="AM4:AM67">AL4/$C4</f>
        <v>0</v>
      </c>
      <c r="AN4" s="31">
        <v>0</v>
      </c>
      <c r="AO4" s="31">
        <f aca="true" t="shared" si="18" ref="AO4:AO67">AN4/$C4</f>
        <v>0</v>
      </c>
      <c r="AP4" s="31">
        <v>0</v>
      </c>
      <c r="AQ4" s="31">
        <f aca="true" t="shared" si="19" ref="AQ4:AQ67">AP4/$C4</f>
        <v>0</v>
      </c>
      <c r="AR4" s="31">
        <v>0</v>
      </c>
      <c r="AS4" s="31">
        <f aca="true" t="shared" si="20" ref="AS4:AS67">AR4/$C4</f>
        <v>0</v>
      </c>
      <c r="AT4" s="31">
        <v>0</v>
      </c>
      <c r="AU4" s="31">
        <f aca="true" t="shared" si="21" ref="AU4:AU67">AT4/$C4</f>
        <v>0</v>
      </c>
      <c r="AV4" s="31">
        <v>0</v>
      </c>
      <c r="AW4" s="31">
        <f aca="true" t="shared" si="22" ref="AW4:AW67">AV4/$C4</f>
        <v>0</v>
      </c>
      <c r="AX4" s="31">
        <v>272472</v>
      </c>
      <c r="AY4" s="31">
        <f aca="true" t="shared" si="23" ref="AY4:AY67">AX4/$C4</f>
        <v>62.781566820276495</v>
      </c>
      <c r="AZ4" s="31">
        <v>0</v>
      </c>
      <c r="BA4" s="31">
        <f aca="true" t="shared" si="24" ref="BA4:BA67">AZ4/$C4</f>
        <v>0</v>
      </c>
      <c r="BB4" s="31">
        <v>0</v>
      </c>
      <c r="BC4" s="31">
        <f aca="true" t="shared" si="25" ref="BC4:BC67">BB4/$C4</f>
        <v>0</v>
      </c>
      <c r="BD4" s="31">
        <v>0</v>
      </c>
      <c r="BE4" s="31">
        <f aca="true" t="shared" si="26" ref="BE4:BE67">BD4/$C4</f>
        <v>0</v>
      </c>
      <c r="BF4" s="31">
        <v>0</v>
      </c>
      <c r="BG4" s="31">
        <f aca="true" t="shared" si="27" ref="BG4:BG67">BF4/$C4</f>
        <v>0</v>
      </c>
      <c r="BH4" s="56">
        <f aca="true" t="shared" si="28" ref="BH4:BH67">D4+F4+H4+J4+L4+N4+P4+R4+T4+V4+X4+Z4+AB4+AD4+AF4+AH4+AJ4+AL4+AN4+AP4+AR4+AT4+AV4+AX4+AZ4+BB4+BD4+BF4</f>
        <v>880724</v>
      </c>
      <c r="BI4" s="31">
        <f aca="true" t="shared" si="29" ref="BI4:BI69">BH4/$C4</f>
        <v>202.93179723502305</v>
      </c>
      <c r="BK4" s="28"/>
    </row>
    <row r="5" spans="1:63" ht="13.5">
      <c r="A5" s="20">
        <v>3</v>
      </c>
      <c r="B5" s="49" t="s">
        <v>25</v>
      </c>
      <c r="C5" s="47">
        <v>20932</v>
      </c>
      <c r="D5" s="31">
        <v>275122</v>
      </c>
      <c r="E5" s="31">
        <f t="shared" si="0"/>
        <v>13.143607873112938</v>
      </c>
      <c r="F5" s="31">
        <v>0</v>
      </c>
      <c r="G5" s="31">
        <f t="shared" si="1"/>
        <v>0</v>
      </c>
      <c r="H5" s="31">
        <v>0</v>
      </c>
      <c r="I5" s="31">
        <f t="shared" si="2"/>
        <v>0</v>
      </c>
      <c r="J5" s="31">
        <v>3000</v>
      </c>
      <c r="K5" s="31">
        <f t="shared" si="3"/>
        <v>0.14332123065163385</v>
      </c>
      <c r="L5" s="31">
        <v>456666</v>
      </c>
      <c r="M5" s="31">
        <f t="shared" si="4"/>
        <v>21.81664437225301</v>
      </c>
      <c r="N5" s="31">
        <v>1039545</v>
      </c>
      <c r="O5" s="31">
        <f t="shared" si="5"/>
        <v>49.66295623925091</v>
      </c>
      <c r="P5" s="31">
        <v>584840</v>
      </c>
      <c r="Q5" s="31">
        <f t="shared" si="6"/>
        <v>27.939996178100515</v>
      </c>
      <c r="R5" s="31">
        <v>23641</v>
      </c>
      <c r="S5" s="31">
        <f t="shared" si="7"/>
        <v>1.1294190712784253</v>
      </c>
      <c r="T5" s="31">
        <v>2476</v>
      </c>
      <c r="U5" s="31">
        <f t="shared" si="8"/>
        <v>0.11828778903114848</v>
      </c>
      <c r="V5" s="31">
        <v>213</v>
      </c>
      <c r="W5" s="31">
        <f t="shared" si="9"/>
        <v>0.010175807376266005</v>
      </c>
      <c r="X5" s="31">
        <v>833234</v>
      </c>
      <c r="Y5" s="31">
        <f t="shared" si="10"/>
        <v>39.8067074335945</v>
      </c>
      <c r="Z5" s="31">
        <v>16871</v>
      </c>
      <c r="AA5" s="31">
        <f t="shared" si="11"/>
        <v>0.8059908274412383</v>
      </c>
      <c r="AB5" s="31">
        <v>1625</v>
      </c>
      <c r="AC5" s="31">
        <f t="shared" si="12"/>
        <v>0.077632333269635</v>
      </c>
      <c r="AD5" s="31">
        <v>2400</v>
      </c>
      <c r="AE5" s="31">
        <f t="shared" si="13"/>
        <v>0.11465698452130708</v>
      </c>
      <c r="AF5" s="31">
        <v>0</v>
      </c>
      <c r="AG5" s="31">
        <f t="shared" si="14"/>
        <v>0</v>
      </c>
      <c r="AH5" s="31">
        <v>0</v>
      </c>
      <c r="AI5" s="31">
        <f t="shared" si="15"/>
        <v>0</v>
      </c>
      <c r="AJ5" s="31">
        <v>4520</v>
      </c>
      <c r="AK5" s="31">
        <f t="shared" si="16"/>
        <v>0.21593732084846168</v>
      </c>
      <c r="AL5" s="31">
        <v>0</v>
      </c>
      <c r="AM5" s="31">
        <f t="shared" si="17"/>
        <v>0</v>
      </c>
      <c r="AN5" s="31">
        <v>0</v>
      </c>
      <c r="AO5" s="31">
        <f t="shared" si="18"/>
        <v>0</v>
      </c>
      <c r="AP5" s="31">
        <v>0</v>
      </c>
      <c r="AQ5" s="31">
        <f t="shared" si="19"/>
        <v>0</v>
      </c>
      <c r="AR5" s="31">
        <v>347979</v>
      </c>
      <c r="AS5" s="31">
        <f t="shared" si="20"/>
        <v>16.624259506974965</v>
      </c>
      <c r="AT5" s="31">
        <v>0</v>
      </c>
      <c r="AU5" s="31">
        <f t="shared" si="21"/>
        <v>0</v>
      </c>
      <c r="AV5" s="31">
        <v>9600</v>
      </c>
      <c r="AW5" s="31">
        <f t="shared" si="22"/>
        <v>0.45862793808522834</v>
      </c>
      <c r="AX5" s="31">
        <v>909051</v>
      </c>
      <c r="AY5" s="31">
        <f t="shared" si="23"/>
        <v>43.42876934836614</v>
      </c>
      <c r="AZ5" s="31">
        <v>7701</v>
      </c>
      <c r="BA5" s="31">
        <f t="shared" si="24"/>
        <v>0.3679055990827441</v>
      </c>
      <c r="BB5" s="31">
        <v>0</v>
      </c>
      <c r="BC5" s="31">
        <f t="shared" si="25"/>
        <v>0</v>
      </c>
      <c r="BD5" s="31">
        <v>0</v>
      </c>
      <c r="BE5" s="31">
        <f t="shared" si="26"/>
        <v>0</v>
      </c>
      <c r="BF5" s="31">
        <v>0</v>
      </c>
      <c r="BG5" s="31">
        <f t="shared" si="27"/>
        <v>0</v>
      </c>
      <c r="BH5" s="56">
        <f t="shared" si="28"/>
        <v>4518484</v>
      </c>
      <c r="BI5" s="31">
        <f t="shared" si="29"/>
        <v>215.86489585323906</v>
      </c>
      <c r="BK5" s="28"/>
    </row>
    <row r="6" spans="1:63" ht="13.5">
      <c r="A6" s="20">
        <v>4</v>
      </c>
      <c r="B6" s="49" t="s">
        <v>26</v>
      </c>
      <c r="C6" s="47">
        <v>3799</v>
      </c>
      <c r="D6" s="31">
        <v>269814</v>
      </c>
      <c r="E6" s="31">
        <f t="shared" si="0"/>
        <v>71.02237430902869</v>
      </c>
      <c r="F6" s="31">
        <v>0</v>
      </c>
      <c r="G6" s="31">
        <f t="shared" si="1"/>
        <v>0</v>
      </c>
      <c r="H6" s="31">
        <v>0</v>
      </c>
      <c r="I6" s="31">
        <f t="shared" si="2"/>
        <v>0</v>
      </c>
      <c r="J6" s="31">
        <v>0</v>
      </c>
      <c r="K6" s="31">
        <f t="shared" si="3"/>
        <v>0</v>
      </c>
      <c r="L6" s="31">
        <v>374557</v>
      </c>
      <c r="M6" s="31">
        <f t="shared" si="4"/>
        <v>98.59357725717294</v>
      </c>
      <c r="N6" s="31">
        <v>1086374</v>
      </c>
      <c r="O6" s="31">
        <f t="shared" si="5"/>
        <v>285.96314819689394</v>
      </c>
      <c r="P6" s="31">
        <v>0</v>
      </c>
      <c r="Q6" s="31">
        <f t="shared" si="6"/>
        <v>0</v>
      </c>
      <c r="R6" s="31">
        <v>0</v>
      </c>
      <c r="S6" s="31">
        <f t="shared" si="7"/>
        <v>0</v>
      </c>
      <c r="T6" s="31">
        <v>6091</v>
      </c>
      <c r="U6" s="31">
        <f t="shared" si="8"/>
        <v>1.6033166622795472</v>
      </c>
      <c r="V6" s="31">
        <v>0</v>
      </c>
      <c r="W6" s="31">
        <f t="shared" si="9"/>
        <v>0</v>
      </c>
      <c r="X6" s="31">
        <v>342947</v>
      </c>
      <c r="Y6" s="31">
        <f t="shared" si="10"/>
        <v>90.27296657015005</v>
      </c>
      <c r="Z6" s="31">
        <v>3138</v>
      </c>
      <c r="AA6" s="31">
        <f t="shared" si="11"/>
        <v>0.8260068439062911</v>
      </c>
      <c r="AB6" s="31">
        <v>2050</v>
      </c>
      <c r="AC6" s="31">
        <f t="shared" si="12"/>
        <v>0.5396156883390366</v>
      </c>
      <c r="AD6" s="31">
        <v>0</v>
      </c>
      <c r="AE6" s="31">
        <f t="shared" si="13"/>
        <v>0</v>
      </c>
      <c r="AF6" s="31">
        <v>0</v>
      </c>
      <c r="AG6" s="31">
        <f t="shared" si="14"/>
        <v>0</v>
      </c>
      <c r="AH6" s="31">
        <v>0</v>
      </c>
      <c r="AI6" s="31">
        <f t="shared" si="15"/>
        <v>0</v>
      </c>
      <c r="AJ6" s="31">
        <v>0</v>
      </c>
      <c r="AK6" s="31">
        <f t="shared" si="16"/>
        <v>0</v>
      </c>
      <c r="AL6" s="31">
        <v>0</v>
      </c>
      <c r="AM6" s="31">
        <f t="shared" si="17"/>
        <v>0</v>
      </c>
      <c r="AN6" s="31">
        <v>0</v>
      </c>
      <c r="AO6" s="31">
        <f t="shared" si="18"/>
        <v>0</v>
      </c>
      <c r="AP6" s="31">
        <v>0</v>
      </c>
      <c r="AQ6" s="31">
        <f t="shared" si="19"/>
        <v>0</v>
      </c>
      <c r="AR6" s="31">
        <v>0</v>
      </c>
      <c r="AS6" s="31">
        <f t="shared" si="20"/>
        <v>0</v>
      </c>
      <c r="AT6" s="31">
        <v>0</v>
      </c>
      <c r="AU6" s="31">
        <f t="shared" si="21"/>
        <v>0</v>
      </c>
      <c r="AV6" s="31">
        <v>0</v>
      </c>
      <c r="AW6" s="31">
        <f t="shared" si="22"/>
        <v>0</v>
      </c>
      <c r="AX6" s="31">
        <v>285582</v>
      </c>
      <c r="AY6" s="31">
        <f t="shared" si="23"/>
        <v>75.17294024743353</v>
      </c>
      <c r="AZ6" s="31">
        <v>457844</v>
      </c>
      <c r="BA6" s="31">
        <f t="shared" si="24"/>
        <v>120.5169781521453</v>
      </c>
      <c r="BB6" s="31">
        <v>0</v>
      </c>
      <c r="BC6" s="31">
        <f t="shared" si="25"/>
        <v>0</v>
      </c>
      <c r="BD6" s="31">
        <v>0</v>
      </c>
      <c r="BE6" s="31">
        <f t="shared" si="26"/>
        <v>0</v>
      </c>
      <c r="BF6" s="31">
        <v>0</v>
      </c>
      <c r="BG6" s="31">
        <f t="shared" si="27"/>
        <v>0</v>
      </c>
      <c r="BH6" s="56">
        <f t="shared" si="28"/>
        <v>2828397</v>
      </c>
      <c r="BI6" s="31">
        <f t="shared" si="29"/>
        <v>744.5109239273493</v>
      </c>
      <c r="BK6" s="28"/>
    </row>
    <row r="7" spans="1:63" ht="13.5">
      <c r="A7" s="21">
        <v>5</v>
      </c>
      <c r="B7" s="51" t="s">
        <v>27</v>
      </c>
      <c r="C7" s="46">
        <v>5979</v>
      </c>
      <c r="D7" s="29">
        <v>17258</v>
      </c>
      <c r="E7" s="29">
        <f t="shared" si="0"/>
        <v>2.886435858839271</v>
      </c>
      <c r="F7" s="29">
        <v>0</v>
      </c>
      <c r="G7" s="29">
        <f t="shared" si="1"/>
        <v>0</v>
      </c>
      <c r="H7" s="29">
        <v>0</v>
      </c>
      <c r="I7" s="29">
        <f t="shared" si="2"/>
        <v>0</v>
      </c>
      <c r="J7" s="29">
        <v>0</v>
      </c>
      <c r="K7" s="29">
        <f t="shared" si="3"/>
        <v>0</v>
      </c>
      <c r="L7" s="29">
        <v>343848</v>
      </c>
      <c r="M7" s="29">
        <f t="shared" si="4"/>
        <v>57.50928248871049</v>
      </c>
      <c r="N7" s="29">
        <v>14614</v>
      </c>
      <c r="O7" s="29">
        <f t="shared" si="5"/>
        <v>2.444221441712661</v>
      </c>
      <c r="P7" s="29">
        <v>252189</v>
      </c>
      <c r="Q7" s="29">
        <f t="shared" si="6"/>
        <v>42.17912694430507</v>
      </c>
      <c r="R7" s="29">
        <v>72943</v>
      </c>
      <c r="S7" s="29">
        <f t="shared" si="7"/>
        <v>12.19986619836093</v>
      </c>
      <c r="T7" s="29">
        <v>1916</v>
      </c>
      <c r="U7" s="29">
        <f t="shared" si="8"/>
        <v>0.3204549255728383</v>
      </c>
      <c r="V7" s="29">
        <v>0</v>
      </c>
      <c r="W7" s="29">
        <f t="shared" si="9"/>
        <v>0</v>
      </c>
      <c r="X7" s="29">
        <v>287244</v>
      </c>
      <c r="Y7" s="29">
        <f t="shared" si="10"/>
        <v>48.042147516307075</v>
      </c>
      <c r="Z7" s="29">
        <v>12460</v>
      </c>
      <c r="AA7" s="29">
        <f t="shared" si="11"/>
        <v>2.0839605285164744</v>
      </c>
      <c r="AB7" s="29">
        <v>1133</v>
      </c>
      <c r="AC7" s="29">
        <f t="shared" si="12"/>
        <v>0.18949657133299883</v>
      </c>
      <c r="AD7" s="29">
        <v>0</v>
      </c>
      <c r="AE7" s="29">
        <f t="shared" si="13"/>
        <v>0</v>
      </c>
      <c r="AF7" s="29">
        <v>0</v>
      </c>
      <c r="AG7" s="29">
        <f t="shared" si="14"/>
        <v>0</v>
      </c>
      <c r="AH7" s="29">
        <v>0</v>
      </c>
      <c r="AI7" s="29">
        <f t="shared" si="15"/>
        <v>0</v>
      </c>
      <c r="AJ7" s="29">
        <v>0</v>
      </c>
      <c r="AK7" s="29">
        <f t="shared" si="16"/>
        <v>0</v>
      </c>
      <c r="AL7" s="29">
        <v>0</v>
      </c>
      <c r="AM7" s="29">
        <f t="shared" si="17"/>
        <v>0</v>
      </c>
      <c r="AN7" s="29">
        <v>0</v>
      </c>
      <c r="AO7" s="29">
        <f t="shared" si="18"/>
        <v>0</v>
      </c>
      <c r="AP7" s="29">
        <v>0</v>
      </c>
      <c r="AQ7" s="29">
        <f t="shared" si="19"/>
        <v>0</v>
      </c>
      <c r="AR7" s="29">
        <v>0</v>
      </c>
      <c r="AS7" s="29">
        <f t="shared" si="20"/>
        <v>0</v>
      </c>
      <c r="AT7" s="29">
        <v>0</v>
      </c>
      <c r="AU7" s="29">
        <f t="shared" si="21"/>
        <v>0</v>
      </c>
      <c r="AV7" s="29">
        <v>0</v>
      </c>
      <c r="AW7" s="29">
        <f t="shared" si="22"/>
        <v>0</v>
      </c>
      <c r="AX7" s="29">
        <v>197713</v>
      </c>
      <c r="AY7" s="29">
        <f t="shared" si="23"/>
        <v>33.06790433182807</v>
      </c>
      <c r="AZ7" s="29">
        <v>20332</v>
      </c>
      <c r="BA7" s="29">
        <f t="shared" si="24"/>
        <v>3.400568656966048</v>
      </c>
      <c r="BB7" s="29">
        <v>0</v>
      </c>
      <c r="BC7" s="29">
        <f t="shared" si="25"/>
        <v>0</v>
      </c>
      <c r="BD7" s="29">
        <v>0</v>
      </c>
      <c r="BE7" s="29">
        <f t="shared" si="26"/>
        <v>0</v>
      </c>
      <c r="BF7" s="29">
        <v>0</v>
      </c>
      <c r="BG7" s="29">
        <f t="shared" si="27"/>
        <v>0</v>
      </c>
      <c r="BH7" s="57">
        <f t="shared" si="28"/>
        <v>1221650</v>
      </c>
      <c r="BI7" s="29">
        <f t="shared" si="29"/>
        <v>204.3234654624519</v>
      </c>
      <c r="BK7" s="28"/>
    </row>
    <row r="8" spans="1:63" ht="13.5">
      <c r="A8" s="37">
        <v>6</v>
      </c>
      <c r="B8" s="50" t="s">
        <v>28</v>
      </c>
      <c r="C8" s="47">
        <v>6081</v>
      </c>
      <c r="D8" s="33">
        <v>147632</v>
      </c>
      <c r="E8" s="33">
        <f t="shared" si="0"/>
        <v>24.277585923367866</v>
      </c>
      <c r="F8" s="33">
        <v>0</v>
      </c>
      <c r="G8" s="33">
        <f t="shared" si="1"/>
        <v>0</v>
      </c>
      <c r="H8" s="33">
        <v>0</v>
      </c>
      <c r="I8" s="33">
        <f t="shared" si="2"/>
        <v>0</v>
      </c>
      <c r="J8" s="33">
        <v>6062</v>
      </c>
      <c r="K8" s="33">
        <f t="shared" si="3"/>
        <v>0.9968755138957408</v>
      </c>
      <c r="L8" s="33">
        <v>206216</v>
      </c>
      <c r="M8" s="33">
        <f t="shared" si="4"/>
        <v>33.911527709258344</v>
      </c>
      <c r="N8" s="33">
        <v>198376</v>
      </c>
      <c r="O8" s="33">
        <f t="shared" si="5"/>
        <v>32.622266074658775</v>
      </c>
      <c r="P8" s="33">
        <v>112460</v>
      </c>
      <c r="Q8" s="33">
        <f t="shared" si="6"/>
        <v>18.49366880447295</v>
      </c>
      <c r="R8" s="33">
        <v>37346</v>
      </c>
      <c r="S8" s="33">
        <f t="shared" si="7"/>
        <v>6.141424107876994</v>
      </c>
      <c r="T8" s="33">
        <v>2231</v>
      </c>
      <c r="U8" s="33">
        <f t="shared" si="8"/>
        <v>0.3668804472948528</v>
      </c>
      <c r="V8" s="33">
        <v>0</v>
      </c>
      <c r="W8" s="33">
        <f t="shared" si="9"/>
        <v>0</v>
      </c>
      <c r="X8" s="33">
        <v>70281</v>
      </c>
      <c r="Y8" s="33">
        <f t="shared" si="10"/>
        <v>11.557474099654662</v>
      </c>
      <c r="Z8" s="33">
        <v>11344</v>
      </c>
      <c r="AA8" s="33">
        <f t="shared" si="11"/>
        <v>1.8654826508797895</v>
      </c>
      <c r="AB8" s="33">
        <v>0</v>
      </c>
      <c r="AC8" s="33">
        <f t="shared" si="12"/>
        <v>0</v>
      </c>
      <c r="AD8" s="33">
        <v>12485</v>
      </c>
      <c r="AE8" s="33">
        <f t="shared" si="13"/>
        <v>2.053116263772406</v>
      </c>
      <c r="AF8" s="33">
        <v>0</v>
      </c>
      <c r="AG8" s="33">
        <f t="shared" si="14"/>
        <v>0</v>
      </c>
      <c r="AH8" s="33">
        <v>0</v>
      </c>
      <c r="AI8" s="33">
        <f t="shared" si="15"/>
        <v>0</v>
      </c>
      <c r="AJ8" s="33">
        <v>0</v>
      </c>
      <c r="AK8" s="33">
        <f t="shared" si="16"/>
        <v>0</v>
      </c>
      <c r="AL8" s="33">
        <v>0</v>
      </c>
      <c r="AM8" s="33">
        <f t="shared" si="17"/>
        <v>0</v>
      </c>
      <c r="AN8" s="33">
        <v>0</v>
      </c>
      <c r="AO8" s="33">
        <f t="shared" si="18"/>
        <v>0</v>
      </c>
      <c r="AP8" s="33">
        <v>0</v>
      </c>
      <c r="AQ8" s="33">
        <f t="shared" si="19"/>
        <v>0</v>
      </c>
      <c r="AR8" s="33">
        <v>0</v>
      </c>
      <c r="AS8" s="33">
        <f t="shared" si="20"/>
        <v>0</v>
      </c>
      <c r="AT8" s="33">
        <v>0</v>
      </c>
      <c r="AU8" s="33">
        <f t="shared" si="21"/>
        <v>0</v>
      </c>
      <c r="AV8" s="33">
        <v>0</v>
      </c>
      <c r="AW8" s="33">
        <f t="shared" si="22"/>
        <v>0</v>
      </c>
      <c r="AX8" s="33">
        <v>184376</v>
      </c>
      <c r="AY8" s="33">
        <f t="shared" si="23"/>
        <v>30.320013155730965</v>
      </c>
      <c r="AZ8" s="33">
        <v>0</v>
      </c>
      <c r="BA8" s="33">
        <f t="shared" si="24"/>
        <v>0</v>
      </c>
      <c r="BB8" s="33">
        <v>0</v>
      </c>
      <c r="BC8" s="33">
        <f t="shared" si="25"/>
        <v>0</v>
      </c>
      <c r="BD8" s="33">
        <v>0</v>
      </c>
      <c r="BE8" s="33">
        <f t="shared" si="26"/>
        <v>0</v>
      </c>
      <c r="BF8" s="33">
        <v>0</v>
      </c>
      <c r="BG8" s="33">
        <f t="shared" si="27"/>
        <v>0</v>
      </c>
      <c r="BH8" s="56">
        <f t="shared" si="28"/>
        <v>988809</v>
      </c>
      <c r="BI8" s="33">
        <f t="shared" si="29"/>
        <v>162.60631475086333</v>
      </c>
      <c r="BK8" s="28"/>
    </row>
    <row r="9" spans="1:63" ht="13.5">
      <c r="A9" s="20">
        <v>7</v>
      </c>
      <c r="B9" s="49" t="s">
        <v>29</v>
      </c>
      <c r="C9" s="47">
        <v>2329</v>
      </c>
      <c r="D9" s="31">
        <v>22866</v>
      </c>
      <c r="E9" s="31">
        <f t="shared" si="0"/>
        <v>9.817947617003005</v>
      </c>
      <c r="F9" s="31">
        <v>0</v>
      </c>
      <c r="G9" s="31">
        <f t="shared" si="1"/>
        <v>0</v>
      </c>
      <c r="H9" s="31">
        <v>0</v>
      </c>
      <c r="I9" s="31">
        <f t="shared" si="2"/>
        <v>0</v>
      </c>
      <c r="J9" s="31">
        <v>0</v>
      </c>
      <c r="K9" s="31">
        <f t="shared" si="3"/>
        <v>0</v>
      </c>
      <c r="L9" s="31">
        <v>23637</v>
      </c>
      <c r="M9" s="31">
        <f t="shared" si="4"/>
        <v>10.148990983254615</v>
      </c>
      <c r="N9" s="31">
        <v>46906</v>
      </c>
      <c r="O9" s="31">
        <f t="shared" si="5"/>
        <v>20.13997423787033</v>
      </c>
      <c r="P9" s="31">
        <v>69622</v>
      </c>
      <c r="Q9" s="31">
        <f t="shared" si="6"/>
        <v>29.89351653069987</v>
      </c>
      <c r="R9" s="31">
        <v>8040</v>
      </c>
      <c r="S9" s="31">
        <f t="shared" si="7"/>
        <v>3.452125375697724</v>
      </c>
      <c r="T9" s="31">
        <v>793</v>
      </c>
      <c r="U9" s="31">
        <f t="shared" si="8"/>
        <v>0.34048948046371835</v>
      </c>
      <c r="V9" s="31">
        <v>0</v>
      </c>
      <c r="W9" s="31">
        <f t="shared" si="9"/>
        <v>0</v>
      </c>
      <c r="X9" s="31">
        <v>91275</v>
      </c>
      <c r="Y9" s="31">
        <f t="shared" si="10"/>
        <v>39.190639759553456</v>
      </c>
      <c r="Z9" s="31">
        <v>2158</v>
      </c>
      <c r="AA9" s="31">
        <f t="shared" si="11"/>
        <v>0.9265779304422499</v>
      </c>
      <c r="AB9" s="31">
        <v>922</v>
      </c>
      <c r="AC9" s="31">
        <f t="shared" si="12"/>
        <v>0.39587805925289826</v>
      </c>
      <c r="AD9" s="31">
        <v>2400</v>
      </c>
      <c r="AE9" s="31">
        <f t="shared" si="13"/>
        <v>1.03048518677544</v>
      </c>
      <c r="AF9" s="31">
        <v>0</v>
      </c>
      <c r="AG9" s="31">
        <f t="shared" si="14"/>
        <v>0</v>
      </c>
      <c r="AH9" s="31">
        <v>0</v>
      </c>
      <c r="AI9" s="31">
        <f t="shared" si="15"/>
        <v>0</v>
      </c>
      <c r="AJ9" s="31">
        <v>0</v>
      </c>
      <c r="AK9" s="31">
        <f t="shared" si="16"/>
        <v>0</v>
      </c>
      <c r="AL9" s="31">
        <v>0</v>
      </c>
      <c r="AM9" s="31">
        <f t="shared" si="17"/>
        <v>0</v>
      </c>
      <c r="AN9" s="31">
        <v>0</v>
      </c>
      <c r="AO9" s="31">
        <f t="shared" si="18"/>
        <v>0</v>
      </c>
      <c r="AP9" s="31">
        <v>0</v>
      </c>
      <c r="AQ9" s="31">
        <f t="shared" si="19"/>
        <v>0</v>
      </c>
      <c r="AR9" s="31">
        <v>0</v>
      </c>
      <c r="AS9" s="31">
        <f t="shared" si="20"/>
        <v>0</v>
      </c>
      <c r="AT9" s="31">
        <v>0</v>
      </c>
      <c r="AU9" s="31">
        <f t="shared" si="21"/>
        <v>0</v>
      </c>
      <c r="AV9" s="31">
        <v>0</v>
      </c>
      <c r="AW9" s="31">
        <f t="shared" si="22"/>
        <v>0</v>
      </c>
      <c r="AX9" s="31">
        <v>174872</v>
      </c>
      <c r="AY9" s="31">
        <f t="shared" si="23"/>
        <v>75.08458565908116</v>
      </c>
      <c r="AZ9" s="31">
        <v>0</v>
      </c>
      <c r="BA9" s="31">
        <f t="shared" si="24"/>
        <v>0</v>
      </c>
      <c r="BB9" s="31">
        <v>0</v>
      </c>
      <c r="BC9" s="31">
        <f t="shared" si="25"/>
        <v>0</v>
      </c>
      <c r="BD9" s="31">
        <v>0</v>
      </c>
      <c r="BE9" s="31">
        <f t="shared" si="26"/>
        <v>0</v>
      </c>
      <c r="BF9" s="31">
        <v>0</v>
      </c>
      <c r="BG9" s="31">
        <f t="shared" si="27"/>
        <v>0</v>
      </c>
      <c r="BH9" s="56">
        <f t="shared" si="28"/>
        <v>443491</v>
      </c>
      <c r="BI9" s="31">
        <f t="shared" si="29"/>
        <v>190.42121082009447</v>
      </c>
      <c r="BK9" s="28"/>
    </row>
    <row r="10" spans="1:63" ht="13.5">
      <c r="A10" s="20">
        <v>8</v>
      </c>
      <c r="B10" s="49" t="s">
        <v>30</v>
      </c>
      <c r="C10" s="47">
        <v>21490</v>
      </c>
      <c r="D10" s="31">
        <v>234610</v>
      </c>
      <c r="E10" s="31">
        <f t="shared" si="0"/>
        <v>10.91717077710563</v>
      </c>
      <c r="F10" s="31">
        <v>0</v>
      </c>
      <c r="G10" s="31">
        <f t="shared" si="1"/>
        <v>0</v>
      </c>
      <c r="H10" s="31">
        <v>0</v>
      </c>
      <c r="I10" s="31">
        <f t="shared" si="2"/>
        <v>0</v>
      </c>
      <c r="J10" s="31">
        <v>253</v>
      </c>
      <c r="K10" s="31">
        <f t="shared" si="3"/>
        <v>0.011772917636109818</v>
      </c>
      <c r="L10" s="31">
        <v>1232460</v>
      </c>
      <c r="M10" s="31">
        <f t="shared" si="4"/>
        <v>57.350395532805955</v>
      </c>
      <c r="N10" s="31">
        <v>198924</v>
      </c>
      <c r="O10" s="31">
        <f t="shared" si="5"/>
        <v>9.256584457887389</v>
      </c>
      <c r="P10" s="31">
        <v>214487</v>
      </c>
      <c r="Q10" s="31">
        <f t="shared" si="6"/>
        <v>9.980781758957654</v>
      </c>
      <c r="R10" s="31">
        <v>0</v>
      </c>
      <c r="S10" s="31">
        <f t="shared" si="7"/>
        <v>0</v>
      </c>
      <c r="T10" s="31">
        <v>4260</v>
      </c>
      <c r="U10" s="31">
        <f t="shared" si="8"/>
        <v>0.19823173569101907</v>
      </c>
      <c r="V10" s="31">
        <v>0</v>
      </c>
      <c r="W10" s="31">
        <f t="shared" si="9"/>
        <v>0</v>
      </c>
      <c r="X10" s="31">
        <v>258071</v>
      </c>
      <c r="Y10" s="31">
        <f t="shared" si="10"/>
        <v>12.008887854816194</v>
      </c>
      <c r="Z10" s="31">
        <v>18000</v>
      </c>
      <c r="AA10" s="31">
        <f t="shared" si="11"/>
        <v>0.8375988832014891</v>
      </c>
      <c r="AB10" s="31">
        <v>9967</v>
      </c>
      <c r="AC10" s="31">
        <f t="shared" si="12"/>
        <v>0.46379711493718007</v>
      </c>
      <c r="AD10" s="31">
        <v>5200</v>
      </c>
      <c r="AE10" s="31">
        <f t="shared" si="13"/>
        <v>0.2419730107026524</v>
      </c>
      <c r="AF10" s="31">
        <v>0</v>
      </c>
      <c r="AG10" s="31">
        <f t="shared" si="14"/>
        <v>0</v>
      </c>
      <c r="AH10" s="31">
        <v>22910</v>
      </c>
      <c r="AI10" s="31">
        <f t="shared" si="15"/>
        <v>1.0660772452303398</v>
      </c>
      <c r="AJ10" s="31">
        <v>0</v>
      </c>
      <c r="AK10" s="31">
        <f t="shared" si="16"/>
        <v>0</v>
      </c>
      <c r="AL10" s="31">
        <v>0</v>
      </c>
      <c r="AM10" s="31">
        <f t="shared" si="17"/>
        <v>0</v>
      </c>
      <c r="AN10" s="31">
        <v>0</v>
      </c>
      <c r="AO10" s="31">
        <f t="shared" si="18"/>
        <v>0</v>
      </c>
      <c r="AP10" s="31">
        <v>0</v>
      </c>
      <c r="AQ10" s="31">
        <f t="shared" si="19"/>
        <v>0</v>
      </c>
      <c r="AR10" s="31">
        <v>0</v>
      </c>
      <c r="AS10" s="31">
        <f t="shared" si="20"/>
        <v>0</v>
      </c>
      <c r="AT10" s="31">
        <v>0</v>
      </c>
      <c r="AU10" s="31">
        <f t="shared" si="21"/>
        <v>0</v>
      </c>
      <c r="AV10" s="31">
        <v>0</v>
      </c>
      <c r="AW10" s="31">
        <f t="shared" si="22"/>
        <v>0</v>
      </c>
      <c r="AX10" s="31">
        <v>515646</v>
      </c>
      <c r="AY10" s="31">
        <f t="shared" si="23"/>
        <v>23.994695207073057</v>
      </c>
      <c r="AZ10" s="31">
        <v>0</v>
      </c>
      <c r="BA10" s="31">
        <f t="shared" si="24"/>
        <v>0</v>
      </c>
      <c r="BB10" s="31">
        <v>0</v>
      </c>
      <c r="BC10" s="31">
        <f t="shared" si="25"/>
        <v>0</v>
      </c>
      <c r="BD10" s="31">
        <v>0</v>
      </c>
      <c r="BE10" s="31">
        <f t="shared" si="26"/>
        <v>0</v>
      </c>
      <c r="BF10" s="31">
        <v>0</v>
      </c>
      <c r="BG10" s="31">
        <f t="shared" si="27"/>
        <v>0</v>
      </c>
      <c r="BH10" s="56">
        <f t="shared" si="28"/>
        <v>2714788</v>
      </c>
      <c r="BI10" s="31">
        <f t="shared" si="29"/>
        <v>126.32796649604467</v>
      </c>
      <c r="BK10" s="28"/>
    </row>
    <row r="11" spans="1:63" ht="13.5">
      <c r="A11" s="20">
        <v>9</v>
      </c>
      <c r="B11" s="49" t="s">
        <v>128</v>
      </c>
      <c r="C11" s="47">
        <v>41239</v>
      </c>
      <c r="D11" s="31">
        <v>1971096</v>
      </c>
      <c r="E11" s="31">
        <f t="shared" si="0"/>
        <v>47.79689129222338</v>
      </c>
      <c r="F11" s="31">
        <v>0</v>
      </c>
      <c r="G11" s="31">
        <f t="shared" si="1"/>
        <v>0</v>
      </c>
      <c r="H11" s="31">
        <v>0</v>
      </c>
      <c r="I11" s="31">
        <f t="shared" si="2"/>
        <v>0</v>
      </c>
      <c r="J11" s="31">
        <v>15082</v>
      </c>
      <c r="K11" s="31">
        <f t="shared" si="3"/>
        <v>0.3657217682291035</v>
      </c>
      <c r="L11" s="31">
        <v>538188</v>
      </c>
      <c r="M11" s="31">
        <f t="shared" si="4"/>
        <v>13.050461941366182</v>
      </c>
      <c r="N11" s="31">
        <v>329624</v>
      </c>
      <c r="O11" s="31">
        <f t="shared" si="5"/>
        <v>7.993016319503383</v>
      </c>
      <c r="P11" s="31">
        <v>47696</v>
      </c>
      <c r="Q11" s="31">
        <f t="shared" si="6"/>
        <v>1.156575086689784</v>
      </c>
      <c r="R11" s="31">
        <v>0</v>
      </c>
      <c r="S11" s="31">
        <f t="shared" si="7"/>
        <v>0</v>
      </c>
      <c r="T11" s="31">
        <v>0</v>
      </c>
      <c r="U11" s="31">
        <f t="shared" si="8"/>
        <v>0</v>
      </c>
      <c r="V11" s="31">
        <v>0</v>
      </c>
      <c r="W11" s="31">
        <f t="shared" si="9"/>
        <v>0</v>
      </c>
      <c r="X11" s="31">
        <v>546096</v>
      </c>
      <c r="Y11" s="31">
        <f t="shared" si="10"/>
        <v>13.242222168335799</v>
      </c>
      <c r="Z11" s="31">
        <v>87475</v>
      </c>
      <c r="AA11" s="31">
        <f t="shared" si="11"/>
        <v>2.1211717063944326</v>
      </c>
      <c r="AB11" s="31">
        <v>5789</v>
      </c>
      <c r="AC11" s="31">
        <f t="shared" si="12"/>
        <v>0.14037682776012997</v>
      </c>
      <c r="AD11" s="31">
        <v>39569</v>
      </c>
      <c r="AE11" s="31">
        <f t="shared" si="13"/>
        <v>0.9595043526758651</v>
      </c>
      <c r="AF11" s="31">
        <v>0</v>
      </c>
      <c r="AG11" s="31">
        <f t="shared" si="14"/>
        <v>0</v>
      </c>
      <c r="AH11" s="31">
        <v>20004</v>
      </c>
      <c r="AI11" s="31">
        <f t="shared" si="15"/>
        <v>0.48507480782754187</v>
      </c>
      <c r="AJ11" s="31">
        <v>0</v>
      </c>
      <c r="AK11" s="31">
        <f t="shared" si="16"/>
        <v>0</v>
      </c>
      <c r="AL11" s="31">
        <v>0</v>
      </c>
      <c r="AM11" s="31">
        <f t="shared" si="17"/>
        <v>0</v>
      </c>
      <c r="AN11" s="31">
        <v>0</v>
      </c>
      <c r="AO11" s="31">
        <f t="shared" si="18"/>
        <v>0</v>
      </c>
      <c r="AP11" s="31">
        <v>0</v>
      </c>
      <c r="AQ11" s="31">
        <f t="shared" si="19"/>
        <v>0</v>
      </c>
      <c r="AR11" s="31">
        <v>0</v>
      </c>
      <c r="AS11" s="31">
        <f t="shared" si="20"/>
        <v>0</v>
      </c>
      <c r="AT11" s="31">
        <v>0</v>
      </c>
      <c r="AU11" s="31">
        <f t="shared" si="21"/>
        <v>0</v>
      </c>
      <c r="AV11" s="31">
        <v>4382</v>
      </c>
      <c r="AW11" s="31">
        <f t="shared" si="22"/>
        <v>0.10625863866728097</v>
      </c>
      <c r="AX11" s="31">
        <v>1001382</v>
      </c>
      <c r="AY11" s="31">
        <f t="shared" si="23"/>
        <v>24.28240258008196</v>
      </c>
      <c r="AZ11" s="31">
        <v>2678</v>
      </c>
      <c r="BA11" s="31">
        <f t="shared" si="24"/>
        <v>0.0649385290622954</v>
      </c>
      <c r="BB11" s="31">
        <v>0</v>
      </c>
      <c r="BC11" s="31">
        <f t="shared" si="25"/>
        <v>0</v>
      </c>
      <c r="BD11" s="31">
        <v>0</v>
      </c>
      <c r="BE11" s="31">
        <f t="shared" si="26"/>
        <v>0</v>
      </c>
      <c r="BF11" s="31">
        <v>0</v>
      </c>
      <c r="BG11" s="31">
        <f t="shared" si="27"/>
        <v>0</v>
      </c>
      <c r="BH11" s="56">
        <f t="shared" si="28"/>
        <v>4609061</v>
      </c>
      <c r="BI11" s="31">
        <f t="shared" si="29"/>
        <v>111.76461601881714</v>
      </c>
      <c r="BK11" s="28"/>
    </row>
    <row r="12" spans="1:63" ht="13.5">
      <c r="A12" s="21">
        <v>10</v>
      </c>
      <c r="B12" s="51" t="s">
        <v>80</v>
      </c>
      <c r="C12" s="46">
        <v>32259</v>
      </c>
      <c r="D12" s="29">
        <v>2215292</v>
      </c>
      <c r="E12" s="29">
        <f t="shared" si="0"/>
        <v>68.6720605102452</v>
      </c>
      <c r="F12" s="29">
        <v>0</v>
      </c>
      <c r="G12" s="29">
        <f t="shared" si="1"/>
        <v>0</v>
      </c>
      <c r="H12" s="29">
        <v>0</v>
      </c>
      <c r="I12" s="29">
        <f t="shared" si="2"/>
        <v>0</v>
      </c>
      <c r="J12" s="29">
        <v>5455</v>
      </c>
      <c r="K12" s="29">
        <f t="shared" si="3"/>
        <v>0.1691000960972132</v>
      </c>
      <c r="L12" s="29">
        <v>1117086</v>
      </c>
      <c r="M12" s="29">
        <f t="shared" si="4"/>
        <v>34.628661768808705</v>
      </c>
      <c r="N12" s="29">
        <v>1890476</v>
      </c>
      <c r="O12" s="29">
        <f t="shared" si="5"/>
        <v>58.60305651136117</v>
      </c>
      <c r="P12" s="29">
        <v>343561</v>
      </c>
      <c r="Q12" s="29">
        <f t="shared" si="6"/>
        <v>10.650082147617718</v>
      </c>
      <c r="R12" s="29">
        <v>0</v>
      </c>
      <c r="S12" s="29">
        <f t="shared" si="7"/>
        <v>0</v>
      </c>
      <c r="T12" s="29">
        <v>3797</v>
      </c>
      <c r="U12" s="29">
        <f t="shared" si="8"/>
        <v>0.11770358659598872</v>
      </c>
      <c r="V12" s="29">
        <v>0</v>
      </c>
      <c r="W12" s="29">
        <f t="shared" si="9"/>
        <v>0</v>
      </c>
      <c r="X12" s="29">
        <v>1074440</v>
      </c>
      <c r="Y12" s="29">
        <f t="shared" si="10"/>
        <v>33.30667410645091</v>
      </c>
      <c r="Z12" s="29">
        <v>15541</v>
      </c>
      <c r="AA12" s="29">
        <f t="shared" si="11"/>
        <v>0.48175702904615764</v>
      </c>
      <c r="AB12" s="29">
        <v>2077</v>
      </c>
      <c r="AC12" s="29">
        <f t="shared" si="12"/>
        <v>0.0643851328311479</v>
      </c>
      <c r="AD12" s="29">
        <v>0</v>
      </c>
      <c r="AE12" s="29">
        <f t="shared" si="13"/>
        <v>0</v>
      </c>
      <c r="AF12" s="29">
        <v>0</v>
      </c>
      <c r="AG12" s="29">
        <f t="shared" si="14"/>
        <v>0</v>
      </c>
      <c r="AH12" s="29">
        <v>339456</v>
      </c>
      <c r="AI12" s="29">
        <f t="shared" si="15"/>
        <v>10.522830837905701</v>
      </c>
      <c r="AJ12" s="29">
        <v>0</v>
      </c>
      <c r="AK12" s="29">
        <f t="shared" si="16"/>
        <v>0</v>
      </c>
      <c r="AL12" s="29">
        <v>0</v>
      </c>
      <c r="AM12" s="29">
        <f t="shared" si="17"/>
        <v>0</v>
      </c>
      <c r="AN12" s="29">
        <v>0</v>
      </c>
      <c r="AO12" s="29">
        <f t="shared" si="18"/>
        <v>0</v>
      </c>
      <c r="AP12" s="29">
        <v>0</v>
      </c>
      <c r="AQ12" s="29">
        <f t="shared" si="19"/>
        <v>0</v>
      </c>
      <c r="AR12" s="29">
        <v>7805</v>
      </c>
      <c r="AS12" s="29">
        <f t="shared" si="20"/>
        <v>0.24194798350847826</v>
      </c>
      <c r="AT12" s="29">
        <v>0</v>
      </c>
      <c r="AU12" s="29">
        <f t="shared" si="21"/>
        <v>0</v>
      </c>
      <c r="AV12" s="29">
        <v>0</v>
      </c>
      <c r="AW12" s="29">
        <f t="shared" si="22"/>
        <v>0</v>
      </c>
      <c r="AX12" s="29">
        <v>1296588</v>
      </c>
      <c r="AY12" s="29">
        <f t="shared" si="23"/>
        <v>40.19306240119037</v>
      </c>
      <c r="AZ12" s="29">
        <v>0</v>
      </c>
      <c r="BA12" s="29">
        <f t="shared" si="24"/>
        <v>0</v>
      </c>
      <c r="BB12" s="29">
        <v>119077</v>
      </c>
      <c r="BC12" s="29">
        <f t="shared" si="25"/>
        <v>3.6912799528813665</v>
      </c>
      <c r="BD12" s="29">
        <v>0</v>
      </c>
      <c r="BE12" s="29">
        <f t="shared" si="26"/>
        <v>0</v>
      </c>
      <c r="BF12" s="29">
        <v>0</v>
      </c>
      <c r="BG12" s="29">
        <f t="shared" si="27"/>
        <v>0</v>
      </c>
      <c r="BH12" s="57">
        <f t="shared" si="28"/>
        <v>8430651</v>
      </c>
      <c r="BI12" s="29">
        <f t="shared" si="29"/>
        <v>261.34260206454013</v>
      </c>
      <c r="BK12" s="28"/>
    </row>
    <row r="13" spans="1:63" ht="13.5">
      <c r="A13" s="37">
        <v>11</v>
      </c>
      <c r="B13" s="50" t="s">
        <v>31</v>
      </c>
      <c r="C13" s="47">
        <v>1638</v>
      </c>
      <c r="D13" s="33">
        <v>7987</v>
      </c>
      <c r="E13" s="33">
        <f t="shared" si="0"/>
        <v>4.8760683760683765</v>
      </c>
      <c r="F13" s="33">
        <v>0</v>
      </c>
      <c r="G13" s="33">
        <f t="shared" si="1"/>
        <v>0</v>
      </c>
      <c r="H13" s="33">
        <v>0</v>
      </c>
      <c r="I13" s="33">
        <f t="shared" si="2"/>
        <v>0</v>
      </c>
      <c r="J13" s="33">
        <v>0</v>
      </c>
      <c r="K13" s="33">
        <f t="shared" si="3"/>
        <v>0</v>
      </c>
      <c r="L13" s="33">
        <v>27156</v>
      </c>
      <c r="M13" s="33">
        <f t="shared" si="4"/>
        <v>16.57875457875458</v>
      </c>
      <c r="N13" s="33">
        <v>90696</v>
      </c>
      <c r="O13" s="33">
        <f t="shared" si="5"/>
        <v>55.36996336996337</v>
      </c>
      <c r="P13" s="33">
        <v>47866</v>
      </c>
      <c r="Q13" s="33">
        <f t="shared" si="6"/>
        <v>29.22222222222222</v>
      </c>
      <c r="R13" s="33">
        <v>0</v>
      </c>
      <c r="S13" s="33">
        <f t="shared" si="7"/>
        <v>0</v>
      </c>
      <c r="T13" s="33">
        <v>1833</v>
      </c>
      <c r="U13" s="33">
        <f t="shared" si="8"/>
        <v>1.119047619047619</v>
      </c>
      <c r="V13" s="33">
        <v>0</v>
      </c>
      <c r="W13" s="33">
        <f t="shared" si="9"/>
        <v>0</v>
      </c>
      <c r="X13" s="33">
        <v>36373</v>
      </c>
      <c r="Y13" s="33">
        <f t="shared" si="10"/>
        <v>22.205738705738707</v>
      </c>
      <c r="Z13" s="33">
        <v>3827</v>
      </c>
      <c r="AA13" s="33">
        <f t="shared" si="11"/>
        <v>2.3363858363858365</v>
      </c>
      <c r="AB13" s="33">
        <v>0</v>
      </c>
      <c r="AC13" s="33">
        <f t="shared" si="12"/>
        <v>0</v>
      </c>
      <c r="AD13" s="33">
        <v>7197</v>
      </c>
      <c r="AE13" s="33">
        <f t="shared" si="13"/>
        <v>4.393772893772894</v>
      </c>
      <c r="AF13" s="33">
        <v>0</v>
      </c>
      <c r="AG13" s="33">
        <f t="shared" si="14"/>
        <v>0</v>
      </c>
      <c r="AH13" s="33">
        <v>0</v>
      </c>
      <c r="AI13" s="33">
        <f t="shared" si="15"/>
        <v>0</v>
      </c>
      <c r="AJ13" s="33">
        <v>1120</v>
      </c>
      <c r="AK13" s="33">
        <f t="shared" si="16"/>
        <v>0.6837606837606838</v>
      </c>
      <c r="AL13" s="33">
        <v>0</v>
      </c>
      <c r="AM13" s="33">
        <f t="shared" si="17"/>
        <v>0</v>
      </c>
      <c r="AN13" s="33">
        <v>0</v>
      </c>
      <c r="AO13" s="33">
        <f t="shared" si="18"/>
        <v>0</v>
      </c>
      <c r="AP13" s="33">
        <v>0</v>
      </c>
      <c r="AQ13" s="33">
        <f t="shared" si="19"/>
        <v>0</v>
      </c>
      <c r="AR13" s="33">
        <v>0</v>
      </c>
      <c r="AS13" s="33">
        <f t="shared" si="20"/>
        <v>0</v>
      </c>
      <c r="AT13" s="33">
        <v>0</v>
      </c>
      <c r="AU13" s="33">
        <f t="shared" si="21"/>
        <v>0</v>
      </c>
      <c r="AV13" s="33">
        <v>0</v>
      </c>
      <c r="AW13" s="33">
        <f t="shared" si="22"/>
        <v>0</v>
      </c>
      <c r="AX13" s="33">
        <v>78880</v>
      </c>
      <c r="AY13" s="33">
        <f t="shared" si="23"/>
        <v>48.156288156288156</v>
      </c>
      <c r="AZ13" s="33">
        <v>0</v>
      </c>
      <c r="BA13" s="33">
        <f t="shared" si="24"/>
        <v>0</v>
      </c>
      <c r="BB13" s="33">
        <v>1150</v>
      </c>
      <c r="BC13" s="33">
        <f t="shared" si="25"/>
        <v>0.702075702075702</v>
      </c>
      <c r="BD13" s="33">
        <v>0</v>
      </c>
      <c r="BE13" s="33">
        <f t="shared" si="26"/>
        <v>0</v>
      </c>
      <c r="BF13" s="33">
        <v>0</v>
      </c>
      <c r="BG13" s="33">
        <f t="shared" si="27"/>
        <v>0</v>
      </c>
      <c r="BH13" s="56">
        <f t="shared" si="28"/>
        <v>304085</v>
      </c>
      <c r="BI13" s="33">
        <f t="shared" si="29"/>
        <v>185.64407814407815</v>
      </c>
      <c r="BK13" s="28"/>
    </row>
    <row r="14" spans="1:63" ht="13.5">
      <c r="A14" s="20">
        <v>12</v>
      </c>
      <c r="B14" s="49" t="s">
        <v>81</v>
      </c>
      <c r="C14" s="47">
        <v>1279</v>
      </c>
      <c r="D14" s="31">
        <v>148078</v>
      </c>
      <c r="E14" s="31">
        <f t="shared" si="0"/>
        <v>115.77638780297107</v>
      </c>
      <c r="F14" s="31">
        <v>0</v>
      </c>
      <c r="G14" s="31">
        <f t="shared" si="1"/>
        <v>0</v>
      </c>
      <c r="H14" s="31">
        <v>0</v>
      </c>
      <c r="I14" s="31">
        <f t="shared" si="2"/>
        <v>0</v>
      </c>
      <c r="J14" s="31">
        <v>0</v>
      </c>
      <c r="K14" s="31">
        <f t="shared" si="3"/>
        <v>0</v>
      </c>
      <c r="L14" s="31">
        <v>71065</v>
      </c>
      <c r="M14" s="31">
        <f t="shared" si="4"/>
        <v>55.562939796716186</v>
      </c>
      <c r="N14" s="31">
        <v>1398952</v>
      </c>
      <c r="O14" s="31">
        <f t="shared" si="5"/>
        <v>1093.7857701329162</v>
      </c>
      <c r="P14" s="31">
        <v>5069</v>
      </c>
      <c r="Q14" s="31">
        <f t="shared" si="6"/>
        <v>3.9632525410476935</v>
      </c>
      <c r="R14" s="31">
        <v>0</v>
      </c>
      <c r="S14" s="31">
        <f t="shared" si="7"/>
        <v>0</v>
      </c>
      <c r="T14" s="31">
        <v>100</v>
      </c>
      <c r="U14" s="31">
        <f t="shared" si="8"/>
        <v>0.07818608287724785</v>
      </c>
      <c r="V14" s="31">
        <v>0</v>
      </c>
      <c r="W14" s="31">
        <f t="shared" si="9"/>
        <v>0</v>
      </c>
      <c r="X14" s="31">
        <v>140718</v>
      </c>
      <c r="Y14" s="31">
        <f t="shared" si="10"/>
        <v>110.02189210320563</v>
      </c>
      <c r="Z14" s="31">
        <v>11101</v>
      </c>
      <c r="AA14" s="31">
        <f t="shared" si="11"/>
        <v>8.679437060203284</v>
      </c>
      <c r="AB14" s="31">
        <v>0</v>
      </c>
      <c r="AC14" s="31">
        <f t="shared" si="12"/>
        <v>0</v>
      </c>
      <c r="AD14" s="31">
        <v>96388</v>
      </c>
      <c r="AE14" s="31">
        <f t="shared" si="13"/>
        <v>75.36200156372166</v>
      </c>
      <c r="AF14" s="31">
        <v>0</v>
      </c>
      <c r="AG14" s="31">
        <f t="shared" si="14"/>
        <v>0</v>
      </c>
      <c r="AH14" s="31">
        <v>0</v>
      </c>
      <c r="AI14" s="31">
        <f t="shared" si="15"/>
        <v>0</v>
      </c>
      <c r="AJ14" s="31">
        <v>0</v>
      </c>
      <c r="AK14" s="31">
        <f t="shared" si="16"/>
        <v>0</v>
      </c>
      <c r="AL14" s="31">
        <v>0</v>
      </c>
      <c r="AM14" s="31">
        <f t="shared" si="17"/>
        <v>0</v>
      </c>
      <c r="AN14" s="31">
        <v>0</v>
      </c>
      <c r="AO14" s="31">
        <f t="shared" si="18"/>
        <v>0</v>
      </c>
      <c r="AP14" s="31">
        <v>0</v>
      </c>
      <c r="AQ14" s="31">
        <f t="shared" si="19"/>
        <v>0</v>
      </c>
      <c r="AR14" s="31">
        <v>0</v>
      </c>
      <c r="AS14" s="31">
        <f t="shared" si="20"/>
        <v>0</v>
      </c>
      <c r="AT14" s="31">
        <v>0</v>
      </c>
      <c r="AU14" s="31">
        <f t="shared" si="21"/>
        <v>0</v>
      </c>
      <c r="AV14" s="31">
        <v>0</v>
      </c>
      <c r="AW14" s="31">
        <f t="shared" si="22"/>
        <v>0</v>
      </c>
      <c r="AX14" s="31">
        <v>76394</v>
      </c>
      <c r="AY14" s="31">
        <f t="shared" si="23"/>
        <v>59.729476153244725</v>
      </c>
      <c r="AZ14" s="31">
        <v>0</v>
      </c>
      <c r="BA14" s="31">
        <f t="shared" si="24"/>
        <v>0</v>
      </c>
      <c r="BB14" s="31">
        <v>0</v>
      </c>
      <c r="BC14" s="31">
        <f t="shared" si="25"/>
        <v>0</v>
      </c>
      <c r="BD14" s="31">
        <v>0</v>
      </c>
      <c r="BE14" s="31">
        <f t="shared" si="26"/>
        <v>0</v>
      </c>
      <c r="BF14" s="31">
        <v>0</v>
      </c>
      <c r="BG14" s="31">
        <f t="shared" si="27"/>
        <v>0</v>
      </c>
      <c r="BH14" s="56">
        <f t="shared" si="28"/>
        <v>1947865</v>
      </c>
      <c r="BI14" s="31">
        <f t="shared" si="29"/>
        <v>1522.9593432369038</v>
      </c>
      <c r="BK14" s="28"/>
    </row>
    <row r="15" spans="1:63" ht="13.5">
      <c r="A15" s="20">
        <v>13</v>
      </c>
      <c r="B15" s="49" t="s">
        <v>32</v>
      </c>
      <c r="C15" s="47">
        <v>1514</v>
      </c>
      <c r="D15" s="31">
        <v>277326</v>
      </c>
      <c r="E15" s="31">
        <f t="shared" si="0"/>
        <v>183.17437252311757</v>
      </c>
      <c r="F15" s="31">
        <v>0</v>
      </c>
      <c r="G15" s="31">
        <f t="shared" si="1"/>
        <v>0</v>
      </c>
      <c r="H15" s="31">
        <v>0</v>
      </c>
      <c r="I15" s="31">
        <f t="shared" si="2"/>
        <v>0</v>
      </c>
      <c r="J15" s="31">
        <v>1822</v>
      </c>
      <c r="K15" s="31">
        <f t="shared" si="3"/>
        <v>1.203434610303831</v>
      </c>
      <c r="L15" s="31">
        <v>22313</v>
      </c>
      <c r="M15" s="31">
        <f t="shared" si="4"/>
        <v>14.73778071334214</v>
      </c>
      <c r="N15" s="31">
        <v>61611</v>
      </c>
      <c r="O15" s="31">
        <f t="shared" si="5"/>
        <v>40.69418758256275</v>
      </c>
      <c r="P15" s="31">
        <v>13336</v>
      </c>
      <c r="Q15" s="31">
        <f t="shared" si="6"/>
        <v>8.808454425363276</v>
      </c>
      <c r="R15" s="31">
        <v>5667</v>
      </c>
      <c r="S15" s="31">
        <f t="shared" si="7"/>
        <v>3.7430647291941876</v>
      </c>
      <c r="T15" s="31">
        <v>2148</v>
      </c>
      <c r="U15" s="31">
        <f t="shared" si="8"/>
        <v>1.418758256274769</v>
      </c>
      <c r="V15" s="31">
        <v>0</v>
      </c>
      <c r="W15" s="31">
        <f t="shared" si="9"/>
        <v>0</v>
      </c>
      <c r="X15" s="31">
        <v>9047</v>
      </c>
      <c r="Y15" s="31">
        <f t="shared" si="10"/>
        <v>5.97556142668428</v>
      </c>
      <c r="Z15" s="31">
        <v>3620</v>
      </c>
      <c r="AA15" s="31">
        <f t="shared" si="11"/>
        <v>2.391017173051519</v>
      </c>
      <c r="AB15" s="31">
        <v>0</v>
      </c>
      <c r="AC15" s="31">
        <f t="shared" si="12"/>
        <v>0</v>
      </c>
      <c r="AD15" s="31">
        <v>16500</v>
      </c>
      <c r="AE15" s="31">
        <f t="shared" si="13"/>
        <v>10.898282694848085</v>
      </c>
      <c r="AF15" s="31">
        <v>936</v>
      </c>
      <c r="AG15" s="31">
        <f t="shared" si="14"/>
        <v>0.618229854689564</v>
      </c>
      <c r="AH15" s="31">
        <v>0</v>
      </c>
      <c r="AI15" s="31">
        <f t="shared" si="15"/>
        <v>0</v>
      </c>
      <c r="AJ15" s="31">
        <v>0</v>
      </c>
      <c r="AK15" s="31">
        <f t="shared" si="16"/>
        <v>0</v>
      </c>
      <c r="AL15" s="31">
        <v>0</v>
      </c>
      <c r="AM15" s="31">
        <f t="shared" si="17"/>
        <v>0</v>
      </c>
      <c r="AN15" s="31">
        <v>0</v>
      </c>
      <c r="AO15" s="31">
        <f t="shared" si="18"/>
        <v>0</v>
      </c>
      <c r="AP15" s="31">
        <v>0</v>
      </c>
      <c r="AQ15" s="31">
        <f t="shared" si="19"/>
        <v>0</v>
      </c>
      <c r="AR15" s="31">
        <v>0</v>
      </c>
      <c r="AS15" s="31">
        <f t="shared" si="20"/>
        <v>0</v>
      </c>
      <c r="AT15" s="31">
        <v>0</v>
      </c>
      <c r="AU15" s="31">
        <f t="shared" si="21"/>
        <v>0</v>
      </c>
      <c r="AV15" s="31">
        <v>0</v>
      </c>
      <c r="AW15" s="31">
        <f t="shared" si="22"/>
        <v>0</v>
      </c>
      <c r="AX15" s="31">
        <v>182285</v>
      </c>
      <c r="AY15" s="31">
        <f t="shared" si="23"/>
        <v>120.39960369881109</v>
      </c>
      <c r="AZ15" s="31">
        <v>300823</v>
      </c>
      <c r="BA15" s="31">
        <f t="shared" si="24"/>
        <v>198.69418758256273</v>
      </c>
      <c r="BB15" s="31">
        <v>0</v>
      </c>
      <c r="BC15" s="31">
        <f t="shared" si="25"/>
        <v>0</v>
      </c>
      <c r="BD15" s="31">
        <v>0</v>
      </c>
      <c r="BE15" s="31">
        <f t="shared" si="26"/>
        <v>0</v>
      </c>
      <c r="BF15" s="31">
        <v>0</v>
      </c>
      <c r="BG15" s="31">
        <f t="shared" si="27"/>
        <v>0</v>
      </c>
      <c r="BH15" s="56">
        <f t="shared" si="28"/>
        <v>897434</v>
      </c>
      <c r="BI15" s="31">
        <f t="shared" si="29"/>
        <v>592.7569352708058</v>
      </c>
      <c r="BK15" s="28"/>
    </row>
    <row r="16" spans="1:63" ht="13.5">
      <c r="A16" s="20">
        <v>14</v>
      </c>
      <c r="B16" s="49" t="s">
        <v>33</v>
      </c>
      <c r="C16" s="47">
        <v>1930</v>
      </c>
      <c r="D16" s="31">
        <v>48628</v>
      </c>
      <c r="E16" s="31">
        <f t="shared" si="0"/>
        <v>25.195854922279793</v>
      </c>
      <c r="F16" s="31">
        <v>0</v>
      </c>
      <c r="G16" s="31">
        <f t="shared" si="1"/>
        <v>0</v>
      </c>
      <c r="H16" s="31">
        <v>0</v>
      </c>
      <c r="I16" s="31">
        <f t="shared" si="2"/>
        <v>0</v>
      </c>
      <c r="J16" s="31">
        <v>1057</v>
      </c>
      <c r="K16" s="31">
        <f t="shared" si="3"/>
        <v>0.5476683937823834</v>
      </c>
      <c r="L16" s="31">
        <v>49386</v>
      </c>
      <c r="M16" s="31">
        <f t="shared" si="4"/>
        <v>25.58860103626943</v>
      </c>
      <c r="N16" s="31">
        <v>73414</v>
      </c>
      <c r="O16" s="31">
        <f t="shared" si="5"/>
        <v>38.038341968911915</v>
      </c>
      <c r="P16" s="31">
        <v>23089</v>
      </c>
      <c r="Q16" s="31">
        <f t="shared" si="6"/>
        <v>11.96321243523316</v>
      </c>
      <c r="R16" s="31">
        <v>627</v>
      </c>
      <c r="S16" s="31">
        <f t="shared" si="7"/>
        <v>0.3248704663212435</v>
      </c>
      <c r="T16" s="31">
        <v>0</v>
      </c>
      <c r="U16" s="31">
        <f t="shared" si="8"/>
        <v>0</v>
      </c>
      <c r="V16" s="31">
        <v>0</v>
      </c>
      <c r="W16" s="31">
        <f t="shared" si="9"/>
        <v>0</v>
      </c>
      <c r="X16" s="31">
        <v>49403</v>
      </c>
      <c r="Y16" s="31">
        <f t="shared" si="10"/>
        <v>25.59740932642487</v>
      </c>
      <c r="Z16" s="31">
        <v>4562</v>
      </c>
      <c r="AA16" s="31">
        <f t="shared" si="11"/>
        <v>2.3637305699481863</v>
      </c>
      <c r="AB16" s="31">
        <v>4562</v>
      </c>
      <c r="AC16" s="31">
        <f t="shared" si="12"/>
        <v>2.3637305699481863</v>
      </c>
      <c r="AD16" s="31">
        <v>0</v>
      </c>
      <c r="AE16" s="31">
        <f t="shared" si="13"/>
        <v>0</v>
      </c>
      <c r="AF16" s="31">
        <v>84825</v>
      </c>
      <c r="AG16" s="31">
        <f t="shared" si="14"/>
        <v>43.95077720207254</v>
      </c>
      <c r="AH16" s="31">
        <v>0</v>
      </c>
      <c r="AI16" s="31">
        <f t="shared" si="15"/>
        <v>0</v>
      </c>
      <c r="AJ16" s="31">
        <v>16477</v>
      </c>
      <c r="AK16" s="31">
        <f t="shared" si="16"/>
        <v>8.537305699481866</v>
      </c>
      <c r="AL16" s="31">
        <v>40200</v>
      </c>
      <c r="AM16" s="31">
        <f t="shared" si="17"/>
        <v>20.82901554404145</v>
      </c>
      <c r="AN16" s="31">
        <v>0</v>
      </c>
      <c r="AO16" s="31">
        <f t="shared" si="18"/>
        <v>0</v>
      </c>
      <c r="AP16" s="31">
        <v>0</v>
      </c>
      <c r="AQ16" s="31">
        <f t="shared" si="19"/>
        <v>0</v>
      </c>
      <c r="AR16" s="31">
        <v>0</v>
      </c>
      <c r="AS16" s="31">
        <f t="shared" si="20"/>
        <v>0</v>
      </c>
      <c r="AT16" s="31">
        <v>0</v>
      </c>
      <c r="AU16" s="31">
        <f t="shared" si="21"/>
        <v>0</v>
      </c>
      <c r="AV16" s="31">
        <v>0</v>
      </c>
      <c r="AW16" s="31">
        <f t="shared" si="22"/>
        <v>0</v>
      </c>
      <c r="AX16" s="31">
        <v>62981</v>
      </c>
      <c r="AY16" s="31">
        <f t="shared" si="23"/>
        <v>32.63264248704663</v>
      </c>
      <c r="AZ16" s="31">
        <v>0</v>
      </c>
      <c r="BA16" s="31">
        <f t="shared" si="24"/>
        <v>0</v>
      </c>
      <c r="BB16" s="31">
        <v>0</v>
      </c>
      <c r="BC16" s="31">
        <f t="shared" si="25"/>
        <v>0</v>
      </c>
      <c r="BD16" s="31">
        <v>0</v>
      </c>
      <c r="BE16" s="31">
        <f t="shared" si="26"/>
        <v>0</v>
      </c>
      <c r="BF16" s="31">
        <v>0</v>
      </c>
      <c r="BG16" s="31">
        <f t="shared" si="27"/>
        <v>0</v>
      </c>
      <c r="BH16" s="56">
        <f t="shared" si="28"/>
        <v>459211</v>
      </c>
      <c r="BI16" s="31">
        <f t="shared" si="29"/>
        <v>237.93316062176166</v>
      </c>
      <c r="BK16" s="28"/>
    </row>
    <row r="17" spans="1:63" ht="13.5">
      <c r="A17" s="21">
        <v>15</v>
      </c>
      <c r="B17" s="51" t="s">
        <v>34</v>
      </c>
      <c r="C17" s="46">
        <v>3814</v>
      </c>
      <c r="D17" s="29">
        <v>1100350</v>
      </c>
      <c r="E17" s="29">
        <f t="shared" si="0"/>
        <v>288.50288411116935</v>
      </c>
      <c r="F17" s="29">
        <v>0</v>
      </c>
      <c r="G17" s="29">
        <f t="shared" si="1"/>
        <v>0</v>
      </c>
      <c r="H17" s="29">
        <v>0</v>
      </c>
      <c r="I17" s="29">
        <f t="shared" si="2"/>
        <v>0</v>
      </c>
      <c r="J17" s="29">
        <v>634</v>
      </c>
      <c r="K17" s="29">
        <f t="shared" si="3"/>
        <v>0.16622968012585213</v>
      </c>
      <c r="L17" s="29">
        <v>0</v>
      </c>
      <c r="M17" s="29">
        <f t="shared" si="4"/>
        <v>0</v>
      </c>
      <c r="N17" s="29">
        <v>172347</v>
      </c>
      <c r="O17" s="29">
        <f t="shared" si="5"/>
        <v>45.187991609858415</v>
      </c>
      <c r="P17" s="29">
        <v>24093</v>
      </c>
      <c r="Q17" s="29">
        <f t="shared" si="6"/>
        <v>6.316990036706869</v>
      </c>
      <c r="R17" s="29">
        <v>12154</v>
      </c>
      <c r="S17" s="29">
        <f t="shared" si="7"/>
        <v>3.1866806502359726</v>
      </c>
      <c r="T17" s="29">
        <v>0</v>
      </c>
      <c r="U17" s="29">
        <f t="shared" si="8"/>
        <v>0</v>
      </c>
      <c r="V17" s="29">
        <v>0</v>
      </c>
      <c r="W17" s="29">
        <f t="shared" si="9"/>
        <v>0</v>
      </c>
      <c r="X17" s="29">
        <v>181086</v>
      </c>
      <c r="Y17" s="29">
        <f t="shared" si="10"/>
        <v>47.47928683796539</v>
      </c>
      <c r="Z17" s="29">
        <v>5931</v>
      </c>
      <c r="AA17" s="29">
        <f t="shared" si="11"/>
        <v>1.5550603041426323</v>
      </c>
      <c r="AB17" s="29">
        <v>438</v>
      </c>
      <c r="AC17" s="29">
        <f t="shared" si="12"/>
        <v>0.11484006292606187</v>
      </c>
      <c r="AD17" s="29">
        <v>0</v>
      </c>
      <c r="AE17" s="29">
        <f t="shared" si="13"/>
        <v>0</v>
      </c>
      <c r="AF17" s="29">
        <v>0</v>
      </c>
      <c r="AG17" s="29">
        <f t="shared" si="14"/>
        <v>0</v>
      </c>
      <c r="AH17" s="29">
        <v>0</v>
      </c>
      <c r="AI17" s="29">
        <f t="shared" si="15"/>
        <v>0</v>
      </c>
      <c r="AJ17" s="29">
        <v>21750</v>
      </c>
      <c r="AK17" s="29">
        <f t="shared" si="16"/>
        <v>5.702674357629785</v>
      </c>
      <c r="AL17" s="29">
        <v>0</v>
      </c>
      <c r="AM17" s="29">
        <f t="shared" si="17"/>
        <v>0</v>
      </c>
      <c r="AN17" s="29">
        <v>0</v>
      </c>
      <c r="AO17" s="29">
        <f t="shared" si="18"/>
        <v>0</v>
      </c>
      <c r="AP17" s="29">
        <v>0</v>
      </c>
      <c r="AQ17" s="29">
        <f t="shared" si="19"/>
        <v>0</v>
      </c>
      <c r="AR17" s="29">
        <v>0</v>
      </c>
      <c r="AS17" s="29">
        <f t="shared" si="20"/>
        <v>0</v>
      </c>
      <c r="AT17" s="29">
        <v>0</v>
      </c>
      <c r="AU17" s="29">
        <f t="shared" si="21"/>
        <v>0</v>
      </c>
      <c r="AV17" s="29">
        <v>7200</v>
      </c>
      <c r="AW17" s="29">
        <f t="shared" si="22"/>
        <v>1.8877818563188253</v>
      </c>
      <c r="AX17" s="29">
        <v>132542</v>
      </c>
      <c r="AY17" s="29">
        <f t="shared" si="23"/>
        <v>34.75144205558469</v>
      </c>
      <c r="AZ17" s="29">
        <v>67189</v>
      </c>
      <c r="BA17" s="29">
        <f t="shared" si="24"/>
        <v>17.616413214472995</v>
      </c>
      <c r="BB17" s="29">
        <v>0</v>
      </c>
      <c r="BC17" s="29">
        <f t="shared" si="25"/>
        <v>0</v>
      </c>
      <c r="BD17" s="29">
        <v>0</v>
      </c>
      <c r="BE17" s="29">
        <f t="shared" si="26"/>
        <v>0</v>
      </c>
      <c r="BF17" s="29">
        <v>0</v>
      </c>
      <c r="BG17" s="29">
        <f t="shared" si="27"/>
        <v>0</v>
      </c>
      <c r="BH17" s="57">
        <f t="shared" si="28"/>
        <v>1725714</v>
      </c>
      <c r="BI17" s="29">
        <f t="shared" si="29"/>
        <v>452.46827477713686</v>
      </c>
      <c r="BK17" s="28"/>
    </row>
    <row r="18" spans="1:63" ht="13.5">
      <c r="A18" s="37">
        <v>16</v>
      </c>
      <c r="B18" s="50" t="s">
        <v>35</v>
      </c>
      <c r="C18" s="47">
        <v>5189</v>
      </c>
      <c r="D18" s="33">
        <v>288164</v>
      </c>
      <c r="E18" s="33">
        <f t="shared" si="0"/>
        <v>55.533628830217765</v>
      </c>
      <c r="F18" s="33">
        <v>0</v>
      </c>
      <c r="G18" s="33">
        <f t="shared" si="1"/>
        <v>0</v>
      </c>
      <c r="H18" s="33">
        <v>0</v>
      </c>
      <c r="I18" s="33">
        <f t="shared" si="2"/>
        <v>0</v>
      </c>
      <c r="J18" s="33">
        <v>3571</v>
      </c>
      <c r="K18" s="33">
        <f t="shared" si="3"/>
        <v>0.6881865484679129</v>
      </c>
      <c r="L18" s="33">
        <v>76604</v>
      </c>
      <c r="M18" s="33">
        <f t="shared" si="4"/>
        <v>14.762767392561187</v>
      </c>
      <c r="N18" s="33">
        <v>0</v>
      </c>
      <c r="O18" s="33">
        <f t="shared" si="5"/>
        <v>0</v>
      </c>
      <c r="P18" s="33">
        <v>136967</v>
      </c>
      <c r="Q18" s="33">
        <f t="shared" si="6"/>
        <v>26.39564463287724</v>
      </c>
      <c r="R18" s="33">
        <v>20428</v>
      </c>
      <c r="S18" s="33">
        <f t="shared" si="7"/>
        <v>3.9367893621121604</v>
      </c>
      <c r="T18" s="33">
        <v>3337</v>
      </c>
      <c r="U18" s="33">
        <f t="shared" si="8"/>
        <v>0.6430911543650029</v>
      </c>
      <c r="V18" s="33">
        <v>0</v>
      </c>
      <c r="W18" s="33">
        <f t="shared" si="9"/>
        <v>0</v>
      </c>
      <c r="X18" s="33">
        <v>100172</v>
      </c>
      <c r="Y18" s="33">
        <f t="shared" si="10"/>
        <v>19.304682983233764</v>
      </c>
      <c r="Z18" s="33">
        <v>3006</v>
      </c>
      <c r="AA18" s="33">
        <f t="shared" si="11"/>
        <v>0.5793023703989207</v>
      </c>
      <c r="AB18" s="33">
        <v>0</v>
      </c>
      <c r="AC18" s="33">
        <f t="shared" si="12"/>
        <v>0</v>
      </c>
      <c r="AD18" s="33">
        <v>19800</v>
      </c>
      <c r="AE18" s="33">
        <f t="shared" si="13"/>
        <v>3.8157641164000773</v>
      </c>
      <c r="AF18" s="33">
        <v>0</v>
      </c>
      <c r="AG18" s="33">
        <f t="shared" si="14"/>
        <v>0</v>
      </c>
      <c r="AH18" s="33">
        <v>0</v>
      </c>
      <c r="AI18" s="33">
        <f t="shared" si="15"/>
        <v>0</v>
      </c>
      <c r="AJ18" s="33">
        <v>0</v>
      </c>
      <c r="AK18" s="33">
        <f t="shared" si="16"/>
        <v>0</v>
      </c>
      <c r="AL18" s="33">
        <v>0</v>
      </c>
      <c r="AM18" s="33">
        <f t="shared" si="17"/>
        <v>0</v>
      </c>
      <c r="AN18" s="33">
        <v>0</v>
      </c>
      <c r="AO18" s="33">
        <f t="shared" si="18"/>
        <v>0</v>
      </c>
      <c r="AP18" s="33">
        <v>0</v>
      </c>
      <c r="AQ18" s="33">
        <f t="shared" si="19"/>
        <v>0</v>
      </c>
      <c r="AR18" s="33">
        <v>13004</v>
      </c>
      <c r="AS18" s="33">
        <f t="shared" si="20"/>
        <v>2.5060705338215454</v>
      </c>
      <c r="AT18" s="33">
        <v>0</v>
      </c>
      <c r="AU18" s="33">
        <f t="shared" si="21"/>
        <v>0</v>
      </c>
      <c r="AV18" s="33">
        <v>6089</v>
      </c>
      <c r="AW18" s="33">
        <f t="shared" si="22"/>
        <v>1.1734438234727307</v>
      </c>
      <c r="AX18" s="33">
        <v>474300</v>
      </c>
      <c r="AY18" s="33">
        <f t="shared" si="23"/>
        <v>91.40489497012912</v>
      </c>
      <c r="AZ18" s="33">
        <v>0</v>
      </c>
      <c r="BA18" s="33">
        <f t="shared" si="24"/>
        <v>0</v>
      </c>
      <c r="BB18" s="33">
        <v>0</v>
      </c>
      <c r="BC18" s="33">
        <f t="shared" si="25"/>
        <v>0</v>
      </c>
      <c r="BD18" s="33">
        <v>0</v>
      </c>
      <c r="BE18" s="33">
        <f t="shared" si="26"/>
        <v>0</v>
      </c>
      <c r="BF18" s="33">
        <v>0</v>
      </c>
      <c r="BG18" s="33">
        <f t="shared" si="27"/>
        <v>0</v>
      </c>
      <c r="BH18" s="56">
        <f t="shared" si="28"/>
        <v>1145442</v>
      </c>
      <c r="BI18" s="33">
        <f t="shared" si="29"/>
        <v>220.74426671805742</v>
      </c>
      <c r="BK18" s="28"/>
    </row>
    <row r="19" spans="1:63" ht="13.5">
      <c r="A19" s="20">
        <v>17</v>
      </c>
      <c r="B19" s="49" t="s">
        <v>129</v>
      </c>
      <c r="C19" s="47">
        <v>42334</v>
      </c>
      <c r="D19" s="31">
        <v>1509767</v>
      </c>
      <c r="E19" s="31">
        <f t="shared" si="0"/>
        <v>35.66322577597203</v>
      </c>
      <c r="F19" s="31">
        <v>0</v>
      </c>
      <c r="G19" s="31">
        <f t="shared" si="1"/>
        <v>0</v>
      </c>
      <c r="H19" s="31">
        <v>0</v>
      </c>
      <c r="I19" s="31">
        <f t="shared" si="2"/>
        <v>0</v>
      </c>
      <c r="J19" s="31">
        <v>163359</v>
      </c>
      <c r="K19" s="31">
        <f t="shared" si="3"/>
        <v>3.8588132470354797</v>
      </c>
      <c r="L19" s="31">
        <v>3906418</v>
      </c>
      <c r="M19" s="31">
        <f t="shared" si="4"/>
        <v>92.27613738366325</v>
      </c>
      <c r="N19" s="31">
        <v>428747</v>
      </c>
      <c r="O19" s="31">
        <f t="shared" si="5"/>
        <v>10.127722398072471</v>
      </c>
      <c r="P19" s="31">
        <v>412138</v>
      </c>
      <c r="Q19" s="31">
        <f t="shared" si="6"/>
        <v>9.735389993858364</v>
      </c>
      <c r="R19" s="31">
        <v>48975</v>
      </c>
      <c r="S19" s="31">
        <f t="shared" si="7"/>
        <v>1.1568715453299947</v>
      </c>
      <c r="T19" s="31">
        <v>26000</v>
      </c>
      <c r="U19" s="31">
        <f t="shared" si="8"/>
        <v>0.6141635564794256</v>
      </c>
      <c r="V19" s="31">
        <v>0</v>
      </c>
      <c r="W19" s="31">
        <f t="shared" si="9"/>
        <v>0</v>
      </c>
      <c r="X19" s="31">
        <v>564325</v>
      </c>
      <c r="Y19" s="31">
        <f t="shared" si="10"/>
        <v>13.330301885009685</v>
      </c>
      <c r="Z19" s="31">
        <v>250258</v>
      </c>
      <c r="AA19" s="31">
        <f t="shared" si="11"/>
        <v>5.9115132045164644</v>
      </c>
      <c r="AB19" s="31">
        <v>213984</v>
      </c>
      <c r="AC19" s="31">
        <f t="shared" si="12"/>
        <v>5.0546605565266685</v>
      </c>
      <c r="AD19" s="31">
        <v>44364</v>
      </c>
      <c r="AE19" s="31">
        <f t="shared" si="13"/>
        <v>1.0479520007558936</v>
      </c>
      <c r="AF19" s="31">
        <v>0</v>
      </c>
      <c r="AG19" s="31">
        <f t="shared" si="14"/>
        <v>0</v>
      </c>
      <c r="AH19" s="31">
        <v>0</v>
      </c>
      <c r="AI19" s="31">
        <f t="shared" si="15"/>
        <v>0</v>
      </c>
      <c r="AJ19" s="31">
        <v>32894</v>
      </c>
      <c r="AK19" s="31">
        <f t="shared" si="16"/>
        <v>0.7770113856474701</v>
      </c>
      <c r="AL19" s="31">
        <v>0</v>
      </c>
      <c r="AM19" s="31">
        <f t="shared" si="17"/>
        <v>0</v>
      </c>
      <c r="AN19" s="31">
        <v>0</v>
      </c>
      <c r="AO19" s="31">
        <f t="shared" si="18"/>
        <v>0</v>
      </c>
      <c r="AP19" s="31">
        <v>0</v>
      </c>
      <c r="AQ19" s="31">
        <f t="shared" si="19"/>
        <v>0</v>
      </c>
      <c r="AR19" s="31">
        <v>7032</v>
      </c>
      <c r="AS19" s="31">
        <f t="shared" si="20"/>
        <v>0.1661076203524354</v>
      </c>
      <c r="AT19" s="31">
        <v>11848</v>
      </c>
      <c r="AU19" s="31">
        <f t="shared" si="21"/>
        <v>0.27986960835262437</v>
      </c>
      <c r="AV19" s="31">
        <v>24000</v>
      </c>
      <c r="AW19" s="31">
        <f t="shared" si="22"/>
        <v>0.5669202059810081</v>
      </c>
      <c r="AX19" s="31">
        <v>1305065</v>
      </c>
      <c r="AY19" s="31">
        <f t="shared" si="23"/>
        <v>30.82782160910852</v>
      </c>
      <c r="AZ19" s="31">
        <v>112329</v>
      </c>
      <c r="BA19" s="31">
        <f t="shared" si="24"/>
        <v>2.653399159068361</v>
      </c>
      <c r="BB19" s="31">
        <v>27252</v>
      </c>
      <c r="BC19" s="31">
        <f t="shared" si="25"/>
        <v>0.6437378938914348</v>
      </c>
      <c r="BD19" s="31">
        <v>27748</v>
      </c>
      <c r="BE19" s="31">
        <f t="shared" si="26"/>
        <v>0.6554542448150423</v>
      </c>
      <c r="BF19" s="31">
        <v>0</v>
      </c>
      <c r="BG19" s="31">
        <f t="shared" si="27"/>
        <v>0</v>
      </c>
      <c r="BH19" s="56">
        <f t="shared" si="28"/>
        <v>9116503</v>
      </c>
      <c r="BI19" s="31">
        <f t="shared" si="29"/>
        <v>215.3470732744366</v>
      </c>
      <c r="BK19" s="28"/>
    </row>
    <row r="20" spans="1:63" ht="13.5">
      <c r="A20" s="20">
        <v>18</v>
      </c>
      <c r="B20" s="49" t="s">
        <v>36</v>
      </c>
      <c r="C20" s="47">
        <v>1150</v>
      </c>
      <c r="D20" s="31">
        <v>1200</v>
      </c>
      <c r="E20" s="31">
        <f t="shared" si="0"/>
        <v>1.0434782608695652</v>
      </c>
      <c r="F20" s="31">
        <v>0</v>
      </c>
      <c r="G20" s="31">
        <f t="shared" si="1"/>
        <v>0</v>
      </c>
      <c r="H20" s="31">
        <v>0</v>
      </c>
      <c r="I20" s="31">
        <f t="shared" si="2"/>
        <v>0</v>
      </c>
      <c r="J20" s="31">
        <v>0</v>
      </c>
      <c r="K20" s="31">
        <f t="shared" si="3"/>
        <v>0</v>
      </c>
      <c r="L20" s="31">
        <v>60881</v>
      </c>
      <c r="M20" s="31">
        <f t="shared" si="4"/>
        <v>52.94</v>
      </c>
      <c r="N20" s="31">
        <v>59079</v>
      </c>
      <c r="O20" s="31">
        <f t="shared" si="5"/>
        <v>51.37304347826087</v>
      </c>
      <c r="P20" s="31">
        <v>20063</v>
      </c>
      <c r="Q20" s="31">
        <f t="shared" si="6"/>
        <v>17.44608695652174</v>
      </c>
      <c r="R20" s="31">
        <v>10240</v>
      </c>
      <c r="S20" s="31">
        <f t="shared" si="7"/>
        <v>8.904347826086957</v>
      </c>
      <c r="T20" s="31">
        <v>3558</v>
      </c>
      <c r="U20" s="31">
        <f t="shared" si="8"/>
        <v>3.0939130434782607</v>
      </c>
      <c r="V20" s="31">
        <v>0</v>
      </c>
      <c r="W20" s="31">
        <f t="shared" si="9"/>
        <v>0</v>
      </c>
      <c r="X20" s="31">
        <v>285096</v>
      </c>
      <c r="Y20" s="31">
        <f t="shared" si="10"/>
        <v>247.9095652173913</v>
      </c>
      <c r="Z20" s="31">
        <v>5347</v>
      </c>
      <c r="AA20" s="31">
        <f t="shared" si="11"/>
        <v>4.649565217391304</v>
      </c>
      <c r="AB20" s="31">
        <v>0</v>
      </c>
      <c r="AC20" s="31">
        <f t="shared" si="12"/>
        <v>0</v>
      </c>
      <c r="AD20" s="31">
        <v>0</v>
      </c>
      <c r="AE20" s="31">
        <f t="shared" si="13"/>
        <v>0</v>
      </c>
      <c r="AF20" s="31">
        <v>0</v>
      </c>
      <c r="AG20" s="31">
        <f t="shared" si="14"/>
        <v>0</v>
      </c>
      <c r="AH20" s="31">
        <v>0</v>
      </c>
      <c r="AI20" s="31">
        <f t="shared" si="15"/>
        <v>0</v>
      </c>
      <c r="AJ20" s="31">
        <v>0</v>
      </c>
      <c r="AK20" s="31">
        <f t="shared" si="16"/>
        <v>0</v>
      </c>
      <c r="AL20" s="31">
        <v>0</v>
      </c>
      <c r="AM20" s="31">
        <f t="shared" si="17"/>
        <v>0</v>
      </c>
      <c r="AN20" s="31">
        <v>0</v>
      </c>
      <c r="AO20" s="31">
        <f t="shared" si="18"/>
        <v>0</v>
      </c>
      <c r="AP20" s="31">
        <v>0</v>
      </c>
      <c r="AQ20" s="31">
        <f t="shared" si="19"/>
        <v>0</v>
      </c>
      <c r="AR20" s="31">
        <v>0</v>
      </c>
      <c r="AS20" s="31">
        <f t="shared" si="20"/>
        <v>0</v>
      </c>
      <c r="AT20" s="31">
        <v>0</v>
      </c>
      <c r="AU20" s="31">
        <f t="shared" si="21"/>
        <v>0</v>
      </c>
      <c r="AV20" s="31">
        <v>161</v>
      </c>
      <c r="AW20" s="31">
        <f t="shared" si="22"/>
        <v>0.14</v>
      </c>
      <c r="AX20" s="31">
        <v>116949</v>
      </c>
      <c r="AY20" s="31">
        <f t="shared" si="23"/>
        <v>101.69478260869565</v>
      </c>
      <c r="AZ20" s="31">
        <v>23050</v>
      </c>
      <c r="BA20" s="31">
        <f t="shared" si="24"/>
        <v>20.043478260869566</v>
      </c>
      <c r="BB20" s="31">
        <v>0</v>
      </c>
      <c r="BC20" s="31">
        <f t="shared" si="25"/>
        <v>0</v>
      </c>
      <c r="BD20" s="31">
        <v>0</v>
      </c>
      <c r="BE20" s="31">
        <f t="shared" si="26"/>
        <v>0</v>
      </c>
      <c r="BF20" s="31">
        <v>0</v>
      </c>
      <c r="BG20" s="31">
        <f t="shared" si="27"/>
        <v>0</v>
      </c>
      <c r="BH20" s="56">
        <f t="shared" si="28"/>
        <v>585624</v>
      </c>
      <c r="BI20" s="31">
        <f t="shared" si="29"/>
        <v>509.23826086956524</v>
      </c>
      <c r="BK20" s="28"/>
    </row>
    <row r="21" spans="1:63" ht="13.5">
      <c r="A21" s="20">
        <v>19</v>
      </c>
      <c r="B21" s="49" t="s">
        <v>37</v>
      </c>
      <c r="C21" s="47">
        <v>2000</v>
      </c>
      <c r="D21" s="31">
        <v>168792</v>
      </c>
      <c r="E21" s="31">
        <f t="shared" si="0"/>
        <v>84.396</v>
      </c>
      <c r="F21" s="31">
        <v>0</v>
      </c>
      <c r="G21" s="31">
        <f t="shared" si="1"/>
        <v>0</v>
      </c>
      <c r="H21" s="31">
        <v>0</v>
      </c>
      <c r="I21" s="31">
        <f t="shared" si="2"/>
        <v>0</v>
      </c>
      <c r="J21" s="31">
        <v>0</v>
      </c>
      <c r="K21" s="31">
        <f t="shared" si="3"/>
        <v>0</v>
      </c>
      <c r="L21" s="31">
        <v>259728</v>
      </c>
      <c r="M21" s="31">
        <f t="shared" si="4"/>
        <v>129.864</v>
      </c>
      <c r="N21" s="31">
        <v>0</v>
      </c>
      <c r="O21" s="31">
        <f t="shared" si="5"/>
        <v>0</v>
      </c>
      <c r="P21" s="31">
        <v>0</v>
      </c>
      <c r="Q21" s="31">
        <f t="shared" si="6"/>
        <v>0</v>
      </c>
      <c r="R21" s="31">
        <v>0</v>
      </c>
      <c r="S21" s="31">
        <f t="shared" si="7"/>
        <v>0</v>
      </c>
      <c r="T21" s="31">
        <v>0</v>
      </c>
      <c r="U21" s="31">
        <f t="shared" si="8"/>
        <v>0</v>
      </c>
      <c r="V21" s="31">
        <v>0</v>
      </c>
      <c r="W21" s="31">
        <f t="shared" si="9"/>
        <v>0</v>
      </c>
      <c r="X21" s="31">
        <v>98128</v>
      </c>
      <c r="Y21" s="31">
        <f t="shared" si="10"/>
        <v>49.064</v>
      </c>
      <c r="Z21" s="31">
        <v>16451</v>
      </c>
      <c r="AA21" s="31">
        <f t="shared" si="11"/>
        <v>8.2255</v>
      </c>
      <c r="AB21" s="31">
        <v>0</v>
      </c>
      <c r="AC21" s="31">
        <f t="shared" si="12"/>
        <v>0</v>
      </c>
      <c r="AD21" s="31">
        <v>0</v>
      </c>
      <c r="AE21" s="31">
        <f t="shared" si="13"/>
        <v>0</v>
      </c>
      <c r="AF21" s="31">
        <v>0</v>
      </c>
      <c r="AG21" s="31">
        <f t="shared" si="14"/>
        <v>0</v>
      </c>
      <c r="AH21" s="31">
        <v>0</v>
      </c>
      <c r="AI21" s="31">
        <f t="shared" si="15"/>
        <v>0</v>
      </c>
      <c r="AJ21" s="31">
        <v>0</v>
      </c>
      <c r="AK21" s="31">
        <f t="shared" si="16"/>
        <v>0</v>
      </c>
      <c r="AL21" s="31">
        <v>0</v>
      </c>
      <c r="AM21" s="31">
        <f t="shared" si="17"/>
        <v>0</v>
      </c>
      <c r="AN21" s="31">
        <v>0</v>
      </c>
      <c r="AO21" s="31">
        <f t="shared" si="18"/>
        <v>0</v>
      </c>
      <c r="AP21" s="31">
        <v>0</v>
      </c>
      <c r="AQ21" s="31">
        <f t="shared" si="19"/>
        <v>0</v>
      </c>
      <c r="AR21" s="31">
        <v>0</v>
      </c>
      <c r="AS21" s="31">
        <f t="shared" si="20"/>
        <v>0</v>
      </c>
      <c r="AT21" s="31">
        <v>27584</v>
      </c>
      <c r="AU21" s="31">
        <f t="shared" si="21"/>
        <v>13.792</v>
      </c>
      <c r="AV21" s="31">
        <v>748</v>
      </c>
      <c r="AW21" s="31">
        <f t="shared" si="22"/>
        <v>0.374</v>
      </c>
      <c r="AX21" s="31">
        <v>122285</v>
      </c>
      <c r="AY21" s="31">
        <f t="shared" si="23"/>
        <v>61.1425</v>
      </c>
      <c r="AZ21" s="31">
        <v>0</v>
      </c>
      <c r="BA21" s="31">
        <f t="shared" si="24"/>
        <v>0</v>
      </c>
      <c r="BB21" s="31">
        <v>0</v>
      </c>
      <c r="BC21" s="31">
        <f t="shared" si="25"/>
        <v>0</v>
      </c>
      <c r="BD21" s="31">
        <v>0</v>
      </c>
      <c r="BE21" s="31">
        <f t="shared" si="26"/>
        <v>0</v>
      </c>
      <c r="BF21" s="31">
        <v>0</v>
      </c>
      <c r="BG21" s="31">
        <f t="shared" si="27"/>
        <v>0</v>
      </c>
      <c r="BH21" s="56">
        <f t="shared" si="28"/>
        <v>693716</v>
      </c>
      <c r="BI21" s="31">
        <f t="shared" si="29"/>
        <v>346.858</v>
      </c>
      <c r="BK21" s="28"/>
    </row>
    <row r="22" spans="1:63" ht="13.5">
      <c r="A22" s="21">
        <v>20</v>
      </c>
      <c r="B22" s="51" t="s">
        <v>38</v>
      </c>
      <c r="C22" s="46">
        <v>6098</v>
      </c>
      <c r="D22" s="29">
        <v>84387</v>
      </c>
      <c r="E22" s="29">
        <f t="shared" si="0"/>
        <v>13.838471630042637</v>
      </c>
      <c r="F22" s="29">
        <v>0</v>
      </c>
      <c r="G22" s="29">
        <f t="shared" si="1"/>
        <v>0</v>
      </c>
      <c r="H22" s="29">
        <v>0</v>
      </c>
      <c r="I22" s="29">
        <f t="shared" si="2"/>
        <v>0</v>
      </c>
      <c r="J22" s="29">
        <v>1066</v>
      </c>
      <c r="K22" s="29">
        <f t="shared" si="3"/>
        <v>0.17481141357822236</v>
      </c>
      <c r="L22" s="29">
        <v>95203</v>
      </c>
      <c r="M22" s="29">
        <f t="shared" si="4"/>
        <v>15.612167923909478</v>
      </c>
      <c r="N22" s="29">
        <v>157356</v>
      </c>
      <c r="O22" s="29">
        <f t="shared" si="5"/>
        <v>25.804526074122663</v>
      </c>
      <c r="P22" s="29">
        <v>103295</v>
      </c>
      <c r="Q22" s="29">
        <f t="shared" si="6"/>
        <v>16.939160380452606</v>
      </c>
      <c r="R22" s="29">
        <v>8919</v>
      </c>
      <c r="S22" s="29">
        <f t="shared" si="7"/>
        <v>1.4626106920301738</v>
      </c>
      <c r="T22" s="29">
        <v>689</v>
      </c>
      <c r="U22" s="29">
        <f t="shared" si="8"/>
        <v>0.1129878648737291</v>
      </c>
      <c r="V22" s="29">
        <v>0</v>
      </c>
      <c r="W22" s="29">
        <f t="shared" si="9"/>
        <v>0</v>
      </c>
      <c r="X22" s="29">
        <v>196690</v>
      </c>
      <c r="Y22" s="29">
        <f t="shared" si="10"/>
        <v>32.25483765168908</v>
      </c>
      <c r="Z22" s="29">
        <v>28688</v>
      </c>
      <c r="AA22" s="29">
        <f t="shared" si="11"/>
        <v>4.704493276484093</v>
      </c>
      <c r="AB22" s="29">
        <v>7833</v>
      </c>
      <c r="AC22" s="29">
        <f t="shared" si="12"/>
        <v>1.284519514594949</v>
      </c>
      <c r="AD22" s="29">
        <v>15202</v>
      </c>
      <c r="AE22" s="29">
        <f t="shared" si="13"/>
        <v>2.492948507707445</v>
      </c>
      <c r="AF22" s="29">
        <v>0</v>
      </c>
      <c r="AG22" s="29">
        <f t="shared" si="14"/>
        <v>0</v>
      </c>
      <c r="AH22" s="29">
        <v>0</v>
      </c>
      <c r="AI22" s="29">
        <f t="shared" si="15"/>
        <v>0</v>
      </c>
      <c r="AJ22" s="29">
        <v>0</v>
      </c>
      <c r="AK22" s="29">
        <f t="shared" si="16"/>
        <v>0</v>
      </c>
      <c r="AL22" s="29">
        <v>0</v>
      </c>
      <c r="AM22" s="29">
        <f t="shared" si="17"/>
        <v>0</v>
      </c>
      <c r="AN22" s="29">
        <v>0</v>
      </c>
      <c r="AO22" s="29">
        <f t="shared" si="18"/>
        <v>0</v>
      </c>
      <c r="AP22" s="29">
        <v>0</v>
      </c>
      <c r="AQ22" s="29">
        <f t="shared" si="19"/>
        <v>0</v>
      </c>
      <c r="AR22" s="29">
        <v>0</v>
      </c>
      <c r="AS22" s="29">
        <f t="shared" si="20"/>
        <v>0</v>
      </c>
      <c r="AT22" s="29">
        <v>0</v>
      </c>
      <c r="AU22" s="29">
        <f t="shared" si="21"/>
        <v>0</v>
      </c>
      <c r="AV22" s="29">
        <v>0</v>
      </c>
      <c r="AW22" s="29">
        <f t="shared" si="22"/>
        <v>0</v>
      </c>
      <c r="AX22" s="29">
        <v>216986</v>
      </c>
      <c r="AY22" s="29">
        <f t="shared" si="23"/>
        <v>35.58314201377501</v>
      </c>
      <c r="AZ22" s="29">
        <v>194981</v>
      </c>
      <c r="BA22" s="29">
        <f t="shared" si="24"/>
        <v>31.97458183010823</v>
      </c>
      <c r="BB22" s="29">
        <v>30564</v>
      </c>
      <c r="BC22" s="29">
        <f t="shared" si="25"/>
        <v>5.012135126270908</v>
      </c>
      <c r="BD22" s="29">
        <v>0</v>
      </c>
      <c r="BE22" s="29">
        <f t="shared" si="26"/>
        <v>0</v>
      </c>
      <c r="BF22" s="29">
        <v>0</v>
      </c>
      <c r="BG22" s="29">
        <f t="shared" si="27"/>
        <v>0</v>
      </c>
      <c r="BH22" s="57">
        <f t="shared" si="28"/>
        <v>1141859</v>
      </c>
      <c r="BI22" s="29">
        <f t="shared" si="29"/>
        <v>187.25139389963923</v>
      </c>
      <c r="BK22" s="28"/>
    </row>
    <row r="23" spans="1:63" ht="13.5">
      <c r="A23" s="37">
        <v>21</v>
      </c>
      <c r="B23" s="50" t="s">
        <v>39</v>
      </c>
      <c r="C23" s="47">
        <v>3195</v>
      </c>
      <c r="D23" s="33">
        <v>113105</v>
      </c>
      <c r="E23" s="33">
        <f t="shared" si="0"/>
        <v>35.400625978090765</v>
      </c>
      <c r="F23" s="33">
        <v>0</v>
      </c>
      <c r="G23" s="33">
        <f t="shared" si="1"/>
        <v>0</v>
      </c>
      <c r="H23" s="33">
        <v>0</v>
      </c>
      <c r="I23" s="33">
        <f t="shared" si="2"/>
        <v>0</v>
      </c>
      <c r="J23" s="33">
        <v>2719</v>
      </c>
      <c r="K23" s="33">
        <f t="shared" si="3"/>
        <v>0.8510172143974961</v>
      </c>
      <c r="L23" s="33">
        <v>80608</v>
      </c>
      <c r="M23" s="33">
        <f t="shared" si="4"/>
        <v>25.22942097026604</v>
      </c>
      <c r="N23" s="33">
        <v>83385</v>
      </c>
      <c r="O23" s="33">
        <f t="shared" si="5"/>
        <v>26.098591549295776</v>
      </c>
      <c r="P23" s="33">
        <v>77238</v>
      </c>
      <c r="Q23" s="33">
        <f t="shared" si="6"/>
        <v>24.174647887323943</v>
      </c>
      <c r="R23" s="33">
        <v>0</v>
      </c>
      <c r="S23" s="33">
        <f t="shared" si="7"/>
        <v>0</v>
      </c>
      <c r="T23" s="33">
        <v>4930</v>
      </c>
      <c r="U23" s="33">
        <f t="shared" si="8"/>
        <v>1.5430359937402192</v>
      </c>
      <c r="V23" s="33">
        <v>0</v>
      </c>
      <c r="W23" s="33">
        <f t="shared" si="9"/>
        <v>0</v>
      </c>
      <c r="X23" s="33">
        <v>92185</v>
      </c>
      <c r="Y23" s="33">
        <f t="shared" si="10"/>
        <v>28.852895148669795</v>
      </c>
      <c r="Z23" s="33">
        <v>4196</v>
      </c>
      <c r="AA23" s="33">
        <f t="shared" si="11"/>
        <v>1.313302034428795</v>
      </c>
      <c r="AB23" s="33">
        <v>242</v>
      </c>
      <c r="AC23" s="33">
        <f t="shared" si="12"/>
        <v>0.0757433489827856</v>
      </c>
      <c r="AD23" s="33">
        <v>0</v>
      </c>
      <c r="AE23" s="33">
        <f t="shared" si="13"/>
        <v>0</v>
      </c>
      <c r="AF23" s="33">
        <v>0</v>
      </c>
      <c r="AG23" s="33">
        <f t="shared" si="14"/>
        <v>0</v>
      </c>
      <c r="AH23" s="33">
        <v>0</v>
      </c>
      <c r="AI23" s="33">
        <f t="shared" si="15"/>
        <v>0</v>
      </c>
      <c r="AJ23" s="33">
        <v>0</v>
      </c>
      <c r="AK23" s="33">
        <f t="shared" si="16"/>
        <v>0</v>
      </c>
      <c r="AL23" s="33">
        <v>0</v>
      </c>
      <c r="AM23" s="33">
        <f t="shared" si="17"/>
        <v>0</v>
      </c>
      <c r="AN23" s="33">
        <v>0</v>
      </c>
      <c r="AO23" s="33">
        <f t="shared" si="18"/>
        <v>0</v>
      </c>
      <c r="AP23" s="33">
        <v>0</v>
      </c>
      <c r="AQ23" s="33">
        <f t="shared" si="19"/>
        <v>0</v>
      </c>
      <c r="AR23" s="33">
        <v>0</v>
      </c>
      <c r="AS23" s="33">
        <f t="shared" si="20"/>
        <v>0</v>
      </c>
      <c r="AT23" s="33">
        <v>0</v>
      </c>
      <c r="AU23" s="33">
        <f t="shared" si="21"/>
        <v>0</v>
      </c>
      <c r="AV23" s="33">
        <v>3600</v>
      </c>
      <c r="AW23" s="33">
        <f t="shared" si="22"/>
        <v>1.1267605633802817</v>
      </c>
      <c r="AX23" s="33">
        <v>75523</v>
      </c>
      <c r="AY23" s="33">
        <f t="shared" si="23"/>
        <v>23.637871674491393</v>
      </c>
      <c r="AZ23" s="33">
        <v>166766</v>
      </c>
      <c r="BA23" s="33">
        <f t="shared" si="24"/>
        <v>52.19593114241002</v>
      </c>
      <c r="BB23" s="33">
        <v>89367</v>
      </c>
      <c r="BC23" s="33">
        <f t="shared" si="25"/>
        <v>27.97089201877934</v>
      </c>
      <c r="BD23" s="33">
        <v>0</v>
      </c>
      <c r="BE23" s="33">
        <f t="shared" si="26"/>
        <v>0</v>
      </c>
      <c r="BF23" s="33">
        <v>0</v>
      </c>
      <c r="BG23" s="33">
        <f t="shared" si="27"/>
        <v>0</v>
      </c>
      <c r="BH23" s="56">
        <f t="shared" si="28"/>
        <v>793864</v>
      </c>
      <c r="BI23" s="33">
        <f t="shared" si="29"/>
        <v>248.47073552425664</v>
      </c>
      <c r="BK23" s="28"/>
    </row>
    <row r="24" spans="1:63" ht="13.5">
      <c r="A24" s="20">
        <v>22</v>
      </c>
      <c r="B24" s="49" t="s">
        <v>40</v>
      </c>
      <c r="C24" s="47">
        <v>3288</v>
      </c>
      <c r="D24" s="31">
        <v>9424</v>
      </c>
      <c r="E24" s="31">
        <f t="shared" si="0"/>
        <v>2.8661800486618003</v>
      </c>
      <c r="F24" s="31">
        <v>0</v>
      </c>
      <c r="G24" s="31">
        <f t="shared" si="1"/>
        <v>0</v>
      </c>
      <c r="H24" s="31">
        <v>0</v>
      </c>
      <c r="I24" s="31">
        <f t="shared" si="2"/>
        <v>0</v>
      </c>
      <c r="J24" s="31">
        <v>0</v>
      </c>
      <c r="K24" s="31">
        <f t="shared" si="3"/>
        <v>0</v>
      </c>
      <c r="L24" s="31">
        <v>44937</v>
      </c>
      <c r="M24" s="31">
        <f t="shared" si="4"/>
        <v>13.666970802919709</v>
      </c>
      <c r="N24" s="31">
        <v>70002</v>
      </c>
      <c r="O24" s="31">
        <f t="shared" si="5"/>
        <v>21.29014598540146</v>
      </c>
      <c r="P24" s="31">
        <v>177394</v>
      </c>
      <c r="Q24" s="31">
        <f t="shared" si="6"/>
        <v>53.951946472019465</v>
      </c>
      <c r="R24" s="31">
        <v>13352</v>
      </c>
      <c r="S24" s="31">
        <f t="shared" si="7"/>
        <v>4.0608272506082725</v>
      </c>
      <c r="T24" s="31">
        <v>2730</v>
      </c>
      <c r="U24" s="31">
        <f t="shared" si="8"/>
        <v>0.8302919708029197</v>
      </c>
      <c r="V24" s="31">
        <v>0</v>
      </c>
      <c r="W24" s="31">
        <f t="shared" si="9"/>
        <v>0</v>
      </c>
      <c r="X24" s="31">
        <v>79964</v>
      </c>
      <c r="Y24" s="31">
        <f t="shared" si="10"/>
        <v>24.319951338199512</v>
      </c>
      <c r="Z24" s="31">
        <v>9511</v>
      </c>
      <c r="AA24" s="31">
        <f t="shared" si="11"/>
        <v>2.892639902676399</v>
      </c>
      <c r="AB24" s="31">
        <v>2249</v>
      </c>
      <c r="AC24" s="31">
        <f t="shared" si="12"/>
        <v>0.6840024330900243</v>
      </c>
      <c r="AD24" s="31">
        <v>0</v>
      </c>
      <c r="AE24" s="31">
        <f t="shared" si="13"/>
        <v>0</v>
      </c>
      <c r="AF24" s="31">
        <v>0</v>
      </c>
      <c r="AG24" s="31">
        <f t="shared" si="14"/>
        <v>0</v>
      </c>
      <c r="AH24" s="31">
        <v>0</v>
      </c>
      <c r="AI24" s="31">
        <f t="shared" si="15"/>
        <v>0</v>
      </c>
      <c r="AJ24" s="31">
        <v>0</v>
      </c>
      <c r="AK24" s="31">
        <f t="shared" si="16"/>
        <v>0</v>
      </c>
      <c r="AL24" s="31">
        <v>0</v>
      </c>
      <c r="AM24" s="31">
        <f t="shared" si="17"/>
        <v>0</v>
      </c>
      <c r="AN24" s="31">
        <v>0</v>
      </c>
      <c r="AO24" s="31">
        <f t="shared" si="18"/>
        <v>0</v>
      </c>
      <c r="AP24" s="31">
        <v>0</v>
      </c>
      <c r="AQ24" s="31">
        <f t="shared" si="19"/>
        <v>0</v>
      </c>
      <c r="AR24" s="31">
        <v>0</v>
      </c>
      <c r="AS24" s="31">
        <f t="shared" si="20"/>
        <v>0</v>
      </c>
      <c r="AT24" s="31">
        <v>0</v>
      </c>
      <c r="AU24" s="31">
        <f t="shared" si="21"/>
        <v>0</v>
      </c>
      <c r="AV24" s="31">
        <v>7200</v>
      </c>
      <c r="AW24" s="31">
        <f t="shared" si="22"/>
        <v>2.18978102189781</v>
      </c>
      <c r="AX24" s="31">
        <v>121100</v>
      </c>
      <c r="AY24" s="31">
        <f t="shared" si="23"/>
        <v>36.830900243309</v>
      </c>
      <c r="AZ24" s="31">
        <v>0</v>
      </c>
      <c r="BA24" s="31">
        <f t="shared" si="24"/>
        <v>0</v>
      </c>
      <c r="BB24" s="31">
        <v>0</v>
      </c>
      <c r="BC24" s="31">
        <f t="shared" si="25"/>
        <v>0</v>
      </c>
      <c r="BD24" s="31">
        <v>0</v>
      </c>
      <c r="BE24" s="31">
        <f t="shared" si="26"/>
        <v>0</v>
      </c>
      <c r="BF24" s="31">
        <v>0</v>
      </c>
      <c r="BG24" s="31">
        <f t="shared" si="27"/>
        <v>0</v>
      </c>
      <c r="BH24" s="56">
        <f t="shared" si="28"/>
        <v>537863</v>
      </c>
      <c r="BI24" s="31">
        <f t="shared" si="29"/>
        <v>163.58363746958636</v>
      </c>
      <c r="BK24" s="28"/>
    </row>
    <row r="25" spans="1:63" ht="13.5">
      <c r="A25" s="20">
        <v>23</v>
      </c>
      <c r="B25" s="49" t="s">
        <v>41</v>
      </c>
      <c r="C25" s="47">
        <v>13873</v>
      </c>
      <c r="D25" s="31">
        <v>293730</v>
      </c>
      <c r="E25" s="31">
        <f t="shared" si="0"/>
        <v>21.17278166222158</v>
      </c>
      <c r="F25" s="31">
        <v>0</v>
      </c>
      <c r="G25" s="31">
        <f t="shared" si="1"/>
        <v>0</v>
      </c>
      <c r="H25" s="31">
        <v>0</v>
      </c>
      <c r="I25" s="31">
        <f t="shared" si="2"/>
        <v>0</v>
      </c>
      <c r="J25" s="31">
        <v>0</v>
      </c>
      <c r="K25" s="31">
        <f t="shared" si="3"/>
        <v>0</v>
      </c>
      <c r="L25" s="31">
        <v>228649</v>
      </c>
      <c r="M25" s="31">
        <f t="shared" si="4"/>
        <v>16.481582930872918</v>
      </c>
      <c r="N25" s="31">
        <v>1215599</v>
      </c>
      <c r="O25" s="31">
        <f t="shared" si="5"/>
        <v>87.62336913428963</v>
      </c>
      <c r="P25" s="31">
        <v>155080</v>
      </c>
      <c r="Q25" s="31">
        <f t="shared" si="6"/>
        <v>11.178548259208535</v>
      </c>
      <c r="R25" s="31">
        <v>40000</v>
      </c>
      <c r="S25" s="31">
        <f t="shared" si="7"/>
        <v>2.8832984934765373</v>
      </c>
      <c r="T25" s="31">
        <v>4985</v>
      </c>
      <c r="U25" s="31">
        <f t="shared" si="8"/>
        <v>0.3593310747495134</v>
      </c>
      <c r="V25" s="31">
        <v>0</v>
      </c>
      <c r="W25" s="31">
        <f t="shared" si="9"/>
        <v>0</v>
      </c>
      <c r="X25" s="31">
        <v>88190</v>
      </c>
      <c r="Y25" s="31">
        <f t="shared" si="10"/>
        <v>6.356952353492395</v>
      </c>
      <c r="Z25" s="31">
        <v>11182</v>
      </c>
      <c r="AA25" s="31">
        <f t="shared" si="11"/>
        <v>0.8060260938513659</v>
      </c>
      <c r="AB25" s="31">
        <v>2191</v>
      </c>
      <c r="AC25" s="31">
        <f t="shared" si="12"/>
        <v>0.15793267498017732</v>
      </c>
      <c r="AD25" s="31">
        <v>34945</v>
      </c>
      <c r="AE25" s="31">
        <f t="shared" si="13"/>
        <v>2.51892164636344</v>
      </c>
      <c r="AF25" s="31">
        <v>0</v>
      </c>
      <c r="AG25" s="31">
        <f t="shared" si="14"/>
        <v>0</v>
      </c>
      <c r="AH25" s="31">
        <v>0</v>
      </c>
      <c r="AI25" s="31">
        <f t="shared" si="15"/>
        <v>0</v>
      </c>
      <c r="AJ25" s="31">
        <v>0</v>
      </c>
      <c r="AK25" s="31">
        <f t="shared" si="16"/>
        <v>0</v>
      </c>
      <c r="AL25" s="31">
        <v>0</v>
      </c>
      <c r="AM25" s="31">
        <f t="shared" si="17"/>
        <v>0</v>
      </c>
      <c r="AN25" s="31">
        <v>0</v>
      </c>
      <c r="AO25" s="31">
        <f t="shared" si="18"/>
        <v>0</v>
      </c>
      <c r="AP25" s="31">
        <v>0</v>
      </c>
      <c r="AQ25" s="31">
        <f t="shared" si="19"/>
        <v>0</v>
      </c>
      <c r="AR25" s="31">
        <v>0</v>
      </c>
      <c r="AS25" s="31">
        <f t="shared" si="20"/>
        <v>0</v>
      </c>
      <c r="AT25" s="31">
        <v>0</v>
      </c>
      <c r="AU25" s="31">
        <f t="shared" si="21"/>
        <v>0</v>
      </c>
      <c r="AV25" s="31">
        <v>2715</v>
      </c>
      <c r="AW25" s="31">
        <f t="shared" si="22"/>
        <v>0.19570388524471996</v>
      </c>
      <c r="AX25" s="31">
        <v>500098</v>
      </c>
      <c r="AY25" s="31">
        <f t="shared" si="23"/>
        <v>36.04829524976573</v>
      </c>
      <c r="AZ25" s="31">
        <v>1278459</v>
      </c>
      <c r="BA25" s="31">
        <f t="shared" si="24"/>
        <v>92.154472716788</v>
      </c>
      <c r="BB25" s="31">
        <v>36294</v>
      </c>
      <c r="BC25" s="31">
        <f t="shared" si="25"/>
        <v>2.616160888055936</v>
      </c>
      <c r="BD25" s="31">
        <v>0</v>
      </c>
      <c r="BE25" s="31">
        <f t="shared" si="26"/>
        <v>0</v>
      </c>
      <c r="BF25" s="31">
        <v>0</v>
      </c>
      <c r="BG25" s="31">
        <f t="shared" si="27"/>
        <v>0</v>
      </c>
      <c r="BH25" s="56">
        <f t="shared" si="28"/>
        <v>3892117</v>
      </c>
      <c r="BI25" s="31">
        <f t="shared" si="29"/>
        <v>280.5533770633605</v>
      </c>
      <c r="BK25" s="28"/>
    </row>
    <row r="26" spans="1:63" ht="13.5">
      <c r="A26" s="20">
        <v>24</v>
      </c>
      <c r="B26" s="49" t="s">
        <v>42</v>
      </c>
      <c r="C26" s="47">
        <v>4585</v>
      </c>
      <c r="D26" s="31">
        <v>573655</v>
      </c>
      <c r="E26" s="31">
        <f t="shared" si="0"/>
        <v>125.11559432933478</v>
      </c>
      <c r="F26" s="31">
        <v>0</v>
      </c>
      <c r="G26" s="31">
        <f t="shared" si="1"/>
        <v>0</v>
      </c>
      <c r="H26" s="31">
        <v>0</v>
      </c>
      <c r="I26" s="31">
        <f t="shared" si="2"/>
        <v>0</v>
      </c>
      <c r="J26" s="31">
        <v>0</v>
      </c>
      <c r="K26" s="31">
        <f t="shared" si="3"/>
        <v>0</v>
      </c>
      <c r="L26" s="31">
        <v>296934</v>
      </c>
      <c r="M26" s="31">
        <f t="shared" si="4"/>
        <v>64.76205016357689</v>
      </c>
      <c r="N26" s="31">
        <v>872251</v>
      </c>
      <c r="O26" s="31">
        <f t="shared" si="5"/>
        <v>190.2401308615049</v>
      </c>
      <c r="P26" s="31">
        <v>89899</v>
      </c>
      <c r="Q26" s="31">
        <f t="shared" si="6"/>
        <v>19.6071973827699</v>
      </c>
      <c r="R26" s="31">
        <v>33180</v>
      </c>
      <c r="S26" s="31">
        <f t="shared" si="7"/>
        <v>7.236641221374046</v>
      </c>
      <c r="T26" s="31">
        <v>1298</v>
      </c>
      <c r="U26" s="31">
        <f t="shared" si="8"/>
        <v>0.28309705561613957</v>
      </c>
      <c r="V26" s="31">
        <v>0</v>
      </c>
      <c r="W26" s="31">
        <f t="shared" si="9"/>
        <v>0</v>
      </c>
      <c r="X26" s="31">
        <v>110985</v>
      </c>
      <c r="Y26" s="31">
        <f t="shared" si="10"/>
        <v>24.206106870229007</v>
      </c>
      <c r="Z26" s="31">
        <v>19400</v>
      </c>
      <c r="AA26" s="31">
        <f t="shared" si="11"/>
        <v>4.231188658669574</v>
      </c>
      <c r="AB26" s="31">
        <v>509</v>
      </c>
      <c r="AC26" s="31">
        <f t="shared" si="12"/>
        <v>0.11101417666303162</v>
      </c>
      <c r="AD26" s="31">
        <v>27800</v>
      </c>
      <c r="AE26" s="31">
        <f t="shared" si="13"/>
        <v>6.063249727371865</v>
      </c>
      <c r="AF26" s="31">
        <v>0</v>
      </c>
      <c r="AG26" s="31">
        <f t="shared" si="14"/>
        <v>0</v>
      </c>
      <c r="AH26" s="31">
        <v>0</v>
      </c>
      <c r="AI26" s="31">
        <f t="shared" si="15"/>
        <v>0</v>
      </c>
      <c r="AJ26" s="31">
        <v>200315</v>
      </c>
      <c r="AK26" s="31">
        <f t="shared" si="16"/>
        <v>43.68920392584515</v>
      </c>
      <c r="AL26" s="31">
        <v>0</v>
      </c>
      <c r="AM26" s="31">
        <f t="shared" si="17"/>
        <v>0</v>
      </c>
      <c r="AN26" s="31">
        <v>0</v>
      </c>
      <c r="AO26" s="31">
        <f t="shared" si="18"/>
        <v>0</v>
      </c>
      <c r="AP26" s="31">
        <v>0</v>
      </c>
      <c r="AQ26" s="31">
        <f t="shared" si="19"/>
        <v>0</v>
      </c>
      <c r="AR26" s="31">
        <v>0</v>
      </c>
      <c r="AS26" s="31">
        <f t="shared" si="20"/>
        <v>0</v>
      </c>
      <c r="AT26" s="31">
        <v>0</v>
      </c>
      <c r="AU26" s="31">
        <f t="shared" si="21"/>
        <v>0</v>
      </c>
      <c r="AV26" s="31">
        <v>4953</v>
      </c>
      <c r="AW26" s="31">
        <f t="shared" si="22"/>
        <v>1.0802617230098146</v>
      </c>
      <c r="AX26" s="31">
        <v>342961</v>
      </c>
      <c r="AY26" s="31">
        <f t="shared" si="23"/>
        <v>74.80065430752454</v>
      </c>
      <c r="AZ26" s="31">
        <v>519468</v>
      </c>
      <c r="BA26" s="31">
        <f t="shared" si="24"/>
        <v>113.29727371864776</v>
      </c>
      <c r="BB26" s="31">
        <v>0</v>
      </c>
      <c r="BC26" s="31">
        <f t="shared" si="25"/>
        <v>0</v>
      </c>
      <c r="BD26" s="31">
        <v>0</v>
      </c>
      <c r="BE26" s="31">
        <f t="shared" si="26"/>
        <v>0</v>
      </c>
      <c r="BF26" s="31">
        <v>0</v>
      </c>
      <c r="BG26" s="31">
        <f t="shared" si="27"/>
        <v>0</v>
      </c>
      <c r="BH26" s="56">
        <f t="shared" si="28"/>
        <v>3093608</v>
      </c>
      <c r="BI26" s="31">
        <f t="shared" si="29"/>
        <v>674.7236641221374</v>
      </c>
      <c r="BK26" s="28"/>
    </row>
    <row r="27" spans="1:63" ht="13.5">
      <c r="A27" s="21">
        <v>25</v>
      </c>
      <c r="B27" s="51" t="s">
        <v>43</v>
      </c>
      <c r="C27" s="46">
        <v>2272</v>
      </c>
      <c r="D27" s="29">
        <v>89111</v>
      </c>
      <c r="E27" s="29">
        <f t="shared" si="0"/>
        <v>39.221390845070424</v>
      </c>
      <c r="F27" s="29">
        <v>0</v>
      </c>
      <c r="G27" s="29">
        <f t="shared" si="1"/>
        <v>0</v>
      </c>
      <c r="H27" s="29">
        <v>0</v>
      </c>
      <c r="I27" s="29">
        <f t="shared" si="2"/>
        <v>0</v>
      </c>
      <c r="J27" s="29">
        <v>0</v>
      </c>
      <c r="K27" s="29">
        <f t="shared" si="3"/>
        <v>0</v>
      </c>
      <c r="L27" s="29">
        <v>205435</v>
      </c>
      <c r="M27" s="29">
        <f t="shared" si="4"/>
        <v>90.42033450704226</v>
      </c>
      <c r="N27" s="29">
        <v>0</v>
      </c>
      <c r="O27" s="29">
        <f t="shared" si="5"/>
        <v>0</v>
      </c>
      <c r="P27" s="29">
        <v>75943</v>
      </c>
      <c r="Q27" s="29">
        <f t="shared" si="6"/>
        <v>33.425616197183096</v>
      </c>
      <c r="R27" s="29">
        <v>0</v>
      </c>
      <c r="S27" s="29">
        <f t="shared" si="7"/>
        <v>0</v>
      </c>
      <c r="T27" s="29">
        <v>927</v>
      </c>
      <c r="U27" s="29">
        <f t="shared" si="8"/>
        <v>0.4080105633802817</v>
      </c>
      <c r="V27" s="29">
        <v>0</v>
      </c>
      <c r="W27" s="29">
        <f t="shared" si="9"/>
        <v>0</v>
      </c>
      <c r="X27" s="29">
        <v>78706</v>
      </c>
      <c r="Y27" s="29">
        <f t="shared" si="10"/>
        <v>34.64172535211268</v>
      </c>
      <c r="Z27" s="29">
        <v>295</v>
      </c>
      <c r="AA27" s="29">
        <f t="shared" si="11"/>
        <v>0.12984154929577466</v>
      </c>
      <c r="AB27" s="29">
        <v>1230</v>
      </c>
      <c r="AC27" s="29">
        <f t="shared" si="12"/>
        <v>0.5413732394366197</v>
      </c>
      <c r="AD27" s="29">
        <v>2500</v>
      </c>
      <c r="AE27" s="29">
        <f t="shared" si="13"/>
        <v>1.1003521126760563</v>
      </c>
      <c r="AF27" s="29">
        <v>7672</v>
      </c>
      <c r="AG27" s="29">
        <f t="shared" si="14"/>
        <v>3.3767605633802815</v>
      </c>
      <c r="AH27" s="29">
        <v>29337</v>
      </c>
      <c r="AI27" s="29">
        <f t="shared" si="15"/>
        <v>12.912411971830986</v>
      </c>
      <c r="AJ27" s="29">
        <v>0</v>
      </c>
      <c r="AK27" s="29">
        <f t="shared" si="16"/>
        <v>0</v>
      </c>
      <c r="AL27" s="29">
        <v>0</v>
      </c>
      <c r="AM27" s="29">
        <f t="shared" si="17"/>
        <v>0</v>
      </c>
      <c r="AN27" s="29">
        <v>0</v>
      </c>
      <c r="AO27" s="29">
        <f t="shared" si="18"/>
        <v>0</v>
      </c>
      <c r="AP27" s="29">
        <v>0</v>
      </c>
      <c r="AQ27" s="29">
        <f t="shared" si="19"/>
        <v>0</v>
      </c>
      <c r="AR27" s="29">
        <v>0</v>
      </c>
      <c r="AS27" s="29">
        <f t="shared" si="20"/>
        <v>0</v>
      </c>
      <c r="AT27" s="29">
        <v>0</v>
      </c>
      <c r="AU27" s="29">
        <f t="shared" si="21"/>
        <v>0</v>
      </c>
      <c r="AV27" s="29">
        <v>0</v>
      </c>
      <c r="AW27" s="29">
        <f t="shared" si="22"/>
        <v>0</v>
      </c>
      <c r="AX27" s="29">
        <v>103841</v>
      </c>
      <c r="AY27" s="29">
        <f t="shared" si="23"/>
        <v>45.704665492957744</v>
      </c>
      <c r="AZ27" s="29">
        <v>0</v>
      </c>
      <c r="BA27" s="29">
        <f t="shared" si="24"/>
        <v>0</v>
      </c>
      <c r="BB27" s="29">
        <v>0</v>
      </c>
      <c r="BC27" s="29">
        <f t="shared" si="25"/>
        <v>0</v>
      </c>
      <c r="BD27" s="29">
        <v>0</v>
      </c>
      <c r="BE27" s="29">
        <f t="shared" si="26"/>
        <v>0</v>
      </c>
      <c r="BF27" s="29">
        <v>0</v>
      </c>
      <c r="BG27" s="29">
        <f t="shared" si="27"/>
        <v>0</v>
      </c>
      <c r="BH27" s="57">
        <f t="shared" si="28"/>
        <v>594997</v>
      </c>
      <c r="BI27" s="29">
        <f t="shared" si="29"/>
        <v>261.8824823943662</v>
      </c>
      <c r="BK27" s="28"/>
    </row>
    <row r="28" spans="1:63" ht="13.5">
      <c r="A28" s="37">
        <v>26</v>
      </c>
      <c r="B28" s="50" t="s">
        <v>82</v>
      </c>
      <c r="C28" s="47">
        <v>45661</v>
      </c>
      <c r="D28" s="33">
        <v>3789306</v>
      </c>
      <c r="E28" s="33">
        <f t="shared" si="0"/>
        <v>82.98780140601389</v>
      </c>
      <c r="F28" s="33">
        <v>0</v>
      </c>
      <c r="G28" s="33">
        <f t="shared" si="1"/>
        <v>0</v>
      </c>
      <c r="H28" s="33">
        <v>0</v>
      </c>
      <c r="I28" s="33">
        <f t="shared" si="2"/>
        <v>0</v>
      </c>
      <c r="J28" s="33">
        <v>5070675</v>
      </c>
      <c r="K28" s="33">
        <f t="shared" si="3"/>
        <v>111.05045881605747</v>
      </c>
      <c r="L28" s="33">
        <v>2585069</v>
      </c>
      <c r="M28" s="33">
        <f t="shared" si="4"/>
        <v>56.614375506449704</v>
      </c>
      <c r="N28" s="33">
        <v>4258657</v>
      </c>
      <c r="O28" s="33">
        <f t="shared" si="5"/>
        <v>93.26683603074834</v>
      </c>
      <c r="P28" s="33">
        <v>27529</v>
      </c>
      <c r="Q28" s="33">
        <f t="shared" si="6"/>
        <v>0.6028996298810801</v>
      </c>
      <c r="R28" s="33">
        <v>4246</v>
      </c>
      <c r="S28" s="33">
        <f t="shared" si="7"/>
        <v>0.09298964105034932</v>
      </c>
      <c r="T28" s="33">
        <v>0</v>
      </c>
      <c r="U28" s="33">
        <f t="shared" si="8"/>
        <v>0</v>
      </c>
      <c r="V28" s="33">
        <v>30000</v>
      </c>
      <c r="W28" s="33">
        <f t="shared" si="9"/>
        <v>0.6570158340816014</v>
      </c>
      <c r="X28" s="33">
        <v>3337161</v>
      </c>
      <c r="Y28" s="33">
        <f t="shared" si="10"/>
        <v>73.08558726265304</v>
      </c>
      <c r="Z28" s="33">
        <v>36405</v>
      </c>
      <c r="AA28" s="33">
        <f t="shared" si="11"/>
        <v>0.7972887146580233</v>
      </c>
      <c r="AB28" s="33">
        <v>100503</v>
      </c>
      <c r="AC28" s="33">
        <f t="shared" si="12"/>
        <v>2.2010687457567726</v>
      </c>
      <c r="AD28" s="33">
        <v>0</v>
      </c>
      <c r="AE28" s="33">
        <f t="shared" si="13"/>
        <v>0</v>
      </c>
      <c r="AF28" s="33">
        <v>579</v>
      </c>
      <c r="AG28" s="33">
        <f t="shared" si="14"/>
        <v>0.012680405597774906</v>
      </c>
      <c r="AH28" s="33">
        <v>7326</v>
      </c>
      <c r="AI28" s="33">
        <f t="shared" si="15"/>
        <v>0.16044326668272704</v>
      </c>
      <c r="AJ28" s="33">
        <v>400</v>
      </c>
      <c r="AK28" s="33">
        <f t="shared" si="16"/>
        <v>0.008760211121088018</v>
      </c>
      <c r="AL28" s="33">
        <v>0</v>
      </c>
      <c r="AM28" s="33">
        <f t="shared" si="17"/>
        <v>0</v>
      </c>
      <c r="AN28" s="33">
        <v>0</v>
      </c>
      <c r="AO28" s="33">
        <f t="shared" si="18"/>
        <v>0</v>
      </c>
      <c r="AP28" s="33">
        <v>0</v>
      </c>
      <c r="AQ28" s="33">
        <f t="shared" si="19"/>
        <v>0</v>
      </c>
      <c r="AR28" s="33">
        <v>530</v>
      </c>
      <c r="AS28" s="33">
        <f t="shared" si="20"/>
        <v>0.011607279735441624</v>
      </c>
      <c r="AT28" s="33">
        <v>2019</v>
      </c>
      <c r="AU28" s="33">
        <f t="shared" si="21"/>
        <v>0.044217165633691775</v>
      </c>
      <c r="AV28" s="33">
        <v>14</v>
      </c>
      <c r="AW28" s="33">
        <f t="shared" si="22"/>
        <v>0.00030660738923808065</v>
      </c>
      <c r="AX28" s="33">
        <v>806480</v>
      </c>
      <c r="AY28" s="33">
        <f t="shared" si="23"/>
        <v>17.662337662337663</v>
      </c>
      <c r="AZ28" s="33">
        <v>0</v>
      </c>
      <c r="BA28" s="33">
        <f t="shared" si="24"/>
        <v>0</v>
      </c>
      <c r="BB28" s="33">
        <v>0</v>
      </c>
      <c r="BC28" s="33">
        <f t="shared" si="25"/>
        <v>0</v>
      </c>
      <c r="BD28" s="33">
        <v>0</v>
      </c>
      <c r="BE28" s="33">
        <f t="shared" si="26"/>
        <v>0</v>
      </c>
      <c r="BF28" s="33">
        <v>0</v>
      </c>
      <c r="BG28" s="33">
        <f t="shared" si="27"/>
        <v>0</v>
      </c>
      <c r="BH28" s="56">
        <f t="shared" si="28"/>
        <v>20056899</v>
      </c>
      <c r="BI28" s="33">
        <f t="shared" si="29"/>
        <v>439.2566741858479</v>
      </c>
      <c r="BK28" s="28"/>
    </row>
    <row r="29" spans="1:63" ht="13.5">
      <c r="A29" s="20">
        <v>27</v>
      </c>
      <c r="B29" s="49" t="s">
        <v>83</v>
      </c>
      <c r="C29" s="47">
        <v>5867</v>
      </c>
      <c r="D29" s="31">
        <v>165700</v>
      </c>
      <c r="E29" s="31">
        <f t="shared" si="0"/>
        <v>28.242713482188513</v>
      </c>
      <c r="F29" s="31">
        <v>0</v>
      </c>
      <c r="G29" s="31">
        <f t="shared" si="1"/>
        <v>0</v>
      </c>
      <c r="H29" s="31">
        <v>0</v>
      </c>
      <c r="I29" s="31">
        <f t="shared" si="2"/>
        <v>0</v>
      </c>
      <c r="J29" s="31">
        <v>3243</v>
      </c>
      <c r="K29" s="31">
        <f t="shared" si="3"/>
        <v>0.5527526845065621</v>
      </c>
      <c r="L29" s="31">
        <v>61273</v>
      </c>
      <c r="M29" s="31">
        <f t="shared" si="4"/>
        <v>10.443667973410601</v>
      </c>
      <c r="N29" s="31">
        <v>624604</v>
      </c>
      <c r="O29" s="31">
        <f t="shared" si="5"/>
        <v>106.46054201465826</v>
      </c>
      <c r="P29" s="31">
        <v>78291</v>
      </c>
      <c r="Q29" s="31">
        <f t="shared" si="6"/>
        <v>13.344298619396625</v>
      </c>
      <c r="R29" s="31">
        <v>2240</v>
      </c>
      <c r="S29" s="31">
        <f t="shared" si="7"/>
        <v>0.3817964888358616</v>
      </c>
      <c r="T29" s="31">
        <v>1234</v>
      </c>
      <c r="U29" s="31">
        <f t="shared" si="8"/>
        <v>0.21032895858189876</v>
      </c>
      <c r="V29" s="31">
        <v>0</v>
      </c>
      <c r="W29" s="31">
        <f t="shared" si="9"/>
        <v>0</v>
      </c>
      <c r="X29" s="31">
        <v>76558</v>
      </c>
      <c r="Y29" s="31">
        <f t="shared" si="10"/>
        <v>13.048917675132095</v>
      </c>
      <c r="Z29" s="31">
        <v>17748</v>
      </c>
      <c r="AA29" s="31">
        <f t="shared" si="11"/>
        <v>3.0250553945798533</v>
      </c>
      <c r="AB29" s="31">
        <v>0</v>
      </c>
      <c r="AC29" s="31">
        <f t="shared" si="12"/>
        <v>0</v>
      </c>
      <c r="AD29" s="31">
        <v>238931</v>
      </c>
      <c r="AE29" s="31">
        <f t="shared" si="13"/>
        <v>40.7245611044827</v>
      </c>
      <c r="AF29" s="31">
        <v>0</v>
      </c>
      <c r="AG29" s="31">
        <f t="shared" si="14"/>
        <v>0</v>
      </c>
      <c r="AH29" s="31">
        <v>0</v>
      </c>
      <c r="AI29" s="31">
        <f t="shared" si="15"/>
        <v>0</v>
      </c>
      <c r="AJ29" s="31">
        <v>0</v>
      </c>
      <c r="AK29" s="31">
        <f t="shared" si="16"/>
        <v>0</v>
      </c>
      <c r="AL29" s="31">
        <v>0</v>
      </c>
      <c r="AM29" s="31">
        <f t="shared" si="17"/>
        <v>0</v>
      </c>
      <c r="AN29" s="31">
        <v>0</v>
      </c>
      <c r="AO29" s="31">
        <f t="shared" si="18"/>
        <v>0</v>
      </c>
      <c r="AP29" s="31">
        <v>0</v>
      </c>
      <c r="AQ29" s="31">
        <f t="shared" si="19"/>
        <v>0</v>
      </c>
      <c r="AR29" s="31">
        <v>0</v>
      </c>
      <c r="AS29" s="31">
        <f t="shared" si="20"/>
        <v>0</v>
      </c>
      <c r="AT29" s="31">
        <v>0</v>
      </c>
      <c r="AU29" s="31">
        <f t="shared" si="21"/>
        <v>0</v>
      </c>
      <c r="AV29" s="31">
        <v>0</v>
      </c>
      <c r="AW29" s="31">
        <f t="shared" si="22"/>
        <v>0</v>
      </c>
      <c r="AX29" s="31">
        <v>285206</v>
      </c>
      <c r="AY29" s="31">
        <f t="shared" si="23"/>
        <v>48.611897051303906</v>
      </c>
      <c r="AZ29" s="31">
        <v>1431</v>
      </c>
      <c r="BA29" s="31">
        <f t="shared" si="24"/>
        <v>0.2439065962161241</v>
      </c>
      <c r="BB29" s="31">
        <v>5048</v>
      </c>
      <c r="BC29" s="31">
        <f t="shared" si="25"/>
        <v>0.8604056587693881</v>
      </c>
      <c r="BD29" s="31">
        <v>0</v>
      </c>
      <c r="BE29" s="31">
        <f t="shared" si="26"/>
        <v>0</v>
      </c>
      <c r="BF29" s="31">
        <v>0</v>
      </c>
      <c r="BG29" s="31">
        <f t="shared" si="27"/>
        <v>0</v>
      </c>
      <c r="BH29" s="56">
        <f t="shared" si="28"/>
        <v>1561507</v>
      </c>
      <c r="BI29" s="31">
        <f t="shared" si="29"/>
        <v>266.1508437020624</v>
      </c>
      <c r="BK29" s="28"/>
    </row>
    <row r="30" spans="1:63" ht="13.5">
      <c r="A30" s="20">
        <v>28</v>
      </c>
      <c r="B30" s="49" t="s">
        <v>44</v>
      </c>
      <c r="C30" s="47">
        <v>30583</v>
      </c>
      <c r="D30" s="31">
        <v>602423</v>
      </c>
      <c r="E30" s="31">
        <f t="shared" si="0"/>
        <v>19.697969460157605</v>
      </c>
      <c r="F30" s="31">
        <v>0</v>
      </c>
      <c r="G30" s="31">
        <f t="shared" si="1"/>
        <v>0</v>
      </c>
      <c r="H30" s="31">
        <v>0</v>
      </c>
      <c r="I30" s="31">
        <f t="shared" si="2"/>
        <v>0</v>
      </c>
      <c r="J30" s="31">
        <v>9549</v>
      </c>
      <c r="K30" s="31">
        <f t="shared" si="3"/>
        <v>0.31223228591047314</v>
      </c>
      <c r="L30" s="31">
        <v>350958</v>
      </c>
      <c r="M30" s="31">
        <f t="shared" si="4"/>
        <v>11.475591014615963</v>
      </c>
      <c r="N30" s="31">
        <v>1085271</v>
      </c>
      <c r="O30" s="31">
        <f t="shared" si="5"/>
        <v>35.48608704182062</v>
      </c>
      <c r="P30" s="31">
        <v>430597</v>
      </c>
      <c r="Q30" s="31">
        <f t="shared" si="6"/>
        <v>14.07961939639669</v>
      </c>
      <c r="R30" s="31">
        <v>0</v>
      </c>
      <c r="S30" s="31">
        <f t="shared" si="7"/>
        <v>0</v>
      </c>
      <c r="T30" s="31">
        <v>0</v>
      </c>
      <c r="U30" s="31">
        <f t="shared" si="8"/>
        <v>0</v>
      </c>
      <c r="V30" s="31">
        <v>0</v>
      </c>
      <c r="W30" s="31">
        <f t="shared" si="9"/>
        <v>0</v>
      </c>
      <c r="X30" s="31">
        <v>1097428</v>
      </c>
      <c r="Y30" s="31">
        <f t="shared" si="10"/>
        <v>35.883595461530916</v>
      </c>
      <c r="Z30" s="31">
        <v>45780</v>
      </c>
      <c r="AA30" s="31">
        <f t="shared" si="11"/>
        <v>1.496910048065919</v>
      </c>
      <c r="AB30" s="31">
        <v>7378</v>
      </c>
      <c r="AC30" s="31">
        <f t="shared" si="12"/>
        <v>0.24124513618677043</v>
      </c>
      <c r="AD30" s="31">
        <v>166441</v>
      </c>
      <c r="AE30" s="31">
        <f t="shared" si="13"/>
        <v>5.442271850374391</v>
      </c>
      <c r="AF30" s="31">
        <v>0</v>
      </c>
      <c r="AG30" s="31">
        <f t="shared" si="14"/>
        <v>0</v>
      </c>
      <c r="AH30" s="31">
        <v>2490</v>
      </c>
      <c r="AI30" s="31">
        <f t="shared" si="15"/>
        <v>0.0814177811202302</v>
      </c>
      <c r="AJ30" s="31">
        <v>0</v>
      </c>
      <c r="AK30" s="31">
        <f t="shared" si="16"/>
        <v>0</v>
      </c>
      <c r="AL30" s="31">
        <v>0</v>
      </c>
      <c r="AM30" s="31">
        <f t="shared" si="17"/>
        <v>0</v>
      </c>
      <c r="AN30" s="31">
        <v>0</v>
      </c>
      <c r="AO30" s="31">
        <f t="shared" si="18"/>
        <v>0</v>
      </c>
      <c r="AP30" s="31">
        <v>0</v>
      </c>
      <c r="AQ30" s="31">
        <f t="shared" si="19"/>
        <v>0</v>
      </c>
      <c r="AR30" s="31">
        <v>0</v>
      </c>
      <c r="AS30" s="31">
        <f t="shared" si="20"/>
        <v>0</v>
      </c>
      <c r="AT30" s="31">
        <v>0</v>
      </c>
      <c r="AU30" s="31">
        <f t="shared" si="21"/>
        <v>0</v>
      </c>
      <c r="AV30" s="31">
        <v>26900</v>
      </c>
      <c r="AW30" s="31">
        <f t="shared" si="22"/>
        <v>0.8795736193310009</v>
      </c>
      <c r="AX30" s="31">
        <v>1383656</v>
      </c>
      <c r="AY30" s="31">
        <f t="shared" si="23"/>
        <v>45.24265114606154</v>
      </c>
      <c r="AZ30" s="31">
        <v>3684430</v>
      </c>
      <c r="BA30" s="31">
        <f t="shared" si="24"/>
        <v>120.47313867181114</v>
      </c>
      <c r="BB30" s="31">
        <v>37364</v>
      </c>
      <c r="BC30" s="31">
        <f t="shared" si="25"/>
        <v>1.221724487460354</v>
      </c>
      <c r="BD30" s="31">
        <v>0</v>
      </c>
      <c r="BE30" s="31">
        <f t="shared" si="26"/>
        <v>0</v>
      </c>
      <c r="BF30" s="31">
        <v>0</v>
      </c>
      <c r="BG30" s="31">
        <f t="shared" si="27"/>
        <v>0</v>
      </c>
      <c r="BH30" s="56">
        <f t="shared" si="28"/>
        <v>8930665</v>
      </c>
      <c r="BI30" s="31">
        <f t="shared" si="29"/>
        <v>292.0140274008436</v>
      </c>
      <c r="BK30" s="28"/>
    </row>
    <row r="31" spans="1:63" ht="13.5">
      <c r="A31" s="20">
        <v>29</v>
      </c>
      <c r="B31" s="49" t="s">
        <v>130</v>
      </c>
      <c r="C31" s="47">
        <v>14585</v>
      </c>
      <c r="D31" s="31">
        <v>623739</v>
      </c>
      <c r="E31" s="31">
        <f t="shared" si="0"/>
        <v>42.7657867672266</v>
      </c>
      <c r="F31" s="31">
        <v>0</v>
      </c>
      <c r="G31" s="31">
        <f t="shared" si="1"/>
        <v>0</v>
      </c>
      <c r="H31" s="31">
        <v>0</v>
      </c>
      <c r="I31" s="31">
        <f t="shared" si="2"/>
        <v>0</v>
      </c>
      <c r="J31" s="31">
        <v>0</v>
      </c>
      <c r="K31" s="31">
        <f t="shared" si="3"/>
        <v>0</v>
      </c>
      <c r="L31" s="31">
        <v>328449</v>
      </c>
      <c r="M31" s="31">
        <f t="shared" si="4"/>
        <v>22.519643469317792</v>
      </c>
      <c r="N31" s="31">
        <v>1689030</v>
      </c>
      <c r="O31" s="31">
        <f t="shared" si="5"/>
        <v>115.80596503256771</v>
      </c>
      <c r="P31" s="31">
        <v>263383</v>
      </c>
      <c r="Q31" s="31">
        <f t="shared" si="6"/>
        <v>18.058484744600616</v>
      </c>
      <c r="R31" s="31">
        <v>94315</v>
      </c>
      <c r="S31" s="31">
        <f t="shared" si="7"/>
        <v>6.466575248543023</v>
      </c>
      <c r="T31" s="31">
        <v>1398</v>
      </c>
      <c r="U31" s="31">
        <f t="shared" si="8"/>
        <v>0.09585190263969832</v>
      </c>
      <c r="V31" s="31">
        <v>0</v>
      </c>
      <c r="W31" s="31">
        <f t="shared" si="9"/>
        <v>0</v>
      </c>
      <c r="X31" s="31">
        <v>295427</v>
      </c>
      <c r="Y31" s="31">
        <f t="shared" si="10"/>
        <v>20.25553651011313</v>
      </c>
      <c r="Z31" s="31">
        <v>120695</v>
      </c>
      <c r="AA31" s="31">
        <f t="shared" si="11"/>
        <v>8.275282824820021</v>
      </c>
      <c r="AB31" s="31">
        <v>11209</v>
      </c>
      <c r="AC31" s="31">
        <f t="shared" si="12"/>
        <v>0.768529310935893</v>
      </c>
      <c r="AD31" s="31">
        <v>481898</v>
      </c>
      <c r="AE31" s="31">
        <f t="shared" si="13"/>
        <v>33.04065821049023</v>
      </c>
      <c r="AF31" s="31">
        <v>0</v>
      </c>
      <c r="AG31" s="31">
        <f t="shared" si="14"/>
        <v>0</v>
      </c>
      <c r="AH31" s="31">
        <v>0</v>
      </c>
      <c r="AI31" s="31">
        <f t="shared" si="15"/>
        <v>0</v>
      </c>
      <c r="AJ31" s="31">
        <v>0</v>
      </c>
      <c r="AK31" s="31">
        <f t="shared" si="16"/>
        <v>0</v>
      </c>
      <c r="AL31" s="31">
        <v>0</v>
      </c>
      <c r="AM31" s="31">
        <f t="shared" si="17"/>
        <v>0</v>
      </c>
      <c r="AN31" s="31">
        <v>0</v>
      </c>
      <c r="AO31" s="31">
        <f t="shared" si="18"/>
        <v>0</v>
      </c>
      <c r="AP31" s="31">
        <v>0</v>
      </c>
      <c r="AQ31" s="31">
        <f t="shared" si="19"/>
        <v>0</v>
      </c>
      <c r="AR31" s="31">
        <v>0</v>
      </c>
      <c r="AS31" s="31">
        <f t="shared" si="20"/>
        <v>0</v>
      </c>
      <c r="AT31" s="31">
        <v>0</v>
      </c>
      <c r="AU31" s="31">
        <f t="shared" si="21"/>
        <v>0</v>
      </c>
      <c r="AV31" s="31">
        <v>0</v>
      </c>
      <c r="AW31" s="31">
        <f t="shared" si="22"/>
        <v>0</v>
      </c>
      <c r="AX31" s="31">
        <v>824028</v>
      </c>
      <c r="AY31" s="31">
        <f t="shared" si="23"/>
        <v>56.49832019197806</v>
      </c>
      <c r="AZ31" s="31">
        <v>-70981</v>
      </c>
      <c r="BA31" s="31">
        <f t="shared" si="24"/>
        <v>-4.866712375728488</v>
      </c>
      <c r="BB31" s="31">
        <v>0</v>
      </c>
      <c r="BC31" s="31">
        <f t="shared" si="25"/>
        <v>0</v>
      </c>
      <c r="BD31" s="31">
        <v>0</v>
      </c>
      <c r="BE31" s="31">
        <f t="shared" si="26"/>
        <v>0</v>
      </c>
      <c r="BF31" s="31">
        <v>0</v>
      </c>
      <c r="BG31" s="31">
        <f t="shared" si="27"/>
        <v>0</v>
      </c>
      <c r="BH31" s="56">
        <f t="shared" si="28"/>
        <v>4662590</v>
      </c>
      <c r="BI31" s="31">
        <f t="shared" si="29"/>
        <v>319.6839218375043</v>
      </c>
      <c r="BK31" s="28"/>
    </row>
    <row r="32" spans="1:63" ht="13.5">
      <c r="A32" s="21">
        <v>30</v>
      </c>
      <c r="B32" s="51" t="s">
        <v>45</v>
      </c>
      <c r="C32" s="46">
        <v>2640</v>
      </c>
      <c r="D32" s="29">
        <v>75639</v>
      </c>
      <c r="E32" s="29">
        <f t="shared" si="0"/>
        <v>28.651136363636365</v>
      </c>
      <c r="F32" s="29">
        <v>0</v>
      </c>
      <c r="G32" s="29">
        <f t="shared" si="1"/>
        <v>0</v>
      </c>
      <c r="H32" s="29">
        <v>0</v>
      </c>
      <c r="I32" s="29">
        <f t="shared" si="2"/>
        <v>0</v>
      </c>
      <c r="J32" s="29">
        <v>2978</v>
      </c>
      <c r="K32" s="29">
        <f t="shared" si="3"/>
        <v>1.128030303030303</v>
      </c>
      <c r="L32" s="29">
        <v>198388</v>
      </c>
      <c r="M32" s="29">
        <f t="shared" si="4"/>
        <v>75.14696969696969</v>
      </c>
      <c r="N32" s="29">
        <v>3704</v>
      </c>
      <c r="O32" s="29">
        <f t="shared" si="5"/>
        <v>1.403030303030303</v>
      </c>
      <c r="P32" s="29">
        <v>61827</v>
      </c>
      <c r="Q32" s="29">
        <f t="shared" si="6"/>
        <v>23.41931818181818</v>
      </c>
      <c r="R32" s="29">
        <v>13125</v>
      </c>
      <c r="S32" s="29">
        <f t="shared" si="7"/>
        <v>4.971590909090909</v>
      </c>
      <c r="T32" s="29">
        <v>0</v>
      </c>
      <c r="U32" s="29">
        <f t="shared" si="8"/>
        <v>0</v>
      </c>
      <c r="V32" s="29">
        <v>0</v>
      </c>
      <c r="W32" s="29">
        <f t="shared" si="9"/>
        <v>0</v>
      </c>
      <c r="X32" s="29">
        <v>106229</v>
      </c>
      <c r="Y32" s="29">
        <f t="shared" si="10"/>
        <v>40.23825757575757</v>
      </c>
      <c r="Z32" s="29">
        <v>29614</v>
      </c>
      <c r="AA32" s="29">
        <f t="shared" si="11"/>
        <v>11.217424242424242</v>
      </c>
      <c r="AB32" s="29">
        <v>470</v>
      </c>
      <c r="AC32" s="29">
        <f t="shared" si="12"/>
        <v>0.17803030303030304</v>
      </c>
      <c r="AD32" s="29">
        <v>3765</v>
      </c>
      <c r="AE32" s="29">
        <f t="shared" si="13"/>
        <v>1.4261363636363635</v>
      </c>
      <c r="AF32" s="29">
        <v>0</v>
      </c>
      <c r="AG32" s="29">
        <f t="shared" si="14"/>
        <v>0</v>
      </c>
      <c r="AH32" s="29">
        <v>2400</v>
      </c>
      <c r="AI32" s="29">
        <f t="shared" si="15"/>
        <v>0.9090909090909091</v>
      </c>
      <c r="AJ32" s="29">
        <v>0</v>
      </c>
      <c r="AK32" s="29">
        <f t="shared" si="16"/>
        <v>0</v>
      </c>
      <c r="AL32" s="29">
        <v>0</v>
      </c>
      <c r="AM32" s="29">
        <f t="shared" si="17"/>
        <v>0</v>
      </c>
      <c r="AN32" s="29">
        <v>0</v>
      </c>
      <c r="AO32" s="29">
        <f t="shared" si="18"/>
        <v>0</v>
      </c>
      <c r="AP32" s="29">
        <v>0</v>
      </c>
      <c r="AQ32" s="29">
        <f t="shared" si="19"/>
        <v>0</v>
      </c>
      <c r="AR32" s="29">
        <v>8527</v>
      </c>
      <c r="AS32" s="29">
        <f t="shared" si="20"/>
        <v>3.2299242424242425</v>
      </c>
      <c r="AT32" s="29">
        <v>0</v>
      </c>
      <c r="AU32" s="29">
        <f t="shared" si="21"/>
        <v>0</v>
      </c>
      <c r="AV32" s="29">
        <v>0</v>
      </c>
      <c r="AW32" s="29">
        <f t="shared" si="22"/>
        <v>0</v>
      </c>
      <c r="AX32" s="29">
        <v>81360</v>
      </c>
      <c r="AY32" s="29">
        <f t="shared" si="23"/>
        <v>30.818181818181817</v>
      </c>
      <c r="AZ32" s="29">
        <v>58702</v>
      </c>
      <c r="BA32" s="29">
        <f t="shared" si="24"/>
        <v>22.23560606060606</v>
      </c>
      <c r="BB32" s="29">
        <v>0</v>
      </c>
      <c r="BC32" s="29">
        <f t="shared" si="25"/>
        <v>0</v>
      </c>
      <c r="BD32" s="29">
        <v>0</v>
      </c>
      <c r="BE32" s="29">
        <f t="shared" si="26"/>
        <v>0</v>
      </c>
      <c r="BF32" s="29">
        <v>0</v>
      </c>
      <c r="BG32" s="29">
        <f t="shared" si="27"/>
        <v>0</v>
      </c>
      <c r="BH32" s="57">
        <f t="shared" si="28"/>
        <v>646728</v>
      </c>
      <c r="BI32" s="29">
        <f t="shared" si="29"/>
        <v>244.97272727272727</v>
      </c>
      <c r="BK32" s="28"/>
    </row>
    <row r="33" spans="1:63" ht="13.5">
      <c r="A33" s="37">
        <v>31</v>
      </c>
      <c r="B33" s="50" t="s">
        <v>131</v>
      </c>
      <c r="C33" s="47">
        <v>6600</v>
      </c>
      <c r="D33" s="33">
        <v>16372</v>
      </c>
      <c r="E33" s="33">
        <f t="shared" si="0"/>
        <v>2.4806060606060605</v>
      </c>
      <c r="F33" s="33">
        <v>0</v>
      </c>
      <c r="G33" s="33">
        <f t="shared" si="1"/>
        <v>0</v>
      </c>
      <c r="H33" s="33">
        <v>0</v>
      </c>
      <c r="I33" s="33">
        <f t="shared" si="2"/>
        <v>0</v>
      </c>
      <c r="J33" s="33">
        <v>41853</v>
      </c>
      <c r="K33" s="33">
        <f t="shared" si="3"/>
        <v>6.341363636363637</v>
      </c>
      <c r="L33" s="33">
        <v>137354</v>
      </c>
      <c r="M33" s="33">
        <f t="shared" si="4"/>
        <v>20.811212121212122</v>
      </c>
      <c r="N33" s="33">
        <v>142216</v>
      </c>
      <c r="O33" s="33">
        <f t="shared" si="5"/>
        <v>21.547878787878787</v>
      </c>
      <c r="P33" s="33">
        <v>113063</v>
      </c>
      <c r="Q33" s="33">
        <f t="shared" si="6"/>
        <v>17.130757575757574</v>
      </c>
      <c r="R33" s="33">
        <v>375</v>
      </c>
      <c r="S33" s="33">
        <f t="shared" si="7"/>
        <v>0.056818181818181816</v>
      </c>
      <c r="T33" s="33">
        <v>0</v>
      </c>
      <c r="U33" s="33">
        <f t="shared" si="8"/>
        <v>0</v>
      </c>
      <c r="V33" s="33">
        <v>0</v>
      </c>
      <c r="W33" s="33">
        <f t="shared" si="9"/>
        <v>0</v>
      </c>
      <c r="X33" s="33">
        <v>163837</v>
      </c>
      <c r="Y33" s="33">
        <f t="shared" si="10"/>
        <v>24.82378787878788</v>
      </c>
      <c r="Z33" s="33">
        <v>9348</v>
      </c>
      <c r="AA33" s="33">
        <f t="shared" si="11"/>
        <v>1.4163636363636363</v>
      </c>
      <c r="AB33" s="33">
        <v>0</v>
      </c>
      <c r="AC33" s="33">
        <f t="shared" si="12"/>
        <v>0</v>
      </c>
      <c r="AD33" s="33">
        <v>4045</v>
      </c>
      <c r="AE33" s="33">
        <f t="shared" si="13"/>
        <v>0.6128787878787879</v>
      </c>
      <c r="AF33" s="33">
        <v>0</v>
      </c>
      <c r="AG33" s="33">
        <f t="shared" si="14"/>
        <v>0</v>
      </c>
      <c r="AH33" s="33">
        <v>0</v>
      </c>
      <c r="AI33" s="33">
        <f t="shared" si="15"/>
        <v>0</v>
      </c>
      <c r="AJ33" s="33">
        <v>0</v>
      </c>
      <c r="AK33" s="33">
        <f t="shared" si="16"/>
        <v>0</v>
      </c>
      <c r="AL33" s="33">
        <v>0</v>
      </c>
      <c r="AM33" s="33">
        <f t="shared" si="17"/>
        <v>0</v>
      </c>
      <c r="AN33" s="33">
        <v>0</v>
      </c>
      <c r="AO33" s="33">
        <f t="shared" si="18"/>
        <v>0</v>
      </c>
      <c r="AP33" s="33">
        <v>0</v>
      </c>
      <c r="AQ33" s="33">
        <f t="shared" si="19"/>
        <v>0</v>
      </c>
      <c r="AR33" s="33">
        <v>0</v>
      </c>
      <c r="AS33" s="33">
        <f t="shared" si="20"/>
        <v>0</v>
      </c>
      <c r="AT33" s="33">
        <v>0</v>
      </c>
      <c r="AU33" s="33">
        <f t="shared" si="21"/>
        <v>0</v>
      </c>
      <c r="AV33" s="33">
        <v>0</v>
      </c>
      <c r="AW33" s="33">
        <f t="shared" si="22"/>
        <v>0</v>
      </c>
      <c r="AX33" s="33">
        <v>262990</v>
      </c>
      <c r="AY33" s="33">
        <f t="shared" si="23"/>
        <v>39.846969696969694</v>
      </c>
      <c r="AZ33" s="33">
        <v>1121</v>
      </c>
      <c r="BA33" s="33">
        <f t="shared" si="24"/>
        <v>0.16984848484848486</v>
      </c>
      <c r="BB33" s="33">
        <v>0</v>
      </c>
      <c r="BC33" s="33">
        <f t="shared" si="25"/>
        <v>0</v>
      </c>
      <c r="BD33" s="33">
        <v>58389</v>
      </c>
      <c r="BE33" s="33">
        <f t="shared" si="26"/>
        <v>8.846818181818183</v>
      </c>
      <c r="BF33" s="33">
        <v>0</v>
      </c>
      <c r="BG33" s="33">
        <f t="shared" si="27"/>
        <v>0</v>
      </c>
      <c r="BH33" s="56">
        <f t="shared" si="28"/>
        <v>950963</v>
      </c>
      <c r="BI33" s="33">
        <f t="shared" si="29"/>
        <v>144.08530303030304</v>
      </c>
      <c r="BK33" s="28"/>
    </row>
    <row r="34" spans="1:63" ht="13.5">
      <c r="A34" s="20">
        <v>32</v>
      </c>
      <c r="B34" s="49" t="s">
        <v>132</v>
      </c>
      <c r="C34" s="47">
        <v>25293</v>
      </c>
      <c r="D34" s="31">
        <v>231074</v>
      </c>
      <c r="E34" s="31">
        <f t="shared" si="0"/>
        <v>9.1358873996758</v>
      </c>
      <c r="F34" s="31">
        <v>0</v>
      </c>
      <c r="G34" s="31">
        <f t="shared" si="1"/>
        <v>0</v>
      </c>
      <c r="H34" s="31">
        <v>0</v>
      </c>
      <c r="I34" s="31">
        <f t="shared" si="2"/>
        <v>0</v>
      </c>
      <c r="J34" s="31">
        <v>5284</v>
      </c>
      <c r="K34" s="31">
        <f t="shared" si="3"/>
        <v>0.2089115565571502</v>
      </c>
      <c r="L34" s="31">
        <v>149281</v>
      </c>
      <c r="M34" s="31">
        <f t="shared" si="4"/>
        <v>5.902067765785</v>
      </c>
      <c r="N34" s="31">
        <v>663745</v>
      </c>
      <c r="O34" s="31">
        <f t="shared" si="5"/>
        <v>26.242240936227414</v>
      </c>
      <c r="P34" s="31">
        <v>255201</v>
      </c>
      <c r="Q34" s="31">
        <f t="shared" si="6"/>
        <v>10.089787688293203</v>
      </c>
      <c r="R34" s="31">
        <v>18851</v>
      </c>
      <c r="S34" s="31">
        <f t="shared" si="7"/>
        <v>0.7453050251057605</v>
      </c>
      <c r="T34" s="31">
        <v>8522</v>
      </c>
      <c r="U34" s="31">
        <f t="shared" si="8"/>
        <v>0.3369311667259716</v>
      </c>
      <c r="V34" s="31">
        <v>0</v>
      </c>
      <c r="W34" s="31">
        <f t="shared" si="9"/>
        <v>0</v>
      </c>
      <c r="X34" s="31">
        <v>594837</v>
      </c>
      <c r="Y34" s="31">
        <f t="shared" si="10"/>
        <v>23.517850788755783</v>
      </c>
      <c r="Z34" s="31">
        <v>19217</v>
      </c>
      <c r="AA34" s="31">
        <f t="shared" si="11"/>
        <v>0.7597754319376903</v>
      </c>
      <c r="AB34" s="31">
        <v>11495</v>
      </c>
      <c r="AC34" s="31">
        <f t="shared" si="12"/>
        <v>0.45447356976238484</v>
      </c>
      <c r="AD34" s="31">
        <v>0</v>
      </c>
      <c r="AE34" s="31">
        <f t="shared" si="13"/>
        <v>0</v>
      </c>
      <c r="AF34" s="31">
        <v>0</v>
      </c>
      <c r="AG34" s="31">
        <f t="shared" si="14"/>
        <v>0</v>
      </c>
      <c r="AH34" s="31">
        <v>0</v>
      </c>
      <c r="AI34" s="31">
        <f t="shared" si="15"/>
        <v>0</v>
      </c>
      <c r="AJ34" s="31">
        <v>0</v>
      </c>
      <c r="AK34" s="31">
        <f t="shared" si="16"/>
        <v>0</v>
      </c>
      <c r="AL34" s="31">
        <v>0</v>
      </c>
      <c r="AM34" s="31">
        <f t="shared" si="17"/>
        <v>0</v>
      </c>
      <c r="AN34" s="31">
        <v>0</v>
      </c>
      <c r="AO34" s="31">
        <f t="shared" si="18"/>
        <v>0</v>
      </c>
      <c r="AP34" s="31">
        <v>0</v>
      </c>
      <c r="AQ34" s="31">
        <f t="shared" si="19"/>
        <v>0</v>
      </c>
      <c r="AR34" s="31">
        <v>0</v>
      </c>
      <c r="AS34" s="31">
        <f t="shared" si="20"/>
        <v>0</v>
      </c>
      <c r="AT34" s="31">
        <v>0</v>
      </c>
      <c r="AU34" s="31">
        <f t="shared" si="21"/>
        <v>0</v>
      </c>
      <c r="AV34" s="31">
        <v>0</v>
      </c>
      <c r="AW34" s="31">
        <f t="shared" si="22"/>
        <v>0</v>
      </c>
      <c r="AX34" s="31">
        <v>539488</v>
      </c>
      <c r="AY34" s="31">
        <f t="shared" si="23"/>
        <v>21.329537816787255</v>
      </c>
      <c r="AZ34" s="31">
        <v>307483</v>
      </c>
      <c r="BA34" s="31">
        <f t="shared" si="24"/>
        <v>12.156841813940616</v>
      </c>
      <c r="BB34" s="31">
        <v>0</v>
      </c>
      <c r="BC34" s="31">
        <f t="shared" si="25"/>
        <v>0</v>
      </c>
      <c r="BD34" s="31">
        <v>0</v>
      </c>
      <c r="BE34" s="31">
        <f t="shared" si="26"/>
        <v>0</v>
      </c>
      <c r="BF34" s="31">
        <v>0</v>
      </c>
      <c r="BG34" s="31">
        <f t="shared" si="27"/>
        <v>0</v>
      </c>
      <c r="BH34" s="56">
        <f t="shared" si="28"/>
        <v>2804478</v>
      </c>
      <c r="BI34" s="31">
        <f t="shared" si="29"/>
        <v>110.87961095955403</v>
      </c>
      <c r="BK34" s="28"/>
    </row>
    <row r="35" spans="1:63" ht="13.5">
      <c r="A35" s="20">
        <v>33</v>
      </c>
      <c r="B35" s="49" t="s">
        <v>46</v>
      </c>
      <c r="C35" s="47">
        <v>1883</v>
      </c>
      <c r="D35" s="31">
        <v>138531</v>
      </c>
      <c r="E35" s="31">
        <f t="shared" si="0"/>
        <v>73.56930430164631</v>
      </c>
      <c r="F35" s="31">
        <v>0</v>
      </c>
      <c r="G35" s="31">
        <f t="shared" si="1"/>
        <v>0</v>
      </c>
      <c r="H35" s="31">
        <v>0</v>
      </c>
      <c r="I35" s="31">
        <f t="shared" si="2"/>
        <v>0</v>
      </c>
      <c r="J35" s="31">
        <v>0</v>
      </c>
      <c r="K35" s="31">
        <f t="shared" si="3"/>
        <v>0</v>
      </c>
      <c r="L35" s="31">
        <v>0</v>
      </c>
      <c r="M35" s="31">
        <f t="shared" si="4"/>
        <v>0</v>
      </c>
      <c r="N35" s="31">
        <v>10298</v>
      </c>
      <c r="O35" s="31">
        <f t="shared" si="5"/>
        <v>5.468932554434413</v>
      </c>
      <c r="P35" s="31">
        <v>314831</v>
      </c>
      <c r="Q35" s="31">
        <f t="shared" si="6"/>
        <v>167.19649495485928</v>
      </c>
      <c r="R35" s="31">
        <v>0</v>
      </c>
      <c r="S35" s="31">
        <f t="shared" si="7"/>
        <v>0</v>
      </c>
      <c r="T35" s="31">
        <v>0</v>
      </c>
      <c r="U35" s="31">
        <f t="shared" si="8"/>
        <v>0</v>
      </c>
      <c r="V35" s="31">
        <v>0</v>
      </c>
      <c r="W35" s="31">
        <f t="shared" si="9"/>
        <v>0</v>
      </c>
      <c r="X35" s="31">
        <v>10741</v>
      </c>
      <c r="Y35" s="31">
        <f t="shared" si="10"/>
        <v>5.704195432819968</v>
      </c>
      <c r="Z35" s="31">
        <v>54013</v>
      </c>
      <c r="AA35" s="31">
        <f t="shared" si="11"/>
        <v>28.68454593733404</v>
      </c>
      <c r="AB35" s="31">
        <v>0</v>
      </c>
      <c r="AC35" s="31">
        <f t="shared" si="12"/>
        <v>0</v>
      </c>
      <c r="AD35" s="31">
        <v>0</v>
      </c>
      <c r="AE35" s="31">
        <f t="shared" si="13"/>
        <v>0</v>
      </c>
      <c r="AF35" s="31">
        <v>0</v>
      </c>
      <c r="AG35" s="31">
        <f t="shared" si="14"/>
        <v>0</v>
      </c>
      <c r="AH35" s="31">
        <v>0</v>
      </c>
      <c r="AI35" s="31">
        <f t="shared" si="15"/>
        <v>0</v>
      </c>
      <c r="AJ35" s="31">
        <v>1520</v>
      </c>
      <c r="AK35" s="31">
        <f t="shared" si="16"/>
        <v>0.807222517259692</v>
      </c>
      <c r="AL35" s="31">
        <v>0</v>
      </c>
      <c r="AM35" s="31">
        <f t="shared" si="17"/>
        <v>0</v>
      </c>
      <c r="AN35" s="31">
        <v>0</v>
      </c>
      <c r="AO35" s="31">
        <f t="shared" si="18"/>
        <v>0</v>
      </c>
      <c r="AP35" s="31">
        <v>0</v>
      </c>
      <c r="AQ35" s="31">
        <f t="shared" si="19"/>
        <v>0</v>
      </c>
      <c r="AR35" s="31">
        <v>0</v>
      </c>
      <c r="AS35" s="31">
        <f t="shared" si="20"/>
        <v>0</v>
      </c>
      <c r="AT35" s="31">
        <v>0</v>
      </c>
      <c r="AU35" s="31">
        <f t="shared" si="21"/>
        <v>0</v>
      </c>
      <c r="AV35" s="31">
        <v>0</v>
      </c>
      <c r="AW35" s="31">
        <f t="shared" si="22"/>
        <v>0</v>
      </c>
      <c r="AX35" s="31">
        <v>123853</v>
      </c>
      <c r="AY35" s="31">
        <f t="shared" si="23"/>
        <v>65.77429633563463</v>
      </c>
      <c r="AZ35" s="31">
        <v>0</v>
      </c>
      <c r="BA35" s="31">
        <f t="shared" si="24"/>
        <v>0</v>
      </c>
      <c r="BB35" s="31">
        <v>0</v>
      </c>
      <c r="BC35" s="31">
        <f t="shared" si="25"/>
        <v>0</v>
      </c>
      <c r="BD35" s="31">
        <v>0</v>
      </c>
      <c r="BE35" s="31">
        <f t="shared" si="26"/>
        <v>0</v>
      </c>
      <c r="BF35" s="31">
        <v>0</v>
      </c>
      <c r="BG35" s="31">
        <f t="shared" si="27"/>
        <v>0</v>
      </c>
      <c r="BH35" s="56">
        <f t="shared" si="28"/>
        <v>653787</v>
      </c>
      <c r="BI35" s="31">
        <f t="shared" si="29"/>
        <v>347.20499203398833</v>
      </c>
      <c r="BK35" s="28"/>
    </row>
    <row r="36" spans="1:63" ht="13.5">
      <c r="A36" s="20">
        <v>34</v>
      </c>
      <c r="B36" s="49" t="s">
        <v>47</v>
      </c>
      <c r="C36" s="47">
        <v>4352</v>
      </c>
      <c r="D36" s="31">
        <v>16781</v>
      </c>
      <c r="E36" s="31">
        <f t="shared" si="0"/>
        <v>3.8559283088235294</v>
      </c>
      <c r="F36" s="31">
        <v>0</v>
      </c>
      <c r="G36" s="31">
        <f t="shared" si="1"/>
        <v>0</v>
      </c>
      <c r="H36" s="31">
        <v>0</v>
      </c>
      <c r="I36" s="31">
        <f t="shared" si="2"/>
        <v>0</v>
      </c>
      <c r="J36" s="31">
        <v>0</v>
      </c>
      <c r="K36" s="31">
        <f t="shared" si="3"/>
        <v>0</v>
      </c>
      <c r="L36" s="31">
        <v>94361</v>
      </c>
      <c r="M36" s="31">
        <f t="shared" si="4"/>
        <v>21.682215073529413</v>
      </c>
      <c r="N36" s="31">
        <v>136537</v>
      </c>
      <c r="O36" s="31">
        <f t="shared" si="5"/>
        <v>31.37339154411765</v>
      </c>
      <c r="P36" s="31">
        <v>119974</v>
      </c>
      <c r="Q36" s="31">
        <f t="shared" si="6"/>
        <v>27.567555147058822</v>
      </c>
      <c r="R36" s="31">
        <v>16371</v>
      </c>
      <c r="S36" s="31">
        <f t="shared" si="7"/>
        <v>3.76171875</v>
      </c>
      <c r="T36" s="31">
        <v>4632</v>
      </c>
      <c r="U36" s="31">
        <f t="shared" si="8"/>
        <v>1.0643382352941178</v>
      </c>
      <c r="V36" s="31">
        <v>0</v>
      </c>
      <c r="W36" s="31">
        <f t="shared" si="9"/>
        <v>0</v>
      </c>
      <c r="X36" s="31">
        <v>85237</v>
      </c>
      <c r="Y36" s="31">
        <f t="shared" si="10"/>
        <v>19.585707720588236</v>
      </c>
      <c r="Z36" s="31">
        <v>20329</v>
      </c>
      <c r="AA36" s="31">
        <f t="shared" si="11"/>
        <v>4.671185661764706</v>
      </c>
      <c r="AB36" s="31">
        <v>40</v>
      </c>
      <c r="AC36" s="31">
        <f t="shared" si="12"/>
        <v>0.009191176470588236</v>
      </c>
      <c r="AD36" s="31">
        <v>94956</v>
      </c>
      <c r="AE36" s="31">
        <f t="shared" si="13"/>
        <v>21.818933823529413</v>
      </c>
      <c r="AF36" s="31">
        <v>0</v>
      </c>
      <c r="AG36" s="31">
        <f t="shared" si="14"/>
        <v>0</v>
      </c>
      <c r="AH36" s="31">
        <v>0</v>
      </c>
      <c r="AI36" s="31">
        <f t="shared" si="15"/>
        <v>0</v>
      </c>
      <c r="AJ36" s="31">
        <v>0</v>
      </c>
      <c r="AK36" s="31">
        <f t="shared" si="16"/>
        <v>0</v>
      </c>
      <c r="AL36" s="31">
        <v>0</v>
      </c>
      <c r="AM36" s="31">
        <f t="shared" si="17"/>
        <v>0</v>
      </c>
      <c r="AN36" s="31">
        <v>0</v>
      </c>
      <c r="AO36" s="31">
        <f t="shared" si="18"/>
        <v>0</v>
      </c>
      <c r="AP36" s="31">
        <v>0</v>
      </c>
      <c r="AQ36" s="31">
        <f t="shared" si="19"/>
        <v>0</v>
      </c>
      <c r="AR36" s="31">
        <v>0</v>
      </c>
      <c r="AS36" s="31">
        <f t="shared" si="20"/>
        <v>0</v>
      </c>
      <c r="AT36" s="31">
        <v>0</v>
      </c>
      <c r="AU36" s="31">
        <f t="shared" si="21"/>
        <v>0</v>
      </c>
      <c r="AV36" s="31">
        <v>1000</v>
      </c>
      <c r="AW36" s="31">
        <f t="shared" si="22"/>
        <v>0.22977941176470587</v>
      </c>
      <c r="AX36" s="31">
        <v>225145</v>
      </c>
      <c r="AY36" s="31">
        <f t="shared" si="23"/>
        <v>51.7336856617647</v>
      </c>
      <c r="AZ36" s="31">
        <v>0</v>
      </c>
      <c r="BA36" s="31">
        <f t="shared" si="24"/>
        <v>0</v>
      </c>
      <c r="BB36" s="31">
        <v>0</v>
      </c>
      <c r="BC36" s="31">
        <f t="shared" si="25"/>
        <v>0</v>
      </c>
      <c r="BD36" s="31">
        <v>14440</v>
      </c>
      <c r="BE36" s="31">
        <f t="shared" si="26"/>
        <v>3.318014705882353</v>
      </c>
      <c r="BF36" s="31">
        <v>0</v>
      </c>
      <c r="BG36" s="31">
        <f t="shared" si="27"/>
        <v>0</v>
      </c>
      <c r="BH36" s="56">
        <f t="shared" si="28"/>
        <v>829803</v>
      </c>
      <c r="BI36" s="31">
        <f t="shared" si="29"/>
        <v>190.67164522058823</v>
      </c>
      <c r="BK36" s="28"/>
    </row>
    <row r="37" spans="1:63" ht="13.5">
      <c r="A37" s="21">
        <v>35</v>
      </c>
      <c r="B37" s="51" t="s">
        <v>48</v>
      </c>
      <c r="C37" s="46">
        <v>6749</v>
      </c>
      <c r="D37" s="29">
        <v>880489</v>
      </c>
      <c r="E37" s="29">
        <f t="shared" si="0"/>
        <v>130.4621425396355</v>
      </c>
      <c r="F37" s="29">
        <v>0</v>
      </c>
      <c r="G37" s="29">
        <f t="shared" si="1"/>
        <v>0</v>
      </c>
      <c r="H37" s="29">
        <v>0</v>
      </c>
      <c r="I37" s="29">
        <f t="shared" si="2"/>
        <v>0</v>
      </c>
      <c r="J37" s="29">
        <v>1277</v>
      </c>
      <c r="K37" s="29">
        <f t="shared" si="3"/>
        <v>0.18921321677285524</v>
      </c>
      <c r="L37" s="29">
        <v>148074</v>
      </c>
      <c r="M37" s="29">
        <f t="shared" si="4"/>
        <v>21.940139279893316</v>
      </c>
      <c r="N37" s="29">
        <v>272865</v>
      </c>
      <c r="O37" s="29">
        <f t="shared" si="5"/>
        <v>40.43043413839087</v>
      </c>
      <c r="P37" s="29">
        <v>253224</v>
      </c>
      <c r="Q37" s="29">
        <f t="shared" si="6"/>
        <v>37.5202252185509</v>
      </c>
      <c r="R37" s="29">
        <v>58999</v>
      </c>
      <c r="S37" s="29">
        <f t="shared" si="7"/>
        <v>8.74188768706475</v>
      </c>
      <c r="T37" s="29">
        <v>200</v>
      </c>
      <c r="U37" s="29">
        <f t="shared" si="8"/>
        <v>0.029634019854793303</v>
      </c>
      <c r="V37" s="29">
        <v>0</v>
      </c>
      <c r="W37" s="29">
        <f t="shared" si="9"/>
        <v>0</v>
      </c>
      <c r="X37" s="29">
        <v>216616</v>
      </c>
      <c r="Y37" s="29">
        <f t="shared" si="10"/>
        <v>32.09601422432953</v>
      </c>
      <c r="Z37" s="29">
        <v>3363</v>
      </c>
      <c r="AA37" s="29">
        <f t="shared" si="11"/>
        <v>0.49829604385834936</v>
      </c>
      <c r="AB37" s="29">
        <v>0</v>
      </c>
      <c r="AC37" s="29">
        <f t="shared" si="12"/>
        <v>0</v>
      </c>
      <c r="AD37" s="29">
        <v>4651</v>
      </c>
      <c r="AE37" s="29">
        <f t="shared" si="13"/>
        <v>0.6891391317232183</v>
      </c>
      <c r="AF37" s="29">
        <v>0</v>
      </c>
      <c r="AG37" s="29">
        <f t="shared" si="14"/>
        <v>0</v>
      </c>
      <c r="AH37" s="29">
        <v>0</v>
      </c>
      <c r="AI37" s="29">
        <f t="shared" si="15"/>
        <v>0</v>
      </c>
      <c r="AJ37" s="29">
        <v>621</v>
      </c>
      <c r="AK37" s="29">
        <f t="shared" si="16"/>
        <v>0.0920136316491332</v>
      </c>
      <c r="AL37" s="29">
        <v>0</v>
      </c>
      <c r="AM37" s="29">
        <f t="shared" si="17"/>
        <v>0</v>
      </c>
      <c r="AN37" s="29">
        <v>0</v>
      </c>
      <c r="AO37" s="29">
        <f t="shared" si="18"/>
        <v>0</v>
      </c>
      <c r="AP37" s="29">
        <v>0</v>
      </c>
      <c r="AQ37" s="29">
        <f t="shared" si="19"/>
        <v>0</v>
      </c>
      <c r="AR37" s="29">
        <v>0</v>
      </c>
      <c r="AS37" s="29">
        <f t="shared" si="20"/>
        <v>0</v>
      </c>
      <c r="AT37" s="29">
        <v>0</v>
      </c>
      <c r="AU37" s="29">
        <f t="shared" si="21"/>
        <v>0</v>
      </c>
      <c r="AV37" s="29">
        <v>0</v>
      </c>
      <c r="AW37" s="29">
        <f t="shared" si="22"/>
        <v>0</v>
      </c>
      <c r="AX37" s="29">
        <v>125386</v>
      </c>
      <c r="AY37" s="29">
        <f t="shared" si="23"/>
        <v>18.578456067565565</v>
      </c>
      <c r="AZ37" s="29">
        <v>147316</v>
      </c>
      <c r="BA37" s="29">
        <f t="shared" si="24"/>
        <v>21.82782634464365</v>
      </c>
      <c r="BB37" s="29">
        <v>0</v>
      </c>
      <c r="BC37" s="29">
        <f t="shared" si="25"/>
        <v>0</v>
      </c>
      <c r="BD37" s="29">
        <v>0</v>
      </c>
      <c r="BE37" s="29">
        <f t="shared" si="26"/>
        <v>0</v>
      </c>
      <c r="BF37" s="29">
        <v>0</v>
      </c>
      <c r="BG37" s="29">
        <f t="shared" si="27"/>
        <v>0</v>
      </c>
      <c r="BH37" s="57">
        <f t="shared" si="28"/>
        <v>2113081</v>
      </c>
      <c r="BI37" s="29">
        <f t="shared" si="29"/>
        <v>313.09542154393245</v>
      </c>
      <c r="BK37" s="28"/>
    </row>
    <row r="38" spans="1:63" ht="13.5">
      <c r="A38" s="37">
        <v>36</v>
      </c>
      <c r="B38" s="50" t="s">
        <v>84</v>
      </c>
      <c r="C38" s="47">
        <v>11267</v>
      </c>
      <c r="D38" s="33">
        <v>5903392</v>
      </c>
      <c r="E38" s="33">
        <f t="shared" si="0"/>
        <v>523.9542025383864</v>
      </c>
      <c r="F38" s="33">
        <v>0</v>
      </c>
      <c r="G38" s="33">
        <f t="shared" si="1"/>
        <v>0</v>
      </c>
      <c r="H38" s="33">
        <v>0</v>
      </c>
      <c r="I38" s="33">
        <f t="shared" si="2"/>
        <v>0</v>
      </c>
      <c r="J38" s="33">
        <v>937046</v>
      </c>
      <c r="K38" s="33">
        <f t="shared" si="3"/>
        <v>83.16730274252241</v>
      </c>
      <c r="L38" s="33">
        <v>911461</v>
      </c>
      <c r="M38" s="33">
        <f t="shared" si="4"/>
        <v>80.89651193751664</v>
      </c>
      <c r="N38" s="33">
        <v>2857430</v>
      </c>
      <c r="O38" s="33">
        <f t="shared" si="5"/>
        <v>253.61054406674359</v>
      </c>
      <c r="P38" s="33">
        <v>393</v>
      </c>
      <c r="Q38" s="33">
        <f t="shared" si="6"/>
        <v>0.034880624833584804</v>
      </c>
      <c r="R38" s="33">
        <v>209829</v>
      </c>
      <c r="S38" s="33">
        <f t="shared" si="7"/>
        <v>18.62332475370551</v>
      </c>
      <c r="T38" s="33">
        <v>2192</v>
      </c>
      <c r="U38" s="33">
        <f t="shared" si="8"/>
        <v>0.19455045708706842</v>
      </c>
      <c r="V38" s="33">
        <v>0</v>
      </c>
      <c r="W38" s="33">
        <f t="shared" si="9"/>
        <v>0</v>
      </c>
      <c r="X38" s="33">
        <v>883848</v>
      </c>
      <c r="Y38" s="33">
        <f t="shared" si="10"/>
        <v>78.44572645779711</v>
      </c>
      <c r="Z38" s="33">
        <v>43632</v>
      </c>
      <c r="AA38" s="33">
        <f t="shared" si="11"/>
        <v>3.8725481494630336</v>
      </c>
      <c r="AB38" s="33">
        <v>69346</v>
      </c>
      <c r="AC38" s="33">
        <f t="shared" si="12"/>
        <v>6.1547883198721935</v>
      </c>
      <c r="AD38" s="33">
        <v>0</v>
      </c>
      <c r="AE38" s="33">
        <f t="shared" si="13"/>
        <v>0</v>
      </c>
      <c r="AF38" s="33">
        <v>0</v>
      </c>
      <c r="AG38" s="33">
        <f t="shared" si="14"/>
        <v>0</v>
      </c>
      <c r="AH38" s="33">
        <v>0</v>
      </c>
      <c r="AI38" s="33">
        <f t="shared" si="15"/>
        <v>0</v>
      </c>
      <c r="AJ38" s="33">
        <v>0</v>
      </c>
      <c r="AK38" s="33">
        <f t="shared" si="16"/>
        <v>0</v>
      </c>
      <c r="AL38" s="33">
        <v>0</v>
      </c>
      <c r="AM38" s="33">
        <f t="shared" si="17"/>
        <v>0</v>
      </c>
      <c r="AN38" s="33">
        <v>0</v>
      </c>
      <c r="AO38" s="33">
        <f t="shared" si="18"/>
        <v>0</v>
      </c>
      <c r="AP38" s="33">
        <v>0</v>
      </c>
      <c r="AQ38" s="33">
        <f t="shared" si="19"/>
        <v>0</v>
      </c>
      <c r="AR38" s="33">
        <v>0</v>
      </c>
      <c r="AS38" s="33">
        <f t="shared" si="20"/>
        <v>0</v>
      </c>
      <c r="AT38" s="33">
        <v>153609</v>
      </c>
      <c r="AU38" s="33">
        <f t="shared" si="21"/>
        <v>13.633531552320937</v>
      </c>
      <c r="AV38" s="33">
        <v>6000</v>
      </c>
      <c r="AW38" s="33">
        <f t="shared" si="22"/>
        <v>0.5325286234135085</v>
      </c>
      <c r="AX38" s="33">
        <v>659266</v>
      </c>
      <c r="AY38" s="33">
        <f t="shared" si="23"/>
        <v>58.51300257388834</v>
      </c>
      <c r="AZ38" s="33">
        <v>0</v>
      </c>
      <c r="BA38" s="33">
        <f t="shared" si="24"/>
        <v>0</v>
      </c>
      <c r="BB38" s="33">
        <v>200</v>
      </c>
      <c r="BC38" s="33">
        <f t="shared" si="25"/>
        <v>0.017750954113783617</v>
      </c>
      <c r="BD38" s="33">
        <v>662742</v>
      </c>
      <c r="BE38" s="33">
        <f t="shared" si="26"/>
        <v>58.82151415638591</v>
      </c>
      <c r="BF38" s="33">
        <v>0</v>
      </c>
      <c r="BG38" s="33">
        <f t="shared" si="27"/>
        <v>0</v>
      </c>
      <c r="BH38" s="56">
        <f t="shared" si="28"/>
        <v>13300386</v>
      </c>
      <c r="BI38" s="33">
        <f t="shared" si="29"/>
        <v>1180.47270790805</v>
      </c>
      <c r="BK38" s="28"/>
    </row>
    <row r="39" spans="1:63" ht="13.5">
      <c r="A39" s="20">
        <v>37</v>
      </c>
      <c r="B39" s="49" t="s">
        <v>133</v>
      </c>
      <c r="C39" s="47">
        <v>19994</v>
      </c>
      <c r="D39" s="31">
        <v>1070829</v>
      </c>
      <c r="E39" s="31">
        <f t="shared" si="0"/>
        <v>53.557517255176556</v>
      </c>
      <c r="F39" s="31">
        <v>0</v>
      </c>
      <c r="G39" s="31">
        <f t="shared" si="1"/>
        <v>0</v>
      </c>
      <c r="H39" s="31">
        <v>0</v>
      </c>
      <c r="I39" s="31">
        <f t="shared" si="2"/>
        <v>0</v>
      </c>
      <c r="J39" s="31">
        <v>0</v>
      </c>
      <c r="K39" s="31">
        <f t="shared" si="3"/>
        <v>0</v>
      </c>
      <c r="L39" s="31">
        <v>79930</v>
      </c>
      <c r="M39" s="31">
        <f t="shared" si="4"/>
        <v>3.997699309792938</v>
      </c>
      <c r="N39" s="31">
        <v>403395</v>
      </c>
      <c r="O39" s="31">
        <f t="shared" si="5"/>
        <v>20.175802740822245</v>
      </c>
      <c r="P39" s="31">
        <v>183970</v>
      </c>
      <c r="Q39" s="31">
        <f t="shared" si="6"/>
        <v>9.201260378113433</v>
      </c>
      <c r="R39" s="31">
        <v>130422</v>
      </c>
      <c r="S39" s="31">
        <f t="shared" si="7"/>
        <v>6.523056917075123</v>
      </c>
      <c r="T39" s="31">
        <v>0</v>
      </c>
      <c r="U39" s="31">
        <f t="shared" si="8"/>
        <v>0</v>
      </c>
      <c r="V39" s="31">
        <v>0</v>
      </c>
      <c r="W39" s="31">
        <f t="shared" si="9"/>
        <v>0</v>
      </c>
      <c r="X39" s="31">
        <v>1190420</v>
      </c>
      <c r="Y39" s="31">
        <f t="shared" si="10"/>
        <v>59.53886165849755</v>
      </c>
      <c r="Z39" s="31">
        <v>24435</v>
      </c>
      <c r="AA39" s="31">
        <f t="shared" si="11"/>
        <v>1.222116634990497</v>
      </c>
      <c r="AB39" s="31">
        <v>6323</v>
      </c>
      <c r="AC39" s="31">
        <f t="shared" si="12"/>
        <v>0.3162448734620386</v>
      </c>
      <c r="AD39" s="31">
        <v>28775</v>
      </c>
      <c r="AE39" s="31">
        <f t="shared" si="13"/>
        <v>1.4391817545263579</v>
      </c>
      <c r="AF39" s="31">
        <v>0</v>
      </c>
      <c r="AG39" s="31">
        <f t="shared" si="14"/>
        <v>0</v>
      </c>
      <c r="AH39" s="31">
        <v>0</v>
      </c>
      <c r="AI39" s="31">
        <f t="shared" si="15"/>
        <v>0</v>
      </c>
      <c r="AJ39" s="31">
        <v>20021</v>
      </c>
      <c r="AK39" s="31">
        <f t="shared" si="16"/>
        <v>1.0013504051215365</v>
      </c>
      <c r="AL39" s="31">
        <v>0</v>
      </c>
      <c r="AM39" s="31">
        <f t="shared" si="17"/>
        <v>0</v>
      </c>
      <c r="AN39" s="31">
        <v>0</v>
      </c>
      <c r="AO39" s="31">
        <f t="shared" si="18"/>
        <v>0</v>
      </c>
      <c r="AP39" s="31">
        <v>0</v>
      </c>
      <c r="AQ39" s="31">
        <f t="shared" si="19"/>
        <v>0</v>
      </c>
      <c r="AR39" s="31">
        <v>41204</v>
      </c>
      <c r="AS39" s="31">
        <f t="shared" si="20"/>
        <v>2.060818245473642</v>
      </c>
      <c r="AT39" s="31">
        <v>0</v>
      </c>
      <c r="AU39" s="31">
        <f t="shared" si="21"/>
        <v>0</v>
      </c>
      <c r="AV39" s="31">
        <v>0</v>
      </c>
      <c r="AW39" s="31">
        <f t="shared" si="22"/>
        <v>0</v>
      </c>
      <c r="AX39" s="31">
        <v>329400</v>
      </c>
      <c r="AY39" s="31">
        <f t="shared" si="23"/>
        <v>16.474942482744822</v>
      </c>
      <c r="AZ39" s="31">
        <v>0</v>
      </c>
      <c r="BA39" s="31">
        <f t="shared" si="24"/>
        <v>0</v>
      </c>
      <c r="BB39" s="31">
        <v>14555</v>
      </c>
      <c r="BC39" s="31">
        <f t="shared" si="25"/>
        <v>0.7279683905171551</v>
      </c>
      <c r="BD39" s="31">
        <v>0</v>
      </c>
      <c r="BE39" s="31">
        <f t="shared" si="26"/>
        <v>0</v>
      </c>
      <c r="BF39" s="31">
        <v>0</v>
      </c>
      <c r="BG39" s="31">
        <f t="shared" si="27"/>
        <v>0</v>
      </c>
      <c r="BH39" s="56">
        <f t="shared" si="28"/>
        <v>3523679</v>
      </c>
      <c r="BI39" s="31">
        <f t="shared" si="29"/>
        <v>176.2368210463139</v>
      </c>
      <c r="BK39" s="28"/>
    </row>
    <row r="40" spans="1:63" ht="13.5">
      <c r="A40" s="20">
        <v>38</v>
      </c>
      <c r="B40" s="49" t="s">
        <v>134</v>
      </c>
      <c r="C40" s="47">
        <v>3895</v>
      </c>
      <c r="D40" s="31">
        <v>593512</v>
      </c>
      <c r="E40" s="31">
        <f t="shared" si="0"/>
        <v>152.37792041078305</v>
      </c>
      <c r="F40" s="31">
        <v>0</v>
      </c>
      <c r="G40" s="31">
        <f t="shared" si="1"/>
        <v>0</v>
      </c>
      <c r="H40" s="31">
        <v>0</v>
      </c>
      <c r="I40" s="31">
        <f t="shared" si="2"/>
        <v>0</v>
      </c>
      <c r="J40" s="31">
        <v>0</v>
      </c>
      <c r="K40" s="31">
        <f t="shared" si="3"/>
        <v>0</v>
      </c>
      <c r="L40" s="31">
        <v>38509</v>
      </c>
      <c r="M40" s="31">
        <f t="shared" si="4"/>
        <v>9.886777920410783</v>
      </c>
      <c r="N40" s="31">
        <v>2127814</v>
      </c>
      <c r="O40" s="31">
        <f t="shared" si="5"/>
        <v>546.2937098844673</v>
      </c>
      <c r="P40" s="31">
        <v>0</v>
      </c>
      <c r="Q40" s="31">
        <f t="shared" si="6"/>
        <v>0</v>
      </c>
      <c r="R40" s="31">
        <v>0</v>
      </c>
      <c r="S40" s="31">
        <f t="shared" si="7"/>
        <v>0</v>
      </c>
      <c r="T40" s="31">
        <v>3776</v>
      </c>
      <c r="U40" s="31">
        <f t="shared" si="8"/>
        <v>0.9694480102695764</v>
      </c>
      <c r="V40" s="31">
        <v>0</v>
      </c>
      <c r="W40" s="31">
        <f t="shared" si="9"/>
        <v>0</v>
      </c>
      <c r="X40" s="31">
        <v>120501</v>
      </c>
      <c r="Y40" s="31">
        <f t="shared" si="10"/>
        <v>30.937355584082155</v>
      </c>
      <c r="Z40" s="31">
        <v>57903</v>
      </c>
      <c r="AA40" s="31">
        <f t="shared" si="11"/>
        <v>14.865982028241335</v>
      </c>
      <c r="AB40" s="31">
        <v>0</v>
      </c>
      <c r="AC40" s="31">
        <f t="shared" si="12"/>
        <v>0</v>
      </c>
      <c r="AD40" s="31">
        <v>0</v>
      </c>
      <c r="AE40" s="31">
        <f t="shared" si="13"/>
        <v>0</v>
      </c>
      <c r="AF40" s="31">
        <v>0</v>
      </c>
      <c r="AG40" s="31">
        <f t="shared" si="14"/>
        <v>0</v>
      </c>
      <c r="AH40" s="31">
        <v>0</v>
      </c>
      <c r="AI40" s="31">
        <f t="shared" si="15"/>
        <v>0</v>
      </c>
      <c r="AJ40" s="31">
        <v>1200</v>
      </c>
      <c r="AK40" s="31">
        <f t="shared" si="16"/>
        <v>0.3080872913992298</v>
      </c>
      <c r="AL40" s="31">
        <v>0</v>
      </c>
      <c r="AM40" s="31">
        <f t="shared" si="17"/>
        <v>0</v>
      </c>
      <c r="AN40" s="31">
        <v>0</v>
      </c>
      <c r="AO40" s="31">
        <f t="shared" si="18"/>
        <v>0</v>
      </c>
      <c r="AP40" s="31">
        <v>0</v>
      </c>
      <c r="AQ40" s="31">
        <f t="shared" si="19"/>
        <v>0</v>
      </c>
      <c r="AR40" s="31">
        <v>0</v>
      </c>
      <c r="AS40" s="31">
        <f t="shared" si="20"/>
        <v>0</v>
      </c>
      <c r="AT40" s="31">
        <v>0</v>
      </c>
      <c r="AU40" s="31">
        <f t="shared" si="21"/>
        <v>0</v>
      </c>
      <c r="AV40" s="31">
        <v>0</v>
      </c>
      <c r="AW40" s="31">
        <f t="shared" si="22"/>
        <v>0</v>
      </c>
      <c r="AX40" s="31">
        <v>91336</v>
      </c>
      <c r="AY40" s="31">
        <f t="shared" si="23"/>
        <v>23.449550706033378</v>
      </c>
      <c r="AZ40" s="31">
        <v>0</v>
      </c>
      <c r="BA40" s="31">
        <f t="shared" si="24"/>
        <v>0</v>
      </c>
      <c r="BB40" s="31">
        <v>12802</v>
      </c>
      <c r="BC40" s="31">
        <f t="shared" si="25"/>
        <v>3.286777920410783</v>
      </c>
      <c r="BD40" s="31">
        <v>0</v>
      </c>
      <c r="BE40" s="31">
        <f t="shared" si="26"/>
        <v>0</v>
      </c>
      <c r="BF40" s="31">
        <v>0</v>
      </c>
      <c r="BG40" s="31">
        <f t="shared" si="27"/>
        <v>0</v>
      </c>
      <c r="BH40" s="56">
        <f t="shared" si="28"/>
        <v>3047353</v>
      </c>
      <c r="BI40" s="31">
        <f t="shared" si="29"/>
        <v>782.3756097560976</v>
      </c>
      <c r="BK40" s="28"/>
    </row>
    <row r="41" spans="1:63" ht="13.5">
      <c r="A41" s="20">
        <v>39</v>
      </c>
      <c r="B41" s="49" t="s">
        <v>135</v>
      </c>
      <c r="C41" s="47">
        <v>2896</v>
      </c>
      <c r="D41" s="31">
        <v>1766506</v>
      </c>
      <c r="E41" s="31">
        <f t="shared" si="0"/>
        <v>609.9813535911602</v>
      </c>
      <c r="F41" s="31">
        <v>0</v>
      </c>
      <c r="G41" s="31">
        <f t="shared" si="1"/>
        <v>0</v>
      </c>
      <c r="H41" s="31">
        <v>0</v>
      </c>
      <c r="I41" s="31">
        <f t="shared" si="2"/>
        <v>0</v>
      </c>
      <c r="J41" s="31">
        <v>1697</v>
      </c>
      <c r="K41" s="31">
        <f t="shared" si="3"/>
        <v>0.5859806629834254</v>
      </c>
      <c r="L41" s="31">
        <v>71844</v>
      </c>
      <c r="M41" s="31">
        <f t="shared" si="4"/>
        <v>24.808011049723756</v>
      </c>
      <c r="N41" s="31">
        <v>137173</v>
      </c>
      <c r="O41" s="31">
        <f t="shared" si="5"/>
        <v>47.36636740331492</v>
      </c>
      <c r="P41" s="31">
        <v>20828</v>
      </c>
      <c r="Q41" s="31">
        <f t="shared" si="6"/>
        <v>7.191988950276243</v>
      </c>
      <c r="R41" s="31">
        <v>10442</v>
      </c>
      <c r="S41" s="31">
        <f t="shared" si="7"/>
        <v>3.6056629834254146</v>
      </c>
      <c r="T41" s="31">
        <v>1921</v>
      </c>
      <c r="U41" s="31">
        <f t="shared" si="8"/>
        <v>0.663328729281768</v>
      </c>
      <c r="V41" s="31">
        <v>0</v>
      </c>
      <c r="W41" s="31">
        <f t="shared" si="9"/>
        <v>0</v>
      </c>
      <c r="X41" s="31">
        <v>194087</v>
      </c>
      <c r="Y41" s="31">
        <f t="shared" si="10"/>
        <v>67.01899171270718</v>
      </c>
      <c r="Z41" s="31">
        <v>22437</v>
      </c>
      <c r="AA41" s="31">
        <f t="shared" si="11"/>
        <v>7.747582872928176</v>
      </c>
      <c r="AB41" s="31">
        <v>0</v>
      </c>
      <c r="AC41" s="31">
        <f t="shared" si="12"/>
        <v>0</v>
      </c>
      <c r="AD41" s="31">
        <v>17600</v>
      </c>
      <c r="AE41" s="31">
        <f t="shared" si="13"/>
        <v>6.077348066298343</v>
      </c>
      <c r="AF41" s="31">
        <v>0</v>
      </c>
      <c r="AG41" s="31">
        <f t="shared" si="14"/>
        <v>0</v>
      </c>
      <c r="AH41" s="31">
        <v>82550</v>
      </c>
      <c r="AI41" s="31">
        <f t="shared" si="15"/>
        <v>28.504834254143645</v>
      </c>
      <c r="AJ41" s="31">
        <v>47450</v>
      </c>
      <c r="AK41" s="31">
        <f t="shared" si="16"/>
        <v>16.384668508287294</v>
      </c>
      <c r="AL41" s="31">
        <v>0</v>
      </c>
      <c r="AM41" s="31">
        <f t="shared" si="17"/>
        <v>0</v>
      </c>
      <c r="AN41" s="31">
        <v>0</v>
      </c>
      <c r="AO41" s="31">
        <f t="shared" si="18"/>
        <v>0</v>
      </c>
      <c r="AP41" s="31">
        <v>0</v>
      </c>
      <c r="AQ41" s="31">
        <f t="shared" si="19"/>
        <v>0</v>
      </c>
      <c r="AR41" s="31">
        <v>0</v>
      </c>
      <c r="AS41" s="31">
        <f t="shared" si="20"/>
        <v>0</v>
      </c>
      <c r="AT41" s="31">
        <v>0</v>
      </c>
      <c r="AU41" s="31">
        <f t="shared" si="21"/>
        <v>0</v>
      </c>
      <c r="AV41" s="31">
        <v>0</v>
      </c>
      <c r="AW41" s="31">
        <f t="shared" si="22"/>
        <v>0</v>
      </c>
      <c r="AX41" s="31">
        <v>132848</v>
      </c>
      <c r="AY41" s="31">
        <f t="shared" si="23"/>
        <v>45.87292817679558</v>
      </c>
      <c r="AZ41" s="31">
        <v>398101</v>
      </c>
      <c r="BA41" s="31">
        <f t="shared" si="24"/>
        <v>137.46581491712706</v>
      </c>
      <c r="BB41" s="31">
        <v>10006</v>
      </c>
      <c r="BC41" s="31">
        <f t="shared" si="25"/>
        <v>3.4551104972375692</v>
      </c>
      <c r="BD41" s="31">
        <v>0</v>
      </c>
      <c r="BE41" s="31">
        <f t="shared" si="26"/>
        <v>0</v>
      </c>
      <c r="BF41" s="31">
        <v>0</v>
      </c>
      <c r="BG41" s="31">
        <f t="shared" si="27"/>
        <v>0</v>
      </c>
      <c r="BH41" s="56">
        <f t="shared" si="28"/>
        <v>2915490</v>
      </c>
      <c r="BI41" s="31">
        <f t="shared" si="29"/>
        <v>1006.7299723756906</v>
      </c>
      <c r="BK41" s="28"/>
    </row>
    <row r="42" spans="1:63" ht="13.5">
      <c r="A42" s="21">
        <v>40</v>
      </c>
      <c r="B42" s="51" t="s">
        <v>49</v>
      </c>
      <c r="C42" s="46">
        <v>23984</v>
      </c>
      <c r="D42" s="29">
        <v>395450</v>
      </c>
      <c r="E42" s="29">
        <f t="shared" si="0"/>
        <v>16.48807538358906</v>
      </c>
      <c r="F42" s="29">
        <v>0</v>
      </c>
      <c r="G42" s="29">
        <f t="shared" si="1"/>
        <v>0</v>
      </c>
      <c r="H42" s="29">
        <v>0</v>
      </c>
      <c r="I42" s="29">
        <f t="shared" si="2"/>
        <v>0</v>
      </c>
      <c r="J42" s="29">
        <v>18005</v>
      </c>
      <c r="K42" s="29">
        <f t="shared" si="3"/>
        <v>0.7507088058705804</v>
      </c>
      <c r="L42" s="29">
        <v>678635</v>
      </c>
      <c r="M42" s="29">
        <f t="shared" si="4"/>
        <v>28.295321881254168</v>
      </c>
      <c r="N42" s="29">
        <v>56033</v>
      </c>
      <c r="O42" s="29">
        <f t="shared" si="5"/>
        <v>2.3362658438959305</v>
      </c>
      <c r="P42" s="29">
        <v>0</v>
      </c>
      <c r="Q42" s="29">
        <f t="shared" si="6"/>
        <v>0</v>
      </c>
      <c r="R42" s="29">
        <v>0</v>
      </c>
      <c r="S42" s="29">
        <f t="shared" si="7"/>
        <v>0</v>
      </c>
      <c r="T42" s="29">
        <v>550</v>
      </c>
      <c r="U42" s="29">
        <f t="shared" si="8"/>
        <v>0.022931954636424282</v>
      </c>
      <c r="V42" s="29">
        <v>0</v>
      </c>
      <c r="W42" s="29">
        <f t="shared" si="9"/>
        <v>0</v>
      </c>
      <c r="X42" s="29">
        <v>1062867</v>
      </c>
      <c r="Y42" s="29">
        <f t="shared" si="10"/>
        <v>44.315668779186126</v>
      </c>
      <c r="Z42" s="29">
        <v>58896</v>
      </c>
      <c r="AA42" s="29">
        <f t="shared" si="11"/>
        <v>2.4556370913942627</v>
      </c>
      <c r="AB42" s="29">
        <v>0</v>
      </c>
      <c r="AC42" s="29">
        <f t="shared" si="12"/>
        <v>0</v>
      </c>
      <c r="AD42" s="29">
        <v>0</v>
      </c>
      <c r="AE42" s="29">
        <f t="shared" si="13"/>
        <v>0</v>
      </c>
      <c r="AF42" s="29">
        <v>0</v>
      </c>
      <c r="AG42" s="29">
        <f t="shared" si="14"/>
        <v>0</v>
      </c>
      <c r="AH42" s="29">
        <v>0</v>
      </c>
      <c r="AI42" s="29">
        <f t="shared" si="15"/>
        <v>0</v>
      </c>
      <c r="AJ42" s="29">
        <v>12138</v>
      </c>
      <c r="AK42" s="29">
        <f t="shared" si="16"/>
        <v>0.5060873915943963</v>
      </c>
      <c r="AL42" s="29">
        <v>0</v>
      </c>
      <c r="AM42" s="29">
        <f t="shared" si="17"/>
        <v>0</v>
      </c>
      <c r="AN42" s="29">
        <v>0</v>
      </c>
      <c r="AO42" s="29">
        <f t="shared" si="18"/>
        <v>0</v>
      </c>
      <c r="AP42" s="29">
        <v>0</v>
      </c>
      <c r="AQ42" s="29">
        <f t="shared" si="19"/>
        <v>0</v>
      </c>
      <c r="AR42" s="29">
        <v>0</v>
      </c>
      <c r="AS42" s="29">
        <f t="shared" si="20"/>
        <v>0</v>
      </c>
      <c r="AT42" s="29">
        <v>0</v>
      </c>
      <c r="AU42" s="29">
        <f t="shared" si="21"/>
        <v>0</v>
      </c>
      <c r="AV42" s="29">
        <v>0</v>
      </c>
      <c r="AW42" s="29">
        <f t="shared" si="22"/>
        <v>0</v>
      </c>
      <c r="AX42" s="29">
        <v>694133</v>
      </c>
      <c r="AY42" s="29">
        <f t="shared" si="23"/>
        <v>28.94150266844563</v>
      </c>
      <c r="AZ42" s="29">
        <v>435262</v>
      </c>
      <c r="BA42" s="29">
        <f t="shared" si="24"/>
        <v>18.148015343562374</v>
      </c>
      <c r="BB42" s="29">
        <v>0</v>
      </c>
      <c r="BC42" s="29">
        <f t="shared" si="25"/>
        <v>0</v>
      </c>
      <c r="BD42" s="29">
        <v>0</v>
      </c>
      <c r="BE42" s="29">
        <f t="shared" si="26"/>
        <v>0</v>
      </c>
      <c r="BF42" s="29">
        <v>0</v>
      </c>
      <c r="BG42" s="29">
        <f t="shared" si="27"/>
        <v>0</v>
      </c>
      <c r="BH42" s="57">
        <f t="shared" si="28"/>
        <v>3411969</v>
      </c>
      <c r="BI42" s="29">
        <f t="shared" si="29"/>
        <v>142.26021514342895</v>
      </c>
      <c r="BK42" s="28"/>
    </row>
    <row r="43" spans="1:63" ht="13.5">
      <c r="A43" s="37">
        <v>41</v>
      </c>
      <c r="B43" s="50" t="s">
        <v>50</v>
      </c>
      <c r="C43" s="47">
        <v>1483</v>
      </c>
      <c r="D43" s="33">
        <v>59761</v>
      </c>
      <c r="E43" s="33">
        <f t="shared" si="0"/>
        <v>40.29737019554956</v>
      </c>
      <c r="F43" s="33">
        <v>0</v>
      </c>
      <c r="G43" s="33">
        <f t="shared" si="1"/>
        <v>0</v>
      </c>
      <c r="H43" s="33">
        <v>0</v>
      </c>
      <c r="I43" s="33">
        <f t="shared" si="2"/>
        <v>0</v>
      </c>
      <c r="J43" s="33">
        <v>0</v>
      </c>
      <c r="K43" s="33">
        <f t="shared" si="3"/>
        <v>0</v>
      </c>
      <c r="L43" s="33">
        <v>5943</v>
      </c>
      <c r="M43" s="33">
        <f t="shared" si="4"/>
        <v>4.007417397167903</v>
      </c>
      <c r="N43" s="33">
        <v>0</v>
      </c>
      <c r="O43" s="33">
        <f t="shared" si="5"/>
        <v>0</v>
      </c>
      <c r="P43" s="33">
        <v>3413</v>
      </c>
      <c r="Q43" s="33">
        <f t="shared" si="6"/>
        <v>2.301416048550236</v>
      </c>
      <c r="R43" s="33">
        <v>0</v>
      </c>
      <c r="S43" s="33">
        <f t="shared" si="7"/>
        <v>0</v>
      </c>
      <c r="T43" s="33">
        <v>411</v>
      </c>
      <c r="U43" s="33">
        <f t="shared" si="8"/>
        <v>0.27714093054619016</v>
      </c>
      <c r="V43" s="33">
        <v>0</v>
      </c>
      <c r="W43" s="33">
        <f t="shared" si="9"/>
        <v>0</v>
      </c>
      <c r="X43" s="33">
        <v>89793</v>
      </c>
      <c r="Y43" s="33">
        <f t="shared" si="10"/>
        <v>60.54821308159137</v>
      </c>
      <c r="Z43" s="33">
        <v>1672</v>
      </c>
      <c r="AA43" s="33">
        <f t="shared" si="11"/>
        <v>1.1274443695212408</v>
      </c>
      <c r="AB43" s="33">
        <v>1765</v>
      </c>
      <c r="AC43" s="33">
        <f t="shared" si="12"/>
        <v>1.1901550910316925</v>
      </c>
      <c r="AD43" s="33">
        <v>0</v>
      </c>
      <c r="AE43" s="33">
        <f t="shared" si="13"/>
        <v>0</v>
      </c>
      <c r="AF43" s="33">
        <v>0</v>
      </c>
      <c r="AG43" s="33">
        <f t="shared" si="14"/>
        <v>0</v>
      </c>
      <c r="AH43" s="33">
        <v>0</v>
      </c>
      <c r="AI43" s="33">
        <f t="shared" si="15"/>
        <v>0</v>
      </c>
      <c r="AJ43" s="33">
        <v>0</v>
      </c>
      <c r="AK43" s="33">
        <f t="shared" si="16"/>
        <v>0</v>
      </c>
      <c r="AL43" s="33">
        <v>0</v>
      </c>
      <c r="AM43" s="33">
        <f t="shared" si="17"/>
        <v>0</v>
      </c>
      <c r="AN43" s="33">
        <v>0</v>
      </c>
      <c r="AO43" s="33">
        <f t="shared" si="18"/>
        <v>0</v>
      </c>
      <c r="AP43" s="33">
        <v>0</v>
      </c>
      <c r="AQ43" s="33">
        <f t="shared" si="19"/>
        <v>0</v>
      </c>
      <c r="AR43" s="33">
        <v>0</v>
      </c>
      <c r="AS43" s="33">
        <f t="shared" si="20"/>
        <v>0</v>
      </c>
      <c r="AT43" s="33">
        <v>0</v>
      </c>
      <c r="AU43" s="33">
        <f t="shared" si="21"/>
        <v>0</v>
      </c>
      <c r="AV43" s="33">
        <v>0</v>
      </c>
      <c r="AW43" s="33">
        <f t="shared" si="22"/>
        <v>0</v>
      </c>
      <c r="AX43" s="33">
        <v>130113</v>
      </c>
      <c r="AY43" s="33">
        <f t="shared" si="23"/>
        <v>87.73634524612272</v>
      </c>
      <c r="AZ43" s="33">
        <v>0</v>
      </c>
      <c r="BA43" s="33">
        <f t="shared" si="24"/>
        <v>0</v>
      </c>
      <c r="BB43" s="33">
        <v>0</v>
      </c>
      <c r="BC43" s="33">
        <f t="shared" si="25"/>
        <v>0</v>
      </c>
      <c r="BD43" s="33">
        <v>0</v>
      </c>
      <c r="BE43" s="33">
        <f t="shared" si="26"/>
        <v>0</v>
      </c>
      <c r="BF43" s="33">
        <v>0</v>
      </c>
      <c r="BG43" s="33">
        <f t="shared" si="27"/>
        <v>0</v>
      </c>
      <c r="BH43" s="56">
        <f t="shared" si="28"/>
        <v>292871</v>
      </c>
      <c r="BI43" s="33">
        <f t="shared" si="29"/>
        <v>197.48550236008091</v>
      </c>
      <c r="BK43" s="28"/>
    </row>
    <row r="44" spans="1:63" ht="13.5">
      <c r="A44" s="20">
        <v>42</v>
      </c>
      <c r="B44" s="49" t="s">
        <v>51</v>
      </c>
      <c r="C44" s="47">
        <v>3454</v>
      </c>
      <c r="D44" s="31">
        <v>1680</v>
      </c>
      <c r="E44" s="31">
        <f t="shared" si="0"/>
        <v>0.4863925883034163</v>
      </c>
      <c r="F44" s="31">
        <v>0</v>
      </c>
      <c r="G44" s="31">
        <f t="shared" si="1"/>
        <v>0</v>
      </c>
      <c r="H44" s="31">
        <v>0</v>
      </c>
      <c r="I44" s="31">
        <f t="shared" si="2"/>
        <v>0</v>
      </c>
      <c r="J44" s="31">
        <v>6512</v>
      </c>
      <c r="K44" s="31">
        <f t="shared" si="3"/>
        <v>1.8853503184713376</v>
      </c>
      <c r="L44" s="31">
        <v>85750</v>
      </c>
      <c r="M44" s="31">
        <f t="shared" si="4"/>
        <v>24.82628836132021</v>
      </c>
      <c r="N44" s="31">
        <v>154185</v>
      </c>
      <c r="O44" s="31">
        <f t="shared" si="5"/>
        <v>44.639548349739435</v>
      </c>
      <c r="P44" s="31">
        <v>57590</v>
      </c>
      <c r="Q44" s="31">
        <f t="shared" si="6"/>
        <v>16.67342211928199</v>
      </c>
      <c r="R44" s="31">
        <v>24182</v>
      </c>
      <c r="S44" s="31">
        <f t="shared" si="7"/>
        <v>7.001158077591199</v>
      </c>
      <c r="T44" s="31">
        <v>0</v>
      </c>
      <c r="U44" s="31">
        <f t="shared" si="8"/>
        <v>0</v>
      </c>
      <c r="V44" s="31">
        <v>0</v>
      </c>
      <c r="W44" s="31">
        <f t="shared" si="9"/>
        <v>0</v>
      </c>
      <c r="X44" s="31">
        <v>90095</v>
      </c>
      <c r="Y44" s="31">
        <f t="shared" si="10"/>
        <v>26.0842501447597</v>
      </c>
      <c r="Z44" s="31">
        <v>9497</v>
      </c>
      <c r="AA44" s="31">
        <f t="shared" si="11"/>
        <v>2.7495657209033006</v>
      </c>
      <c r="AB44" s="31">
        <v>134495</v>
      </c>
      <c r="AC44" s="31">
        <f t="shared" si="12"/>
        <v>38.938911407064275</v>
      </c>
      <c r="AD44" s="31">
        <v>654</v>
      </c>
      <c r="AE44" s="31">
        <f t="shared" si="13"/>
        <v>0.18934568616097278</v>
      </c>
      <c r="AF44" s="31">
        <v>0</v>
      </c>
      <c r="AG44" s="31">
        <f t="shared" si="14"/>
        <v>0</v>
      </c>
      <c r="AH44" s="31">
        <v>0</v>
      </c>
      <c r="AI44" s="31">
        <f t="shared" si="15"/>
        <v>0</v>
      </c>
      <c r="AJ44" s="31">
        <v>0</v>
      </c>
      <c r="AK44" s="31">
        <f t="shared" si="16"/>
        <v>0</v>
      </c>
      <c r="AL44" s="31">
        <v>0</v>
      </c>
      <c r="AM44" s="31">
        <f t="shared" si="17"/>
        <v>0</v>
      </c>
      <c r="AN44" s="31">
        <v>0</v>
      </c>
      <c r="AO44" s="31">
        <f t="shared" si="18"/>
        <v>0</v>
      </c>
      <c r="AP44" s="31">
        <v>0</v>
      </c>
      <c r="AQ44" s="31">
        <f t="shared" si="19"/>
        <v>0</v>
      </c>
      <c r="AR44" s="31">
        <v>6417</v>
      </c>
      <c r="AS44" s="31">
        <f t="shared" si="20"/>
        <v>1.8578459756803707</v>
      </c>
      <c r="AT44" s="31">
        <v>0</v>
      </c>
      <c r="AU44" s="31">
        <f t="shared" si="21"/>
        <v>0</v>
      </c>
      <c r="AV44" s="31">
        <v>0</v>
      </c>
      <c r="AW44" s="31">
        <f t="shared" si="22"/>
        <v>0</v>
      </c>
      <c r="AX44" s="31">
        <v>196497</v>
      </c>
      <c r="AY44" s="31">
        <f t="shared" si="23"/>
        <v>56.88969310943833</v>
      </c>
      <c r="AZ44" s="31">
        <v>9815</v>
      </c>
      <c r="BA44" s="31">
        <f t="shared" si="24"/>
        <v>2.84163288940359</v>
      </c>
      <c r="BB44" s="31">
        <v>0</v>
      </c>
      <c r="BC44" s="31">
        <f t="shared" si="25"/>
        <v>0</v>
      </c>
      <c r="BD44" s="31">
        <v>0</v>
      </c>
      <c r="BE44" s="31">
        <f t="shared" si="26"/>
        <v>0</v>
      </c>
      <c r="BF44" s="31">
        <v>0</v>
      </c>
      <c r="BG44" s="31">
        <f t="shared" si="27"/>
        <v>0</v>
      </c>
      <c r="BH44" s="56">
        <f t="shared" si="28"/>
        <v>777369</v>
      </c>
      <c r="BI44" s="31">
        <f t="shared" si="29"/>
        <v>225.06340474811813</v>
      </c>
      <c r="BK44" s="28"/>
    </row>
    <row r="45" spans="1:63" ht="13.5">
      <c r="A45" s="20">
        <v>43</v>
      </c>
      <c r="B45" s="49" t="s">
        <v>52</v>
      </c>
      <c r="C45" s="47">
        <v>4344</v>
      </c>
      <c r="D45" s="31">
        <v>175499</v>
      </c>
      <c r="E45" s="31">
        <f t="shared" si="0"/>
        <v>40.400322283609576</v>
      </c>
      <c r="F45" s="31">
        <v>0</v>
      </c>
      <c r="G45" s="31">
        <f t="shared" si="1"/>
        <v>0</v>
      </c>
      <c r="H45" s="31">
        <v>0</v>
      </c>
      <c r="I45" s="31">
        <f t="shared" si="2"/>
        <v>0</v>
      </c>
      <c r="J45" s="31">
        <v>0</v>
      </c>
      <c r="K45" s="31">
        <f t="shared" si="3"/>
        <v>0</v>
      </c>
      <c r="L45" s="31">
        <v>27379</v>
      </c>
      <c r="M45" s="31">
        <f t="shared" si="4"/>
        <v>6.302716390423573</v>
      </c>
      <c r="N45" s="31">
        <v>96771</v>
      </c>
      <c r="O45" s="31">
        <f t="shared" si="5"/>
        <v>22.27693370165746</v>
      </c>
      <c r="P45" s="31">
        <v>44335</v>
      </c>
      <c r="Q45" s="31">
        <f t="shared" si="6"/>
        <v>10.206031307550644</v>
      </c>
      <c r="R45" s="31">
        <v>17214</v>
      </c>
      <c r="S45" s="31">
        <f t="shared" si="7"/>
        <v>3.962707182320442</v>
      </c>
      <c r="T45" s="31">
        <v>3399</v>
      </c>
      <c r="U45" s="31">
        <f t="shared" si="8"/>
        <v>0.7824585635359116</v>
      </c>
      <c r="V45" s="31">
        <v>0</v>
      </c>
      <c r="W45" s="31">
        <f t="shared" si="9"/>
        <v>0</v>
      </c>
      <c r="X45" s="31">
        <v>295668</v>
      </c>
      <c r="Y45" s="31">
        <f t="shared" si="10"/>
        <v>68.06353591160222</v>
      </c>
      <c r="Z45" s="31">
        <v>8409</v>
      </c>
      <c r="AA45" s="31">
        <f t="shared" si="11"/>
        <v>1.9357734806629834</v>
      </c>
      <c r="AB45" s="31">
        <v>0</v>
      </c>
      <c r="AC45" s="31">
        <f t="shared" si="12"/>
        <v>0</v>
      </c>
      <c r="AD45" s="31">
        <v>900</v>
      </c>
      <c r="AE45" s="31">
        <f t="shared" si="13"/>
        <v>0.20718232044198895</v>
      </c>
      <c r="AF45" s="31">
        <v>0</v>
      </c>
      <c r="AG45" s="31">
        <f t="shared" si="14"/>
        <v>0</v>
      </c>
      <c r="AH45" s="31">
        <v>0</v>
      </c>
      <c r="AI45" s="31">
        <f t="shared" si="15"/>
        <v>0</v>
      </c>
      <c r="AJ45" s="31">
        <v>0</v>
      </c>
      <c r="AK45" s="31">
        <f t="shared" si="16"/>
        <v>0</v>
      </c>
      <c r="AL45" s="31">
        <v>0</v>
      </c>
      <c r="AM45" s="31">
        <f t="shared" si="17"/>
        <v>0</v>
      </c>
      <c r="AN45" s="31">
        <v>0</v>
      </c>
      <c r="AO45" s="31">
        <f t="shared" si="18"/>
        <v>0</v>
      </c>
      <c r="AP45" s="31">
        <v>0</v>
      </c>
      <c r="AQ45" s="31">
        <f t="shared" si="19"/>
        <v>0</v>
      </c>
      <c r="AR45" s="31">
        <v>0</v>
      </c>
      <c r="AS45" s="31">
        <f t="shared" si="20"/>
        <v>0</v>
      </c>
      <c r="AT45" s="31">
        <v>0</v>
      </c>
      <c r="AU45" s="31">
        <f t="shared" si="21"/>
        <v>0</v>
      </c>
      <c r="AV45" s="31">
        <v>0</v>
      </c>
      <c r="AW45" s="31">
        <f t="shared" si="22"/>
        <v>0</v>
      </c>
      <c r="AX45" s="31">
        <v>312184</v>
      </c>
      <c r="AY45" s="31">
        <f t="shared" si="23"/>
        <v>71.86556169429097</v>
      </c>
      <c r="AZ45" s="31">
        <v>581766</v>
      </c>
      <c r="BA45" s="31">
        <f t="shared" si="24"/>
        <v>133.92403314917127</v>
      </c>
      <c r="BB45" s="31">
        <v>0</v>
      </c>
      <c r="BC45" s="31">
        <f t="shared" si="25"/>
        <v>0</v>
      </c>
      <c r="BD45" s="31">
        <v>0</v>
      </c>
      <c r="BE45" s="31">
        <f t="shared" si="26"/>
        <v>0</v>
      </c>
      <c r="BF45" s="31">
        <v>0</v>
      </c>
      <c r="BG45" s="31">
        <f t="shared" si="27"/>
        <v>0</v>
      </c>
      <c r="BH45" s="56">
        <f t="shared" si="28"/>
        <v>1563524</v>
      </c>
      <c r="BI45" s="31">
        <f t="shared" si="29"/>
        <v>359.92725598526704</v>
      </c>
      <c r="BK45" s="28"/>
    </row>
    <row r="46" spans="1:63" ht="13.5">
      <c r="A46" s="20">
        <v>44</v>
      </c>
      <c r="B46" s="49" t="s">
        <v>136</v>
      </c>
      <c r="C46" s="47">
        <v>6702</v>
      </c>
      <c r="D46" s="31">
        <v>40487</v>
      </c>
      <c r="E46" s="31">
        <f t="shared" si="0"/>
        <v>6.041032527603701</v>
      </c>
      <c r="F46" s="31">
        <v>0</v>
      </c>
      <c r="G46" s="31">
        <f t="shared" si="1"/>
        <v>0</v>
      </c>
      <c r="H46" s="31">
        <v>0</v>
      </c>
      <c r="I46" s="31">
        <f t="shared" si="2"/>
        <v>0</v>
      </c>
      <c r="J46" s="31">
        <v>0</v>
      </c>
      <c r="K46" s="31">
        <f t="shared" si="3"/>
        <v>0</v>
      </c>
      <c r="L46" s="31">
        <v>138526</v>
      </c>
      <c r="M46" s="31">
        <f t="shared" si="4"/>
        <v>20.669352432109818</v>
      </c>
      <c r="N46" s="31">
        <v>2002637</v>
      </c>
      <c r="O46" s="31">
        <f t="shared" si="5"/>
        <v>298.81184720978814</v>
      </c>
      <c r="P46" s="31">
        <v>132734</v>
      </c>
      <c r="Q46" s="31">
        <f t="shared" si="6"/>
        <v>19.805132796180246</v>
      </c>
      <c r="R46" s="31">
        <v>3361</v>
      </c>
      <c r="S46" s="31">
        <f t="shared" si="7"/>
        <v>0.5014920919128618</v>
      </c>
      <c r="T46" s="31">
        <v>1487</v>
      </c>
      <c r="U46" s="31">
        <f t="shared" si="8"/>
        <v>0.22187406744255447</v>
      </c>
      <c r="V46" s="31">
        <v>0</v>
      </c>
      <c r="W46" s="31">
        <f t="shared" si="9"/>
        <v>0</v>
      </c>
      <c r="X46" s="31">
        <v>151288</v>
      </c>
      <c r="Y46" s="31">
        <f t="shared" si="10"/>
        <v>22.573560131304088</v>
      </c>
      <c r="Z46" s="31">
        <v>20879</v>
      </c>
      <c r="AA46" s="31">
        <f t="shared" si="11"/>
        <v>3.11533870486422</v>
      </c>
      <c r="AB46" s="31">
        <v>0</v>
      </c>
      <c r="AC46" s="31">
        <f t="shared" si="12"/>
        <v>0</v>
      </c>
      <c r="AD46" s="31">
        <v>0</v>
      </c>
      <c r="AE46" s="31">
        <f t="shared" si="13"/>
        <v>0</v>
      </c>
      <c r="AF46" s="31">
        <v>0</v>
      </c>
      <c r="AG46" s="31">
        <f t="shared" si="14"/>
        <v>0</v>
      </c>
      <c r="AH46" s="31">
        <v>0</v>
      </c>
      <c r="AI46" s="31">
        <f t="shared" si="15"/>
        <v>0</v>
      </c>
      <c r="AJ46" s="31">
        <v>0</v>
      </c>
      <c r="AK46" s="31">
        <f t="shared" si="16"/>
        <v>0</v>
      </c>
      <c r="AL46" s="31">
        <v>0</v>
      </c>
      <c r="AM46" s="31">
        <f t="shared" si="17"/>
        <v>0</v>
      </c>
      <c r="AN46" s="31">
        <v>0</v>
      </c>
      <c r="AO46" s="31">
        <f t="shared" si="18"/>
        <v>0</v>
      </c>
      <c r="AP46" s="31">
        <v>0</v>
      </c>
      <c r="AQ46" s="31">
        <f t="shared" si="19"/>
        <v>0</v>
      </c>
      <c r="AR46" s="31">
        <v>1000</v>
      </c>
      <c r="AS46" s="31">
        <f t="shared" si="20"/>
        <v>0.14920919128618323</v>
      </c>
      <c r="AT46" s="31">
        <v>0</v>
      </c>
      <c r="AU46" s="31">
        <f t="shared" si="21"/>
        <v>0</v>
      </c>
      <c r="AV46" s="31">
        <v>0</v>
      </c>
      <c r="AW46" s="31">
        <f t="shared" si="22"/>
        <v>0</v>
      </c>
      <c r="AX46" s="31">
        <v>51518</v>
      </c>
      <c r="AY46" s="31">
        <f t="shared" si="23"/>
        <v>7.686959116681588</v>
      </c>
      <c r="AZ46" s="31">
        <v>0</v>
      </c>
      <c r="BA46" s="31">
        <f t="shared" si="24"/>
        <v>0</v>
      </c>
      <c r="BB46" s="31">
        <v>0</v>
      </c>
      <c r="BC46" s="31">
        <f t="shared" si="25"/>
        <v>0</v>
      </c>
      <c r="BD46" s="31">
        <v>0</v>
      </c>
      <c r="BE46" s="31">
        <f t="shared" si="26"/>
        <v>0</v>
      </c>
      <c r="BF46" s="31">
        <v>0</v>
      </c>
      <c r="BG46" s="31">
        <f t="shared" si="27"/>
        <v>0</v>
      </c>
      <c r="BH46" s="56">
        <f t="shared" si="28"/>
        <v>2543917</v>
      </c>
      <c r="BI46" s="31">
        <f t="shared" si="29"/>
        <v>379.5757982691734</v>
      </c>
      <c r="BK46" s="28"/>
    </row>
    <row r="47" spans="1:63" ht="13.5">
      <c r="A47" s="21">
        <v>45</v>
      </c>
      <c r="B47" s="51" t="s">
        <v>85</v>
      </c>
      <c r="C47" s="46">
        <v>9708</v>
      </c>
      <c r="D47" s="29">
        <v>638369</v>
      </c>
      <c r="E47" s="29">
        <f t="shared" si="0"/>
        <v>65.75700453234445</v>
      </c>
      <c r="F47" s="29">
        <v>0</v>
      </c>
      <c r="G47" s="29">
        <f t="shared" si="1"/>
        <v>0</v>
      </c>
      <c r="H47" s="29">
        <v>0</v>
      </c>
      <c r="I47" s="29">
        <f t="shared" si="2"/>
        <v>0</v>
      </c>
      <c r="J47" s="29">
        <v>0</v>
      </c>
      <c r="K47" s="29">
        <f t="shared" si="3"/>
        <v>0</v>
      </c>
      <c r="L47" s="29">
        <v>28646</v>
      </c>
      <c r="M47" s="29">
        <f t="shared" si="4"/>
        <v>2.950762257931603</v>
      </c>
      <c r="N47" s="29">
        <v>1847799</v>
      </c>
      <c r="O47" s="29">
        <f t="shared" si="5"/>
        <v>190.33776266996293</v>
      </c>
      <c r="P47" s="29">
        <v>231718</v>
      </c>
      <c r="Q47" s="29">
        <f t="shared" si="6"/>
        <v>23.868768026370002</v>
      </c>
      <c r="R47" s="29">
        <v>0</v>
      </c>
      <c r="S47" s="29">
        <f t="shared" si="7"/>
        <v>0</v>
      </c>
      <c r="T47" s="29">
        <v>-1500</v>
      </c>
      <c r="U47" s="29">
        <f t="shared" si="8"/>
        <v>-0.15451174289245984</v>
      </c>
      <c r="V47" s="29">
        <v>0</v>
      </c>
      <c r="W47" s="29">
        <f t="shared" si="9"/>
        <v>0</v>
      </c>
      <c r="X47" s="29">
        <v>440855</v>
      </c>
      <c r="Y47" s="29">
        <f t="shared" si="10"/>
        <v>45.41151627523692</v>
      </c>
      <c r="Z47" s="29">
        <v>239915</v>
      </c>
      <c r="AA47" s="29">
        <f t="shared" si="11"/>
        <v>24.713123197363</v>
      </c>
      <c r="AB47" s="29">
        <v>0</v>
      </c>
      <c r="AC47" s="29">
        <f t="shared" si="12"/>
        <v>0</v>
      </c>
      <c r="AD47" s="29">
        <v>0</v>
      </c>
      <c r="AE47" s="29">
        <f t="shared" si="13"/>
        <v>0</v>
      </c>
      <c r="AF47" s="29">
        <v>0</v>
      </c>
      <c r="AG47" s="29">
        <f t="shared" si="14"/>
        <v>0</v>
      </c>
      <c r="AH47" s="29">
        <v>17197</v>
      </c>
      <c r="AI47" s="29">
        <f t="shared" si="15"/>
        <v>1.7714256283477545</v>
      </c>
      <c r="AJ47" s="29">
        <v>3450</v>
      </c>
      <c r="AK47" s="29">
        <f t="shared" si="16"/>
        <v>0.3553770086526576</v>
      </c>
      <c r="AL47" s="29">
        <v>0</v>
      </c>
      <c r="AM47" s="29">
        <f t="shared" si="17"/>
        <v>0</v>
      </c>
      <c r="AN47" s="29">
        <v>0</v>
      </c>
      <c r="AO47" s="29">
        <f t="shared" si="18"/>
        <v>0</v>
      </c>
      <c r="AP47" s="29">
        <v>0</v>
      </c>
      <c r="AQ47" s="29">
        <f t="shared" si="19"/>
        <v>0</v>
      </c>
      <c r="AR47" s="29">
        <v>0</v>
      </c>
      <c r="AS47" s="29">
        <f t="shared" si="20"/>
        <v>0</v>
      </c>
      <c r="AT47" s="29">
        <v>0</v>
      </c>
      <c r="AU47" s="29">
        <f t="shared" si="21"/>
        <v>0</v>
      </c>
      <c r="AV47" s="29">
        <v>31415</v>
      </c>
      <c r="AW47" s="29">
        <f t="shared" si="22"/>
        <v>3.235990935311084</v>
      </c>
      <c r="AX47" s="29">
        <v>738505</v>
      </c>
      <c r="AY47" s="29">
        <f t="shared" si="23"/>
        <v>76.07179645653069</v>
      </c>
      <c r="AZ47" s="29">
        <v>-74992</v>
      </c>
      <c r="BA47" s="29">
        <f t="shared" si="24"/>
        <v>-7.724763081994231</v>
      </c>
      <c r="BB47" s="29">
        <v>0</v>
      </c>
      <c r="BC47" s="29">
        <f t="shared" si="25"/>
        <v>0</v>
      </c>
      <c r="BD47" s="29">
        <v>0</v>
      </c>
      <c r="BE47" s="29">
        <f t="shared" si="26"/>
        <v>0</v>
      </c>
      <c r="BF47" s="29">
        <v>0</v>
      </c>
      <c r="BG47" s="29">
        <f t="shared" si="27"/>
        <v>0</v>
      </c>
      <c r="BH47" s="57">
        <f t="shared" si="28"/>
        <v>4141377</v>
      </c>
      <c r="BI47" s="29">
        <f t="shared" si="29"/>
        <v>426.5942521631644</v>
      </c>
      <c r="BK47" s="28"/>
    </row>
    <row r="48" spans="1:63" ht="13.5">
      <c r="A48" s="37">
        <v>46</v>
      </c>
      <c r="B48" s="50" t="s">
        <v>53</v>
      </c>
      <c r="C48" s="47">
        <v>792</v>
      </c>
      <c r="D48" s="33">
        <v>28122</v>
      </c>
      <c r="E48" s="33">
        <f t="shared" si="0"/>
        <v>35.50757575757576</v>
      </c>
      <c r="F48" s="33">
        <v>0</v>
      </c>
      <c r="G48" s="33">
        <f t="shared" si="1"/>
        <v>0</v>
      </c>
      <c r="H48" s="33">
        <v>0</v>
      </c>
      <c r="I48" s="33">
        <f t="shared" si="2"/>
        <v>0</v>
      </c>
      <c r="J48" s="33">
        <v>711</v>
      </c>
      <c r="K48" s="33">
        <f t="shared" si="3"/>
        <v>0.8977272727272727</v>
      </c>
      <c r="L48" s="33">
        <v>0</v>
      </c>
      <c r="M48" s="33">
        <f t="shared" si="4"/>
        <v>0</v>
      </c>
      <c r="N48" s="33">
        <v>156064</v>
      </c>
      <c r="O48" s="33">
        <f t="shared" si="5"/>
        <v>197.05050505050505</v>
      </c>
      <c r="P48" s="33">
        <v>13693</v>
      </c>
      <c r="Q48" s="33">
        <f t="shared" si="6"/>
        <v>17.289141414141415</v>
      </c>
      <c r="R48" s="33">
        <v>0</v>
      </c>
      <c r="S48" s="33">
        <f t="shared" si="7"/>
        <v>0</v>
      </c>
      <c r="T48" s="33">
        <v>205</v>
      </c>
      <c r="U48" s="33">
        <f t="shared" si="8"/>
        <v>0.2588383838383838</v>
      </c>
      <c r="V48" s="33">
        <v>0</v>
      </c>
      <c r="W48" s="33">
        <f t="shared" si="9"/>
        <v>0</v>
      </c>
      <c r="X48" s="33">
        <v>44257</v>
      </c>
      <c r="Y48" s="33">
        <f t="shared" si="10"/>
        <v>55.880050505050505</v>
      </c>
      <c r="Z48" s="33">
        <v>9122</v>
      </c>
      <c r="AA48" s="33">
        <f t="shared" si="11"/>
        <v>11.517676767676768</v>
      </c>
      <c r="AB48" s="33">
        <v>1641</v>
      </c>
      <c r="AC48" s="33">
        <f t="shared" si="12"/>
        <v>2.071969696969697</v>
      </c>
      <c r="AD48" s="33">
        <v>0</v>
      </c>
      <c r="AE48" s="33">
        <f t="shared" si="13"/>
        <v>0</v>
      </c>
      <c r="AF48" s="33">
        <v>0</v>
      </c>
      <c r="AG48" s="33">
        <f t="shared" si="14"/>
        <v>0</v>
      </c>
      <c r="AH48" s="33">
        <v>24227</v>
      </c>
      <c r="AI48" s="33">
        <f t="shared" si="15"/>
        <v>30.589646464646464</v>
      </c>
      <c r="AJ48" s="33">
        <v>821</v>
      </c>
      <c r="AK48" s="33">
        <f t="shared" si="16"/>
        <v>1.0366161616161615</v>
      </c>
      <c r="AL48" s="33">
        <v>0</v>
      </c>
      <c r="AM48" s="33">
        <f t="shared" si="17"/>
        <v>0</v>
      </c>
      <c r="AN48" s="33">
        <v>0</v>
      </c>
      <c r="AO48" s="33">
        <f t="shared" si="18"/>
        <v>0</v>
      </c>
      <c r="AP48" s="33">
        <v>0</v>
      </c>
      <c r="AQ48" s="33">
        <f t="shared" si="19"/>
        <v>0</v>
      </c>
      <c r="AR48" s="33">
        <v>0</v>
      </c>
      <c r="AS48" s="33">
        <f t="shared" si="20"/>
        <v>0</v>
      </c>
      <c r="AT48" s="33">
        <v>0</v>
      </c>
      <c r="AU48" s="33">
        <f t="shared" si="21"/>
        <v>0</v>
      </c>
      <c r="AV48" s="33">
        <v>0</v>
      </c>
      <c r="AW48" s="33">
        <f t="shared" si="22"/>
        <v>0</v>
      </c>
      <c r="AX48" s="33">
        <v>54711</v>
      </c>
      <c r="AY48" s="33">
        <f t="shared" si="23"/>
        <v>69.07954545454545</v>
      </c>
      <c r="AZ48" s="33">
        <v>128149</v>
      </c>
      <c r="BA48" s="33">
        <f t="shared" si="24"/>
        <v>161.80429292929293</v>
      </c>
      <c r="BB48" s="33">
        <v>0</v>
      </c>
      <c r="BC48" s="33">
        <f t="shared" si="25"/>
        <v>0</v>
      </c>
      <c r="BD48" s="33">
        <v>0</v>
      </c>
      <c r="BE48" s="33">
        <f t="shared" si="26"/>
        <v>0</v>
      </c>
      <c r="BF48" s="33">
        <v>0</v>
      </c>
      <c r="BG48" s="33">
        <f t="shared" si="27"/>
        <v>0</v>
      </c>
      <c r="BH48" s="56">
        <f t="shared" si="28"/>
        <v>461723</v>
      </c>
      <c r="BI48" s="33">
        <f t="shared" si="29"/>
        <v>582.9835858585859</v>
      </c>
      <c r="BK48" s="28"/>
    </row>
    <row r="49" spans="1:63" ht="13.5">
      <c r="A49" s="20">
        <v>47</v>
      </c>
      <c r="B49" s="49" t="s">
        <v>54</v>
      </c>
      <c r="C49" s="47">
        <v>3755</v>
      </c>
      <c r="D49" s="31">
        <v>84566</v>
      </c>
      <c r="E49" s="31">
        <f t="shared" si="0"/>
        <v>22.520905459387482</v>
      </c>
      <c r="F49" s="31">
        <v>0</v>
      </c>
      <c r="G49" s="31">
        <f t="shared" si="1"/>
        <v>0</v>
      </c>
      <c r="H49" s="31">
        <v>0</v>
      </c>
      <c r="I49" s="31">
        <f t="shared" si="2"/>
        <v>0</v>
      </c>
      <c r="J49" s="31">
        <v>0</v>
      </c>
      <c r="K49" s="31">
        <f t="shared" si="3"/>
        <v>0</v>
      </c>
      <c r="L49" s="31">
        <v>101059</v>
      </c>
      <c r="M49" s="31">
        <f t="shared" si="4"/>
        <v>26.91318242343542</v>
      </c>
      <c r="N49" s="31">
        <v>800511</v>
      </c>
      <c r="O49" s="31">
        <f t="shared" si="5"/>
        <v>213.18535286284953</v>
      </c>
      <c r="P49" s="31">
        <v>91899</v>
      </c>
      <c r="Q49" s="31">
        <f t="shared" si="6"/>
        <v>24.47376830892144</v>
      </c>
      <c r="R49" s="31">
        <v>28434</v>
      </c>
      <c r="S49" s="31">
        <f t="shared" si="7"/>
        <v>7.5723035952063915</v>
      </c>
      <c r="T49" s="31">
        <v>175</v>
      </c>
      <c r="U49" s="31">
        <f t="shared" si="8"/>
        <v>0.04660452729693742</v>
      </c>
      <c r="V49" s="31">
        <v>0</v>
      </c>
      <c r="W49" s="31">
        <f t="shared" si="9"/>
        <v>0</v>
      </c>
      <c r="X49" s="31">
        <v>57788</v>
      </c>
      <c r="Y49" s="31">
        <f t="shared" si="10"/>
        <v>15.389613848202396</v>
      </c>
      <c r="Z49" s="31">
        <v>85372</v>
      </c>
      <c r="AA49" s="31">
        <f t="shared" si="11"/>
        <v>22.73555259653795</v>
      </c>
      <c r="AB49" s="31">
        <v>0</v>
      </c>
      <c r="AC49" s="31">
        <f t="shared" si="12"/>
        <v>0</v>
      </c>
      <c r="AD49" s="31">
        <v>0</v>
      </c>
      <c r="AE49" s="31">
        <f t="shared" si="13"/>
        <v>0</v>
      </c>
      <c r="AF49" s="31">
        <v>0</v>
      </c>
      <c r="AG49" s="31">
        <f t="shared" si="14"/>
        <v>0</v>
      </c>
      <c r="AH49" s="31">
        <v>0</v>
      </c>
      <c r="AI49" s="31">
        <f t="shared" si="15"/>
        <v>0</v>
      </c>
      <c r="AJ49" s="31">
        <v>0</v>
      </c>
      <c r="AK49" s="31">
        <f t="shared" si="16"/>
        <v>0</v>
      </c>
      <c r="AL49" s="31">
        <v>0</v>
      </c>
      <c r="AM49" s="31">
        <f t="shared" si="17"/>
        <v>0</v>
      </c>
      <c r="AN49" s="31">
        <v>0</v>
      </c>
      <c r="AO49" s="31">
        <f t="shared" si="18"/>
        <v>0</v>
      </c>
      <c r="AP49" s="31">
        <v>0</v>
      </c>
      <c r="AQ49" s="31">
        <f t="shared" si="19"/>
        <v>0</v>
      </c>
      <c r="AR49" s="31">
        <v>0</v>
      </c>
      <c r="AS49" s="31">
        <f t="shared" si="20"/>
        <v>0</v>
      </c>
      <c r="AT49" s="31">
        <v>0</v>
      </c>
      <c r="AU49" s="31">
        <f t="shared" si="21"/>
        <v>0</v>
      </c>
      <c r="AV49" s="31">
        <v>0</v>
      </c>
      <c r="AW49" s="31">
        <f t="shared" si="22"/>
        <v>0</v>
      </c>
      <c r="AX49" s="31">
        <v>135079</v>
      </c>
      <c r="AY49" s="31">
        <f t="shared" si="23"/>
        <v>35.97310252996005</v>
      </c>
      <c r="AZ49" s="31">
        <v>0</v>
      </c>
      <c r="BA49" s="31">
        <f t="shared" si="24"/>
        <v>0</v>
      </c>
      <c r="BB49" s="31">
        <v>0</v>
      </c>
      <c r="BC49" s="31">
        <f t="shared" si="25"/>
        <v>0</v>
      </c>
      <c r="BD49" s="31">
        <v>0</v>
      </c>
      <c r="BE49" s="31">
        <f t="shared" si="26"/>
        <v>0</v>
      </c>
      <c r="BF49" s="31">
        <v>0</v>
      </c>
      <c r="BG49" s="31">
        <f t="shared" si="27"/>
        <v>0</v>
      </c>
      <c r="BH49" s="56">
        <f t="shared" si="28"/>
        <v>1384883</v>
      </c>
      <c r="BI49" s="31">
        <f t="shared" si="29"/>
        <v>368.8103861517976</v>
      </c>
      <c r="BK49" s="28"/>
    </row>
    <row r="50" spans="1:63" ht="13.5">
      <c r="A50" s="20">
        <v>48</v>
      </c>
      <c r="B50" s="49" t="s">
        <v>55</v>
      </c>
      <c r="C50" s="47">
        <v>6038</v>
      </c>
      <c r="D50" s="31">
        <v>179367</v>
      </c>
      <c r="E50" s="31">
        <f t="shared" si="0"/>
        <v>29.706359721762173</v>
      </c>
      <c r="F50" s="31">
        <v>0</v>
      </c>
      <c r="G50" s="31">
        <f t="shared" si="1"/>
        <v>0</v>
      </c>
      <c r="H50" s="31">
        <v>0</v>
      </c>
      <c r="I50" s="31">
        <f t="shared" si="2"/>
        <v>0</v>
      </c>
      <c r="J50" s="31">
        <v>2262</v>
      </c>
      <c r="K50" s="31">
        <f t="shared" si="3"/>
        <v>0.3746273600529977</v>
      </c>
      <c r="L50" s="31">
        <v>37314</v>
      </c>
      <c r="M50" s="31">
        <f t="shared" si="4"/>
        <v>6.179860881086452</v>
      </c>
      <c r="N50" s="31">
        <v>1336467</v>
      </c>
      <c r="O50" s="31">
        <f t="shared" si="5"/>
        <v>221.34266313348792</v>
      </c>
      <c r="P50" s="31">
        <v>172186</v>
      </c>
      <c r="Q50" s="31">
        <f t="shared" si="6"/>
        <v>28.517058628684996</v>
      </c>
      <c r="R50" s="31">
        <v>21027</v>
      </c>
      <c r="S50" s="31">
        <f t="shared" si="7"/>
        <v>3.4824445180523353</v>
      </c>
      <c r="T50" s="31">
        <v>2657</v>
      </c>
      <c r="U50" s="31">
        <f t="shared" si="8"/>
        <v>0.4400463729711825</v>
      </c>
      <c r="V50" s="31">
        <v>0</v>
      </c>
      <c r="W50" s="31">
        <f t="shared" si="9"/>
        <v>0</v>
      </c>
      <c r="X50" s="31">
        <v>385066</v>
      </c>
      <c r="Y50" s="31">
        <f t="shared" si="10"/>
        <v>63.77376614773104</v>
      </c>
      <c r="Z50" s="31">
        <v>78200</v>
      </c>
      <c r="AA50" s="31">
        <f t="shared" si="11"/>
        <v>12.951308380258364</v>
      </c>
      <c r="AB50" s="31">
        <v>0</v>
      </c>
      <c r="AC50" s="31">
        <f t="shared" si="12"/>
        <v>0</v>
      </c>
      <c r="AD50" s="31">
        <v>0</v>
      </c>
      <c r="AE50" s="31">
        <f t="shared" si="13"/>
        <v>0</v>
      </c>
      <c r="AF50" s="31">
        <v>0</v>
      </c>
      <c r="AG50" s="31">
        <f t="shared" si="14"/>
        <v>0</v>
      </c>
      <c r="AH50" s="31">
        <v>0</v>
      </c>
      <c r="AI50" s="31">
        <f t="shared" si="15"/>
        <v>0</v>
      </c>
      <c r="AJ50" s="31">
        <v>0</v>
      </c>
      <c r="AK50" s="31">
        <f t="shared" si="16"/>
        <v>0</v>
      </c>
      <c r="AL50" s="31">
        <v>0</v>
      </c>
      <c r="AM50" s="31">
        <f t="shared" si="17"/>
        <v>0</v>
      </c>
      <c r="AN50" s="31">
        <v>0</v>
      </c>
      <c r="AO50" s="31">
        <f t="shared" si="18"/>
        <v>0</v>
      </c>
      <c r="AP50" s="31">
        <v>0</v>
      </c>
      <c r="AQ50" s="31">
        <f t="shared" si="19"/>
        <v>0</v>
      </c>
      <c r="AR50" s="31">
        <v>0</v>
      </c>
      <c r="AS50" s="31">
        <f t="shared" si="20"/>
        <v>0</v>
      </c>
      <c r="AT50" s="31">
        <v>0</v>
      </c>
      <c r="AU50" s="31">
        <f t="shared" si="21"/>
        <v>0</v>
      </c>
      <c r="AV50" s="31">
        <v>0</v>
      </c>
      <c r="AW50" s="31">
        <f t="shared" si="22"/>
        <v>0</v>
      </c>
      <c r="AX50" s="31">
        <v>273297</v>
      </c>
      <c r="AY50" s="31">
        <f t="shared" si="23"/>
        <v>45.2628353759523</v>
      </c>
      <c r="AZ50" s="31">
        <v>0</v>
      </c>
      <c r="BA50" s="31">
        <f t="shared" si="24"/>
        <v>0</v>
      </c>
      <c r="BB50" s="31">
        <v>0</v>
      </c>
      <c r="BC50" s="31">
        <f t="shared" si="25"/>
        <v>0</v>
      </c>
      <c r="BD50" s="31">
        <v>0</v>
      </c>
      <c r="BE50" s="31">
        <f t="shared" si="26"/>
        <v>0</v>
      </c>
      <c r="BF50" s="31">
        <v>0</v>
      </c>
      <c r="BG50" s="31">
        <f t="shared" si="27"/>
        <v>0</v>
      </c>
      <c r="BH50" s="56">
        <f t="shared" si="28"/>
        <v>2487843</v>
      </c>
      <c r="BI50" s="31">
        <f t="shared" si="29"/>
        <v>412.0309705200398</v>
      </c>
      <c r="BK50" s="28"/>
    </row>
    <row r="51" spans="1:63" ht="13.5">
      <c r="A51" s="20">
        <v>49</v>
      </c>
      <c r="B51" s="49" t="s">
        <v>56</v>
      </c>
      <c r="C51" s="47">
        <v>14788</v>
      </c>
      <c r="D51" s="31">
        <v>207335</v>
      </c>
      <c r="E51" s="31">
        <f t="shared" si="0"/>
        <v>14.020489586150934</v>
      </c>
      <c r="F51" s="31">
        <v>0</v>
      </c>
      <c r="G51" s="31">
        <f t="shared" si="1"/>
        <v>0</v>
      </c>
      <c r="H51" s="31">
        <v>0</v>
      </c>
      <c r="I51" s="31">
        <f t="shared" si="2"/>
        <v>0</v>
      </c>
      <c r="J51" s="31">
        <v>0</v>
      </c>
      <c r="K51" s="31">
        <f t="shared" si="3"/>
        <v>0</v>
      </c>
      <c r="L51" s="31">
        <v>1080513</v>
      </c>
      <c r="M51" s="31">
        <f t="shared" si="4"/>
        <v>73.06687855017582</v>
      </c>
      <c r="N51" s="31">
        <v>0</v>
      </c>
      <c r="O51" s="31">
        <f t="shared" si="5"/>
        <v>0</v>
      </c>
      <c r="P51" s="31">
        <v>0</v>
      </c>
      <c r="Q51" s="31">
        <f t="shared" si="6"/>
        <v>0</v>
      </c>
      <c r="R51" s="31">
        <v>0</v>
      </c>
      <c r="S51" s="31">
        <f t="shared" si="7"/>
        <v>0</v>
      </c>
      <c r="T51" s="31">
        <v>0</v>
      </c>
      <c r="U51" s="31">
        <f t="shared" si="8"/>
        <v>0</v>
      </c>
      <c r="V51" s="31">
        <v>0</v>
      </c>
      <c r="W51" s="31">
        <f t="shared" si="9"/>
        <v>0</v>
      </c>
      <c r="X51" s="31">
        <v>118841</v>
      </c>
      <c r="Y51" s="31">
        <f t="shared" si="10"/>
        <v>8.036313226940763</v>
      </c>
      <c r="Z51" s="31">
        <v>64587</v>
      </c>
      <c r="AA51" s="31">
        <f t="shared" si="11"/>
        <v>4.367527725182581</v>
      </c>
      <c r="AB51" s="31">
        <v>2166</v>
      </c>
      <c r="AC51" s="31">
        <f t="shared" si="12"/>
        <v>0.1464701109007303</v>
      </c>
      <c r="AD51" s="31">
        <v>0</v>
      </c>
      <c r="AE51" s="31">
        <f t="shared" si="13"/>
        <v>0</v>
      </c>
      <c r="AF51" s="31">
        <v>0</v>
      </c>
      <c r="AG51" s="31">
        <f t="shared" si="14"/>
        <v>0</v>
      </c>
      <c r="AH51" s="31">
        <v>0</v>
      </c>
      <c r="AI51" s="31">
        <f t="shared" si="15"/>
        <v>0</v>
      </c>
      <c r="AJ51" s="31">
        <v>0</v>
      </c>
      <c r="AK51" s="31">
        <f t="shared" si="16"/>
        <v>0</v>
      </c>
      <c r="AL51" s="31">
        <v>0</v>
      </c>
      <c r="AM51" s="31">
        <f t="shared" si="17"/>
        <v>0</v>
      </c>
      <c r="AN51" s="31">
        <v>0</v>
      </c>
      <c r="AO51" s="31">
        <f t="shared" si="18"/>
        <v>0</v>
      </c>
      <c r="AP51" s="31">
        <v>0</v>
      </c>
      <c r="AQ51" s="31">
        <f t="shared" si="19"/>
        <v>0</v>
      </c>
      <c r="AR51" s="31">
        <v>0</v>
      </c>
      <c r="AS51" s="31">
        <f t="shared" si="20"/>
        <v>0</v>
      </c>
      <c r="AT51" s="31">
        <v>0</v>
      </c>
      <c r="AU51" s="31">
        <f t="shared" si="21"/>
        <v>0</v>
      </c>
      <c r="AV51" s="31">
        <v>3713</v>
      </c>
      <c r="AW51" s="31">
        <f t="shared" si="22"/>
        <v>0.25108195834460373</v>
      </c>
      <c r="AX51" s="31">
        <v>258254</v>
      </c>
      <c r="AY51" s="31">
        <f t="shared" si="23"/>
        <v>17.463754395455776</v>
      </c>
      <c r="AZ51" s="31">
        <v>696780</v>
      </c>
      <c r="BA51" s="31">
        <f t="shared" si="24"/>
        <v>47.117933459561804</v>
      </c>
      <c r="BB51" s="31">
        <v>8415</v>
      </c>
      <c r="BC51" s="31">
        <f t="shared" si="25"/>
        <v>0.5690424668650257</v>
      </c>
      <c r="BD51" s="31">
        <v>0</v>
      </c>
      <c r="BE51" s="31">
        <f t="shared" si="26"/>
        <v>0</v>
      </c>
      <c r="BF51" s="31">
        <v>0</v>
      </c>
      <c r="BG51" s="31">
        <f t="shared" si="27"/>
        <v>0</v>
      </c>
      <c r="BH51" s="56">
        <f t="shared" si="28"/>
        <v>2440604</v>
      </c>
      <c r="BI51" s="31">
        <f t="shared" si="29"/>
        <v>165.03949147957803</v>
      </c>
      <c r="BK51" s="28"/>
    </row>
    <row r="52" spans="1:63" ht="13.5">
      <c r="A52" s="21">
        <v>50</v>
      </c>
      <c r="B52" s="51" t="s">
        <v>57</v>
      </c>
      <c r="C52" s="46">
        <v>8347</v>
      </c>
      <c r="D52" s="29">
        <v>62409</v>
      </c>
      <c r="E52" s="29">
        <f t="shared" si="0"/>
        <v>7.476818018449743</v>
      </c>
      <c r="F52" s="29">
        <v>0</v>
      </c>
      <c r="G52" s="29">
        <f t="shared" si="1"/>
        <v>0</v>
      </c>
      <c r="H52" s="29">
        <v>0</v>
      </c>
      <c r="I52" s="29">
        <f t="shared" si="2"/>
        <v>0</v>
      </c>
      <c r="J52" s="29">
        <v>0</v>
      </c>
      <c r="K52" s="29">
        <f t="shared" si="3"/>
        <v>0</v>
      </c>
      <c r="L52" s="29">
        <v>65112</v>
      </c>
      <c r="M52" s="29">
        <f t="shared" si="4"/>
        <v>7.800646939020007</v>
      </c>
      <c r="N52" s="29">
        <v>395301</v>
      </c>
      <c r="O52" s="29">
        <f t="shared" si="5"/>
        <v>47.35845213849287</v>
      </c>
      <c r="P52" s="29">
        <v>107410</v>
      </c>
      <c r="Q52" s="29">
        <f t="shared" si="6"/>
        <v>12.868096322031867</v>
      </c>
      <c r="R52" s="29">
        <v>12763</v>
      </c>
      <c r="S52" s="29">
        <f t="shared" si="7"/>
        <v>1.5290523541392116</v>
      </c>
      <c r="T52" s="29">
        <v>475</v>
      </c>
      <c r="U52" s="29">
        <f t="shared" si="8"/>
        <v>0.05690667305618785</v>
      </c>
      <c r="V52" s="29">
        <v>0</v>
      </c>
      <c r="W52" s="29">
        <f t="shared" si="9"/>
        <v>0</v>
      </c>
      <c r="X52" s="29">
        <v>234583</v>
      </c>
      <c r="Y52" s="29">
        <f t="shared" si="10"/>
        <v>28.10386965376782</v>
      </c>
      <c r="Z52" s="29">
        <v>14489</v>
      </c>
      <c r="AA52" s="29">
        <f t="shared" si="11"/>
        <v>1.7358332334970648</v>
      </c>
      <c r="AB52" s="29">
        <v>3804</v>
      </c>
      <c r="AC52" s="29">
        <f t="shared" si="12"/>
        <v>0.45573259853839704</v>
      </c>
      <c r="AD52" s="29">
        <v>234371</v>
      </c>
      <c r="AE52" s="29">
        <f t="shared" si="13"/>
        <v>28.07847130705643</v>
      </c>
      <c r="AF52" s="29">
        <v>0</v>
      </c>
      <c r="AG52" s="29">
        <f t="shared" si="14"/>
        <v>0</v>
      </c>
      <c r="AH52" s="29">
        <v>0</v>
      </c>
      <c r="AI52" s="29">
        <f t="shared" si="15"/>
        <v>0</v>
      </c>
      <c r="AJ52" s="29">
        <v>0</v>
      </c>
      <c r="AK52" s="29">
        <f t="shared" si="16"/>
        <v>0</v>
      </c>
      <c r="AL52" s="29">
        <v>0</v>
      </c>
      <c r="AM52" s="29">
        <f t="shared" si="17"/>
        <v>0</v>
      </c>
      <c r="AN52" s="29">
        <v>0</v>
      </c>
      <c r="AO52" s="29">
        <f t="shared" si="18"/>
        <v>0</v>
      </c>
      <c r="AP52" s="29">
        <v>0</v>
      </c>
      <c r="AQ52" s="29">
        <f t="shared" si="19"/>
        <v>0</v>
      </c>
      <c r="AR52" s="29">
        <v>0</v>
      </c>
      <c r="AS52" s="29">
        <f t="shared" si="20"/>
        <v>0</v>
      </c>
      <c r="AT52" s="29">
        <v>0</v>
      </c>
      <c r="AU52" s="29">
        <f t="shared" si="21"/>
        <v>0</v>
      </c>
      <c r="AV52" s="29">
        <v>200</v>
      </c>
      <c r="AW52" s="29">
        <f t="shared" si="22"/>
        <v>0.023960704444710674</v>
      </c>
      <c r="AX52" s="29">
        <v>246213</v>
      </c>
      <c r="AY52" s="29">
        <f t="shared" si="23"/>
        <v>29.497184617227745</v>
      </c>
      <c r="AZ52" s="29">
        <v>12454</v>
      </c>
      <c r="BA52" s="29">
        <f t="shared" si="24"/>
        <v>1.4920330657721337</v>
      </c>
      <c r="BB52" s="29">
        <v>10217</v>
      </c>
      <c r="BC52" s="29">
        <f t="shared" si="25"/>
        <v>1.2240325865580448</v>
      </c>
      <c r="BD52" s="29">
        <v>0</v>
      </c>
      <c r="BE52" s="29">
        <f t="shared" si="26"/>
        <v>0</v>
      </c>
      <c r="BF52" s="29">
        <v>0</v>
      </c>
      <c r="BG52" s="29">
        <f t="shared" si="27"/>
        <v>0</v>
      </c>
      <c r="BH52" s="57">
        <f t="shared" si="28"/>
        <v>1399801</v>
      </c>
      <c r="BI52" s="29">
        <f t="shared" si="29"/>
        <v>167.70109021205224</v>
      </c>
      <c r="BK52" s="28"/>
    </row>
    <row r="53" spans="1:63" ht="13.5">
      <c r="A53" s="37">
        <v>51</v>
      </c>
      <c r="B53" s="50" t="s">
        <v>58</v>
      </c>
      <c r="C53" s="47">
        <v>9409</v>
      </c>
      <c r="D53" s="33">
        <v>139014</v>
      </c>
      <c r="E53" s="33">
        <f t="shared" si="0"/>
        <v>14.774577532150069</v>
      </c>
      <c r="F53" s="33">
        <v>0</v>
      </c>
      <c r="G53" s="33">
        <f t="shared" si="1"/>
        <v>0</v>
      </c>
      <c r="H53" s="33">
        <v>0</v>
      </c>
      <c r="I53" s="33">
        <f t="shared" si="2"/>
        <v>0</v>
      </c>
      <c r="J53" s="33">
        <v>4540</v>
      </c>
      <c r="K53" s="33">
        <f t="shared" si="3"/>
        <v>0.4825167392921671</v>
      </c>
      <c r="L53" s="33">
        <v>393469</v>
      </c>
      <c r="M53" s="33">
        <f t="shared" si="4"/>
        <v>41.818365394834736</v>
      </c>
      <c r="N53" s="33">
        <v>1360824</v>
      </c>
      <c r="O53" s="33">
        <f t="shared" si="5"/>
        <v>144.63003507280263</v>
      </c>
      <c r="P53" s="33">
        <v>184250</v>
      </c>
      <c r="Q53" s="33">
        <f t="shared" si="6"/>
        <v>19.58231480497396</v>
      </c>
      <c r="R53" s="33">
        <v>0</v>
      </c>
      <c r="S53" s="33">
        <f t="shared" si="7"/>
        <v>0</v>
      </c>
      <c r="T53" s="33">
        <v>3242</v>
      </c>
      <c r="U53" s="33">
        <f t="shared" si="8"/>
        <v>0.344563715591455</v>
      </c>
      <c r="V53" s="33">
        <v>0</v>
      </c>
      <c r="W53" s="33">
        <f t="shared" si="9"/>
        <v>0</v>
      </c>
      <c r="X53" s="33">
        <v>602798</v>
      </c>
      <c r="Y53" s="33">
        <f t="shared" si="10"/>
        <v>64.06610691890742</v>
      </c>
      <c r="Z53" s="33">
        <v>29233</v>
      </c>
      <c r="AA53" s="33">
        <f t="shared" si="11"/>
        <v>3.106918907429057</v>
      </c>
      <c r="AB53" s="33">
        <v>11332</v>
      </c>
      <c r="AC53" s="33">
        <f t="shared" si="12"/>
        <v>1.2043787862684663</v>
      </c>
      <c r="AD53" s="33">
        <v>0</v>
      </c>
      <c r="AE53" s="33">
        <f t="shared" si="13"/>
        <v>0</v>
      </c>
      <c r="AF53" s="33">
        <v>0</v>
      </c>
      <c r="AG53" s="33">
        <f t="shared" si="14"/>
        <v>0</v>
      </c>
      <c r="AH53" s="33">
        <v>0</v>
      </c>
      <c r="AI53" s="33">
        <f t="shared" si="15"/>
        <v>0</v>
      </c>
      <c r="AJ53" s="33">
        <v>6112</v>
      </c>
      <c r="AK53" s="33">
        <f t="shared" si="16"/>
        <v>0.6495908173025826</v>
      </c>
      <c r="AL53" s="33">
        <v>0</v>
      </c>
      <c r="AM53" s="33">
        <f t="shared" si="17"/>
        <v>0</v>
      </c>
      <c r="AN53" s="33">
        <v>0</v>
      </c>
      <c r="AO53" s="33">
        <f t="shared" si="18"/>
        <v>0</v>
      </c>
      <c r="AP53" s="33">
        <v>0</v>
      </c>
      <c r="AQ53" s="33">
        <f t="shared" si="19"/>
        <v>0</v>
      </c>
      <c r="AR53" s="33">
        <v>0</v>
      </c>
      <c r="AS53" s="33">
        <f t="shared" si="20"/>
        <v>0</v>
      </c>
      <c r="AT53" s="33">
        <v>0</v>
      </c>
      <c r="AU53" s="33">
        <f t="shared" si="21"/>
        <v>0</v>
      </c>
      <c r="AV53" s="33">
        <v>24799</v>
      </c>
      <c r="AW53" s="33">
        <f t="shared" si="22"/>
        <v>2.6356679774683816</v>
      </c>
      <c r="AX53" s="33">
        <v>325584</v>
      </c>
      <c r="AY53" s="33">
        <f t="shared" si="23"/>
        <v>34.603464767775534</v>
      </c>
      <c r="AZ53" s="33">
        <v>720794</v>
      </c>
      <c r="BA53" s="33">
        <f t="shared" si="24"/>
        <v>76.606865766819</v>
      </c>
      <c r="BB53" s="33">
        <v>0</v>
      </c>
      <c r="BC53" s="33">
        <f t="shared" si="25"/>
        <v>0</v>
      </c>
      <c r="BD53" s="33">
        <v>0</v>
      </c>
      <c r="BE53" s="33">
        <f t="shared" si="26"/>
        <v>0</v>
      </c>
      <c r="BF53" s="33">
        <v>0</v>
      </c>
      <c r="BG53" s="33">
        <f t="shared" si="27"/>
        <v>0</v>
      </c>
      <c r="BH53" s="56">
        <f t="shared" si="28"/>
        <v>3805991</v>
      </c>
      <c r="BI53" s="33">
        <f t="shared" si="29"/>
        <v>404.50536720161546</v>
      </c>
      <c r="BK53" s="28"/>
    </row>
    <row r="54" spans="1:63" ht="13.5">
      <c r="A54" s="20">
        <v>52</v>
      </c>
      <c r="B54" s="49" t="s">
        <v>137</v>
      </c>
      <c r="C54" s="47">
        <v>37467</v>
      </c>
      <c r="D54" s="31">
        <v>557163</v>
      </c>
      <c r="E54" s="31">
        <f t="shared" si="0"/>
        <v>14.870766274321403</v>
      </c>
      <c r="F54" s="31">
        <v>0</v>
      </c>
      <c r="G54" s="31">
        <f t="shared" si="1"/>
        <v>0</v>
      </c>
      <c r="H54" s="31">
        <v>0</v>
      </c>
      <c r="I54" s="31">
        <f t="shared" si="2"/>
        <v>0</v>
      </c>
      <c r="J54" s="31">
        <v>2650</v>
      </c>
      <c r="K54" s="31">
        <f t="shared" si="3"/>
        <v>0.07072890810579976</v>
      </c>
      <c r="L54" s="31">
        <v>0</v>
      </c>
      <c r="M54" s="31">
        <f t="shared" si="4"/>
        <v>0</v>
      </c>
      <c r="N54" s="31">
        <v>3000000</v>
      </c>
      <c r="O54" s="31">
        <f t="shared" si="5"/>
        <v>80.07046200656578</v>
      </c>
      <c r="P54" s="31">
        <v>260000</v>
      </c>
      <c r="Q54" s="31">
        <f t="shared" si="6"/>
        <v>6.939440040569034</v>
      </c>
      <c r="R54" s="31">
        <v>0</v>
      </c>
      <c r="S54" s="31">
        <f t="shared" si="7"/>
        <v>0</v>
      </c>
      <c r="T54" s="31">
        <v>4000</v>
      </c>
      <c r="U54" s="31">
        <f t="shared" si="8"/>
        <v>0.10676061600875437</v>
      </c>
      <c r="V54" s="31">
        <v>0</v>
      </c>
      <c r="W54" s="31">
        <f t="shared" si="9"/>
        <v>0</v>
      </c>
      <c r="X54" s="31">
        <v>1665375</v>
      </c>
      <c r="Y54" s="31">
        <f t="shared" si="10"/>
        <v>44.44911522139483</v>
      </c>
      <c r="Z54" s="31">
        <v>25439</v>
      </c>
      <c r="AA54" s="31">
        <f t="shared" si="11"/>
        <v>0.6789708276616756</v>
      </c>
      <c r="AB54" s="31">
        <v>9653</v>
      </c>
      <c r="AC54" s="31">
        <f t="shared" si="12"/>
        <v>0.2576400565831265</v>
      </c>
      <c r="AD54" s="31">
        <v>995</v>
      </c>
      <c r="AE54" s="31">
        <f t="shared" si="13"/>
        <v>0.02655670323217765</v>
      </c>
      <c r="AF54" s="31">
        <v>0</v>
      </c>
      <c r="AG54" s="31">
        <f t="shared" si="14"/>
        <v>0</v>
      </c>
      <c r="AH54" s="31">
        <v>0</v>
      </c>
      <c r="AI54" s="31">
        <f t="shared" si="15"/>
        <v>0</v>
      </c>
      <c r="AJ54" s="31">
        <v>0</v>
      </c>
      <c r="AK54" s="31">
        <f t="shared" si="16"/>
        <v>0</v>
      </c>
      <c r="AL54" s="31">
        <v>0</v>
      </c>
      <c r="AM54" s="31">
        <f t="shared" si="17"/>
        <v>0</v>
      </c>
      <c r="AN54" s="31">
        <v>0</v>
      </c>
      <c r="AO54" s="31">
        <f t="shared" si="18"/>
        <v>0</v>
      </c>
      <c r="AP54" s="31">
        <v>0</v>
      </c>
      <c r="AQ54" s="31">
        <f t="shared" si="19"/>
        <v>0</v>
      </c>
      <c r="AR54" s="31">
        <v>0</v>
      </c>
      <c r="AS54" s="31">
        <f t="shared" si="20"/>
        <v>0</v>
      </c>
      <c r="AT54" s="31">
        <v>0</v>
      </c>
      <c r="AU54" s="31">
        <f t="shared" si="21"/>
        <v>0</v>
      </c>
      <c r="AV54" s="31">
        <v>40708</v>
      </c>
      <c r="AW54" s="31">
        <f t="shared" si="22"/>
        <v>1.0865027891210932</v>
      </c>
      <c r="AX54" s="31">
        <v>543932</v>
      </c>
      <c r="AY54" s="31">
        <f t="shared" si="23"/>
        <v>14.517628846718445</v>
      </c>
      <c r="AZ54" s="31">
        <v>8875772</v>
      </c>
      <c r="BA54" s="31">
        <f t="shared" si="24"/>
        <v>236.89572156831346</v>
      </c>
      <c r="BB54" s="31">
        <v>0</v>
      </c>
      <c r="BC54" s="31">
        <f t="shared" si="25"/>
        <v>0</v>
      </c>
      <c r="BD54" s="31">
        <v>0</v>
      </c>
      <c r="BE54" s="31">
        <f t="shared" si="26"/>
        <v>0</v>
      </c>
      <c r="BF54" s="31">
        <v>0</v>
      </c>
      <c r="BG54" s="31">
        <f t="shared" si="27"/>
        <v>0</v>
      </c>
      <c r="BH54" s="56">
        <f t="shared" si="28"/>
        <v>14985687</v>
      </c>
      <c r="BI54" s="31">
        <f t="shared" si="29"/>
        <v>399.97029385859554</v>
      </c>
      <c r="BK54" s="28"/>
    </row>
    <row r="55" spans="1:63" ht="13.5">
      <c r="A55" s="20">
        <v>53</v>
      </c>
      <c r="B55" s="49" t="s">
        <v>138</v>
      </c>
      <c r="C55" s="47">
        <v>19784</v>
      </c>
      <c r="D55" s="31">
        <v>1337040</v>
      </c>
      <c r="E55" s="31">
        <f t="shared" si="0"/>
        <v>67.5818843509907</v>
      </c>
      <c r="F55" s="31">
        <v>0</v>
      </c>
      <c r="G55" s="31">
        <f t="shared" si="1"/>
        <v>0</v>
      </c>
      <c r="H55" s="31">
        <v>0</v>
      </c>
      <c r="I55" s="31">
        <f t="shared" si="2"/>
        <v>0</v>
      </c>
      <c r="J55" s="31">
        <v>27017</v>
      </c>
      <c r="K55" s="31">
        <f t="shared" si="3"/>
        <v>1.3655984634047715</v>
      </c>
      <c r="L55" s="31">
        <v>0</v>
      </c>
      <c r="M55" s="31">
        <f t="shared" si="4"/>
        <v>0</v>
      </c>
      <c r="N55" s="31">
        <v>1267975</v>
      </c>
      <c r="O55" s="31">
        <f t="shared" si="5"/>
        <v>64.09093206631621</v>
      </c>
      <c r="P55" s="31">
        <v>2500</v>
      </c>
      <c r="Q55" s="31">
        <f t="shared" si="6"/>
        <v>0.12636473918317834</v>
      </c>
      <c r="R55" s="31">
        <v>0</v>
      </c>
      <c r="S55" s="31">
        <f t="shared" si="7"/>
        <v>0</v>
      </c>
      <c r="T55" s="31">
        <v>0</v>
      </c>
      <c r="U55" s="31">
        <f t="shared" si="8"/>
        <v>0</v>
      </c>
      <c r="V55" s="31">
        <v>11252</v>
      </c>
      <c r="W55" s="31">
        <f t="shared" si="9"/>
        <v>0.568742418115649</v>
      </c>
      <c r="X55" s="31">
        <v>1692408</v>
      </c>
      <c r="Y55" s="31">
        <f t="shared" si="10"/>
        <v>85.54427820460978</v>
      </c>
      <c r="Z55" s="31">
        <v>66086</v>
      </c>
      <c r="AA55" s="31">
        <f t="shared" si="11"/>
        <v>3.340376061463809</v>
      </c>
      <c r="AB55" s="31">
        <v>28583</v>
      </c>
      <c r="AC55" s="31">
        <f t="shared" si="12"/>
        <v>1.4447533360291145</v>
      </c>
      <c r="AD55" s="31">
        <v>54546</v>
      </c>
      <c r="AE55" s="31">
        <f t="shared" si="13"/>
        <v>2.757076425394258</v>
      </c>
      <c r="AF55" s="31">
        <v>0</v>
      </c>
      <c r="AG55" s="31">
        <f t="shared" si="14"/>
        <v>0</v>
      </c>
      <c r="AH55" s="31">
        <v>0</v>
      </c>
      <c r="AI55" s="31">
        <f t="shared" si="15"/>
        <v>0</v>
      </c>
      <c r="AJ55" s="31">
        <v>0</v>
      </c>
      <c r="AK55" s="31">
        <f t="shared" si="16"/>
        <v>0</v>
      </c>
      <c r="AL55" s="31">
        <v>0</v>
      </c>
      <c r="AM55" s="31">
        <f t="shared" si="17"/>
        <v>0</v>
      </c>
      <c r="AN55" s="31">
        <v>0</v>
      </c>
      <c r="AO55" s="31">
        <f t="shared" si="18"/>
        <v>0</v>
      </c>
      <c r="AP55" s="31">
        <v>0</v>
      </c>
      <c r="AQ55" s="31">
        <f t="shared" si="19"/>
        <v>0</v>
      </c>
      <c r="AR55" s="31">
        <v>4272</v>
      </c>
      <c r="AS55" s="31">
        <f t="shared" si="20"/>
        <v>0.21593206631621512</v>
      </c>
      <c r="AT55" s="31">
        <v>0</v>
      </c>
      <c r="AU55" s="31">
        <f t="shared" si="21"/>
        <v>0</v>
      </c>
      <c r="AV55" s="31">
        <v>0</v>
      </c>
      <c r="AW55" s="31">
        <f t="shared" si="22"/>
        <v>0</v>
      </c>
      <c r="AX55" s="31">
        <v>605656</v>
      </c>
      <c r="AY55" s="31">
        <f t="shared" si="23"/>
        <v>30.61342498989082</v>
      </c>
      <c r="AZ55" s="31">
        <v>0</v>
      </c>
      <c r="BA55" s="31">
        <f t="shared" si="24"/>
        <v>0</v>
      </c>
      <c r="BB55" s="31">
        <v>0</v>
      </c>
      <c r="BC55" s="31">
        <f t="shared" si="25"/>
        <v>0</v>
      </c>
      <c r="BD55" s="31">
        <v>0</v>
      </c>
      <c r="BE55" s="31">
        <f t="shared" si="26"/>
        <v>0</v>
      </c>
      <c r="BF55" s="31">
        <v>0</v>
      </c>
      <c r="BG55" s="31">
        <f t="shared" si="27"/>
        <v>0</v>
      </c>
      <c r="BH55" s="56">
        <f t="shared" si="28"/>
        <v>5097335</v>
      </c>
      <c r="BI55" s="31">
        <f t="shared" si="29"/>
        <v>257.64936312171454</v>
      </c>
      <c r="BK55" s="28"/>
    </row>
    <row r="56" spans="1:63" ht="13.5">
      <c r="A56" s="20">
        <v>54</v>
      </c>
      <c r="B56" s="49" t="s">
        <v>59</v>
      </c>
      <c r="C56" s="47">
        <v>680</v>
      </c>
      <c r="D56" s="31">
        <v>14275</v>
      </c>
      <c r="E56" s="31">
        <f t="shared" si="0"/>
        <v>20.99264705882353</v>
      </c>
      <c r="F56" s="31">
        <v>0</v>
      </c>
      <c r="G56" s="31">
        <f t="shared" si="1"/>
        <v>0</v>
      </c>
      <c r="H56" s="31">
        <v>0</v>
      </c>
      <c r="I56" s="31">
        <f t="shared" si="2"/>
        <v>0</v>
      </c>
      <c r="J56" s="31">
        <v>0</v>
      </c>
      <c r="K56" s="31">
        <f t="shared" si="3"/>
        <v>0</v>
      </c>
      <c r="L56" s="31">
        <v>11288</v>
      </c>
      <c r="M56" s="31">
        <f t="shared" si="4"/>
        <v>16.6</v>
      </c>
      <c r="N56" s="31">
        <v>33468</v>
      </c>
      <c r="O56" s="31">
        <f t="shared" si="5"/>
        <v>49.21764705882353</v>
      </c>
      <c r="P56" s="31">
        <v>31239</v>
      </c>
      <c r="Q56" s="31">
        <f t="shared" si="6"/>
        <v>45.93970588235294</v>
      </c>
      <c r="R56" s="31">
        <v>6943</v>
      </c>
      <c r="S56" s="31">
        <f t="shared" si="7"/>
        <v>10.21029411764706</v>
      </c>
      <c r="T56" s="31">
        <v>0</v>
      </c>
      <c r="U56" s="31">
        <f t="shared" si="8"/>
        <v>0</v>
      </c>
      <c r="V56" s="31">
        <v>0</v>
      </c>
      <c r="W56" s="31">
        <f t="shared" si="9"/>
        <v>0</v>
      </c>
      <c r="X56" s="31">
        <v>49770</v>
      </c>
      <c r="Y56" s="31">
        <f t="shared" si="10"/>
        <v>73.19117647058823</v>
      </c>
      <c r="Z56" s="31">
        <v>2012</v>
      </c>
      <c r="AA56" s="31">
        <f t="shared" si="11"/>
        <v>2.958823529411765</v>
      </c>
      <c r="AB56" s="31">
        <v>0</v>
      </c>
      <c r="AC56" s="31">
        <f t="shared" si="12"/>
        <v>0</v>
      </c>
      <c r="AD56" s="31">
        <v>11333</v>
      </c>
      <c r="AE56" s="31">
        <f t="shared" si="13"/>
        <v>16.666176470588237</v>
      </c>
      <c r="AF56" s="31">
        <v>0</v>
      </c>
      <c r="AG56" s="31">
        <f t="shared" si="14"/>
        <v>0</v>
      </c>
      <c r="AH56" s="31">
        <v>0</v>
      </c>
      <c r="AI56" s="31">
        <f t="shared" si="15"/>
        <v>0</v>
      </c>
      <c r="AJ56" s="31">
        <v>0</v>
      </c>
      <c r="AK56" s="31">
        <f t="shared" si="16"/>
        <v>0</v>
      </c>
      <c r="AL56" s="31">
        <v>0</v>
      </c>
      <c r="AM56" s="31">
        <f t="shared" si="17"/>
        <v>0</v>
      </c>
      <c r="AN56" s="31">
        <v>0</v>
      </c>
      <c r="AO56" s="31">
        <f t="shared" si="18"/>
        <v>0</v>
      </c>
      <c r="AP56" s="31">
        <v>0</v>
      </c>
      <c r="AQ56" s="31">
        <f t="shared" si="19"/>
        <v>0</v>
      </c>
      <c r="AR56" s="31">
        <v>0</v>
      </c>
      <c r="AS56" s="31">
        <f t="shared" si="20"/>
        <v>0</v>
      </c>
      <c r="AT56" s="31">
        <v>0</v>
      </c>
      <c r="AU56" s="31">
        <f t="shared" si="21"/>
        <v>0</v>
      </c>
      <c r="AV56" s="31">
        <v>0</v>
      </c>
      <c r="AW56" s="31">
        <f t="shared" si="22"/>
        <v>0</v>
      </c>
      <c r="AX56" s="31">
        <v>56359</v>
      </c>
      <c r="AY56" s="31">
        <f t="shared" si="23"/>
        <v>82.88088235294117</v>
      </c>
      <c r="AZ56" s="31">
        <v>35246</v>
      </c>
      <c r="BA56" s="31">
        <f t="shared" si="24"/>
        <v>51.832352941176474</v>
      </c>
      <c r="BB56" s="31">
        <v>0</v>
      </c>
      <c r="BC56" s="31">
        <f t="shared" si="25"/>
        <v>0</v>
      </c>
      <c r="BD56" s="31">
        <v>0</v>
      </c>
      <c r="BE56" s="31">
        <f t="shared" si="26"/>
        <v>0</v>
      </c>
      <c r="BF56" s="31">
        <v>0</v>
      </c>
      <c r="BG56" s="31">
        <f t="shared" si="27"/>
        <v>0</v>
      </c>
      <c r="BH56" s="56">
        <f t="shared" si="28"/>
        <v>251933</v>
      </c>
      <c r="BI56" s="31">
        <f t="shared" si="29"/>
        <v>370.48970588235295</v>
      </c>
      <c r="BK56" s="28"/>
    </row>
    <row r="57" spans="1:63" ht="13.5">
      <c r="A57" s="21">
        <v>55</v>
      </c>
      <c r="B57" s="51" t="s">
        <v>86</v>
      </c>
      <c r="C57" s="46">
        <v>18619</v>
      </c>
      <c r="D57" s="29">
        <v>2109447</v>
      </c>
      <c r="E57" s="29">
        <f t="shared" si="0"/>
        <v>113.29539717492884</v>
      </c>
      <c r="F57" s="29">
        <v>0</v>
      </c>
      <c r="G57" s="29">
        <f t="shared" si="1"/>
        <v>0</v>
      </c>
      <c r="H57" s="29">
        <v>0</v>
      </c>
      <c r="I57" s="29">
        <f t="shared" si="2"/>
        <v>0</v>
      </c>
      <c r="J57" s="29">
        <v>3264</v>
      </c>
      <c r="K57" s="29">
        <f t="shared" si="3"/>
        <v>0.1753047961759493</v>
      </c>
      <c r="L57" s="29">
        <v>8792</v>
      </c>
      <c r="M57" s="29">
        <f t="shared" si="4"/>
        <v>0.4722058112680595</v>
      </c>
      <c r="N57" s="29">
        <v>180619</v>
      </c>
      <c r="O57" s="29">
        <f t="shared" si="5"/>
        <v>9.700789516085718</v>
      </c>
      <c r="P57" s="29">
        <v>5124</v>
      </c>
      <c r="Q57" s="29">
        <f t="shared" si="6"/>
        <v>0.2752027498791557</v>
      </c>
      <c r="R57" s="29">
        <v>0</v>
      </c>
      <c r="S57" s="29">
        <f t="shared" si="7"/>
        <v>0</v>
      </c>
      <c r="T57" s="29">
        <v>2186</v>
      </c>
      <c r="U57" s="29">
        <f t="shared" si="8"/>
        <v>0.11740694988989742</v>
      </c>
      <c r="V57" s="29">
        <v>0</v>
      </c>
      <c r="W57" s="29">
        <f t="shared" si="9"/>
        <v>0</v>
      </c>
      <c r="X57" s="29">
        <v>327141</v>
      </c>
      <c r="Y57" s="29">
        <f t="shared" si="10"/>
        <v>17.57027767334443</v>
      </c>
      <c r="Z57" s="29">
        <v>18083</v>
      </c>
      <c r="AA57" s="29">
        <f t="shared" si="11"/>
        <v>0.9712122025887534</v>
      </c>
      <c r="AB57" s="29">
        <v>4748</v>
      </c>
      <c r="AC57" s="29">
        <f t="shared" si="12"/>
        <v>0.2550083248294753</v>
      </c>
      <c r="AD57" s="29">
        <v>2700</v>
      </c>
      <c r="AE57" s="29">
        <f t="shared" si="13"/>
        <v>0.14501315860142866</v>
      </c>
      <c r="AF57" s="29">
        <v>0</v>
      </c>
      <c r="AG57" s="29">
        <f t="shared" si="14"/>
        <v>0</v>
      </c>
      <c r="AH57" s="29">
        <v>0</v>
      </c>
      <c r="AI57" s="29">
        <f t="shared" si="15"/>
        <v>0</v>
      </c>
      <c r="AJ57" s="29">
        <v>0</v>
      </c>
      <c r="AK57" s="29">
        <f t="shared" si="16"/>
        <v>0</v>
      </c>
      <c r="AL57" s="29">
        <v>0</v>
      </c>
      <c r="AM57" s="29">
        <f t="shared" si="17"/>
        <v>0</v>
      </c>
      <c r="AN57" s="29">
        <v>0</v>
      </c>
      <c r="AO57" s="29">
        <f t="shared" si="18"/>
        <v>0</v>
      </c>
      <c r="AP57" s="29">
        <v>0</v>
      </c>
      <c r="AQ57" s="29">
        <f t="shared" si="19"/>
        <v>0</v>
      </c>
      <c r="AR57" s="29">
        <v>0</v>
      </c>
      <c r="AS57" s="29">
        <f t="shared" si="20"/>
        <v>0</v>
      </c>
      <c r="AT57" s="29">
        <v>0</v>
      </c>
      <c r="AU57" s="29">
        <f t="shared" si="21"/>
        <v>0</v>
      </c>
      <c r="AV57" s="29">
        <v>0</v>
      </c>
      <c r="AW57" s="29">
        <f t="shared" si="22"/>
        <v>0</v>
      </c>
      <c r="AX57" s="29">
        <v>341760</v>
      </c>
      <c r="AY57" s="29">
        <f t="shared" si="23"/>
        <v>18.35544336430528</v>
      </c>
      <c r="AZ57" s="29">
        <v>0</v>
      </c>
      <c r="BA57" s="29">
        <f t="shared" si="24"/>
        <v>0</v>
      </c>
      <c r="BB57" s="29">
        <v>0</v>
      </c>
      <c r="BC57" s="29">
        <f t="shared" si="25"/>
        <v>0</v>
      </c>
      <c r="BD57" s="29">
        <v>0</v>
      </c>
      <c r="BE57" s="29">
        <f t="shared" si="26"/>
        <v>0</v>
      </c>
      <c r="BF57" s="29">
        <v>0</v>
      </c>
      <c r="BG57" s="29">
        <f t="shared" si="27"/>
        <v>0</v>
      </c>
      <c r="BH57" s="57">
        <f t="shared" si="28"/>
        <v>3003864</v>
      </c>
      <c r="BI57" s="29">
        <f t="shared" si="29"/>
        <v>161.33326172189697</v>
      </c>
      <c r="BK57" s="28"/>
    </row>
    <row r="58" spans="1:63" ht="13.5">
      <c r="A58" s="37">
        <v>56</v>
      </c>
      <c r="B58" s="50" t="s">
        <v>60</v>
      </c>
      <c r="C58" s="47">
        <v>2355</v>
      </c>
      <c r="D58" s="33">
        <v>5885</v>
      </c>
      <c r="E58" s="33">
        <f t="shared" si="0"/>
        <v>2.4989384288747347</v>
      </c>
      <c r="F58" s="33">
        <v>284243</v>
      </c>
      <c r="G58" s="33">
        <f t="shared" si="1"/>
        <v>120.69766454352441</v>
      </c>
      <c r="H58" s="33">
        <v>0</v>
      </c>
      <c r="I58" s="33">
        <f t="shared" si="2"/>
        <v>0</v>
      </c>
      <c r="J58" s="33">
        <v>16984</v>
      </c>
      <c r="K58" s="33">
        <f t="shared" si="3"/>
        <v>7.211889596602973</v>
      </c>
      <c r="L58" s="33">
        <v>78414</v>
      </c>
      <c r="M58" s="33">
        <f t="shared" si="4"/>
        <v>33.2968152866242</v>
      </c>
      <c r="N58" s="33">
        <v>109378</v>
      </c>
      <c r="O58" s="33">
        <f t="shared" si="5"/>
        <v>46.445010615711254</v>
      </c>
      <c r="P58" s="33">
        <v>89163</v>
      </c>
      <c r="Q58" s="33">
        <f t="shared" si="6"/>
        <v>37.86114649681529</v>
      </c>
      <c r="R58" s="33">
        <v>0</v>
      </c>
      <c r="S58" s="33">
        <f t="shared" si="7"/>
        <v>0</v>
      </c>
      <c r="T58" s="33">
        <v>6238</v>
      </c>
      <c r="U58" s="33">
        <f t="shared" si="8"/>
        <v>2.648832271762208</v>
      </c>
      <c r="V58" s="33">
        <v>0</v>
      </c>
      <c r="W58" s="33">
        <f t="shared" si="9"/>
        <v>0</v>
      </c>
      <c r="X58" s="33">
        <v>116066</v>
      </c>
      <c r="Y58" s="33">
        <f t="shared" si="10"/>
        <v>49.28492569002123</v>
      </c>
      <c r="Z58" s="33">
        <v>8903</v>
      </c>
      <c r="AA58" s="33">
        <f t="shared" si="11"/>
        <v>3.7804670912951166</v>
      </c>
      <c r="AB58" s="33">
        <v>0</v>
      </c>
      <c r="AC58" s="33">
        <f t="shared" si="12"/>
        <v>0</v>
      </c>
      <c r="AD58" s="33">
        <v>14731</v>
      </c>
      <c r="AE58" s="33">
        <f t="shared" si="13"/>
        <v>6.2552016985138</v>
      </c>
      <c r="AF58" s="33">
        <v>0</v>
      </c>
      <c r="AG58" s="33">
        <f t="shared" si="14"/>
        <v>0</v>
      </c>
      <c r="AH58" s="33">
        <v>0</v>
      </c>
      <c r="AI58" s="33">
        <f t="shared" si="15"/>
        <v>0</v>
      </c>
      <c r="AJ58" s="33">
        <v>0</v>
      </c>
      <c r="AK58" s="33">
        <f t="shared" si="16"/>
        <v>0</v>
      </c>
      <c r="AL58" s="33">
        <v>0</v>
      </c>
      <c r="AM58" s="33">
        <f t="shared" si="17"/>
        <v>0</v>
      </c>
      <c r="AN58" s="33">
        <v>0</v>
      </c>
      <c r="AO58" s="33">
        <f t="shared" si="18"/>
        <v>0</v>
      </c>
      <c r="AP58" s="33">
        <v>0</v>
      </c>
      <c r="AQ58" s="33">
        <f t="shared" si="19"/>
        <v>0</v>
      </c>
      <c r="AR58" s="33">
        <v>0</v>
      </c>
      <c r="AS58" s="33">
        <f t="shared" si="20"/>
        <v>0</v>
      </c>
      <c r="AT58" s="33">
        <v>51984</v>
      </c>
      <c r="AU58" s="33">
        <f t="shared" si="21"/>
        <v>22.07388535031847</v>
      </c>
      <c r="AV58" s="33">
        <v>5564</v>
      </c>
      <c r="AW58" s="33">
        <f t="shared" si="22"/>
        <v>2.362632696390658</v>
      </c>
      <c r="AX58" s="33">
        <v>128396</v>
      </c>
      <c r="AY58" s="33">
        <f t="shared" si="23"/>
        <v>54.52059447983015</v>
      </c>
      <c r="AZ58" s="33">
        <v>0</v>
      </c>
      <c r="BA58" s="33">
        <f t="shared" si="24"/>
        <v>0</v>
      </c>
      <c r="BB58" s="33">
        <v>0</v>
      </c>
      <c r="BC58" s="33">
        <f t="shared" si="25"/>
        <v>0</v>
      </c>
      <c r="BD58" s="33">
        <v>0</v>
      </c>
      <c r="BE58" s="33">
        <f t="shared" si="26"/>
        <v>0</v>
      </c>
      <c r="BF58" s="33">
        <v>0</v>
      </c>
      <c r="BG58" s="33">
        <f t="shared" si="27"/>
        <v>0</v>
      </c>
      <c r="BH58" s="56">
        <f t="shared" si="28"/>
        <v>915949</v>
      </c>
      <c r="BI58" s="33">
        <f t="shared" si="29"/>
        <v>388.9380042462845</v>
      </c>
      <c r="BK58" s="28"/>
    </row>
    <row r="59" spans="1:63" ht="13.5">
      <c r="A59" s="20">
        <v>57</v>
      </c>
      <c r="B59" s="49" t="s">
        <v>87</v>
      </c>
      <c r="C59" s="47">
        <v>9460</v>
      </c>
      <c r="D59" s="31">
        <v>359071</v>
      </c>
      <c r="E59" s="31">
        <f t="shared" si="0"/>
        <v>37.95676532769556</v>
      </c>
      <c r="F59" s="31">
        <v>0</v>
      </c>
      <c r="G59" s="31">
        <f t="shared" si="1"/>
        <v>0</v>
      </c>
      <c r="H59" s="31">
        <v>0</v>
      </c>
      <c r="I59" s="31">
        <f t="shared" si="2"/>
        <v>0</v>
      </c>
      <c r="J59" s="31">
        <v>730</v>
      </c>
      <c r="K59" s="31">
        <f t="shared" si="3"/>
        <v>0.07716701902748414</v>
      </c>
      <c r="L59" s="31">
        <v>65710</v>
      </c>
      <c r="M59" s="31">
        <f t="shared" si="4"/>
        <v>6.946088794926005</v>
      </c>
      <c r="N59" s="31">
        <v>1132183</v>
      </c>
      <c r="O59" s="31">
        <f t="shared" si="5"/>
        <v>119.68107822410148</v>
      </c>
      <c r="P59" s="31">
        <v>138119</v>
      </c>
      <c r="Q59" s="31">
        <f t="shared" si="6"/>
        <v>14.60031712473573</v>
      </c>
      <c r="R59" s="31">
        <v>45000</v>
      </c>
      <c r="S59" s="31">
        <f t="shared" si="7"/>
        <v>4.7568710359408035</v>
      </c>
      <c r="T59" s="31">
        <v>1305</v>
      </c>
      <c r="U59" s="31">
        <f t="shared" si="8"/>
        <v>0.1379492600422833</v>
      </c>
      <c r="V59" s="31">
        <v>0</v>
      </c>
      <c r="W59" s="31">
        <f t="shared" si="9"/>
        <v>0</v>
      </c>
      <c r="X59" s="31">
        <v>103641</v>
      </c>
      <c r="Y59" s="31">
        <f t="shared" si="10"/>
        <v>10.955708245243128</v>
      </c>
      <c r="Z59" s="31">
        <v>7871</v>
      </c>
      <c r="AA59" s="31">
        <f t="shared" si="11"/>
        <v>0.8320295983086681</v>
      </c>
      <c r="AB59" s="31">
        <v>1487</v>
      </c>
      <c r="AC59" s="31">
        <f t="shared" si="12"/>
        <v>0.15718816067653277</v>
      </c>
      <c r="AD59" s="31">
        <v>331528</v>
      </c>
      <c r="AE59" s="31">
        <f t="shared" si="13"/>
        <v>35.04524312896406</v>
      </c>
      <c r="AF59" s="31">
        <v>0</v>
      </c>
      <c r="AG59" s="31">
        <f t="shared" si="14"/>
        <v>0</v>
      </c>
      <c r="AH59" s="31">
        <v>78323</v>
      </c>
      <c r="AI59" s="31">
        <f t="shared" si="15"/>
        <v>8.27938689217759</v>
      </c>
      <c r="AJ59" s="31">
        <v>0</v>
      </c>
      <c r="AK59" s="31">
        <f t="shared" si="16"/>
        <v>0</v>
      </c>
      <c r="AL59" s="31">
        <v>0</v>
      </c>
      <c r="AM59" s="31">
        <f t="shared" si="17"/>
        <v>0</v>
      </c>
      <c r="AN59" s="31">
        <v>0</v>
      </c>
      <c r="AO59" s="31">
        <f t="shared" si="18"/>
        <v>0</v>
      </c>
      <c r="AP59" s="31">
        <v>0</v>
      </c>
      <c r="AQ59" s="31">
        <f t="shared" si="19"/>
        <v>0</v>
      </c>
      <c r="AR59" s="31">
        <v>0</v>
      </c>
      <c r="AS59" s="31">
        <f t="shared" si="20"/>
        <v>0</v>
      </c>
      <c r="AT59" s="31">
        <v>0</v>
      </c>
      <c r="AU59" s="31">
        <f t="shared" si="21"/>
        <v>0</v>
      </c>
      <c r="AV59" s="31">
        <v>0</v>
      </c>
      <c r="AW59" s="31">
        <f t="shared" si="22"/>
        <v>0</v>
      </c>
      <c r="AX59" s="31">
        <v>227049</v>
      </c>
      <c r="AY59" s="31">
        <f t="shared" si="23"/>
        <v>24.000951374207187</v>
      </c>
      <c r="AZ59" s="31">
        <v>0</v>
      </c>
      <c r="BA59" s="31">
        <f t="shared" si="24"/>
        <v>0</v>
      </c>
      <c r="BB59" s="31">
        <v>0</v>
      </c>
      <c r="BC59" s="31">
        <f t="shared" si="25"/>
        <v>0</v>
      </c>
      <c r="BD59" s="31">
        <v>0</v>
      </c>
      <c r="BE59" s="31">
        <f t="shared" si="26"/>
        <v>0</v>
      </c>
      <c r="BF59" s="31">
        <v>0</v>
      </c>
      <c r="BG59" s="31">
        <f t="shared" si="27"/>
        <v>0</v>
      </c>
      <c r="BH59" s="56">
        <f t="shared" si="28"/>
        <v>2492017</v>
      </c>
      <c r="BI59" s="31">
        <f t="shared" si="29"/>
        <v>263.4267441860465</v>
      </c>
      <c r="BK59" s="28"/>
    </row>
    <row r="60" spans="1:63" ht="13.5">
      <c r="A60" s="20">
        <v>58</v>
      </c>
      <c r="B60" s="49" t="s">
        <v>61</v>
      </c>
      <c r="C60" s="47">
        <v>9829</v>
      </c>
      <c r="D60" s="31">
        <v>73501</v>
      </c>
      <c r="E60" s="31">
        <f t="shared" si="0"/>
        <v>7.477973344185573</v>
      </c>
      <c r="F60" s="31">
        <v>0</v>
      </c>
      <c r="G60" s="31">
        <f t="shared" si="1"/>
        <v>0</v>
      </c>
      <c r="H60" s="31">
        <v>0</v>
      </c>
      <c r="I60" s="31">
        <f t="shared" si="2"/>
        <v>0</v>
      </c>
      <c r="J60" s="31">
        <v>16524</v>
      </c>
      <c r="K60" s="31">
        <f t="shared" si="3"/>
        <v>1.681147624376844</v>
      </c>
      <c r="L60" s="31">
        <v>402093</v>
      </c>
      <c r="M60" s="31">
        <f t="shared" si="4"/>
        <v>40.90884118425069</v>
      </c>
      <c r="N60" s="31">
        <v>0</v>
      </c>
      <c r="O60" s="31">
        <f t="shared" si="5"/>
        <v>0</v>
      </c>
      <c r="P60" s="31">
        <v>128295</v>
      </c>
      <c r="Q60" s="31">
        <f t="shared" si="6"/>
        <v>13.052701190355071</v>
      </c>
      <c r="R60" s="31">
        <v>0</v>
      </c>
      <c r="S60" s="31">
        <f t="shared" si="7"/>
        <v>0</v>
      </c>
      <c r="T60" s="31">
        <v>15616</v>
      </c>
      <c r="U60" s="31">
        <f t="shared" si="8"/>
        <v>1.5887679316308883</v>
      </c>
      <c r="V60" s="31">
        <v>0</v>
      </c>
      <c r="W60" s="31">
        <f t="shared" si="9"/>
        <v>0</v>
      </c>
      <c r="X60" s="31">
        <v>120329</v>
      </c>
      <c r="Y60" s="31">
        <f t="shared" si="10"/>
        <v>12.242242344083834</v>
      </c>
      <c r="Z60" s="31">
        <v>9803</v>
      </c>
      <c r="AA60" s="31">
        <f t="shared" si="11"/>
        <v>0.9973547665072744</v>
      </c>
      <c r="AB60" s="31">
        <v>9878</v>
      </c>
      <c r="AC60" s="31">
        <f t="shared" si="12"/>
        <v>1.0049852477362906</v>
      </c>
      <c r="AD60" s="31">
        <v>14700</v>
      </c>
      <c r="AE60" s="31">
        <f t="shared" si="13"/>
        <v>1.4955743208871706</v>
      </c>
      <c r="AF60" s="31">
        <v>0</v>
      </c>
      <c r="AG60" s="31">
        <f t="shared" si="14"/>
        <v>0</v>
      </c>
      <c r="AH60" s="31">
        <v>0</v>
      </c>
      <c r="AI60" s="31">
        <f t="shared" si="15"/>
        <v>0</v>
      </c>
      <c r="AJ60" s="31">
        <v>0</v>
      </c>
      <c r="AK60" s="31">
        <f t="shared" si="16"/>
        <v>0</v>
      </c>
      <c r="AL60" s="31">
        <v>0</v>
      </c>
      <c r="AM60" s="31">
        <f t="shared" si="17"/>
        <v>0</v>
      </c>
      <c r="AN60" s="31">
        <v>0</v>
      </c>
      <c r="AO60" s="31">
        <f t="shared" si="18"/>
        <v>0</v>
      </c>
      <c r="AP60" s="31">
        <v>0</v>
      </c>
      <c r="AQ60" s="31">
        <f t="shared" si="19"/>
        <v>0</v>
      </c>
      <c r="AR60" s="31">
        <v>21376</v>
      </c>
      <c r="AS60" s="31">
        <f t="shared" si="20"/>
        <v>2.1747888900193306</v>
      </c>
      <c r="AT60" s="31">
        <v>0</v>
      </c>
      <c r="AU60" s="31">
        <f t="shared" si="21"/>
        <v>0</v>
      </c>
      <c r="AV60" s="31">
        <v>0</v>
      </c>
      <c r="AW60" s="31">
        <f t="shared" si="22"/>
        <v>0</v>
      </c>
      <c r="AX60" s="31">
        <v>328177</v>
      </c>
      <c r="AY60" s="31">
        <f t="shared" si="23"/>
        <v>33.38864584393122</v>
      </c>
      <c r="AZ60" s="31">
        <v>656526</v>
      </c>
      <c r="BA60" s="31">
        <f t="shared" si="24"/>
        <v>66.79479092481432</v>
      </c>
      <c r="BB60" s="31">
        <v>0</v>
      </c>
      <c r="BC60" s="31">
        <f t="shared" si="25"/>
        <v>0</v>
      </c>
      <c r="BD60" s="31">
        <v>0</v>
      </c>
      <c r="BE60" s="31">
        <f t="shared" si="26"/>
        <v>0</v>
      </c>
      <c r="BF60" s="31">
        <v>0</v>
      </c>
      <c r="BG60" s="31">
        <f t="shared" si="27"/>
        <v>0</v>
      </c>
      <c r="BH60" s="56">
        <f t="shared" si="28"/>
        <v>1796818</v>
      </c>
      <c r="BI60" s="31">
        <f t="shared" si="29"/>
        <v>182.80781361277852</v>
      </c>
      <c r="BK60" s="28"/>
    </row>
    <row r="61" spans="1:63" ht="13.5">
      <c r="A61" s="20">
        <v>59</v>
      </c>
      <c r="B61" s="49" t="s">
        <v>62</v>
      </c>
      <c r="C61" s="47">
        <v>5426</v>
      </c>
      <c r="D61" s="31">
        <v>17174</v>
      </c>
      <c r="E61" s="31">
        <f t="shared" si="0"/>
        <v>3.165130851455953</v>
      </c>
      <c r="F61" s="31">
        <v>0</v>
      </c>
      <c r="G61" s="31">
        <f t="shared" si="1"/>
        <v>0</v>
      </c>
      <c r="H61" s="31">
        <v>0</v>
      </c>
      <c r="I61" s="31">
        <f t="shared" si="2"/>
        <v>0</v>
      </c>
      <c r="J61" s="31">
        <v>960</v>
      </c>
      <c r="K61" s="31">
        <f t="shared" si="3"/>
        <v>0.17692591227423515</v>
      </c>
      <c r="L61" s="31">
        <v>135816</v>
      </c>
      <c r="M61" s="31">
        <f t="shared" si="4"/>
        <v>25.03059343899742</v>
      </c>
      <c r="N61" s="31">
        <v>767101</v>
      </c>
      <c r="O61" s="31">
        <f t="shared" si="5"/>
        <v>141.37504607445632</v>
      </c>
      <c r="P61" s="31">
        <v>59756</v>
      </c>
      <c r="Q61" s="31">
        <f t="shared" si="6"/>
        <v>11.012900847769997</v>
      </c>
      <c r="R61" s="31">
        <v>17426</v>
      </c>
      <c r="S61" s="31">
        <f t="shared" si="7"/>
        <v>3.2115739034279396</v>
      </c>
      <c r="T61" s="31">
        <v>0</v>
      </c>
      <c r="U61" s="31">
        <f t="shared" si="8"/>
        <v>0</v>
      </c>
      <c r="V61" s="31">
        <v>0</v>
      </c>
      <c r="W61" s="31">
        <f t="shared" si="9"/>
        <v>0</v>
      </c>
      <c r="X61" s="31">
        <v>546632</v>
      </c>
      <c r="Y61" s="31">
        <f t="shared" si="10"/>
        <v>100.74308883155179</v>
      </c>
      <c r="Z61" s="31">
        <v>13209</v>
      </c>
      <c r="AA61" s="31">
        <f t="shared" si="11"/>
        <v>2.4343899741983046</v>
      </c>
      <c r="AB61" s="31">
        <v>2841</v>
      </c>
      <c r="AC61" s="31">
        <f t="shared" si="12"/>
        <v>0.5235901216365647</v>
      </c>
      <c r="AD61" s="31">
        <v>0</v>
      </c>
      <c r="AE61" s="31">
        <f t="shared" si="13"/>
        <v>0</v>
      </c>
      <c r="AF61" s="31">
        <v>0</v>
      </c>
      <c r="AG61" s="31">
        <f t="shared" si="14"/>
        <v>0</v>
      </c>
      <c r="AH61" s="31">
        <v>0</v>
      </c>
      <c r="AI61" s="31">
        <f t="shared" si="15"/>
        <v>0</v>
      </c>
      <c r="AJ61" s="31">
        <v>21261</v>
      </c>
      <c r="AK61" s="31">
        <f t="shared" si="16"/>
        <v>3.918356063398452</v>
      </c>
      <c r="AL61" s="31">
        <v>0</v>
      </c>
      <c r="AM61" s="31">
        <f t="shared" si="17"/>
        <v>0</v>
      </c>
      <c r="AN61" s="31">
        <v>0</v>
      </c>
      <c r="AO61" s="31">
        <f t="shared" si="18"/>
        <v>0</v>
      </c>
      <c r="AP61" s="31">
        <v>0</v>
      </c>
      <c r="AQ61" s="31">
        <f t="shared" si="19"/>
        <v>0</v>
      </c>
      <c r="AR61" s="31">
        <v>0</v>
      </c>
      <c r="AS61" s="31">
        <f t="shared" si="20"/>
        <v>0</v>
      </c>
      <c r="AT61" s="31">
        <v>-304</v>
      </c>
      <c r="AU61" s="31">
        <f t="shared" si="21"/>
        <v>-0.056026538886841136</v>
      </c>
      <c r="AV61" s="31">
        <v>0</v>
      </c>
      <c r="AW61" s="31">
        <f t="shared" si="22"/>
        <v>0</v>
      </c>
      <c r="AX61" s="31">
        <v>340883</v>
      </c>
      <c r="AY61" s="31">
        <f t="shared" si="23"/>
        <v>62.82399557685219</v>
      </c>
      <c r="AZ61" s="31">
        <v>1431438</v>
      </c>
      <c r="BA61" s="31">
        <f t="shared" si="24"/>
        <v>263.8109104312569</v>
      </c>
      <c r="BB61" s="31">
        <v>4696</v>
      </c>
      <c r="BC61" s="31">
        <f t="shared" si="25"/>
        <v>0.865462587541467</v>
      </c>
      <c r="BD61" s="31">
        <v>0</v>
      </c>
      <c r="BE61" s="31">
        <f t="shared" si="26"/>
        <v>0</v>
      </c>
      <c r="BF61" s="31">
        <v>0</v>
      </c>
      <c r="BG61" s="31">
        <f t="shared" si="27"/>
        <v>0</v>
      </c>
      <c r="BH61" s="56">
        <f t="shared" si="28"/>
        <v>3358889</v>
      </c>
      <c r="BI61" s="31">
        <f t="shared" si="29"/>
        <v>619.0359380759307</v>
      </c>
      <c r="BK61" s="28"/>
    </row>
    <row r="62" spans="1:63" ht="13.5">
      <c r="A62" s="21">
        <v>60</v>
      </c>
      <c r="B62" s="51" t="s">
        <v>63</v>
      </c>
      <c r="C62" s="46">
        <v>6661</v>
      </c>
      <c r="D62" s="29">
        <v>53210</v>
      </c>
      <c r="E62" s="29">
        <f t="shared" si="0"/>
        <v>7.988290046539559</v>
      </c>
      <c r="F62" s="29">
        <v>0</v>
      </c>
      <c r="G62" s="29">
        <f t="shared" si="1"/>
        <v>0</v>
      </c>
      <c r="H62" s="29">
        <v>0</v>
      </c>
      <c r="I62" s="29">
        <f t="shared" si="2"/>
        <v>0</v>
      </c>
      <c r="J62" s="29">
        <v>729</v>
      </c>
      <c r="K62" s="29">
        <f t="shared" si="3"/>
        <v>0.1094430265725867</v>
      </c>
      <c r="L62" s="29">
        <v>24606</v>
      </c>
      <c r="M62" s="29">
        <f t="shared" si="4"/>
        <v>3.694039933943852</v>
      </c>
      <c r="N62" s="29">
        <v>151866</v>
      </c>
      <c r="O62" s="29">
        <f t="shared" si="5"/>
        <v>22.79927938747936</v>
      </c>
      <c r="P62" s="29">
        <v>192968</v>
      </c>
      <c r="Q62" s="29">
        <f t="shared" si="6"/>
        <v>28.969824350698094</v>
      </c>
      <c r="R62" s="29">
        <v>73599</v>
      </c>
      <c r="S62" s="29">
        <f t="shared" si="7"/>
        <v>11.049241855577241</v>
      </c>
      <c r="T62" s="29">
        <v>1141</v>
      </c>
      <c r="U62" s="29">
        <f t="shared" si="8"/>
        <v>0.1712956012610719</v>
      </c>
      <c r="V62" s="29">
        <v>0</v>
      </c>
      <c r="W62" s="29">
        <f t="shared" si="9"/>
        <v>0</v>
      </c>
      <c r="X62" s="29">
        <v>427871</v>
      </c>
      <c r="Y62" s="29">
        <f t="shared" si="10"/>
        <v>64.2352499624681</v>
      </c>
      <c r="Z62" s="29">
        <v>5360</v>
      </c>
      <c r="AA62" s="29">
        <f t="shared" si="11"/>
        <v>0.8046839813841765</v>
      </c>
      <c r="AB62" s="29">
        <v>84</v>
      </c>
      <c r="AC62" s="29">
        <f t="shared" si="12"/>
        <v>0.012610719111244558</v>
      </c>
      <c r="AD62" s="29">
        <v>0</v>
      </c>
      <c r="AE62" s="29">
        <f t="shared" si="13"/>
        <v>0</v>
      </c>
      <c r="AF62" s="29">
        <v>0</v>
      </c>
      <c r="AG62" s="29">
        <f t="shared" si="14"/>
        <v>0</v>
      </c>
      <c r="AH62" s="29">
        <v>0</v>
      </c>
      <c r="AI62" s="29">
        <f t="shared" si="15"/>
        <v>0</v>
      </c>
      <c r="AJ62" s="29">
        <v>0</v>
      </c>
      <c r="AK62" s="29">
        <f t="shared" si="16"/>
        <v>0</v>
      </c>
      <c r="AL62" s="29">
        <v>0</v>
      </c>
      <c r="AM62" s="29">
        <f t="shared" si="17"/>
        <v>0</v>
      </c>
      <c r="AN62" s="29">
        <v>0</v>
      </c>
      <c r="AO62" s="29">
        <f t="shared" si="18"/>
        <v>0</v>
      </c>
      <c r="AP62" s="29">
        <v>0</v>
      </c>
      <c r="AQ62" s="29">
        <f t="shared" si="19"/>
        <v>0</v>
      </c>
      <c r="AR62" s="29">
        <v>0</v>
      </c>
      <c r="AS62" s="29">
        <f t="shared" si="20"/>
        <v>0</v>
      </c>
      <c r="AT62" s="29">
        <v>0</v>
      </c>
      <c r="AU62" s="29">
        <f t="shared" si="21"/>
        <v>0</v>
      </c>
      <c r="AV62" s="29">
        <v>906</v>
      </c>
      <c r="AW62" s="29">
        <f t="shared" si="22"/>
        <v>0.1360156132712806</v>
      </c>
      <c r="AX62" s="29">
        <v>254097</v>
      </c>
      <c r="AY62" s="29">
        <f t="shared" si="23"/>
        <v>38.14697492868939</v>
      </c>
      <c r="AZ62" s="29">
        <v>0</v>
      </c>
      <c r="BA62" s="29">
        <f t="shared" si="24"/>
        <v>0</v>
      </c>
      <c r="BB62" s="29">
        <v>0</v>
      </c>
      <c r="BC62" s="29">
        <f t="shared" si="25"/>
        <v>0</v>
      </c>
      <c r="BD62" s="29">
        <v>0</v>
      </c>
      <c r="BE62" s="29">
        <f t="shared" si="26"/>
        <v>0</v>
      </c>
      <c r="BF62" s="29">
        <v>0</v>
      </c>
      <c r="BG62" s="29">
        <f t="shared" si="27"/>
        <v>0</v>
      </c>
      <c r="BH62" s="57">
        <f t="shared" si="28"/>
        <v>1186437</v>
      </c>
      <c r="BI62" s="29">
        <f t="shared" si="29"/>
        <v>178.11694940699596</v>
      </c>
      <c r="BK62" s="28"/>
    </row>
    <row r="63" spans="1:63" ht="13.5" customHeight="1">
      <c r="A63" s="37">
        <v>61</v>
      </c>
      <c r="B63" s="50" t="s">
        <v>64</v>
      </c>
      <c r="C63" s="47">
        <v>3896</v>
      </c>
      <c r="D63" s="33">
        <v>98764</v>
      </c>
      <c r="E63" s="33">
        <f t="shared" si="0"/>
        <v>25.350102669404517</v>
      </c>
      <c r="F63" s="33">
        <v>0</v>
      </c>
      <c r="G63" s="33">
        <f t="shared" si="1"/>
        <v>0</v>
      </c>
      <c r="H63" s="33">
        <v>0</v>
      </c>
      <c r="I63" s="33">
        <f t="shared" si="2"/>
        <v>0</v>
      </c>
      <c r="J63" s="33">
        <v>2093663</v>
      </c>
      <c r="K63" s="33">
        <f t="shared" si="3"/>
        <v>537.3878336755647</v>
      </c>
      <c r="L63" s="33">
        <v>61415</v>
      </c>
      <c r="M63" s="33">
        <f t="shared" si="4"/>
        <v>15.763603696098563</v>
      </c>
      <c r="N63" s="33">
        <v>187252</v>
      </c>
      <c r="O63" s="33">
        <f t="shared" si="5"/>
        <v>48.062628336755644</v>
      </c>
      <c r="P63" s="33">
        <v>71930</v>
      </c>
      <c r="Q63" s="33">
        <f t="shared" si="6"/>
        <v>18.46252566735113</v>
      </c>
      <c r="R63" s="33">
        <v>10238</v>
      </c>
      <c r="S63" s="33">
        <f t="shared" si="7"/>
        <v>2.62782340862423</v>
      </c>
      <c r="T63" s="33">
        <v>150</v>
      </c>
      <c r="U63" s="33">
        <f t="shared" si="8"/>
        <v>0.038501026694045176</v>
      </c>
      <c r="V63" s="33">
        <v>0</v>
      </c>
      <c r="W63" s="33">
        <f t="shared" si="9"/>
        <v>0</v>
      </c>
      <c r="X63" s="33">
        <v>209797</v>
      </c>
      <c r="Y63" s="33">
        <f t="shared" si="10"/>
        <v>53.849332648870636</v>
      </c>
      <c r="Z63" s="33">
        <v>25549</v>
      </c>
      <c r="AA63" s="33">
        <f t="shared" si="11"/>
        <v>6.5577515400410675</v>
      </c>
      <c r="AB63" s="33">
        <v>1051</v>
      </c>
      <c r="AC63" s="33">
        <f t="shared" si="12"/>
        <v>0.26976386036960986</v>
      </c>
      <c r="AD63" s="33">
        <v>25520</v>
      </c>
      <c r="AE63" s="33">
        <f t="shared" si="13"/>
        <v>6.550308008213553</v>
      </c>
      <c r="AF63" s="33">
        <v>0</v>
      </c>
      <c r="AG63" s="33">
        <f t="shared" si="14"/>
        <v>0</v>
      </c>
      <c r="AH63" s="33">
        <v>4500</v>
      </c>
      <c r="AI63" s="33">
        <f t="shared" si="15"/>
        <v>1.1550308008213552</v>
      </c>
      <c r="AJ63" s="33">
        <v>0</v>
      </c>
      <c r="AK63" s="33">
        <f t="shared" si="16"/>
        <v>0</v>
      </c>
      <c r="AL63" s="33">
        <v>0</v>
      </c>
      <c r="AM63" s="33">
        <f t="shared" si="17"/>
        <v>0</v>
      </c>
      <c r="AN63" s="33">
        <v>0</v>
      </c>
      <c r="AO63" s="33">
        <f t="shared" si="18"/>
        <v>0</v>
      </c>
      <c r="AP63" s="33">
        <v>0</v>
      </c>
      <c r="AQ63" s="33">
        <f t="shared" si="19"/>
        <v>0</v>
      </c>
      <c r="AR63" s="33">
        <v>0</v>
      </c>
      <c r="AS63" s="33">
        <f t="shared" si="20"/>
        <v>0</v>
      </c>
      <c r="AT63" s="33">
        <v>0</v>
      </c>
      <c r="AU63" s="33">
        <f t="shared" si="21"/>
        <v>0</v>
      </c>
      <c r="AV63" s="33">
        <v>0</v>
      </c>
      <c r="AW63" s="33">
        <f t="shared" si="22"/>
        <v>0</v>
      </c>
      <c r="AX63" s="33">
        <v>315627</v>
      </c>
      <c r="AY63" s="33">
        <f t="shared" si="23"/>
        <v>81.01309034907598</v>
      </c>
      <c r="AZ63" s="33">
        <v>0</v>
      </c>
      <c r="BA63" s="33">
        <f t="shared" si="24"/>
        <v>0</v>
      </c>
      <c r="BB63" s="33">
        <v>0</v>
      </c>
      <c r="BC63" s="33">
        <f t="shared" si="25"/>
        <v>0</v>
      </c>
      <c r="BD63" s="33">
        <v>0</v>
      </c>
      <c r="BE63" s="33">
        <f t="shared" si="26"/>
        <v>0</v>
      </c>
      <c r="BF63" s="33">
        <v>0</v>
      </c>
      <c r="BG63" s="33">
        <f t="shared" si="27"/>
        <v>0</v>
      </c>
      <c r="BH63" s="56">
        <f t="shared" si="28"/>
        <v>3105456</v>
      </c>
      <c r="BI63" s="33">
        <f t="shared" si="29"/>
        <v>797.088295687885</v>
      </c>
      <c r="BK63" s="28"/>
    </row>
    <row r="64" spans="1:63" ht="13.5">
      <c r="A64" s="20">
        <v>62</v>
      </c>
      <c r="B64" s="49" t="s">
        <v>65</v>
      </c>
      <c r="C64" s="47">
        <v>2195</v>
      </c>
      <c r="D64" s="31">
        <v>150020</v>
      </c>
      <c r="E64" s="31">
        <f t="shared" si="0"/>
        <v>68.34624145785877</v>
      </c>
      <c r="F64" s="31">
        <v>0</v>
      </c>
      <c r="G64" s="31">
        <f t="shared" si="1"/>
        <v>0</v>
      </c>
      <c r="H64" s="31">
        <v>0</v>
      </c>
      <c r="I64" s="31">
        <f t="shared" si="2"/>
        <v>0</v>
      </c>
      <c r="J64" s="31">
        <v>0</v>
      </c>
      <c r="K64" s="31">
        <f t="shared" si="3"/>
        <v>0</v>
      </c>
      <c r="L64" s="31">
        <v>31773</v>
      </c>
      <c r="M64" s="31">
        <f t="shared" si="4"/>
        <v>14.475170842824602</v>
      </c>
      <c r="N64" s="31">
        <v>67495</v>
      </c>
      <c r="O64" s="31">
        <f t="shared" si="5"/>
        <v>30.749430523917994</v>
      </c>
      <c r="P64" s="31">
        <v>56243</v>
      </c>
      <c r="Q64" s="31">
        <f t="shared" si="6"/>
        <v>25.623234624145788</v>
      </c>
      <c r="R64" s="31">
        <v>11676</v>
      </c>
      <c r="S64" s="31">
        <f t="shared" si="7"/>
        <v>5.319362186788155</v>
      </c>
      <c r="T64" s="31">
        <v>1266</v>
      </c>
      <c r="U64" s="31">
        <f t="shared" si="8"/>
        <v>0.5767653758542142</v>
      </c>
      <c r="V64" s="31">
        <v>0</v>
      </c>
      <c r="W64" s="31">
        <f t="shared" si="9"/>
        <v>0</v>
      </c>
      <c r="X64" s="31">
        <v>26520</v>
      </c>
      <c r="Y64" s="31">
        <f t="shared" si="10"/>
        <v>12.082004555808656</v>
      </c>
      <c r="Z64" s="31">
        <v>3826</v>
      </c>
      <c r="AA64" s="31">
        <f t="shared" si="11"/>
        <v>1.7430523917995444</v>
      </c>
      <c r="AB64" s="31">
        <v>511</v>
      </c>
      <c r="AC64" s="31">
        <f t="shared" si="12"/>
        <v>0.23280182232346242</v>
      </c>
      <c r="AD64" s="31">
        <v>0</v>
      </c>
      <c r="AE64" s="31">
        <f t="shared" si="13"/>
        <v>0</v>
      </c>
      <c r="AF64" s="31">
        <v>0</v>
      </c>
      <c r="AG64" s="31">
        <f t="shared" si="14"/>
        <v>0</v>
      </c>
      <c r="AH64" s="31">
        <v>0</v>
      </c>
      <c r="AI64" s="31">
        <f t="shared" si="15"/>
        <v>0</v>
      </c>
      <c r="AJ64" s="31">
        <v>0</v>
      </c>
      <c r="AK64" s="31">
        <f t="shared" si="16"/>
        <v>0</v>
      </c>
      <c r="AL64" s="31">
        <v>0</v>
      </c>
      <c r="AM64" s="31">
        <f t="shared" si="17"/>
        <v>0</v>
      </c>
      <c r="AN64" s="31">
        <v>0</v>
      </c>
      <c r="AO64" s="31">
        <f t="shared" si="18"/>
        <v>0</v>
      </c>
      <c r="AP64" s="31">
        <v>0</v>
      </c>
      <c r="AQ64" s="31">
        <f t="shared" si="19"/>
        <v>0</v>
      </c>
      <c r="AR64" s="31">
        <v>0</v>
      </c>
      <c r="AS64" s="31">
        <f t="shared" si="20"/>
        <v>0</v>
      </c>
      <c r="AT64" s="31">
        <v>0</v>
      </c>
      <c r="AU64" s="31">
        <f t="shared" si="21"/>
        <v>0</v>
      </c>
      <c r="AV64" s="31">
        <v>0</v>
      </c>
      <c r="AW64" s="31">
        <f t="shared" si="22"/>
        <v>0</v>
      </c>
      <c r="AX64" s="31">
        <v>67816</v>
      </c>
      <c r="AY64" s="31">
        <f t="shared" si="23"/>
        <v>30.895671981776765</v>
      </c>
      <c r="AZ64" s="31">
        <v>0</v>
      </c>
      <c r="BA64" s="31">
        <f t="shared" si="24"/>
        <v>0</v>
      </c>
      <c r="BB64" s="31">
        <v>400</v>
      </c>
      <c r="BC64" s="31">
        <f t="shared" si="25"/>
        <v>0.18223234624145787</v>
      </c>
      <c r="BD64" s="31">
        <v>0</v>
      </c>
      <c r="BE64" s="31">
        <f t="shared" si="26"/>
        <v>0</v>
      </c>
      <c r="BF64" s="31">
        <v>0</v>
      </c>
      <c r="BG64" s="31">
        <f t="shared" si="27"/>
        <v>0</v>
      </c>
      <c r="BH64" s="56">
        <f t="shared" si="28"/>
        <v>417546</v>
      </c>
      <c r="BI64" s="31">
        <f t="shared" si="29"/>
        <v>190.22596810933942</v>
      </c>
      <c r="BK64" s="28"/>
    </row>
    <row r="65" spans="1:63" ht="13.5">
      <c r="A65" s="20">
        <v>63</v>
      </c>
      <c r="B65" s="49" t="s">
        <v>66</v>
      </c>
      <c r="C65" s="47">
        <v>2137</v>
      </c>
      <c r="D65" s="31">
        <v>12834</v>
      </c>
      <c r="E65" s="31">
        <f t="shared" si="0"/>
        <v>6.0056153486195605</v>
      </c>
      <c r="F65" s="31">
        <v>0</v>
      </c>
      <c r="G65" s="31">
        <f t="shared" si="1"/>
        <v>0</v>
      </c>
      <c r="H65" s="31">
        <v>0</v>
      </c>
      <c r="I65" s="31">
        <f t="shared" si="2"/>
        <v>0</v>
      </c>
      <c r="J65" s="31">
        <v>0</v>
      </c>
      <c r="K65" s="31">
        <f t="shared" si="3"/>
        <v>0</v>
      </c>
      <c r="L65" s="31">
        <v>97478</v>
      </c>
      <c r="M65" s="31">
        <f t="shared" si="4"/>
        <v>45.61441272812354</v>
      </c>
      <c r="N65" s="31">
        <v>78256</v>
      </c>
      <c r="O65" s="31">
        <f t="shared" si="5"/>
        <v>36.6195601310248</v>
      </c>
      <c r="P65" s="31">
        <v>47499</v>
      </c>
      <c r="Q65" s="31">
        <f t="shared" si="6"/>
        <v>22.226953673373888</v>
      </c>
      <c r="R65" s="31">
        <v>5289</v>
      </c>
      <c r="S65" s="31">
        <f t="shared" si="7"/>
        <v>2.4749649040711277</v>
      </c>
      <c r="T65" s="31">
        <v>0</v>
      </c>
      <c r="U65" s="31">
        <f t="shared" si="8"/>
        <v>0</v>
      </c>
      <c r="V65" s="31">
        <v>0</v>
      </c>
      <c r="W65" s="31">
        <f t="shared" si="9"/>
        <v>0</v>
      </c>
      <c r="X65" s="31">
        <v>111138</v>
      </c>
      <c r="Y65" s="31">
        <f t="shared" si="10"/>
        <v>52.006551240056154</v>
      </c>
      <c r="Z65" s="31">
        <v>2589</v>
      </c>
      <c r="AA65" s="31">
        <f t="shared" si="11"/>
        <v>1.2115114646700982</v>
      </c>
      <c r="AB65" s="31">
        <v>1673</v>
      </c>
      <c r="AC65" s="31">
        <f t="shared" si="12"/>
        <v>0.7828731867103416</v>
      </c>
      <c r="AD65" s="31">
        <v>373</v>
      </c>
      <c r="AE65" s="31">
        <f t="shared" si="13"/>
        <v>0.17454375292466073</v>
      </c>
      <c r="AF65" s="31">
        <v>0</v>
      </c>
      <c r="AG65" s="31">
        <f t="shared" si="14"/>
        <v>0</v>
      </c>
      <c r="AH65" s="31">
        <v>0</v>
      </c>
      <c r="AI65" s="31">
        <f t="shared" si="15"/>
        <v>0</v>
      </c>
      <c r="AJ65" s="31">
        <v>0</v>
      </c>
      <c r="AK65" s="31">
        <f t="shared" si="16"/>
        <v>0</v>
      </c>
      <c r="AL65" s="31">
        <v>0</v>
      </c>
      <c r="AM65" s="31">
        <f t="shared" si="17"/>
        <v>0</v>
      </c>
      <c r="AN65" s="31">
        <v>0</v>
      </c>
      <c r="AO65" s="31">
        <f t="shared" si="18"/>
        <v>0</v>
      </c>
      <c r="AP65" s="31">
        <v>0</v>
      </c>
      <c r="AQ65" s="31">
        <f t="shared" si="19"/>
        <v>0</v>
      </c>
      <c r="AR65" s="31">
        <v>0</v>
      </c>
      <c r="AS65" s="31">
        <f t="shared" si="20"/>
        <v>0</v>
      </c>
      <c r="AT65" s="31">
        <v>0</v>
      </c>
      <c r="AU65" s="31">
        <f t="shared" si="21"/>
        <v>0</v>
      </c>
      <c r="AV65" s="31">
        <v>2810</v>
      </c>
      <c r="AW65" s="31">
        <f t="shared" si="22"/>
        <v>1.314927468413664</v>
      </c>
      <c r="AX65" s="31">
        <v>111872</v>
      </c>
      <c r="AY65" s="31">
        <f t="shared" si="23"/>
        <v>52.350023397285916</v>
      </c>
      <c r="AZ65" s="31">
        <v>547932</v>
      </c>
      <c r="BA65" s="31">
        <f t="shared" si="24"/>
        <v>256.40243331773513</v>
      </c>
      <c r="BB65" s="31">
        <v>0</v>
      </c>
      <c r="BC65" s="31">
        <f t="shared" si="25"/>
        <v>0</v>
      </c>
      <c r="BD65" s="31">
        <v>0</v>
      </c>
      <c r="BE65" s="31">
        <f t="shared" si="26"/>
        <v>0</v>
      </c>
      <c r="BF65" s="31">
        <v>0</v>
      </c>
      <c r="BG65" s="31">
        <f t="shared" si="27"/>
        <v>0</v>
      </c>
      <c r="BH65" s="56">
        <f t="shared" si="28"/>
        <v>1019743</v>
      </c>
      <c r="BI65" s="31">
        <f t="shared" si="29"/>
        <v>477.18437061300887</v>
      </c>
      <c r="BK65" s="28"/>
    </row>
    <row r="66" spans="1:63" ht="13.5">
      <c r="A66" s="20">
        <v>64</v>
      </c>
      <c r="B66" s="49" t="s">
        <v>67</v>
      </c>
      <c r="C66" s="47">
        <v>2507</v>
      </c>
      <c r="D66" s="31">
        <v>57631</v>
      </c>
      <c r="E66" s="31">
        <f t="shared" si="0"/>
        <v>22.98803350618269</v>
      </c>
      <c r="F66" s="31">
        <v>0</v>
      </c>
      <c r="G66" s="31">
        <f t="shared" si="1"/>
        <v>0</v>
      </c>
      <c r="H66" s="31">
        <v>0</v>
      </c>
      <c r="I66" s="31">
        <f t="shared" si="2"/>
        <v>0</v>
      </c>
      <c r="J66" s="31">
        <v>0</v>
      </c>
      <c r="K66" s="31">
        <f t="shared" si="3"/>
        <v>0</v>
      </c>
      <c r="L66" s="31">
        <v>41031</v>
      </c>
      <c r="M66" s="31">
        <f t="shared" si="4"/>
        <v>16.366573593936977</v>
      </c>
      <c r="N66" s="31">
        <v>79919</v>
      </c>
      <c r="O66" s="31">
        <f t="shared" si="5"/>
        <v>31.878340646190665</v>
      </c>
      <c r="P66" s="31">
        <v>31614</v>
      </c>
      <c r="Q66" s="31">
        <f t="shared" si="6"/>
        <v>12.610291184682888</v>
      </c>
      <c r="R66" s="31">
        <v>0</v>
      </c>
      <c r="S66" s="31">
        <f t="shared" si="7"/>
        <v>0</v>
      </c>
      <c r="T66" s="31">
        <v>3116</v>
      </c>
      <c r="U66" s="31">
        <f t="shared" si="8"/>
        <v>1.242919824491424</v>
      </c>
      <c r="V66" s="31">
        <v>0</v>
      </c>
      <c r="W66" s="31">
        <f t="shared" si="9"/>
        <v>0</v>
      </c>
      <c r="X66" s="31">
        <v>45485</v>
      </c>
      <c r="Y66" s="31">
        <f t="shared" si="10"/>
        <v>18.143199042680493</v>
      </c>
      <c r="Z66" s="31">
        <v>5823</v>
      </c>
      <c r="AA66" s="31">
        <f t="shared" si="11"/>
        <v>2.3226964499401674</v>
      </c>
      <c r="AB66" s="31">
        <v>250</v>
      </c>
      <c r="AC66" s="31">
        <f t="shared" si="12"/>
        <v>0.0997207818109294</v>
      </c>
      <c r="AD66" s="31">
        <v>5600</v>
      </c>
      <c r="AE66" s="31">
        <f t="shared" si="13"/>
        <v>2.2337455125648185</v>
      </c>
      <c r="AF66" s="31">
        <v>0</v>
      </c>
      <c r="AG66" s="31">
        <f t="shared" si="14"/>
        <v>0</v>
      </c>
      <c r="AH66" s="31">
        <v>0</v>
      </c>
      <c r="AI66" s="31">
        <f t="shared" si="15"/>
        <v>0</v>
      </c>
      <c r="AJ66" s="31">
        <v>0</v>
      </c>
      <c r="AK66" s="31">
        <f t="shared" si="16"/>
        <v>0</v>
      </c>
      <c r="AL66" s="31">
        <v>0</v>
      </c>
      <c r="AM66" s="31">
        <f t="shared" si="17"/>
        <v>0</v>
      </c>
      <c r="AN66" s="31">
        <v>0</v>
      </c>
      <c r="AO66" s="31">
        <f t="shared" si="18"/>
        <v>0</v>
      </c>
      <c r="AP66" s="31">
        <v>0</v>
      </c>
      <c r="AQ66" s="31">
        <f t="shared" si="19"/>
        <v>0</v>
      </c>
      <c r="AR66" s="31">
        <v>0</v>
      </c>
      <c r="AS66" s="31">
        <f t="shared" si="20"/>
        <v>0</v>
      </c>
      <c r="AT66" s="31">
        <v>286</v>
      </c>
      <c r="AU66" s="31">
        <f t="shared" si="21"/>
        <v>0.11408057439170323</v>
      </c>
      <c r="AV66" s="31">
        <v>2720</v>
      </c>
      <c r="AW66" s="31">
        <f t="shared" si="22"/>
        <v>1.0849621061029118</v>
      </c>
      <c r="AX66" s="31">
        <v>123681</v>
      </c>
      <c r="AY66" s="31">
        <f t="shared" si="23"/>
        <v>49.33426406063023</v>
      </c>
      <c r="AZ66" s="31">
        <v>299286</v>
      </c>
      <c r="BA66" s="31">
        <f t="shared" si="24"/>
        <v>119.38013562026326</v>
      </c>
      <c r="BB66" s="31">
        <v>0</v>
      </c>
      <c r="BC66" s="31">
        <f t="shared" si="25"/>
        <v>0</v>
      </c>
      <c r="BD66" s="31">
        <v>0</v>
      </c>
      <c r="BE66" s="31">
        <f t="shared" si="26"/>
        <v>0</v>
      </c>
      <c r="BF66" s="31">
        <v>0</v>
      </c>
      <c r="BG66" s="31">
        <f t="shared" si="27"/>
        <v>0</v>
      </c>
      <c r="BH66" s="56">
        <f t="shared" si="28"/>
        <v>696442</v>
      </c>
      <c r="BI66" s="31">
        <f t="shared" si="29"/>
        <v>277.79896290386915</v>
      </c>
      <c r="BK66" s="28"/>
    </row>
    <row r="67" spans="1:63" ht="13.5">
      <c r="A67" s="21">
        <v>65</v>
      </c>
      <c r="B67" s="51" t="s">
        <v>68</v>
      </c>
      <c r="C67" s="46">
        <v>8593</v>
      </c>
      <c r="D67" s="29">
        <v>437946</v>
      </c>
      <c r="E67" s="29">
        <f t="shared" si="0"/>
        <v>50.965436983591296</v>
      </c>
      <c r="F67" s="29">
        <v>0</v>
      </c>
      <c r="G67" s="29">
        <f t="shared" si="1"/>
        <v>0</v>
      </c>
      <c r="H67" s="29">
        <v>0</v>
      </c>
      <c r="I67" s="29">
        <f t="shared" si="2"/>
        <v>0</v>
      </c>
      <c r="J67" s="29">
        <v>3964</v>
      </c>
      <c r="K67" s="29">
        <f t="shared" si="3"/>
        <v>0.46130571395321773</v>
      </c>
      <c r="L67" s="29">
        <v>638626</v>
      </c>
      <c r="M67" s="29">
        <f t="shared" si="4"/>
        <v>74.3193296869545</v>
      </c>
      <c r="N67" s="29">
        <v>0</v>
      </c>
      <c r="O67" s="29">
        <f t="shared" si="5"/>
        <v>0</v>
      </c>
      <c r="P67" s="29">
        <v>68046</v>
      </c>
      <c r="Q67" s="29">
        <f t="shared" si="6"/>
        <v>7.918771092749913</v>
      </c>
      <c r="R67" s="29">
        <v>0</v>
      </c>
      <c r="S67" s="29">
        <f t="shared" si="7"/>
        <v>0</v>
      </c>
      <c r="T67" s="29">
        <v>160</v>
      </c>
      <c r="U67" s="29">
        <f t="shared" si="8"/>
        <v>0.01861980681950425</v>
      </c>
      <c r="V67" s="29">
        <v>0</v>
      </c>
      <c r="W67" s="29">
        <f t="shared" si="9"/>
        <v>0</v>
      </c>
      <c r="X67" s="29">
        <v>153169</v>
      </c>
      <c r="Y67" s="29">
        <f t="shared" si="10"/>
        <v>17.824857442104037</v>
      </c>
      <c r="Z67" s="29">
        <v>23215</v>
      </c>
      <c r="AA67" s="29">
        <f t="shared" si="11"/>
        <v>2.7016175957174444</v>
      </c>
      <c r="AB67" s="29">
        <v>12068</v>
      </c>
      <c r="AC67" s="29">
        <f t="shared" si="12"/>
        <v>1.4043989293611079</v>
      </c>
      <c r="AD67" s="29">
        <v>0</v>
      </c>
      <c r="AE67" s="29">
        <f t="shared" si="13"/>
        <v>0</v>
      </c>
      <c r="AF67" s="29">
        <v>0</v>
      </c>
      <c r="AG67" s="29">
        <f t="shared" si="14"/>
        <v>0</v>
      </c>
      <c r="AH67" s="29">
        <v>0</v>
      </c>
      <c r="AI67" s="29">
        <f t="shared" si="15"/>
        <v>0</v>
      </c>
      <c r="AJ67" s="29">
        <v>0</v>
      </c>
      <c r="AK67" s="29">
        <f t="shared" si="16"/>
        <v>0</v>
      </c>
      <c r="AL67" s="29">
        <v>0</v>
      </c>
      <c r="AM67" s="29">
        <f t="shared" si="17"/>
        <v>0</v>
      </c>
      <c r="AN67" s="29">
        <v>0</v>
      </c>
      <c r="AO67" s="29">
        <f t="shared" si="18"/>
        <v>0</v>
      </c>
      <c r="AP67" s="29">
        <v>0</v>
      </c>
      <c r="AQ67" s="29">
        <f t="shared" si="19"/>
        <v>0</v>
      </c>
      <c r="AR67" s="29">
        <v>0</v>
      </c>
      <c r="AS67" s="29">
        <f t="shared" si="20"/>
        <v>0</v>
      </c>
      <c r="AT67" s="29">
        <v>0</v>
      </c>
      <c r="AU67" s="29">
        <f t="shared" si="21"/>
        <v>0</v>
      </c>
      <c r="AV67" s="29">
        <v>365</v>
      </c>
      <c r="AW67" s="29">
        <f t="shared" si="22"/>
        <v>0.04247643430699406</v>
      </c>
      <c r="AX67" s="29">
        <v>221593</v>
      </c>
      <c r="AY67" s="29">
        <f t="shared" si="23"/>
        <v>25.78761782846503</v>
      </c>
      <c r="AZ67" s="29">
        <v>742</v>
      </c>
      <c r="BA67" s="29">
        <f t="shared" si="24"/>
        <v>0.08634935412545094</v>
      </c>
      <c r="BB67" s="29">
        <v>0</v>
      </c>
      <c r="BC67" s="29">
        <f t="shared" si="25"/>
        <v>0</v>
      </c>
      <c r="BD67" s="29">
        <v>0</v>
      </c>
      <c r="BE67" s="29">
        <f t="shared" si="26"/>
        <v>0</v>
      </c>
      <c r="BF67" s="29">
        <v>0</v>
      </c>
      <c r="BG67" s="29">
        <f t="shared" si="27"/>
        <v>0</v>
      </c>
      <c r="BH67" s="57">
        <f t="shared" si="28"/>
        <v>1559894</v>
      </c>
      <c r="BI67" s="29">
        <f t="shared" si="29"/>
        <v>181.5307808681485</v>
      </c>
      <c r="BK67" s="28"/>
    </row>
    <row r="68" spans="1:63" ht="13.5">
      <c r="A68" s="37">
        <v>66</v>
      </c>
      <c r="B68" s="50" t="s">
        <v>88</v>
      </c>
      <c r="C68" s="47">
        <v>2108</v>
      </c>
      <c r="D68" s="33">
        <v>468386</v>
      </c>
      <c r="E68" s="33">
        <f aca="true" t="shared" si="30" ref="E68:E73">D68/$C68</f>
        <v>222.19449715370018</v>
      </c>
      <c r="F68" s="33">
        <v>0</v>
      </c>
      <c r="G68" s="33">
        <f aca="true" t="shared" si="31" ref="G68:G73">F68/$C68</f>
        <v>0</v>
      </c>
      <c r="H68" s="33">
        <v>0</v>
      </c>
      <c r="I68" s="33">
        <f aca="true" t="shared" si="32" ref="I68:I73">H68/$C68</f>
        <v>0</v>
      </c>
      <c r="J68" s="33">
        <v>0</v>
      </c>
      <c r="K68" s="33">
        <f aca="true" t="shared" si="33" ref="K68:K73">J68/$C68</f>
        <v>0</v>
      </c>
      <c r="L68" s="33">
        <v>101404</v>
      </c>
      <c r="M68" s="33">
        <f aca="true" t="shared" si="34" ref="M68:M73">L68/$C68</f>
        <v>48.10436432637571</v>
      </c>
      <c r="N68" s="33">
        <v>0</v>
      </c>
      <c r="O68" s="33">
        <f aca="true" t="shared" si="35" ref="O68:O73">N68/$C68</f>
        <v>0</v>
      </c>
      <c r="P68" s="33">
        <v>54909</v>
      </c>
      <c r="Q68" s="33">
        <f aca="true" t="shared" si="36" ref="Q68:Q73">P68/$C68</f>
        <v>26.047912713472485</v>
      </c>
      <c r="R68" s="33">
        <v>11056</v>
      </c>
      <c r="S68" s="33">
        <f aca="true" t="shared" si="37" ref="S68:S73">R68/$C68</f>
        <v>5.244781783681215</v>
      </c>
      <c r="T68" s="33">
        <v>3099</v>
      </c>
      <c r="U68" s="33">
        <f aca="true" t="shared" si="38" ref="U68:U73">T68/$C68</f>
        <v>1.47011385199241</v>
      </c>
      <c r="V68" s="33">
        <v>0</v>
      </c>
      <c r="W68" s="33">
        <f aca="true" t="shared" si="39" ref="W68:W73">V68/$C68</f>
        <v>0</v>
      </c>
      <c r="X68" s="33">
        <v>109240</v>
      </c>
      <c r="Y68" s="33">
        <f aca="true" t="shared" si="40" ref="Y68:Y73">X68/$C68</f>
        <v>51.821631878557874</v>
      </c>
      <c r="Z68" s="33">
        <v>13288</v>
      </c>
      <c r="AA68" s="33">
        <f aca="true" t="shared" si="41" ref="AA68:AA73">Z68/$C68</f>
        <v>6.303605313092979</v>
      </c>
      <c r="AB68" s="33">
        <v>401</v>
      </c>
      <c r="AC68" s="33">
        <f aca="true" t="shared" si="42" ref="AC68:AC73">AB68/$C68</f>
        <v>0.19022770398481972</v>
      </c>
      <c r="AD68" s="33">
        <v>0</v>
      </c>
      <c r="AE68" s="33">
        <f aca="true" t="shared" si="43" ref="AE68:AE73">AD68/$C68</f>
        <v>0</v>
      </c>
      <c r="AF68" s="33">
        <v>0</v>
      </c>
      <c r="AG68" s="33">
        <f aca="true" t="shared" si="44" ref="AG68:AG73">AF68/$C68</f>
        <v>0</v>
      </c>
      <c r="AH68" s="33">
        <v>0</v>
      </c>
      <c r="AI68" s="33">
        <f aca="true" t="shared" si="45" ref="AI68:AI73">AH68/$C68</f>
        <v>0</v>
      </c>
      <c r="AJ68" s="33">
        <v>1713</v>
      </c>
      <c r="AK68" s="33">
        <f aca="true" t="shared" si="46" ref="AK68:AK73">AJ68/$C68</f>
        <v>0.812618595825427</v>
      </c>
      <c r="AL68" s="33">
        <v>0</v>
      </c>
      <c r="AM68" s="33">
        <f aca="true" t="shared" si="47" ref="AM68:AM73">AL68/$C68</f>
        <v>0</v>
      </c>
      <c r="AN68" s="33">
        <v>0</v>
      </c>
      <c r="AO68" s="33">
        <f aca="true" t="shared" si="48" ref="AO68:AO73">AN68/$C68</f>
        <v>0</v>
      </c>
      <c r="AP68" s="33">
        <v>0</v>
      </c>
      <c r="AQ68" s="33">
        <f aca="true" t="shared" si="49" ref="AQ68:AQ73">AP68/$C68</f>
        <v>0</v>
      </c>
      <c r="AR68" s="33">
        <v>0</v>
      </c>
      <c r="AS68" s="33">
        <f aca="true" t="shared" si="50" ref="AS68:AS73">AR68/$C68</f>
        <v>0</v>
      </c>
      <c r="AT68" s="33">
        <v>0</v>
      </c>
      <c r="AU68" s="33">
        <f aca="true" t="shared" si="51" ref="AU68:AU73">AT68/$C68</f>
        <v>0</v>
      </c>
      <c r="AV68" s="33">
        <v>600</v>
      </c>
      <c r="AW68" s="33">
        <f aca="true" t="shared" si="52" ref="AW68:AW73">AV68/$C68</f>
        <v>0.2846299810246679</v>
      </c>
      <c r="AX68" s="33">
        <v>202276</v>
      </c>
      <c r="AY68" s="33">
        <f aca="true" t="shared" si="53" ref="AY68:AY73">AX68/$C68</f>
        <v>95.95635673624288</v>
      </c>
      <c r="AZ68" s="33">
        <v>303862</v>
      </c>
      <c r="BA68" s="33">
        <f aca="true" t="shared" si="54" ref="BA68:BA73">AZ68/$C68</f>
        <v>144.14705882352942</v>
      </c>
      <c r="BB68" s="33">
        <v>4230</v>
      </c>
      <c r="BC68" s="33">
        <f aca="true" t="shared" si="55" ref="BC68:BC73">BB68/$C68</f>
        <v>2.006641366223909</v>
      </c>
      <c r="BD68" s="33">
        <v>0</v>
      </c>
      <c r="BE68" s="33">
        <f aca="true" t="shared" si="56" ref="BE68:BE73">BD68/$C68</f>
        <v>0</v>
      </c>
      <c r="BF68" s="33">
        <v>0</v>
      </c>
      <c r="BG68" s="33">
        <f aca="true" t="shared" si="57" ref="BG68:BG73">BF68/$C68</f>
        <v>0</v>
      </c>
      <c r="BH68" s="56">
        <f>D68+F68+H68+J68+L68+N68+P68+R68+T68+V68+X68+Z68+AB68+AD68+AF68+AH68+AJ68+AL68+AN68+AP68+AR68+AT68+AV68+AX68+AZ68+BB68+BD68+BF68</f>
        <v>1274464</v>
      </c>
      <c r="BI68" s="33">
        <f>BH68/$C68</f>
        <v>604.584440227704</v>
      </c>
      <c r="BK68" s="28"/>
    </row>
    <row r="69" spans="1:63" ht="12.75" customHeight="1">
      <c r="A69" s="20">
        <v>67</v>
      </c>
      <c r="B69" s="49" t="s">
        <v>139</v>
      </c>
      <c r="C69" s="47">
        <v>5335</v>
      </c>
      <c r="D69" s="31">
        <v>3519295</v>
      </c>
      <c r="E69" s="31">
        <f t="shared" si="30"/>
        <v>659.6616682286785</v>
      </c>
      <c r="F69" s="31">
        <v>0</v>
      </c>
      <c r="G69" s="31">
        <f t="shared" si="31"/>
        <v>0</v>
      </c>
      <c r="H69" s="31">
        <v>0</v>
      </c>
      <c r="I69" s="31">
        <f t="shared" si="32"/>
        <v>0</v>
      </c>
      <c r="J69" s="31">
        <v>0</v>
      </c>
      <c r="K69" s="31">
        <f t="shared" si="33"/>
        <v>0</v>
      </c>
      <c r="L69" s="31">
        <v>51305</v>
      </c>
      <c r="M69" s="31">
        <f t="shared" si="34"/>
        <v>9.61668228678538</v>
      </c>
      <c r="N69" s="31">
        <v>453066</v>
      </c>
      <c r="O69" s="31">
        <f t="shared" si="35"/>
        <v>84.92333645735708</v>
      </c>
      <c r="P69" s="31">
        <v>35678</v>
      </c>
      <c r="Q69" s="31">
        <f t="shared" si="36"/>
        <v>6.687535145267104</v>
      </c>
      <c r="R69" s="31">
        <v>12431</v>
      </c>
      <c r="S69" s="31">
        <f t="shared" si="37"/>
        <v>2.3300843486410496</v>
      </c>
      <c r="T69" s="31">
        <v>100</v>
      </c>
      <c r="U69" s="31">
        <f t="shared" si="38"/>
        <v>0.01874414245548266</v>
      </c>
      <c r="V69" s="31">
        <v>0</v>
      </c>
      <c r="W69" s="31">
        <f t="shared" si="39"/>
        <v>0</v>
      </c>
      <c r="X69" s="31">
        <v>220018</v>
      </c>
      <c r="Y69" s="31">
        <f t="shared" si="40"/>
        <v>41.24048734770384</v>
      </c>
      <c r="Z69" s="31">
        <v>29880</v>
      </c>
      <c r="AA69" s="31">
        <f t="shared" si="41"/>
        <v>5.600749765698219</v>
      </c>
      <c r="AB69" s="31">
        <v>293218</v>
      </c>
      <c r="AC69" s="31">
        <f t="shared" si="42"/>
        <v>54.96119962511715</v>
      </c>
      <c r="AD69" s="31">
        <v>0</v>
      </c>
      <c r="AE69" s="31">
        <f t="shared" si="43"/>
        <v>0</v>
      </c>
      <c r="AF69" s="31">
        <v>0</v>
      </c>
      <c r="AG69" s="31">
        <f t="shared" si="44"/>
        <v>0</v>
      </c>
      <c r="AH69" s="31">
        <v>9358</v>
      </c>
      <c r="AI69" s="31">
        <f t="shared" si="45"/>
        <v>1.7540768509840674</v>
      </c>
      <c r="AJ69" s="31">
        <v>12313</v>
      </c>
      <c r="AK69" s="31">
        <f t="shared" si="46"/>
        <v>2.30796626054358</v>
      </c>
      <c r="AL69" s="31">
        <v>0</v>
      </c>
      <c r="AM69" s="31">
        <f t="shared" si="47"/>
        <v>0</v>
      </c>
      <c r="AN69" s="31">
        <v>0</v>
      </c>
      <c r="AO69" s="31">
        <f t="shared" si="48"/>
        <v>0</v>
      </c>
      <c r="AP69" s="31">
        <v>0</v>
      </c>
      <c r="AQ69" s="31">
        <f t="shared" si="49"/>
        <v>0</v>
      </c>
      <c r="AR69" s="31">
        <v>0</v>
      </c>
      <c r="AS69" s="31">
        <f t="shared" si="50"/>
        <v>0</v>
      </c>
      <c r="AT69" s="31">
        <v>0</v>
      </c>
      <c r="AU69" s="31">
        <f t="shared" si="51"/>
        <v>0</v>
      </c>
      <c r="AV69" s="31">
        <v>2769</v>
      </c>
      <c r="AW69" s="31">
        <f t="shared" si="52"/>
        <v>0.5190253045923149</v>
      </c>
      <c r="AX69" s="31">
        <v>161158</v>
      </c>
      <c r="AY69" s="31">
        <f t="shared" si="53"/>
        <v>30.20768509840675</v>
      </c>
      <c r="AZ69" s="31">
        <v>43442</v>
      </c>
      <c r="BA69" s="31">
        <f t="shared" si="54"/>
        <v>8.142830365510777</v>
      </c>
      <c r="BB69" s="31">
        <v>0</v>
      </c>
      <c r="BC69" s="31">
        <f t="shared" si="55"/>
        <v>0</v>
      </c>
      <c r="BD69" s="31">
        <v>0</v>
      </c>
      <c r="BE69" s="31">
        <f t="shared" si="56"/>
        <v>0</v>
      </c>
      <c r="BF69" s="31">
        <v>0</v>
      </c>
      <c r="BG69" s="31">
        <f t="shared" si="57"/>
        <v>0</v>
      </c>
      <c r="BH69" s="56">
        <f>D69+F69+H69+J69+L69+N69+P69+R69+T69+V69+X69+Z69+AB69+AD69+AF69+AH69+AJ69+AL69+AN69+AP69+AR69+AT69+AV69+AX69+AZ69+BB69+BD69+BF69</f>
        <v>4844031</v>
      </c>
      <c r="BI69" s="31">
        <f t="shared" si="29"/>
        <v>907.9720712277414</v>
      </c>
      <c r="BK69" s="28"/>
    </row>
    <row r="70" spans="1:61" s="28" customFormat="1" ht="13.5">
      <c r="A70" s="20">
        <v>68</v>
      </c>
      <c r="B70" s="49" t="s">
        <v>140</v>
      </c>
      <c r="C70" s="47">
        <v>1753</v>
      </c>
      <c r="D70" s="31">
        <v>106100</v>
      </c>
      <c r="E70" s="31">
        <f t="shared" si="30"/>
        <v>60.5248146035368</v>
      </c>
      <c r="F70" s="31">
        <v>0</v>
      </c>
      <c r="G70" s="31">
        <f t="shared" si="31"/>
        <v>0</v>
      </c>
      <c r="H70" s="31">
        <v>0</v>
      </c>
      <c r="I70" s="31">
        <f t="shared" si="32"/>
        <v>0</v>
      </c>
      <c r="J70" s="31">
        <v>0</v>
      </c>
      <c r="K70" s="31">
        <f t="shared" si="33"/>
        <v>0</v>
      </c>
      <c r="L70" s="31">
        <v>111458</v>
      </c>
      <c r="M70" s="31">
        <f t="shared" si="34"/>
        <v>63.5812892184826</v>
      </c>
      <c r="N70" s="31">
        <v>171760</v>
      </c>
      <c r="O70" s="31">
        <f t="shared" si="35"/>
        <v>97.98060467769538</v>
      </c>
      <c r="P70" s="31">
        <v>0</v>
      </c>
      <c r="Q70" s="31">
        <f t="shared" si="36"/>
        <v>0</v>
      </c>
      <c r="R70" s="31">
        <v>0</v>
      </c>
      <c r="S70" s="31">
        <f t="shared" si="37"/>
        <v>0</v>
      </c>
      <c r="T70" s="31">
        <v>4283</v>
      </c>
      <c r="U70" s="31">
        <f t="shared" si="38"/>
        <v>2.4432401597261837</v>
      </c>
      <c r="V70" s="31">
        <v>0</v>
      </c>
      <c r="W70" s="31">
        <f t="shared" si="39"/>
        <v>0</v>
      </c>
      <c r="X70" s="31">
        <v>40336</v>
      </c>
      <c r="Y70" s="31">
        <f t="shared" si="40"/>
        <v>23.00969766115231</v>
      </c>
      <c r="Z70" s="31">
        <v>4202</v>
      </c>
      <c r="AA70" s="31">
        <f t="shared" si="41"/>
        <v>2.397033656588705</v>
      </c>
      <c r="AB70" s="31">
        <v>649</v>
      </c>
      <c r="AC70" s="31">
        <f t="shared" si="42"/>
        <v>0.3702224757558471</v>
      </c>
      <c r="AD70" s="31">
        <v>2478</v>
      </c>
      <c r="AE70" s="31">
        <f t="shared" si="43"/>
        <v>1.4135767256132346</v>
      </c>
      <c r="AF70" s="31">
        <v>0</v>
      </c>
      <c r="AG70" s="31">
        <f t="shared" si="44"/>
        <v>0</v>
      </c>
      <c r="AH70" s="31">
        <v>0</v>
      </c>
      <c r="AI70" s="31">
        <f t="shared" si="45"/>
        <v>0</v>
      </c>
      <c r="AJ70" s="31">
        <v>0</v>
      </c>
      <c r="AK70" s="31">
        <f t="shared" si="46"/>
        <v>0</v>
      </c>
      <c r="AL70" s="31">
        <v>0</v>
      </c>
      <c r="AM70" s="31">
        <f t="shared" si="47"/>
        <v>0</v>
      </c>
      <c r="AN70" s="31">
        <v>0</v>
      </c>
      <c r="AO70" s="31">
        <f t="shared" si="48"/>
        <v>0</v>
      </c>
      <c r="AP70" s="31">
        <v>0</v>
      </c>
      <c r="AQ70" s="31">
        <f t="shared" si="49"/>
        <v>0</v>
      </c>
      <c r="AR70" s="31">
        <v>0</v>
      </c>
      <c r="AS70" s="31">
        <f t="shared" si="50"/>
        <v>0</v>
      </c>
      <c r="AT70" s="31">
        <v>0</v>
      </c>
      <c r="AU70" s="31">
        <f t="shared" si="51"/>
        <v>0</v>
      </c>
      <c r="AV70" s="31">
        <v>0</v>
      </c>
      <c r="AW70" s="31">
        <f t="shared" si="52"/>
        <v>0</v>
      </c>
      <c r="AX70" s="31">
        <v>96798</v>
      </c>
      <c r="AY70" s="31">
        <f t="shared" si="53"/>
        <v>55.21848260125499</v>
      </c>
      <c r="AZ70" s="31">
        <v>0</v>
      </c>
      <c r="BA70" s="31">
        <f t="shared" si="54"/>
        <v>0</v>
      </c>
      <c r="BB70" s="31">
        <v>0</v>
      </c>
      <c r="BC70" s="31">
        <f t="shared" si="55"/>
        <v>0</v>
      </c>
      <c r="BD70" s="31">
        <v>0</v>
      </c>
      <c r="BE70" s="31">
        <f t="shared" si="56"/>
        <v>0</v>
      </c>
      <c r="BF70" s="31">
        <v>0</v>
      </c>
      <c r="BG70" s="31">
        <f t="shared" si="57"/>
        <v>0</v>
      </c>
      <c r="BH70" s="56">
        <f>D70+F70+H70+J70+L70+N70+P70+R70+T70+V70+X70+Z70+AB70+AD70+AF70+AH70+AJ70+AL70+AN70+AP70+AR70+AT70+AV70+AX70+AZ70+BB70+BD70+BF70</f>
        <v>538064</v>
      </c>
      <c r="BI70" s="31">
        <f>BH70/$C70</f>
        <v>306.93896177980605</v>
      </c>
    </row>
    <row r="71" spans="1:63" ht="13.5">
      <c r="A71" s="20">
        <v>69</v>
      </c>
      <c r="B71" s="49" t="s">
        <v>141</v>
      </c>
      <c r="C71" s="47">
        <v>4315</v>
      </c>
      <c r="D71" s="31">
        <v>21510</v>
      </c>
      <c r="E71" s="31">
        <f t="shared" si="30"/>
        <v>4.984936268829664</v>
      </c>
      <c r="F71" s="31">
        <v>0</v>
      </c>
      <c r="G71" s="31">
        <f t="shared" si="31"/>
        <v>0</v>
      </c>
      <c r="H71" s="31">
        <v>0</v>
      </c>
      <c r="I71" s="31">
        <f t="shared" si="32"/>
        <v>0</v>
      </c>
      <c r="J71" s="31">
        <v>0</v>
      </c>
      <c r="K71" s="31">
        <f t="shared" si="33"/>
        <v>0</v>
      </c>
      <c r="L71" s="31">
        <v>99343</v>
      </c>
      <c r="M71" s="31">
        <f t="shared" si="34"/>
        <v>23.02271147161066</v>
      </c>
      <c r="N71" s="31">
        <v>209183</v>
      </c>
      <c r="O71" s="31">
        <f t="shared" si="35"/>
        <v>48.478099652375434</v>
      </c>
      <c r="P71" s="31">
        <v>29537</v>
      </c>
      <c r="Q71" s="31">
        <f t="shared" si="36"/>
        <v>6.845191193511008</v>
      </c>
      <c r="R71" s="31">
        <v>12712</v>
      </c>
      <c r="S71" s="31">
        <f t="shared" si="37"/>
        <v>2.9460023174971033</v>
      </c>
      <c r="T71" s="31">
        <v>0</v>
      </c>
      <c r="U71" s="31">
        <f t="shared" si="38"/>
        <v>0</v>
      </c>
      <c r="V71" s="31">
        <v>0</v>
      </c>
      <c r="W71" s="31">
        <f t="shared" si="39"/>
        <v>0</v>
      </c>
      <c r="X71" s="31">
        <v>659330</v>
      </c>
      <c r="Y71" s="31">
        <f t="shared" si="40"/>
        <v>152.79953650057936</v>
      </c>
      <c r="Z71" s="31">
        <v>7591</v>
      </c>
      <c r="AA71" s="31">
        <f t="shared" si="41"/>
        <v>1.7592120509849363</v>
      </c>
      <c r="AB71" s="31">
        <v>2300</v>
      </c>
      <c r="AC71" s="31">
        <f t="shared" si="42"/>
        <v>0.5330243337195828</v>
      </c>
      <c r="AD71" s="31">
        <v>7210</v>
      </c>
      <c r="AE71" s="31">
        <f t="shared" si="43"/>
        <v>1.6709154113557358</v>
      </c>
      <c r="AF71" s="31">
        <v>0</v>
      </c>
      <c r="AG71" s="31">
        <f t="shared" si="44"/>
        <v>0</v>
      </c>
      <c r="AH71" s="31">
        <v>37848</v>
      </c>
      <c r="AI71" s="31">
        <f t="shared" si="45"/>
        <v>8.771263035921205</v>
      </c>
      <c r="AJ71" s="31">
        <v>22852</v>
      </c>
      <c r="AK71" s="31">
        <f t="shared" si="46"/>
        <v>5.295944380069525</v>
      </c>
      <c r="AL71" s="31">
        <v>0</v>
      </c>
      <c r="AM71" s="31">
        <f t="shared" si="47"/>
        <v>0</v>
      </c>
      <c r="AN71" s="31">
        <v>0</v>
      </c>
      <c r="AO71" s="31">
        <f t="shared" si="48"/>
        <v>0</v>
      </c>
      <c r="AP71" s="31">
        <v>0</v>
      </c>
      <c r="AQ71" s="31">
        <f t="shared" si="49"/>
        <v>0</v>
      </c>
      <c r="AR71" s="31">
        <v>0</v>
      </c>
      <c r="AS71" s="31">
        <f t="shared" si="50"/>
        <v>0</v>
      </c>
      <c r="AT71" s="31">
        <v>0</v>
      </c>
      <c r="AU71" s="31">
        <f t="shared" si="51"/>
        <v>0</v>
      </c>
      <c r="AV71" s="31">
        <v>0</v>
      </c>
      <c r="AW71" s="31">
        <f t="shared" si="52"/>
        <v>0</v>
      </c>
      <c r="AX71" s="31">
        <v>254379</v>
      </c>
      <c r="AY71" s="31">
        <f t="shared" si="53"/>
        <v>58.952259559675554</v>
      </c>
      <c r="AZ71" s="31">
        <v>0</v>
      </c>
      <c r="BA71" s="31">
        <f t="shared" si="54"/>
        <v>0</v>
      </c>
      <c r="BB71" s="31">
        <v>0</v>
      </c>
      <c r="BC71" s="31">
        <f t="shared" si="55"/>
        <v>0</v>
      </c>
      <c r="BD71" s="31">
        <v>0</v>
      </c>
      <c r="BE71" s="31">
        <f t="shared" si="56"/>
        <v>0</v>
      </c>
      <c r="BF71" s="31">
        <v>0</v>
      </c>
      <c r="BG71" s="31">
        <f t="shared" si="57"/>
        <v>0</v>
      </c>
      <c r="BH71" s="56">
        <f>D71+F71+H71+J71+L71+N71+P71+R71+T71+V71+X71+Z71+AB71+AD71+AF71+AH71+AJ71+AL71+AN71+AP71+AR71+AT71+AV71+AX71+AZ71+BB71+BD71+BF71</f>
        <v>1363795</v>
      </c>
      <c r="BI71" s="31">
        <f>BH71/$C71</f>
        <v>316.0590961761298</v>
      </c>
      <c r="BK71" s="28"/>
    </row>
    <row r="72" spans="1:63" ht="12.75" customHeight="1">
      <c r="A72" s="20">
        <v>396</v>
      </c>
      <c r="B72" s="49" t="s">
        <v>142</v>
      </c>
      <c r="C72" s="46">
        <v>33393</v>
      </c>
      <c r="D72" s="31">
        <v>19454703</v>
      </c>
      <c r="E72" s="31">
        <f t="shared" si="30"/>
        <v>582.598239151918</v>
      </c>
      <c r="F72" s="31">
        <v>1221385</v>
      </c>
      <c r="G72" s="31">
        <f t="shared" si="31"/>
        <v>36.57607881891414</v>
      </c>
      <c r="H72" s="31">
        <v>0</v>
      </c>
      <c r="I72" s="31">
        <f t="shared" si="32"/>
        <v>0</v>
      </c>
      <c r="J72" s="31">
        <v>7392271</v>
      </c>
      <c r="K72" s="31">
        <f t="shared" si="33"/>
        <v>221.3718743449226</v>
      </c>
      <c r="L72" s="31">
        <v>863362</v>
      </c>
      <c r="M72" s="31">
        <f t="shared" si="34"/>
        <v>25.854580301260743</v>
      </c>
      <c r="N72" s="31">
        <v>1921461</v>
      </c>
      <c r="O72" s="31">
        <f t="shared" si="35"/>
        <v>57.540831910879525</v>
      </c>
      <c r="P72" s="31">
        <v>68434</v>
      </c>
      <c r="Q72" s="31">
        <f t="shared" si="36"/>
        <v>2.0493516605276554</v>
      </c>
      <c r="R72" s="31">
        <v>34343</v>
      </c>
      <c r="S72" s="31">
        <f t="shared" si="37"/>
        <v>1.0284490761536849</v>
      </c>
      <c r="T72" s="31">
        <v>1754</v>
      </c>
      <c r="U72" s="31">
        <f t="shared" si="38"/>
        <v>0.05252597849848771</v>
      </c>
      <c r="V72" s="31">
        <v>0</v>
      </c>
      <c r="W72" s="31">
        <f t="shared" si="39"/>
        <v>0</v>
      </c>
      <c r="X72" s="31">
        <v>1333679</v>
      </c>
      <c r="Y72" s="31">
        <f t="shared" si="40"/>
        <v>39.9388794058635</v>
      </c>
      <c r="Z72" s="31">
        <v>271211</v>
      </c>
      <c r="AA72" s="31">
        <f t="shared" si="41"/>
        <v>8.121791992333723</v>
      </c>
      <c r="AB72" s="31">
        <v>71692</v>
      </c>
      <c r="AC72" s="31">
        <f t="shared" si="42"/>
        <v>2.146917018536819</v>
      </c>
      <c r="AD72" s="31">
        <v>0</v>
      </c>
      <c r="AE72" s="31">
        <f t="shared" si="43"/>
        <v>0</v>
      </c>
      <c r="AF72" s="31">
        <v>0</v>
      </c>
      <c r="AG72" s="31">
        <f t="shared" si="44"/>
        <v>0</v>
      </c>
      <c r="AH72" s="31">
        <v>0</v>
      </c>
      <c r="AI72" s="31">
        <f t="shared" si="45"/>
        <v>0</v>
      </c>
      <c r="AJ72" s="31">
        <v>0</v>
      </c>
      <c r="AK72" s="31">
        <f t="shared" si="46"/>
        <v>0</v>
      </c>
      <c r="AL72" s="31">
        <v>0</v>
      </c>
      <c r="AM72" s="31">
        <f t="shared" si="47"/>
        <v>0</v>
      </c>
      <c r="AN72" s="31">
        <v>0</v>
      </c>
      <c r="AO72" s="31">
        <f t="shared" si="48"/>
        <v>0</v>
      </c>
      <c r="AP72" s="31">
        <v>0</v>
      </c>
      <c r="AQ72" s="31">
        <f t="shared" si="49"/>
        <v>0</v>
      </c>
      <c r="AR72" s="31">
        <v>0</v>
      </c>
      <c r="AS72" s="31">
        <f t="shared" si="50"/>
        <v>0</v>
      </c>
      <c r="AT72" s="31">
        <v>17000513</v>
      </c>
      <c r="AU72" s="31">
        <f t="shared" si="51"/>
        <v>509.10409367232654</v>
      </c>
      <c r="AV72" s="31">
        <v>0</v>
      </c>
      <c r="AW72" s="31">
        <f t="shared" si="52"/>
        <v>0</v>
      </c>
      <c r="AX72" s="31">
        <v>1405268</v>
      </c>
      <c r="AY72" s="31">
        <f t="shared" si="53"/>
        <v>42.08271194561735</v>
      </c>
      <c r="AZ72" s="31">
        <v>0</v>
      </c>
      <c r="BA72" s="31">
        <f t="shared" si="54"/>
        <v>0</v>
      </c>
      <c r="BB72" s="31">
        <v>52930</v>
      </c>
      <c r="BC72" s="31">
        <f t="shared" si="55"/>
        <v>1.5850627376995179</v>
      </c>
      <c r="BD72" s="31">
        <v>72311</v>
      </c>
      <c r="BE72" s="31">
        <f t="shared" si="56"/>
        <v>2.165453837630641</v>
      </c>
      <c r="BF72" s="31">
        <v>0</v>
      </c>
      <c r="BG72" s="31">
        <f t="shared" si="57"/>
        <v>0</v>
      </c>
      <c r="BH72" s="57">
        <f>D72+F72+H72+J72+L72+N72+P72+R72+T72+V72+X72+Z72+AB72+AD72+AF72+AH72+AJ72+AL72+AN72+AP72+AR72+AT72+AV72+AX72+AZ72+BB72+BD72+BF72</f>
        <v>51165317</v>
      </c>
      <c r="BI72" s="31">
        <f>BH72/$C72</f>
        <v>1532.216841853083</v>
      </c>
      <c r="BK72" s="28"/>
    </row>
    <row r="73" spans="1:63" ht="13.5">
      <c r="A73" s="25"/>
      <c r="B73" s="11" t="s">
        <v>69</v>
      </c>
      <c r="C73" s="36">
        <f>SUM(C3:C72)</f>
        <v>694120</v>
      </c>
      <c r="D73" s="12">
        <f>SUM(D3:D72)</f>
        <v>56700705</v>
      </c>
      <c r="E73" s="12">
        <f t="shared" si="30"/>
        <v>81.68717945023916</v>
      </c>
      <c r="F73" s="12">
        <f>SUM(F3:F72)</f>
        <v>1505628</v>
      </c>
      <c r="G73" s="12">
        <f t="shared" si="31"/>
        <v>2.169117731804299</v>
      </c>
      <c r="H73" s="12">
        <f>SUM(H3:H72)</f>
        <v>0</v>
      </c>
      <c r="I73" s="12">
        <f t="shared" si="32"/>
        <v>0</v>
      </c>
      <c r="J73" s="12">
        <f>SUM(J3:J72)</f>
        <v>15873715</v>
      </c>
      <c r="K73" s="12">
        <f t="shared" si="33"/>
        <v>22.868833919207052</v>
      </c>
      <c r="L73" s="12">
        <f>SUM(L3:L72)</f>
        <v>20578913</v>
      </c>
      <c r="M73" s="12">
        <f t="shared" si="34"/>
        <v>29.6474860254711</v>
      </c>
      <c r="N73" s="12">
        <f>SUM(N3:N72)</f>
        <v>42782885</v>
      </c>
      <c r="O73" s="12">
        <f t="shared" si="35"/>
        <v>61.636150809658275</v>
      </c>
      <c r="P73" s="12">
        <f>SUM(P3:P72)</f>
        <v>7733030</v>
      </c>
      <c r="Q73" s="12">
        <f t="shared" si="36"/>
        <v>11.14076816688757</v>
      </c>
      <c r="R73" s="12">
        <f>SUM(R3:R72)</f>
        <v>1261016</v>
      </c>
      <c r="S73" s="12">
        <f t="shared" si="37"/>
        <v>1.8167118077565838</v>
      </c>
      <c r="T73" s="12">
        <f>SUM(T3:T72)</f>
        <v>156431</v>
      </c>
      <c r="U73" s="12">
        <f t="shared" si="38"/>
        <v>0.22536593096294588</v>
      </c>
      <c r="V73" s="12">
        <f>SUM(V3:V72)</f>
        <v>41465</v>
      </c>
      <c r="W73" s="12">
        <f t="shared" si="39"/>
        <v>0.05973750936437504</v>
      </c>
      <c r="X73" s="12">
        <f>SUM(X3:X72)</f>
        <v>25905429</v>
      </c>
      <c r="Y73" s="12">
        <f t="shared" si="40"/>
        <v>37.32125424998559</v>
      </c>
      <c r="Z73" s="12">
        <f>SUM(Z3:Z72)</f>
        <v>2244395</v>
      </c>
      <c r="AA73" s="12">
        <f t="shared" si="41"/>
        <v>3.233439462917075</v>
      </c>
      <c r="AB73" s="12">
        <f>SUM(AB3:AB72)</f>
        <v>1061333</v>
      </c>
      <c r="AC73" s="12">
        <f t="shared" si="42"/>
        <v>1.5290338846308995</v>
      </c>
      <c r="AD73" s="12">
        <f>SUM(AD3:AD72)</f>
        <v>2229378</v>
      </c>
      <c r="AE73" s="12">
        <f t="shared" si="43"/>
        <v>3.211804875237711</v>
      </c>
      <c r="AF73" s="12">
        <f>SUM(AF3:AF72)</f>
        <v>95425</v>
      </c>
      <c r="AG73" s="12">
        <f t="shared" si="44"/>
        <v>0.13747622889413935</v>
      </c>
      <c r="AH73" s="12">
        <f>SUM(AH3:AH72)</f>
        <v>677926</v>
      </c>
      <c r="AI73" s="12">
        <f t="shared" si="45"/>
        <v>0.9766697401025759</v>
      </c>
      <c r="AJ73" s="12">
        <f>SUM(AJ3:AJ72)</f>
        <v>428948</v>
      </c>
      <c r="AK73" s="12">
        <f t="shared" si="46"/>
        <v>0.6179738373768224</v>
      </c>
      <c r="AL73" s="12">
        <f>SUM(AL3:AL72)</f>
        <v>40200</v>
      </c>
      <c r="AM73" s="12">
        <f t="shared" si="47"/>
        <v>0.05791505791505792</v>
      </c>
      <c r="AN73" s="12">
        <f>SUM(AN3:AN72)</f>
        <v>0</v>
      </c>
      <c r="AO73" s="12">
        <f t="shared" si="48"/>
        <v>0</v>
      </c>
      <c r="AP73" s="12">
        <f>SUM(AP3:AP72)</f>
        <v>0</v>
      </c>
      <c r="AQ73" s="12">
        <f t="shared" si="49"/>
        <v>0</v>
      </c>
      <c r="AR73" s="12">
        <f>SUM(AR3:AR72)</f>
        <v>459146</v>
      </c>
      <c r="AS73" s="12">
        <f t="shared" si="50"/>
        <v>0.6614792831210742</v>
      </c>
      <c r="AT73" s="12">
        <f>SUM(AT3:AT72)</f>
        <v>17390232</v>
      </c>
      <c r="AU73" s="12">
        <f t="shared" si="51"/>
        <v>25.053639140206304</v>
      </c>
      <c r="AV73" s="12">
        <f>SUM(AV3:AV72)</f>
        <v>233734</v>
      </c>
      <c r="AW73" s="12">
        <f t="shared" si="52"/>
        <v>0.3367342822566703</v>
      </c>
      <c r="AX73" s="12">
        <f>SUM(AX3:AX72)</f>
        <v>24147970</v>
      </c>
      <c r="AY73" s="12">
        <f t="shared" si="53"/>
        <v>34.78933037515127</v>
      </c>
      <c r="AZ73" s="12">
        <f>SUM(AZ3:AZ72)</f>
        <v>22928955</v>
      </c>
      <c r="BA73" s="12">
        <f t="shared" si="54"/>
        <v>33.03312827753126</v>
      </c>
      <c r="BB73" s="12">
        <f>SUM(BB3:BB72)</f>
        <v>464567</v>
      </c>
      <c r="BC73" s="12">
        <f t="shared" si="55"/>
        <v>0.6692891719011121</v>
      </c>
      <c r="BD73" s="12">
        <f>SUM(BD3:BD72)</f>
        <v>835630</v>
      </c>
      <c r="BE73" s="12">
        <f t="shared" si="56"/>
        <v>1.2038696478994986</v>
      </c>
      <c r="BF73" s="12">
        <f>SUM(BF3:BF72)</f>
        <v>0</v>
      </c>
      <c r="BG73" s="12">
        <f t="shared" si="57"/>
        <v>0</v>
      </c>
      <c r="BH73" s="42">
        <f>SUM(BH3:BH72)</f>
        <v>245777056</v>
      </c>
      <c r="BI73" s="12">
        <f>BH73/$C73</f>
        <v>354.08438886647843</v>
      </c>
      <c r="BK73" s="28"/>
    </row>
    <row r="74" spans="1:63" ht="13.5">
      <c r="A74" s="27"/>
      <c r="B74" s="8"/>
      <c r="C74" s="8"/>
      <c r="D74" s="8"/>
      <c r="E74" s="8"/>
      <c r="F74" s="8"/>
      <c r="G74" s="15"/>
      <c r="H74" s="8"/>
      <c r="I74" s="8"/>
      <c r="J74" s="8"/>
      <c r="K74" s="15"/>
      <c r="L74" s="8"/>
      <c r="M74" s="8"/>
      <c r="N74" s="8"/>
      <c r="O74" s="15"/>
      <c r="P74" s="8"/>
      <c r="Q74" s="8"/>
      <c r="R74" s="8"/>
      <c r="S74" s="15"/>
      <c r="T74" s="8"/>
      <c r="U74" s="8"/>
      <c r="V74" s="8"/>
      <c r="W74" s="15"/>
      <c r="X74" s="8"/>
      <c r="Y74" s="8"/>
      <c r="Z74" s="8"/>
      <c r="AA74" s="15"/>
      <c r="AB74" s="8"/>
      <c r="AC74" s="8"/>
      <c r="AD74" s="8"/>
      <c r="AE74" s="15"/>
      <c r="AF74" s="8"/>
      <c r="AG74" s="8"/>
      <c r="AH74" s="8"/>
      <c r="AI74" s="15"/>
      <c r="AJ74" s="8"/>
      <c r="AK74" s="8"/>
      <c r="AL74" s="8"/>
      <c r="AM74" s="15"/>
      <c r="AN74" s="8"/>
      <c r="AO74" s="8"/>
      <c r="AP74" s="8"/>
      <c r="AQ74" s="15"/>
      <c r="AR74" s="8"/>
      <c r="AS74" s="15"/>
      <c r="AT74" s="8"/>
      <c r="AU74" s="15"/>
      <c r="AV74" s="8"/>
      <c r="AW74" s="15"/>
      <c r="AX74" s="8"/>
      <c r="AY74" s="15"/>
      <c r="AZ74" s="8"/>
      <c r="BA74" s="15"/>
      <c r="BB74" s="8"/>
      <c r="BC74" s="15"/>
      <c r="BD74" s="8"/>
      <c r="BE74" s="15"/>
      <c r="BF74" s="8"/>
      <c r="BG74" s="15"/>
      <c r="BH74" s="8"/>
      <c r="BI74" s="15"/>
      <c r="BK74" s="28"/>
    </row>
    <row r="75" spans="1:61" s="28" customFormat="1" ht="13.5">
      <c r="A75" s="20">
        <v>318001</v>
      </c>
      <c r="B75" s="30" t="s">
        <v>70</v>
      </c>
      <c r="C75" s="47">
        <v>1373</v>
      </c>
      <c r="D75" s="31">
        <v>23163</v>
      </c>
      <c r="E75" s="31">
        <f>D75/$C75</f>
        <v>16.87035688273853</v>
      </c>
      <c r="F75" s="31">
        <v>0</v>
      </c>
      <c r="G75" s="31">
        <f>F75/$C75</f>
        <v>0</v>
      </c>
      <c r="H75" s="31">
        <v>0</v>
      </c>
      <c r="I75" s="31">
        <f>H75/$C75</f>
        <v>0</v>
      </c>
      <c r="J75" s="31">
        <v>0</v>
      </c>
      <c r="K75" s="31">
        <f>J75/$C75</f>
        <v>0</v>
      </c>
      <c r="L75" s="31">
        <v>0</v>
      </c>
      <c r="M75" s="31">
        <f>L75/$C75</f>
        <v>0</v>
      </c>
      <c r="N75" s="31">
        <v>11326</v>
      </c>
      <c r="O75" s="31">
        <f>N75/$C75</f>
        <v>8.249089584850692</v>
      </c>
      <c r="P75" s="31">
        <v>0</v>
      </c>
      <c r="Q75" s="31">
        <f>P75/$C75</f>
        <v>0</v>
      </c>
      <c r="R75" s="31">
        <v>0</v>
      </c>
      <c r="S75" s="31">
        <f>R75/$C75</f>
        <v>0</v>
      </c>
      <c r="T75" s="31">
        <v>0</v>
      </c>
      <c r="U75" s="31">
        <f>T75/$C75</f>
        <v>0</v>
      </c>
      <c r="V75" s="31">
        <v>0</v>
      </c>
      <c r="W75" s="31">
        <f>V75/$C75</f>
        <v>0</v>
      </c>
      <c r="X75" s="31">
        <v>41837</v>
      </c>
      <c r="Y75" s="31">
        <f>X75/$C75</f>
        <v>30.471230881281866</v>
      </c>
      <c r="Z75" s="31">
        <v>0</v>
      </c>
      <c r="AA75" s="31">
        <f>Z75/$C75</f>
        <v>0</v>
      </c>
      <c r="AB75" s="31">
        <v>0</v>
      </c>
      <c r="AC75" s="31">
        <f>AB75/$C75</f>
        <v>0</v>
      </c>
      <c r="AD75" s="31">
        <v>0</v>
      </c>
      <c r="AE75" s="31">
        <f>AD75/$C75</f>
        <v>0</v>
      </c>
      <c r="AF75" s="31">
        <v>0</v>
      </c>
      <c r="AG75" s="31">
        <f>AF75/$C75</f>
        <v>0</v>
      </c>
      <c r="AH75" s="31">
        <v>0</v>
      </c>
      <c r="AI75" s="31">
        <f>AH75/$C75</f>
        <v>0</v>
      </c>
      <c r="AJ75" s="31">
        <v>0</v>
      </c>
      <c r="AK75" s="31">
        <f>AJ75/$C75</f>
        <v>0</v>
      </c>
      <c r="AL75" s="31">
        <v>0</v>
      </c>
      <c r="AM75" s="31">
        <f>AL75/$C75</f>
        <v>0</v>
      </c>
      <c r="AN75" s="31">
        <v>0</v>
      </c>
      <c r="AO75" s="31">
        <f>AN75/$C75</f>
        <v>0</v>
      </c>
      <c r="AP75" s="31">
        <v>0</v>
      </c>
      <c r="AQ75" s="31">
        <f>AP75/$C75</f>
        <v>0</v>
      </c>
      <c r="AR75" s="31">
        <v>0</v>
      </c>
      <c r="AS75" s="31">
        <f>AR75/$C75</f>
        <v>0</v>
      </c>
      <c r="AT75" s="31">
        <v>0</v>
      </c>
      <c r="AU75" s="31">
        <f>AT75/$C75</f>
        <v>0</v>
      </c>
      <c r="AV75" s="31">
        <v>0</v>
      </c>
      <c r="AW75" s="31">
        <f>AV75/$C75</f>
        <v>0</v>
      </c>
      <c r="AX75" s="31">
        <v>48536</v>
      </c>
      <c r="AY75" s="31">
        <f>AX75/$C75</f>
        <v>35.350327749453754</v>
      </c>
      <c r="AZ75" s="31">
        <v>0</v>
      </c>
      <c r="BA75" s="31">
        <f>AZ75/$C75</f>
        <v>0</v>
      </c>
      <c r="BB75" s="31">
        <v>692</v>
      </c>
      <c r="BC75" s="31">
        <f>BB75/$C75</f>
        <v>0.5040058266569556</v>
      </c>
      <c r="BD75" s="31">
        <v>0</v>
      </c>
      <c r="BE75" s="31">
        <f>BD75/$C75</f>
        <v>0</v>
      </c>
      <c r="BF75" s="31">
        <v>0</v>
      </c>
      <c r="BG75" s="31">
        <f>BF75/$C75</f>
        <v>0</v>
      </c>
      <c r="BH75" s="40">
        <f>D75+F75+H75+J75+L75+N75+P75+R75+T75+V75+X75+Z75+AB75+AD75+AF75+AH75+AJ75+AL75+AN75+AP75+AR75+AT75+AV75+AX75+AZ75+BB75+BD75+BF75</f>
        <v>125554</v>
      </c>
      <c r="BI75" s="31">
        <f>BH75/$C75</f>
        <v>91.44501092498179</v>
      </c>
    </row>
    <row r="76" spans="1:63" ht="13.5">
      <c r="A76" s="16">
        <v>319001</v>
      </c>
      <c r="B76" s="17" t="s">
        <v>71</v>
      </c>
      <c r="C76" s="46">
        <v>402</v>
      </c>
      <c r="D76" s="29">
        <v>17610</v>
      </c>
      <c r="E76" s="29">
        <f>D76/$C76</f>
        <v>43.80597014925373</v>
      </c>
      <c r="F76" s="29">
        <v>0</v>
      </c>
      <c r="G76" s="29">
        <f>F76/$C76</f>
        <v>0</v>
      </c>
      <c r="H76" s="29">
        <v>0</v>
      </c>
      <c r="I76" s="29">
        <f>H76/$C76</f>
        <v>0</v>
      </c>
      <c r="J76" s="29">
        <v>0</v>
      </c>
      <c r="K76" s="29">
        <f>J76/$C76</f>
        <v>0</v>
      </c>
      <c r="L76" s="29">
        <v>0</v>
      </c>
      <c r="M76" s="29">
        <f>L76/$C76</f>
        <v>0</v>
      </c>
      <c r="N76" s="29">
        <v>0</v>
      </c>
      <c r="O76" s="29">
        <f>N76/$C76</f>
        <v>0</v>
      </c>
      <c r="P76" s="29">
        <v>0</v>
      </c>
      <c r="Q76" s="29">
        <f>P76/$C76</f>
        <v>0</v>
      </c>
      <c r="R76" s="29">
        <v>0</v>
      </c>
      <c r="S76" s="29">
        <f>R76/$C76</f>
        <v>0</v>
      </c>
      <c r="T76" s="29">
        <v>0</v>
      </c>
      <c r="U76" s="29">
        <f>T76/$C76</f>
        <v>0</v>
      </c>
      <c r="V76" s="29">
        <v>0</v>
      </c>
      <c r="W76" s="29">
        <f>V76/$C76</f>
        <v>0</v>
      </c>
      <c r="X76" s="29">
        <v>3105</v>
      </c>
      <c r="Y76" s="29">
        <f>X76/$C76</f>
        <v>7.723880597014926</v>
      </c>
      <c r="Z76" s="29">
        <v>0</v>
      </c>
      <c r="AA76" s="29">
        <f>Z76/$C76</f>
        <v>0</v>
      </c>
      <c r="AB76" s="29">
        <v>0</v>
      </c>
      <c r="AC76" s="29">
        <f>AB76/$C76</f>
        <v>0</v>
      </c>
      <c r="AD76" s="29">
        <v>0</v>
      </c>
      <c r="AE76" s="29">
        <f>AD76/$C76</f>
        <v>0</v>
      </c>
      <c r="AF76" s="29">
        <v>0</v>
      </c>
      <c r="AG76" s="29">
        <f>AF76/$C76</f>
        <v>0</v>
      </c>
      <c r="AH76" s="29">
        <v>0</v>
      </c>
      <c r="AI76" s="29">
        <f>AH76/$C76</f>
        <v>0</v>
      </c>
      <c r="AJ76" s="29">
        <v>0</v>
      </c>
      <c r="AK76" s="29">
        <f>AJ76/$C76</f>
        <v>0</v>
      </c>
      <c r="AL76" s="29">
        <v>0</v>
      </c>
      <c r="AM76" s="29">
        <f>AL76/$C76</f>
        <v>0</v>
      </c>
      <c r="AN76" s="29">
        <v>0</v>
      </c>
      <c r="AO76" s="29">
        <f>AN76/$C76</f>
        <v>0</v>
      </c>
      <c r="AP76" s="29">
        <v>0</v>
      </c>
      <c r="AQ76" s="29">
        <f>AP76/$C76</f>
        <v>0</v>
      </c>
      <c r="AR76" s="29">
        <v>0</v>
      </c>
      <c r="AS76" s="29">
        <f>AR76/$C76</f>
        <v>0</v>
      </c>
      <c r="AT76" s="29">
        <v>0</v>
      </c>
      <c r="AU76" s="29">
        <f>AT76/$C76</f>
        <v>0</v>
      </c>
      <c r="AV76" s="29">
        <v>0</v>
      </c>
      <c r="AW76" s="29">
        <f>AV76/$C76</f>
        <v>0</v>
      </c>
      <c r="AX76" s="29">
        <v>14817</v>
      </c>
      <c r="AY76" s="29">
        <f>AX76/$C76</f>
        <v>36.85820895522388</v>
      </c>
      <c r="AZ76" s="29">
        <v>0</v>
      </c>
      <c r="BA76" s="29">
        <f>AZ76/$C76</f>
        <v>0</v>
      </c>
      <c r="BB76" s="29">
        <v>0</v>
      </c>
      <c r="BC76" s="29">
        <f>BB76/$C76</f>
        <v>0</v>
      </c>
      <c r="BD76" s="29">
        <v>0</v>
      </c>
      <c r="BE76" s="29">
        <f>BD76/$C76</f>
        <v>0</v>
      </c>
      <c r="BF76" s="29">
        <v>0</v>
      </c>
      <c r="BG76" s="29">
        <f>BF76/$C76</f>
        <v>0</v>
      </c>
      <c r="BH76" s="40">
        <f>D76+F76+H76+J76+L76+N76+P76+R76+T76+V76+X76+Z76+AB76+AD76+AF76+AH76+AJ76+AL76+AN76+AP76+AR76+AT76+AV76+AX76+AZ76+BB76+BD76+BF76</f>
        <v>35532</v>
      </c>
      <c r="BI76" s="29">
        <f>BH76/$C76</f>
        <v>88.38805970149254</v>
      </c>
      <c r="BK76" s="28"/>
    </row>
    <row r="77" spans="1:63" ht="13.5">
      <c r="A77" s="18"/>
      <c r="B77" s="19" t="s">
        <v>72</v>
      </c>
      <c r="C77" s="36">
        <f>SUM(C75:C76)</f>
        <v>1775</v>
      </c>
      <c r="D77" s="35">
        <f>SUM(D75:D76)</f>
        <v>40773</v>
      </c>
      <c r="E77" s="35">
        <f>D77/$C77</f>
        <v>22.97070422535211</v>
      </c>
      <c r="F77" s="35">
        <f>SUM(F75:F76)</f>
        <v>0</v>
      </c>
      <c r="G77" s="26">
        <f>F77/$C77</f>
        <v>0</v>
      </c>
      <c r="H77" s="35">
        <f>SUM(H75:H76)</f>
        <v>0</v>
      </c>
      <c r="I77" s="35">
        <f>H77/$C77</f>
        <v>0</v>
      </c>
      <c r="J77" s="35">
        <f>SUM(J75:J76)</f>
        <v>0</v>
      </c>
      <c r="K77" s="26">
        <f>J77/$C77</f>
        <v>0</v>
      </c>
      <c r="L77" s="35">
        <f>SUM(L75:L76)</f>
        <v>0</v>
      </c>
      <c r="M77" s="35">
        <f>L77/$C77</f>
        <v>0</v>
      </c>
      <c r="N77" s="35">
        <f>SUM(N75:N76)</f>
        <v>11326</v>
      </c>
      <c r="O77" s="26">
        <f>N77/$C77</f>
        <v>6.380845070422535</v>
      </c>
      <c r="P77" s="35">
        <f>SUM(P75:P76)</f>
        <v>0</v>
      </c>
      <c r="Q77" s="35">
        <f>P77/$C77</f>
        <v>0</v>
      </c>
      <c r="R77" s="35">
        <f>SUM(R75:R76)</f>
        <v>0</v>
      </c>
      <c r="S77" s="26">
        <f>R77/$C77</f>
        <v>0</v>
      </c>
      <c r="T77" s="35">
        <f>SUM(T75:T76)</f>
        <v>0</v>
      </c>
      <c r="U77" s="35">
        <f>T77/$C77</f>
        <v>0</v>
      </c>
      <c r="V77" s="35">
        <f>SUM(V75:V76)</f>
        <v>0</v>
      </c>
      <c r="W77" s="26">
        <f>V77/$C77</f>
        <v>0</v>
      </c>
      <c r="X77" s="35">
        <f>SUM(X75:X76)</f>
        <v>44942</v>
      </c>
      <c r="Y77" s="35">
        <f>X77/$C77</f>
        <v>25.31943661971831</v>
      </c>
      <c r="Z77" s="35">
        <f>SUM(Z75:Z76)</f>
        <v>0</v>
      </c>
      <c r="AA77" s="26">
        <f>Z77/$C77</f>
        <v>0</v>
      </c>
      <c r="AB77" s="35">
        <f>SUM(AB75:AB76)</f>
        <v>0</v>
      </c>
      <c r="AC77" s="35">
        <f>AB77/$C77</f>
        <v>0</v>
      </c>
      <c r="AD77" s="35">
        <f>SUM(AD75:AD76)</f>
        <v>0</v>
      </c>
      <c r="AE77" s="26">
        <f>AD77/$C77</f>
        <v>0</v>
      </c>
      <c r="AF77" s="35">
        <f>SUM(AF75:AF76)</f>
        <v>0</v>
      </c>
      <c r="AG77" s="35">
        <f>AF77/$C77</f>
        <v>0</v>
      </c>
      <c r="AH77" s="35">
        <f>SUM(AH75:AH76)</f>
        <v>0</v>
      </c>
      <c r="AI77" s="26">
        <f>AH77/$C77</f>
        <v>0</v>
      </c>
      <c r="AJ77" s="35">
        <f>SUM(AJ75:AJ76)</f>
        <v>0</v>
      </c>
      <c r="AK77" s="35">
        <f>AJ77/$C77</f>
        <v>0</v>
      </c>
      <c r="AL77" s="35">
        <f>SUM(AL75:AL76)</f>
        <v>0</v>
      </c>
      <c r="AM77" s="26">
        <f>AL77/$C77</f>
        <v>0</v>
      </c>
      <c r="AN77" s="35">
        <f>SUM(AN75:AN76)</f>
        <v>0</v>
      </c>
      <c r="AO77" s="35">
        <f>AN77/$C77</f>
        <v>0</v>
      </c>
      <c r="AP77" s="35">
        <f>SUM(AP75:AP76)</f>
        <v>0</v>
      </c>
      <c r="AQ77" s="26">
        <f>AP77/$C77</f>
        <v>0</v>
      </c>
      <c r="AR77" s="35">
        <f>SUM(AR75:AR76)</f>
        <v>0</v>
      </c>
      <c r="AS77" s="26">
        <f>AR77/$C77</f>
        <v>0</v>
      </c>
      <c r="AT77" s="35">
        <f>SUM(AT75:AT76)</f>
        <v>0</v>
      </c>
      <c r="AU77" s="26">
        <f>AT77/$C77</f>
        <v>0</v>
      </c>
      <c r="AV77" s="35">
        <f>SUM(AV75:AV76)</f>
        <v>0</v>
      </c>
      <c r="AW77" s="26">
        <f>AV77/$C77</f>
        <v>0</v>
      </c>
      <c r="AX77" s="35">
        <f>SUM(AX75:AX76)</f>
        <v>63353</v>
      </c>
      <c r="AY77" s="26">
        <f>AX77/$C77</f>
        <v>35.691830985915495</v>
      </c>
      <c r="AZ77" s="35">
        <f>SUM(AZ75:AZ76)</f>
        <v>0</v>
      </c>
      <c r="BA77" s="26">
        <f>AZ77/$C77</f>
        <v>0</v>
      </c>
      <c r="BB77" s="35">
        <f>SUM(BB75:BB76)</f>
        <v>692</v>
      </c>
      <c r="BC77" s="26">
        <f>BB77/$C77</f>
        <v>0.38985915492957746</v>
      </c>
      <c r="BD77" s="35">
        <f>SUM(BD75:BD76)</f>
        <v>0</v>
      </c>
      <c r="BE77" s="26">
        <f>BD77/$C77</f>
        <v>0</v>
      </c>
      <c r="BF77" s="35">
        <f>SUM(BF75:BF76)</f>
        <v>0</v>
      </c>
      <c r="BG77" s="26">
        <f>BF77/$C77</f>
        <v>0</v>
      </c>
      <c r="BH77" s="43">
        <f>SUM(BH75:BH76)</f>
        <v>161086</v>
      </c>
      <c r="BI77" s="12">
        <f>BH77/$C77</f>
        <v>90.75267605633803</v>
      </c>
      <c r="BK77" s="28"/>
    </row>
    <row r="78" spans="1:63" ht="13.5">
      <c r="A78" s="13"/>
      <c r="B78" s="14"/>
      <c r="C78" s="8"/>
      <c r="D78" s="14"/>
      <c r="E78" s="14"/>
      <c r="F78" s="14"/>
      <c r="G78" s="34"/>
      <c r="H78" s="14"/>
      <c r="I78" s="14"/>
      <c r="J78" s="14"/>
      <c r="K78" s="34"/>
      <c r="L78" s="14"/>
      <c r="M78" s="14"/>
      <c r="N78" s="14"/>
      <c r="O78" s="34"/>
      <c r="P78" s="14"/>
      <c r="Q78" s="14"/>
      <c r="R78" s="14"/>
      <c r="S78" s="34"/>
      <c r="T78" s="14"/>
      <c r="U78" s="14"/>
      <c r="V78" s="14"/>
      <c r="W78" s="34"/>
      <c r="X78" s="14"/>
      <c r="Y78" s="14"/>
      <c r="Z78" s="14"/>
      <c r="AA78" s="34"/>
      <c r="AB78" s="14"/>
      <c r="AC78" s="14"/>
      <c r="AD78" s="14"/>
      <c r="AE78" s="34"/>
      <c r="AF78" s="14"/>
      <c r="AG78" s="14"/>
      <c r="AH78" s="14"/>
      <c r="AI78" s="34"/>
      <c r="AJ78" s="14"/>
      <c r="AK78" s="14"/>
      <c r="AL78" s="14"/>
      <c r="AM78" s="34"/>
      <c r="AN78" s="14"/>
      <c r="AO78" s="14"/>
      <c r="AP78" s="14"/>
      <c r="AQ78" s="34"/>
      <c r="AR78" s="14"/>
      <c r="AS78" s="34"/>
      <c r="AT78" s="14"/>
      <c r="AU78" s="34"/>
      <c r="AV78" s="14"/>
      <c r="AW78" s="34"/>
      <c r="AX78" s="14"/>
      <c r="AY78" s="34"/>
      <c r="AZ78" s="14"/>
      <c r="BA78" s="34"/>
      <c r="BB78" s="14"/>
      <c r="BC78" s="34"/>
      <c r="BD78" s="14"/>
      <c r="BE78" s="34"/>
      <c r="BF78" s="14"/>
      <c r="BG78" s="34"/>
      <c r="BH78" s="14"/>
      <c r="BI78" s="34"/>
      <c r="BK78" s="28"/>
    </row>
    <row r="79" spans="1:63" ht="13.5">
      <c r="A79" s="37">
        <v>321001</v>
      </c>
      <c r="B79" s="37" t="s">
        <v>143</v>
      </c>
      <c r="C79" s="47">
        <v>374</v>
      </c>
      <c r="D79" s="33">
        <v>0</v>
      </c>
      <c r="E79" s="33">
        <f aca="true" t="shared" si="58" ref="E79:E96">D79/$C79</f>
        <v>0</v>
      </c>
      <c r="F79" s="33">
        <v>0</v>
      </c>
      <c r="G79" s="33">
        <f aca="true" t="shared" si="59" ref="G79:G96">F79/$C79</f>
        <v>0</v>
      </c>
      <c r="H79" s="33">
        <v>0</v>
      </c>
      <c r="I79" s="33">
        <f aca="true" t="shared" si="60" ref="I79:I96">H79/$C79</f>
        <v>0</v>
      </c>
      <c r="J79" s="33">
        <v>0</v>
      </c>
      <c r="K79" s="33">
        <f aca="true" t="shared" si="61" ref="K79:K96">J79/$C79</f>
        <v>0</v>
      </c>
      <c r="L79" s="33">
        <v>0</v>
      </c>
      <c r="M79" s="33">
        <f aca="true" t="shared" si="62" ref="M79:M96">L79/$C79</f>
        <v>0</v>
      </c>
      <c r="N79" s="33">
        <v>33159</v>
      </c>
      <c r="O79" s="33">
        <f aca="true" t="shared" si="63" ref="O79:O96">N79/$C79</f>
        <v>88.66042780748663</v>
      </c>
      <c r="P79" s="33">
        <v>0</v>
      </c>
      <c r="Q79" s="33">
        <f aca="true" t="shared" si="64" ref="Q79:Q96">P79/$C79</f>
        <v>0</v>
      </c>
      <c r="R79" s="33">
        <v>0</v>
      </c>
      <c r="S79" s="33">
        <f aca="true" t="shared" si="65" ref="S79:S96">R79/$C79</f>
        <v>0</v>
      </c>
      <c r="T79" s="33">
        <v>0</v>
      </c>
      <c r="U79" s="33">
        <f aca="true" t="shared" si="66" ref="U79:U96">T79/$C79</f>
        <v>0</v>
      </c>
      <c r="V79" s="33">
        <v>0</v>
      </c>
      <c r="W79" s="33">
        <f aca="true" t="shared" si="67" ref="W79:W96">V79/$C79</f>
        <v>0</v>
      </c>
      <c r="X79" s="33">
        <v>4681</v>
      </c>
      <c r="Y79" s="33">
        <f aca="true" t="shared" si="68" ref="Y79:Y96">X79/$C79</f>
        <v>12.516042780748663</v>
      </c>
      <c r="Z79" s="33">
        <v>1859</v>
      </c>
      <c r="AA79" s="33">
        <f aca="true" t="shared" si="69" ref="AA79:AA96">Z79/$C79</f>
        <v>4.970588235294118</v>
      </c>
      <c r="AB79" s="33">
        <v>0</v>
      </c>
      <c r="AC79" s="33">
        <f aca="true" t="shared" si="70" ref="AC79:AC96">AB79/$C79</f>
        <v>0</v>
      </c>
      <c r="AD79" s="33">
        <v>0</v>
      </c>
      <c r="AE79" s="33">
        <f aca="true" t="shared" si="71" ref="AE79:AE96">AD79/$C79</f>
        <v>0</v>
      </c>
      <c r="AF79" s="33">
        <v>0</v>
      </c>
      <c r="AG79" s="33">
        <f aca="true" t="shared" si="72" ref="AG79:AG96">AF79/$C79</f>
        <v>0</v>
      </c>
      <c r="AH79" s="33">
        <v>0</v>
      </c>
      <c r="AI79" s="33">
        <f aca="true" t="shared" si="73" ref="AI79:AI96">AH79/$C79</f>
        <v>0</v>
      </c>
      <c r="AJ79" s="33">
        <v>0</v>
      </c>
      <c r="AK79" s="33">
        <f aca="true" t="shared" si="74" ref="AK79:AK96">AJ79/$C79</f>
        <v>0</v>
      </c>
      <c r="AL79" s="33">
        <v>0</v>
      </c>
      <c r="AM79" s="33">
        <f aca="true" t="shared" si="75" ref="AM79:AM96">AL79/$C79</f>
        <v>0</v>
      </c>
      <c r="AN79" s="33">
        <v>0</v>
      </c>
      <c r="AO79" s="33">
        <f aca="true" t="shared" si="76" ref="AO79:AO96">AN79/$C79</f>
        <v>0</v>
      </c>
      <c r="AP79" s="33">
        <v>0</v>
      </c>
      <c r="AQ79" s="33">
        <f aca="true" t="shared" si="77" ref="AQ79:AQ96">AP79/$C79</f>
        <v>0</v>
      </c>
      <c r="AR79" s="33">
        <v>0</v>
      </c>
      <c r="AS79" s="33">
        <f aca="true" t="shared" si="78" ref="AS79:AS96">AR79/$C79</f>
        <v>0</v>
      </c>
      <c r="AT79" s="33">
        <v>0</v>
      </c>
      <c r="AU79" s="33">
        <f aca="true" t="shared" si="79" ref="AU79:AU96">AT79/$C79</f>
        <v>0</v>
      </c>
      <c r="AV79" s="33">
        <v>0</v>
      </c>
      <c r="AW79" s="33">
        <f aca="true" t="shared" si="80" ref="AW79:AW96">AV79/$C79</f>
        <v>0</v>
      </c>
      <c r="AX79" s="33">
        <v>26921</v>
      </c>
      <c r="AY79" s="33">
        <f aca="true" t="shared" si="81" ref="AY79:AY96">AX79/$C79</f>
        <v>71.9812834224599</v>
      </c>
      <c r="AZ79" s="33">
        <v>0</v>
      </c>
      <c r="BA79" s="33">
        <f aca="true" t="shared" si="82" ref="BA79:BA96">AZ79/$C79</f>
        <v>0</v>
      </c>
      <c r="BB79" s="33">
        <v>0</v>
      </c>
      <c r="BC79" s="33">
        <f aca="true" t="shared" si="83" ref="BC79:BC96">BB79/$C79</f>
        <v>0</v>
      </c>
      <c r="BD79" s="33">
        <v>0</v>
      </c>
      <c r="BE79" s="33">
        <f aca="true" t="shared" si="84" ref="BE79:BE96">BD79/$C79</f>
        <v>0</v>
      </c>
      <c r="BF79" s="33">
        <v>0</v>
      </c>
      <c r="BG79" s="33">
        <f aca="true" t="shared" si="85" ref="BG79:BG96">BF79/$C79</f>
        <v>0</v>
      </c>
      <c r="BH79" s="58">
        <f aca="true" t="shared" si="86" ref="BH79:BH96">D79+F79+H79+J79+L79+N79+P79+R79+T79+V79+X79+Z79+AB79+AD79+AF79+AH79+AJ79+AL79+AN79+AP79+AR79+AT79+AV79+AX79+AZ79+BB79+BD79+BF79</f>
        <v>66620</v>
      </c>
      <c r="BI79" s="33">
        <f aca="true" t="shared" si="87" ref="BI79:BI85">BH79/$C79</f>
        <v>178.1283422459893</v>
      </c>
      <c r="BK79" s="28"/>
    </row>
    <row r="80" spans="1:61" s="28" customFormat="1" ht="13.5">
      <c r="A80" s="20">
        <v>328001</v>
      </c>
      <c r="B80" s="30" t="s">
        <v>144</v>
      </c>
      <c r="C80" s="47">
        <v>560</v>
      </c>
      <c r="D80" s="31">
        <v>104469</v>
      </c>
      <c r="E80" s="31">
        <f t="shared" si="58"/>
        <v>186.55178571428573</v>
      </c>
      <c r="F80" s="31">
        <v>0</v>
      </c>
      <c r="G80" s="31">
        <f t="shared" si="59"/>
        <v>0</v>
      </c>
      <c r="H80" s="31">
        <v>0</v>
      </c>
      <c r="I80" s="31">
        <f t="shared" si="60"/>
        <v>0</v>
      </c>
      <c r="J80" s="31">
        <v>0</v>
      </c>
      <c r="K80" s="31">
        <f t="shared" si="61"/>
        <v>0</v>
      </c>
      <c r="L80" s="31">
        <v>0</v>
      </c>
      <c r="M80" s="31">
        <f t="shared" si="62"/>
        <v>0</v>
      </c>
      <c r="N80" s="31">
        <v>0</v>
      </c>
      <c r="O80" s="31">
        <f t="shared" si="63"/>
        <v>0</v>
      </c>
      <c r="P80" s="31">
        <v>0</v>
      </c>
      <c r="Q80" s="31">
        <f t="shared" si="64"/>
        <v>0</v>
      </c>
      <c r="R80" s="31">
        <v>0</v>
      </c>
      <c r="S80" s="31">
        <f t="shared" si="65"/>
        <v>0</v>
      </c>
      <c r="T80" s="31">
        <v>0</v>
      </c>
      <c r="U80" s="31">
        <f t="shared" si="66"/>
        <v>0</v>
      </c>
      <c r="V80" s="31">
        <v>0</v>
      </c>
      <c r="W80" s="31">
        <f t="shared" si="67"/>
        <v>0</v>
      </c>
      <c r="X80" s="31">
        <v>0</v>
      </c>
      <c r="Y80" s="31">
        <f t="shared" si="68"/>
        <v>0</v>
      </c>
      <c r="Z80" s="31">
        <v>0</v>
      </c>
      <c r="AA80" s="31">
        <f t="shared" si="69"/>
        <v>0</v>
      </c>
      <c r="AB80" s="31">
        <v>0</v>
      </c>
      <c r="AC80" s="31">
        <f t="shared" si="70"/>
        <v>0</v>
      </c>
      <c r="AD80" s="31">
        <v>0</v>
      </c>
      <c r="AE80" s="31">
        <f t="shared" si="71"/>
        <v>0</v>
      </c>
      <c r="AF80" s="31">
        <v>0</v>
      </c>
      <c r="AG80" s="31">
        <f t="shared" si="72"/>
        <v>0</v>
      </c>
      <c r="AH80" s="31">
        <v>0</v>
      </c>
      <c r="AI80" s="31">
        <f t="shared" si="73"/>
        <v>0</v>
      </c>
      <c r="AJ80" s="31">
        <v>0</v>
      </c>
      <c r="AK80" s="31">
        <f t="shared" si="74"/>
        <v>0</v>
      </c>
      <c r="AL80" s="31">
        <v>0</v>
      </c>
      <c r="AM80" s="31">
        <f t="shared" si="75"/>
        <v>0</v>
      </c>
      <c r="AN80" s="31">
        <v>0</v>
      </c>
      <c r="AO80" s="31">
        <f t="shared" si="76"/>
        <v>0</v>
      </c>
      <c r="AP80" s="31">
        <v>0</v>
      </c>
      <c r="AQ80" s="31">
        <f t="shared" si="77"/>
        <v>0</v>
      </c>
      <c r="AR80" s="31">
        <v>0</v>
      </c>
      <c r="AS80" s="31">
        <f t="shared" si="78"/>
        <v>0</v>
      </c>
      <c r="AT80" s="31">
        <v>0</v>
      </c>
      <c r="AU80" s="31">
        <f t="shared" si="79"/>
        <v>0</v>
      </c>
      <c r="AV80" s="31">
        <v>0</v>
      </c>
      <c r="AW80" s="31">
        <f t="shared" si="80"/>
        <v>0</v>
      </c>
      <c r="AX80" s="31">
        <v>7834</v>
      </c>
      <c r="AY80" s="31">
        <f t="shared" si="81"/>
        <v>13.989285714285714</v>
      </c>
      <c r="AZ80" s="31">
        <v>0</v>
      </c>
      <c r="BA80" s="31">
        <f t="shared" si="82"/>
        <v>0</v>
      </c>
      <c r="BB80" s="31">
        <v>0</v>
      </c>
      <c r="BC80" s="31">
        <f t="shared" si="83"/>
        <v>0</v>
      </c>
      <c r="BD80" s="31">
        <v>0</v>
      </c>
      <c r="BE80" s="31">
        <f t="shared" si="84"/>
        <v>0</v>
      </c>
      <c r="BF80" s="31">
        <v>0</v>
      </c>
      <c r="BG80" s="31">
        <f t="shared" si="85"/>
        <v>0</v>
      </c>
      <c r="BH80" s="56">
        <f t="shared" si="86"/>
        <v>112303</v>
      </c>
      <c r="BI80" s="31">
        <f t="shared" si="87"/>
        <v>200.54107142857143</v>
      </c>
    </row>
    <row r="81" spans="1:61" s="28" customFormat="1" ht="13.5">
      <c r="A81" s="20">
        <v>329001</v>
      </c>
      <c r="B81" s="30" t="s">
        <v>145</v>
      </c>
      <c r="C81" s="47">
        <v>372</v>
      </c>
      <c r="D81" s="31">
        <v>6739</v>
      </c>
      <c r="E81" s="31">
        <f t="shared" si="58"/>
        <v>18.115591397849464</v>
      </c>
      <c r="F81" s="31">
        <v>0</v>
      </c>
      <c r="G81" s="31">
        <f t="shared" si="59"/>
        <v>0</v>
      </c>
      <c r="H81" s="31">
        <v>0</v>
      </c>
      <c r="I81" s="31">
        <f t="shared" si="60"/>
        <v>0</v>
      </c>
      <c r="J81" s="31">
        <v>7830</v>
      </c>
      <c r="K81" s="31">
        <f t="shared" si="61"/>
        <v>21.048387096774192</v>
      </c>
      <c r="L81" s="31">
        <v>1035</v>
      </c>
      <c r="M81" s="31">
        <f t="shared" si="62"/>
        <v>2.782258064516129</v>
      </c>
      <c r="N81" s="31">
        <v>44085</v>
      </c>
      <c r="O81" s="31">
        <f t="shared" si="63"/>
        <v>118.50806451612904</v>
      </c>
      <c r="P81" s="31">
        <v>14233</v>
      </c>
      <c r="Q81" s="31">
        <f t="shared" si="64"/>
        <v>38.26075268817204</v>
      </c>
      <c r="R81" s="31">
        <v>0</v>
      </c>
      <c r="S81" s="31">
        <f t="shared" si="65"/>
        <v>0</v>
      </c>
      <c r="T81" s="31">
        <v>0</v>
      </c>
      <c r="U81" s="31">
        <f t="shared" si="66"/>
        <v>0</v>
      </c>
      <c r="V81" s="31">
        <v>0</v>
      </c>
      <c r="W81" s="31">
        <f t="shared" si="67"/>
        <v>0</v>
      </c>
      <c r="X81" s="31">
        <v>2257</v>
      </c>
      <c r="Y81" s="31">
        <f t="shared" si="68"/>
        <v>6.067204301075269</v>
      </c>
      <c r="Z81" s="31">
        <v>2199</v>
      </c>
      <c r="AA81" s="31">
        <f t="shared" si="69"/>
        <v>5.911290322580645</v>
      </c>
      <c r="AB81" s="31">
        <v>0</v>
      </c>
      <c r="AC81" s="31">
        <f t="shared" si="70"/>
        <v>0</v>
      </c>
      <c r="AD81" s="31">
        <v>0</v>
      </c>
      <c r="AE81" s="31">
        <f t="shared" si="71"/>
        <v>0</v>
      </c>
      <c r="AF81" s="31">
        <v>0</v>
      </c>
      <c r="AG81" s="31">
        <f t="shared" si="72"/>
        <v>0</v>
      </c>
      <c r="AH81" s="31">
        <v>0</v>
      </c>
      <c r="AI81" s="31">
        <f t="shared" si="73"/>
        <v>0</v>
      </c>
      <c r="AJ81" s="31">
        <v>0</v>
      </c>
      <c r="AK81" s="31">
        <f t="shared" si="74"/>
        <v>0</v>
      </c>
      <c r="AL81" s="31">
        <v>0</v>
      </c>
      <c r="AM81" s="31">
        <f t="shared" si="75"/>
        <v>0</v>
      </c>
      <c r="AN81" s="31">
        <v>0</v>
      </c>
      <c r="AO81" s="31">
        <f t="shared" si="76"/>
        <v>0</v>
      </c>
      <c r="AP81" s="31">
        <v>0</v>
      </c>
      <c r="AQ81" s="31">
        <f t="shared" si="77"/>
        <v>0</v>
      </c>
      <c r="AR81" s="31">
        <v>0</v>
      </c>
      <c r="AS81" s="31">
        <f t="shared" si="78"/>
        <v>0</v>
      </c>
      <c r="AT81" s="31">
        <v>0</v>
      </c>
      <c r="AU81" s="31">
        <f t="shared" si="79"/>
        <v>0</v>
      </c>
      <c r="AV81" s="31">
        <v>0</v>
      </c>
      <c r="AW81" s="31">
        <f t="shared" si="80"/>
        <v>0</v>
      </c>
      <c r="AX81" s="31">
        <v>6872</v>
      </c>
      <c r="AY81" s="31">
        <f t="shared" si="81"/>
        <v>18.473118279569892</v>
      </c>
      <c r="AZ81" s="31">
        <v>0</v>
      </c>
      <c r="BA81" s="31">
        <f t="shared" si="82"/>
        <v>0</v>
      </c>
      <c r="BB81" s="31">
        <v>0</v>
      </c>
      <c r="BC81" s="31">
        <f t="shared" si="83"/>
        <v>0</v>
      </c>
      <c r="BD81" s="31">
        <v>0</v>
      </c>
      <c r="BE81" s="31">
        <f t="shared" si="84"/>
        <v>0</v>
      </c>
      <c r="BF81" s="31">
        <v>0</v>
      </c>
      <c r="BG81" s="31">
        <f t="shared" si="85"/>
        <v>0</v>
      </c>
      <c r="BH81" s="56">
        <f t="shared" si="86"/>
        <v>85250</v>
      </c>
      <c r="BI81" s="31">
        <f t="shared" si="87"/>
        <v>229.16666666666666</v>
      </c>
    </row>
    <row r="82" spans="1:61" s="28" customFormat="1" ht="13.5">
      <c r="A82" s="20">
        <v>331001</v>
      </c>
      <c r="B82" s="30" t="s">
        <v>146</v>
      </c>
      <c r="C82" s="47">
        <v>743</v>
      </c>
      <c r="D82" s="31">
        <v>48645</v>
      </c>
      <c r="E82" s="31">
        <f t="shared" si="58"/>
        <v>65.47106325706595</v>
      </c>
      <c r="F82" s="31">
        <v>0</v>
      </c>
      <c r="G82" s="31">
        <f t="shared" si="59"/>
        <v>0</v>
      </c>
      <c r="H82" s="31">
        <v>0</v>
      </c>
      <c r="I82" s="31">
        <f t="shared" si="60"/>
        <v>0</v>
      </c>
      <c r="J82" s="31">
        <v>0</v>
      </c>
      <c r="K82" s="31">
        <f t="shared" si="61"/>
        <v>0</v>
      </c>
      <c r="L82" s="31">
        <v>12868</v>
      </c>
      <c r="M82" s="31">
        <f t="shared" si="62"/>
        <v>17.318977119784655</v>
      </c>
      <c r="N82" s="31">
        <v>111274</v>
      </c>
      <c r="O82" s="31">
        <f t="shared" si="63"/>
        <v>149.76312247644682</v>
      </c>
      <c r="P82" s="31">
        <v>0</v>
      </c>
      <c r="Q82" s="31">
        <f t="shared" si="64"/>
        <v>0</v>
      </c>
      <c r="R82" s="31">
        <v>0</v>
      </c>
      <c r="S82" s="31">
        <f t="shared" si="65"/>
        <v>0</v>
      </c>
      <c r="T82" s="31">
        <v>0</v>
      </c>
      <c r="U82" s="31">
        <f t="shared" si="66"/>
        <v>0</v>
      </c>
      <c r="V82" s="31">
        <v>0</v>
      </c>
      <c r="W82" s="31">
        <f t="shared" si="67"/>
        <v>0</v>
      </c>
      <c r="X82" s="31">
        <v>11950</v>
      </c>
      <c r="Y82" s="31">
        <f t="shared" si="68"/>
        <v>16.083445491251684</v>
      </c>
      <c r="Z82" s="31">
        <v>0</v>
      </c>
      <c r="AA82" s="31">
        <f t="shared" si="69"/>
        <v>0</v>
      </c>
      <c r="AB82" s="31">
        <v>0</v>
      </c>
      <c r="AC82" s="31">
        <f t="shared" si="70"/>
        <v>0</v>
      </c>
      <c r="AD82" s="31">
        <v>0</v>
      </c>
      <c r="AE82" s="31">
        <f t="shared" si="71"/>
        <v>0</v>
      </c>
      <c r="AF82" s="31">
        <v>0</v>
      </c>
      <c r="AG82" s="31">
        <f t="shared" si="72"/>
        <v>0</v>
      </c>
      <c r="AH82" s="31">
        <v>0</v>
      </c>
      <c r="AI82" s="31">
        <f t="shared" si="73"/>
        <v>0</v>
      </c>
      <c r="AJ82" s="31">
        <v>0</v>
      </c>
      <c r="AK82" s="31">
        <f t="shared" si="74"/>
        <v>0</v>
      </c>
      <c r="AL82" s="31">
        <v>0</v>
      </c>
      <c r="AM82" s="31">
        <f t="shared" si="75"/>
        <v>0</v>
      </c>
      <c r="AN82" s="31">
        <v>0</v>
      </c>
      <c r="AO82" s="31">
        <f t="shared" si="76"/>
        <v>0</v>
      </c>
      <c r="AP82" s="31">
        <v>0</v>
      </c>
      <c r="AQ82" s="31">
        <f t="shared" si="77"/>
        <v>0</v>
      </c>
      <c r="AR82" s="31">
        <v>0</v>
      </c>
      <c r="AS82" s="31">
        <f t="shared" si="78"/>
        <v>0</v>
      </c>
      <c r="AT82" s="31">
        <v>0</v>
      </c>
      <c r="AU82" s="31">
        <f t="shared" si="79"/>
        <v>0</v>
      </c>
      <c r="AV82" s="31">
        <v>655</v>
      </c>
      <c r="AW82" s="31">
        <f t="shared" si="80"/>
        <v>0.8815612382234186</v>
      </c>
      <c r="AX82" s="31">
        <v>16086</v>
      </c>
      <c r="AY82" s="31">
        <f t="shared" si="81"/>
        <v>21.65006729475101</v>
      </c>
      <c r="AZ82" s="31">
        <v>0</v>
      </c>
      <c r="BA82" s="31">
        <f t="shared" si="82"/>
        <v>0</v>
      </c>
      <c r="BB82" s="31">
        <v>0</v>
      </c>
      <c r="BC82" s="31">
        <f t="shared" si="83"/>
        <v>0</v>
      </c>
      <c r="BD82" s="31">
        <v>0</v>
      </c>
      <c r="BE82" s="31">
        <f t="shared" si="84"/>
        <v>0</v>
      </c>
      <c r="BF82" s="31">
        <v>0</v>
      </c>
      <c r="BG82" s="31">
        <f t="shared" si="85"/>
        <v>0</v>
      </c>
      <c r="BH82" s="56">
        <f t="shared" si="86"/>
        <v>201478</v>
      </c>
      <c r="BI82" s="31">
        <f t="shared" si="87"/>
        <v>271.16823687752355</v>
      </c>
    </row>
    <row r="83" spans="1:63" ht="13.5">
      <c r="A83" s="21">
        <v>333001</v>
      </c>
      <c r="B83" s="38" t="s">
        <v>73</v>
      </c>
      <c r="C83" s="46">
        <v>696</v>
      </c>
      <c r="D83" s="29">
        <v>0</v>
      </c>
      <c r="E83" s="29">
        <f t="shared" si="58"/>
        <v>0</v>
      </c>
      <c r="F83" s="29">
        <v>93773</v>
      </c>
      <c r="G83" s="29">
        <f t="shared" si="59"/>
        <v>134.73132183908046</v>
      </c>
      <c r="H83" s="29">
        <v>0</v>
      </c>
      <c r="I83" s="29">
        <f t="shared" si="60"/>
        <v>0</v>
      </c>
      <c r="J83" s="29">
        <v>0</v>
      </c>
      <c r="K83" s="29">
        <f t="shared" si="61"/>
        <v>0</v>
      </c>
      <c r="L83" s="29">
        <v>20363</v>
      </c>
      <c r="M83" s="29">
        <f t="shared" si="62"/>
        <v>29.257183908045977</v>
      </c>
      <c r="N83" s="29">
        <v>57088</v>
      </c>
      <c r="O83" s="29">
        <f t="shared" si="63"/>
        <v>82.02298850574712</v>
      </c>
      <c r="P83" s="29">
        <v>8556</v>
      </c>
      <c r="Q83" s="29">
        <f t="shared" si="64"/>
        <v>12.293103448275861</v>
      </c>
      <c r="R83" s="29">
        <v>330</v>
      </c>
      <c r="S83" s="29">
        <f t="shared" si="65"/>
        <v>0.47413793103448276</v>
      </c>
      <c r="T83" s="29">
        <v>0</v>
      </c>
      <c r="U83" s="29">
        <f t="shared" si="66"/>
        <v>0</v>
      </c>
      <c r="V83" s="29">
        <v>0</v>
      </c>
      <c r="W83" s="29">
        <f t="shared" si="67"/>
        <v>0</v>
      </c>
      <c r="X83" s="29">
        <v>43671</v>
      </c>
      <c r="Y83" s="29">
        <f t="shared" si="68"/>
        <v>62.74568965517241</v>
      </c>
      <c r="Z83" s="29">
        <v>798</v>
      </c>
      <c r="AA83" s="29">
        <f t="shared" si="69"/>
        <v>1.146551724137931</v>
      </c>
      <c r="AB83" s="29">
        <v>58</v>
      </c>
      <c r="AC83" s="29">
        <f t="shared" si="70"/>
        <v>0.08333333333333333</v>
      </c>
      <c r="AD83" s="29">
        <v>0</v>
      </c>
      <c r="AE83" s="29">
        <f t="shared" si="71"/>
        <v>0</v>
      </c>
      <c r="AF83" s="29">
        <v>0</v>
      </c>
      <c r="AG83" s="29">
        <f t="shared" si="72"/>
        <v>0</v>
      </c>
      <c r="AH83" s="29">
        <v>0</v>
      </c>
      <c r="AI83" s="29">
        <f t="shared" si="73"/>
        <v>0</v>
      </c>
      <c r="AJ83" s="29">
        <v>0</v>
      </c>
      <c r="AK83" s="29">
        <f t="shared" si="74"/>
        <v>0</v>
      </c>
      <c r="AL83" s="29">
        <v>0</v>
      </c>
      <c r="AM83" s="29">
        <f t="shared" si="75"/>
        <v>0</v>
      </c>
      <c r="AN83" s="29">
        <v>0</v>
      </c>
      <c r="AO83" s="29">
        <f t="shared" si="76"/>
        <v>0</v>
      </c>
      <c r="AP83" s="29">
        <v>0</v>
      </c>
      <c r="AQ83" s="29">
        <f t="shared" si="77"/>
        <v>0</v>
      </c>
      <c r="AR83" s="29">
        <v>0</v>
      </c>
      <c r="AS83" s="29">
        <f t="shared" si="78"/>
        <v>0</v>
      </c>
      <c r="AT83" s="29">
        <v>0</v>
      </c>
      <c r="AU83" s="29">
        <f t="shared" si="79"/>
        <v>0</v>
      </c>
      <c r="AV83" s="29">
        <v>0</v>
      </c>
      <c r="AW83" s="29">
        <f t="shared" si="80"/>
        <v>0</v>
      </c>
      <c r="AX83" s="29">
        <v>697</v>
      </c>
      <c r="AY83" s="29">
        <f t="shared" si="81"/>
        <v>1.0014367816091954</v>
      </c>
      <c r="AZ83" s="29">
        <v>0</v>
      </c>
      <c r="BA83" s="29">
        <f t="shared" si="82"/>
        <v>0</v>
      </c>
      <c r="BB83" s="29">
        <v>148775</v>
      </c>
      <c r="BC83" s="29">
        <f t="shared" si="83"/>
        <v>213.757183908046</v>
      </c>
      <c r="BD83" s="29">
        <v>0</v>
      </c>
      <c r="BE83" s="29">
        <f t="shared" si="84"/>
        <v>0</v>
      </c>
      <c r="BF83" s="29">
        <v>0</v>
      </c>
      <c r="BG83" s="29">
        <f t="shared" si="85"/>
        <v>0</v>
      </c>
      <c r="BH83" s="57">
        <f t="shared" si="86"/>
        <v>374109</v>
      </c>
      <c r="BI83" s="29">
        <f t="shared" si="87"/>
        <v>537.5129310344828</v>
      </c>
      <c r="BK83" s="28"/>
    </row>
    <row r="84" spans="1:63" ht="13.5">
      <c r="A84" s="37">
        <v>336001</v>
      </c>
      <c r="B84" s="37" t="s">
        <v>74</v>
      </c>
      <c r="C84" s="47">
        <v>679</v>
      </c>
      <c r="D84" s="33">
        <v>0</v>
      </c>
      <c r="E84" s="33">
        <f t="shared" si="58"/>
        <v>0</v>
      </c>
      <c r="F84" s="33">
        <v>0</v>
      </c>
      <c r="G84" s="33">
        <f t="shared" si="59"/>
        <v>0</v>
      </c>
      <c r="H84" s="33">
        <v>0</v>
      </c>
      <c r="I84" s="33">
        <f t="shared" si="60"/>
        <v>0</v>
      </c>
      <c r="J84" s="33">
        <v>0</v>
      </c>
      <c r="K84" s="33">
        <f t="shared" si="61"/>
        <v>0</v>
      </c>
      <c r="L84" s="33">
        <v>13823</v>
      </c>
      <c r="M84" s="33">
        <f t="shared" si="62"/>
        <v>20.357879234167893</v>
      </c>
      <c r="N84" s="33">
        <v>22783</v>
      </c>
      <c r="O84" s="33">
        <f t="shared" si="63"/>
        <v>33.553755522827686</v>
      </c>
      <c r="P84" s="33">
        <v>34748</v>
      </c>
      <c r="Q84" s="33">
        <f t="shared" si="64"/>
        <v>51.175257731958766</v>
      </c>
      <c r="R84" s="33">
        <v>7209</v>
      </c>
      <c r="S84" s="33">
        <f t="shared" si="65"/>
        <v>10.617083946980854</v>
      </c>
      <c r="T84" s="33">
        <v>0</v>
      </c>
      <c r="U84" s="33">
        <f t="shared" si="66"/>
        <v>0</v>
      </c>
      <c r="V84" s="33">
        <v>0</v>
      </c>
      <c r="W84" s="33">
        <f t="shared" si="67"/>
        <v>0</v>
      </c>
      <c r="X84" s="33">
        <v>51597</v>
      </c>
      <c r="Y84" s="33">
        <f t="shared" si="68"/>
        <v>75.98969072164948</v>
      </c>
      <c r="Z84" s="33">
        <v>5550</v>
      </c>
      <c r="AA84" s="33">
        <f t="shared" si="69"/>
        <v>8.173784977908689</v>
      </c>
      <c r="AB84" s="33">
        <v>0</v>
      </c>
      <c r="AC84" s="33">
        <f t="shared" si="70"/>
        <v>0</v>
      </c>
      <c r="AD84" s="33">
        <v>27649</v>
      </c>
      <c r="AE84" s="33">
        <f t="shared" si="71"/>
        <v>40.72017673048601</v>
      </c>
      <c r="AF84" s="33">
        <v>0</v>
      </c>
      <c r="AG84" s="33">
        <f t="shared" si="72"/>
        <v>0</v>
      </c>
      <c r="AH84" s="33">
        <v>0</v>
      </c>
      <c r="AI84" s="33">
        <f t="shared" si="73"/>
        <v>0</v>
      </c>
      <c r="AJ84" s="33">
        <v>0</v>
      </c>
      <c r="AK84" s="33">
        <f t="shared" si="74"/>
        <v>0</v>
      </c>
      <c r="AL84" s="33">
        <v>0</v>
      </c>
      <c r="AM84" s="33">
        <f t="shared" si="75"/>
        <v>0</v>
      </c>
      <c r="AN84" s="33">
        <v>0</v>
      </c>
      <c r="AO84" s="33">
        <f t="shared" si="76"/>
        <v>0</v>
      </c>
      <c r="AP84" s="33">
        <v>0</v>
      </c>
      <c r="AQ84" s="33">
        <f t="shared" si="77"/>
        <v>0</v>
      </c>
      <c r="AR84" s="33">
        <v>0</v>
      </c>
      <c r="AS84" s="33">
        <f t="shared" si="78"/>
        <v>0</v>
      </c>
      <c r="AT84" s="33">
        <v>0</v>
      </c>
      <c r="AU84" s="33">
        <f t="shared" si="79"/>
        <v>0</v>
      </c>
      <c r="AV84" s="33">
        <v>0</v>
      </c>
      <c r="AW84" s="33">
        <f t="shared" si="80"/>
        <v>0</v>
      </c>
      <c r="AX84" s="33">
        <v>17778</v>
      </c>
      <c r="AY84" s="33">
        <f t="shared" si="81"/>
        <v>26.18262150220913</v>
      </c>
      <c r="AZ84" s="33">
        <v>0</v>
      </c>
      <c r="BA84" s="33">
        <f t="shared" si="82"/>
        <v>0</v>
      </c>
      <c r="BB84" s="33">
        <v>0</v>
      </c>
      <c r="BC84" s="33">
        <f t="shared" si="83"/>
        <v>0</v>
      </c>
      <c r="BD84" s="33">
        <v>0</v>
      </c>
      <c r="BE84" s="33">
        <f t="shared" si="84"/>
        <v>0</v>
      </c>
      <c r="BF84" s="33">
        <v>0</v>
      </c>
      <c r="BG84" s="33">
        <f t="shared" si="85"/>
        <v>0</v>
      </c>
      <c r="BH84" s="58">
        <f t="shared" si="86"/>
        <v>181137</v>
      </c>
      <c r="BI84" s="33">
        <f t="shared" si="87"/>
        <v>266.7702503681885</v>
      </c>
      <c r="BJ84" s="37"/>
      <c r="BK84" s="37"/>
    </row>
    <row r="85" spans="1:63" s="28" customFormat="1" ht="13.5">
      <c r="A85" s="20">
        <v>337001</v>
      </c>
      <c r="B85" s="30" t="s">
        <v>75</v>
      </c>
      <c r="C85" s="47">
        <v>971</v>
      </c>
      <c r="D85" s="31">
        <v>15687</v>
      </c>
      <c r="E85" s="31">
        <f t="shared" si="58"/>
        <v>16.155509783728114</v>
      </c>
      <c r="F85" s="31">
        <v>0</v>
      </c>
      <c r="G85" s="31">
        <f t="shared" si="59"/>
        <v>0</v>
      </c>
      <c r="H85" s="31">
        <v>0</v>
      </c>
      <c r="I85" s="31">
        <f t="shared" si="60"/>
        <v>0</v>
      </c>
      <c r="J85" s="31">
        <v>0</v>
      </c>
      <c r="K85" s="31">
        <f t="shared" si="61"/>
        <v>0</v>
      </c>
      <c r="L85" s="31">
        <v>0</v>
      </c>
      <c r="M85" s="31">
        <f t="shared" si="62"/>
        <v>0</v>
      </c>
      <c r="N85" s="31">
        <v>169159</v>
      </c>
      <c r="O85" s="31">
        <f t="shared" si="63"/>
        <v>174.21112255406797</v>
      </c>
      <c r="P85" s="31">
        <v>0</v>
      </c>
      <c r="Q85" s="31">
        <f t="shared" si="64"/>
        <v>0</v>
      </c>
      <c r="R85" s="31">
        <v>0</v>
      </c>
      <c r="S85" s="31">
        <f t="shared" si="65"/>
        <v>0</v>
      </c>
      <c r="T85" s="31">
        <v>0</v>
      </c>
      <c r="U85" s="31">
        <f t="shared" si="66"/>
        <v>0</v>
      </c>
      <c r="V85" s="31">
        <v>0</v>
      </c>
      <c r="W85" s="31">
        <f t="shared" si="67"/>
        <v>0</v>
      </c>
      <c r="X85" s="31">
        <v>11712</v>
      </c>
      <c r="Y85" s="31">
        <f t="shared" si="68"/>
        <v>12.061791967044284</v>
      </c>
      <c r="Z85" s="31">
        <v>0</v>
      </c>
      <c r="AA85" s="31">
        <f t="shared" si="69"/>
        <v>0</v>
      </c>
      <c r="AB85" s="31">
        <v>0</v>
      </c>
      <c r="AC85" s="31">
        <f t="shared" si="70"/>
        <v>0</v>
      </c>
      <c r="AD85" s="31">
        <v>0</v>
      </c>
      <c r="AE85" s="31">
        <f t="shared" si="71"/>
        <v>0</v>
      </c>
      <c r="AF85" s="31">
        <v>0</v>
      </c>
      <c r="AG85" s="31">
        <f t="shared" si="72"/>
        <v>0</v>
      </c>
      <c r="AH85" s="31">
        <v>0</v>
      </c>
      <c r="AI85" s="31">
        <f t="shared" si="73"/>
        <v>0</v>
      </c>
      <c r="AJ85" s="31">
        <v>0</v>
      </c>
      <c r="AK85" s="31">
        <f t="shared" si="74"/>
        <v>0</v>
      </c>
      <c r="AL85" s="31">
        <v>0</v>
      </c>
      <c r="AM85" s="31">
        <f t="shared" si="75"/>
        <v>0</v>
      </c>
      <c r="AN85" s="31">
        <v>0</v>
      </c>
      <c r="AO85" s="31">
        <f t="shared" si="76"/>
        <v>0</v>
      </c>
      <c r="AP85" s="31">
        <v>0</v>
      </c>
      <c r="AQ85" s="31">
        <f t="shared" si="77"/>
        <v>0</v>
      </c>
      <c r="AR85" s="31">
        <v>0</v>
      </c>
      <c r="AS85" s="31">
        <f t="shared" si="78"/>
        <v>0</v>
      </c>
      <c r="AT85" s="31">
        <v>0</v>
      </c>
      <c r="AU85" s="31">
        <f t="shared" si="79"/>
        <v>0</v>
      </c>
      <c r="AV85" s="31">
        <v>0</v>
      </c>
      <c r="AW85" s="31">
        <f t="shared" si="80"/>
        <v>0</v>
      </c>
      <c r="AX85" s="31">
        <v>68543</v>
      </c>
      <c r="AY85" s="31">
        <f t="shared" si="81"/>
        <v>70.59011328527292</v>
      </c>
      <c r="AZ85" s="31">
        <v>0</v>
      </c>
      <c r="BA85" s="31">
        <f t="shared" si="82"/>
        <v>0</v>
      </c>
      <c r="BB85" s="31">
        <v>0</v>
      </c>
      <c r="BC85" s="31">
        <f t="shared" si="83"/>
        <v>0</v>
      </c>
      <c r="BD85" s="31">
        <v>0</v>
      </c>
      <c r="BE85" s="31">
        <f t="shared" si="84"/>
        <v>0</v>
      </c>
      <c r="BF85" s="31">
        <v>0</v>
      </c>
      <c r="BG85" s="31">
        <f t="shared" si="85"/>
        <v>0</v>
      </c>
      <c r="BH85" s="56">
        <f t="shared" si="86"/>
        <v>265101</v>
      </c>
      <c r="BI85" s="31">
        <f t="shared" si="87"/>
        <v>273.0185375901133</v>
      </c>
      <c r="BJ85" s="20"/>
      <c r="BK85" s="30"/>
    </row>
    <row r="86" spans="1:63" s="28" customFormat="1" ht="13.5">
      <c r="A86" s="20">
        <v>339001</v>
      </c>
      <c r="B86" s="30" t="s">
        <v>147</v>
      </c>
      <c r="C86" s="47">
        <v>419</v>
      </c>
      <c r="D86" s="31">
        <v>60318</v>
      </c>
      <c r="E86" s="31">
        <f t="shared" si="58"/>
        <v>143.95704057279235</v>
      </c>
      <c r="F86" s="31">
        <v>0</v>
      </c>
      <c r="G86" s="31">
        <f t="shared" si="59"/>
        <v>0</v>
      </c>
      <c r="H86" s="31">
        <v>0</v>
      </c>
      <c r="I86" s="31">
        <f t="shared" si="60"/>
        <v>0</v>
      </c>
      <c r="J86" s="31">
        <v>338338</v>
      </c>
      <c r="K86" s="31">
        <f t="shared" si="61"/>
        <v>807.4892601431981</v>
      </c>
      <c r="L86" s="31">
        <v>35083</v>
      </c>
      <c r="M86" s="31">
        <f t="shared" si="62"/>
        <v>83.73031026252983</v>
      </c>
      <c r="N86" s="31">
        <v>0</v>
      </c>
      <c r="O86" s="31">
        <f t="shared" si="63"/>
        <v>0</v>
      </c>
      <c r="P86" s="31">
        <v>0</v>
      </c>
      <c r="Q86" s="31">
        <f t="shared" si="64"/>
        <v>0</v>
      </c>
      <c r="R86" s="31">
        <v>6813</v>
      </c>
      <c r="S86" s="31">
        <f t="shared" si="65"/>
        <v>16.26014319809069</v>
      </c>
      <c r="T86" s="31">
        <v>0</v>
      </c>
      <c r="U86" s="31">
        <f t="shared" si="66"/>
        <v>0</v>
      </c>
      <c r="V86" s="31">
        <v>0</v>
      </c>
      <c r="W86" s="31">
        <f t="shared" si="67"/>
        <v>0</v>
      </c>
      <c r="X86" s="31">
        <v>21172</v>
      </c>
      <c r="Y86" s="31">
        <f t="shared" si="68"/>
        <v>50.52983293556086</v>
      </c>
      <c r="Z86" s="31">
        <v>1868</v>
      </c>
      <c r="AA86" s="31">
        <f t="shared" si="69"/>
        <v>4.458233890214797</v>
      </c>
      <c r="AB86" s="31">
        <v>0</v>
      </c>
      <c r="AC86" s="31">
        <f t="shared" si="70"/>
        <v>0</v>
      </c>
      <c r="AD86" s="31">
        <v>0</v>
      </c>
      <c r="AE86" s="31">
        <f t="shared" si="71"/>
        <v>0</v>
      </c>
      <c r="AF86" s="31">
        <v>0</v>
      </c>
      <c r="AG86" s="31">
        <f t="shared" si="72"/>
        <v>0</v>
      </c>
      <c r="AH86" s="31">
        <v>0</v>
      </c>
      <c r="AI86" s="31">
        <f t="shared" si="73"/>
        <v>0</v>
      </c>
      <c r="AJ86" s="31">
        <v>0</v>
      </c>
      <c r="AK86" s="31">
        <f t="shared" si="74"/>
        <v>0</v>
      </c>
      <c r="AL86" s="31">
        <v>0</v>
      </c>
      <c r="AM86" s="31">
        <f t="shared" si="75"/>
        <v>0</v>
      </c>
      <c r="AN86" s="31">
        <v>0</v>
      </c>
      <c r="AO86" s="31">
        <f t="shared" si="76"/>
        <v>0</v>
      </c>
      <c r="AP86" s="31">
        <v>0</v>
      </c>
      <c r="AQ86" s="31">
        <f t="shared" si="77"/>
        <v>0</v>
      </c>
      <c r="AR86" s="31">
        <v>0</v>
      </c>
      <c r="AS86" s="31">
        <f t="shared" si="78"/>
        <v>0</v>
      </c>
      <c r="AT86" s="31">
        <v>0</v>
      </c>
      <c r="AU86" s="31">
        <f t="shared" si="79"/>
        <v>0</v>
      </c>
      <c r="AV86" s="31">
        <v>0</v>
      </c>
      <c r="AW86" s="31">
        <f t="shared" si="80"/>
        <v>0</v>
      </c>
      <c r="AX86" s="31">
        <v>19670</v>
      </c>
      <c r="AY86" s="31">
        <f t="shared" si="81"/>
        <v>46.94510739856802</v>
      </c>
      <c r="AZ86" s="31">
        <v>0</v>
      </c>
      <c r="BA86" s="31">
        <f t="shared" si="82"/>
        <v>0</v>
      </c>
      <c r="BB86" s="31">
        <v>1932</v>
      </c>
      <c r="BC86" s="31">
        <f t="shared" si="83"/>
        <v>4.610978520286396</v>
      </c>
      <c r="BD86" s="31">
        <v>0</v>
      </c>
      <c r="BE86" s="31">
        <f t="shared" si="84"/>
        <v>0</v>
      </c>
      <c r="BF86" s="31">
        <v>0</v>
      </c>
      <c r="BG86" s="31">
        <f t="shared" si="85"/>
        <v>0</v>
      </c>
      <c r="BH86" s="56">
        <f t="shared" si="86"/>
        <v>485194</v>
      </c>
      <c r="BI86" s="31">
        <f aca="true" t="shared" si="88" ref="BI86:BI96">BH86/$C86</f>
        <v>1157.980906921241</v>
      </c>
      <c r="BJ86" s="20"/>
      <c r="BK86" s="30"/>
    </row>
    <row r="87" spans="1:63" s="28" customFormat="1" ht="13.5">
      <c r="A87" s="20">
        <v>340001</v>
      </c>
      <c r="B87" s="30" t="s">
        <v>148</v>
      </c>
      <c r="C87" s="47">
        <v>109</v>
      </c>
      <c r="D87" s="31">
        <v>0</v>
      </c>
      <c r="E87" s="31">
        <f t="shared" si="58"/>
        <v>0</v>
      </c>
      <c r="F87" s="31">
        <v>0</v>
      </c>
      <c r="G87" s="31">
        <f t="shared" si="59"/>
        <v>0</v>
      </c>
      <c r="H87" s="31">
        <v>0</v>
      </c>
      <c r="I87" s="31">
        <f t="shared" si="60"/>
        <v>0</v>
      </c>
      <c r="J87" s="31">
        <v>0</v>
      </c>
      <c r="K87" s="31">
        <f t="shared" si="61"/>
        <v>0</v>
      </c>
      <c r="L87" s="31">
        <v>17491</v>
      </c>
      <c r="M87" s="31">
        <f t="shared" si="62"/>
        <v>160.4678899082569</v>
      </c>
      <c r="N87" s="31">
        <v>0</v>
      </c>
      <c r="O87" s="31">
        <f t="shared" si="63"/>
        <v>0</v>
      </c>
      <c r="P87" s="31">
        <v>0</v>
      </c>
      <c r="Q87" s="31">
        <f t="shared" si="64"/>
        <v>0</v>
      </c>
      <c r="R87" s="31">
        <v>0</v>
      </c>
      <c r="S87" s="31">
        <f t="shared" si="65"/>
        <v>0</v>
      </c>
      <c r="T87" s="31">
        <v>0</v>
      </c>
      <c r="U87" s="31">
        <f t="shared" si="66"/>
        <v>0</v>
      </c>
      <c r="V87" s="31">
        <v>0</v>
      </c>
      <c r="W87" s="31">
        <f t="shared" si="67"/>
        <v>0</v>
      </c>
      <c r="X87" s="31">
        <v>7724</v>
      </c>
      <c r="Y87" s="31">
        <f t="shared" si="68"/>
        <v>70.86238532110092</v>
      </c>
      <c r="Z87" s="31">
        <v>88</v>
      </c>
      <c r="AA87" s="31">
        <f t="shared" si="69"/>
        <v>0.8073394495412844</v>
      </c>
      <c r="AB87" s="31">
        <v>0</v>
      </c>
      <c r="AC87" s="31">
        <f t="shared" si="70"/>
        <v>0</v>
      </c>
      <c r="AD87" s="31">
        <v>0</v>
      </c>
      <c r="AE87" s="31">
        <f t="shared" si="71"/>
        <v>0</v>
      </c>
      <c r="AF87" s="31">
        <v>0</v>
      </c>
      <c r="AG87" s="31">
        <f t="shared" si="72"/>
        <v>0</v>
      </c>
      <c r="AH87" s="31">
        <v>0</v>
      </c>
      <c r="AI87" s="31">
        <f t="shared" si="73"/>
        <v>0</v>
      </c>
      <c r="AJ87" s="31">
        <v>0</v>
      </c>
      <c r="AK87" s="31">
        <f t="shared" si="74"/>
        <v>0</v>
      </c>
      <c r="AL87" s="31">
        <v>0</v>
      </c>
      <c r="AM87" s="31">
        <f t="shared" si="75"/>
        <v>0</v>
      </c>
      <c r="AN87" s="31">
        <v>0</v>
      </c>
      <c r="AO87" s="31">
        <f t="shared" si="76"/>
        <v>0</v>
      </c>
      <c r="AP87" s="31">
        <v>0</v>
      </c>
      <c r="AQ87" s="31">
        <f t="shared" si="77"/>
        <v>0</v>
      </c>
      <c r="AR87" s="31">
        <v>0</v>
      </c>
      <c r="AS87" s="31">
        <f t="shared" si="78"/>
        <v>0</v>
      </c>
      <c r="AT87" s="31">
        <v>0</v>
      </c>
      <c r="AU87" s="31">
        <f t="shared" si="79"/>
        <v>0</v>
      </c>
      <c r="AV87" s="31">
        <v>0</v>
      </c>
      <c r="AW87" s="31">
        <f t="shared" si="80"/>
        <v>0</v>
      </c>
      <c r="AX87" s="31">
        <v>1179</v>
      </c>
      <c r="AY87" s="31">
        <f t="shared" si="81"/>
        <v>10.81651376146789</v>
      </c>
      <c r="AZ87" s="31">
        <v>0</v>
      </c>
      <c r="BA87" s="31">
        <f t="shared" si="82"/>
        <v>0</v>
      </c>
      <c r="BB87" s="31">
        <v>0</v>
      </c>
      <c r="BC87" s="31">
        <f t="shared" si="83"/>
        <v>0</v>
      </c>
      <c r="BD87" s="31">
        <v>0</v>
      </c>
      <c r="BE87" s="31">
        <f t="shared" si="84"/>
        <v>0</v>
      </c>
      <c r="BF87" s="31">
        <v>0</v>
      </c>
      <c r="BG87" s="31">
        <f t="shared" si="85"/>
        <v>0</v>
      </c>
      <c r="BH87" s="56">
        <f t="shared" si="86"/>
        <v>26482</v>
      </c>
      <c r="BI87" s="31">
        <f t="shared" si="88"/>
        <v>242.954128440367</v>
      </c>
      <c r="BJ87" s="20"/>
      <c r="BK87" s="30"/>
    </row>
    <row r="88" spans="1:63" ht="13.5">
      <c r="A88" s="21">
        <v>341001</v>
      </c>
      <c r="B88" s="38" t="s">
        <v>78</v>
      </c>
      <c r="C88" s="46">
        <v>562</v>
      </c>
      <c r="D88" s="29">
        <v>11108</v>
      </c>
      <c r="E88" s="29">
        <f t="shared" si="58"/>
        <v>19.765124555160142</v>
      </c>
      <c r="F88" s="29">
        <v>201091</v>
      </c>
      <c r="G88" s="29">
        <f t="shared" si="59"/>
        <v>357.8131672597865</v>
      </c>
      <c r="H88" s="29">
        <v>0</v>
      </c>
      <c r="I88" s="29">
        <f t="shared" si="60"/>
        <v>0</v>
      </c>
      <c r="J88" s="29">
        <v>0</v>
      </c>
      <c r="K88" s="29">
        <f t="shared" si="61"/>
        <v>0</v>
      </c>
      <c r="L88" s="29">
        <v>10024</v>
      </c>
      <c r="M88" s="29">
        <f t="shared" si="62"/>
        <v>17.83629893238434</v>
      </c>
      <c r="N88" s="29">
        <v>4786</v>
      </c>
      <c r="O88" s="29">
        <f t="shared" si="63"/>
        <v>8.516014234875446</v>
      </c>
      <c r="P88" s="29">
        <v>4786</v>
      </c>
      <c r="Q88" s="29">
        <f t="shared" si="64"/>
        <v>8.516014234875446</v>
      </c>
      <c r="R88" s="29">
        <v>6381</v>
      </c>
      <c r="S88" s="29">
        <f t="shared" si="65"/>
        <v>11.354092526690392</v>
      </c>
      <c r="T88" s="29">
        <v>0</v>
      </c>
      <c r="U88" s="29">
        <f t="shared" si="66"/>
        <v>0</v>
      </c>
      <c r="V88" s="29">
        <v>0</v>
      </c>
      <c r="W88" s="29">
        <f t="shared" si="67"/>
        <v>0</v>
      </c>
      <c r="X88" s="29">
        <v>5928</v>
      </c>
      <c r="Y88" s="29">
        <f t="shared" si="68"/>
        <v>10.548042704626335</v>
      </c>
      <c r="Z88" s="29">
        <v>5723</v>
      </c>
      <c r="AA88" s="29">
        <f t="shared" si="69"/>
        <v>10.183274021352313</v>
      </c>
      <c r="AB88" s="29">
        <v>0</v>
      </c>
      <c r="AC88" s="29">
        <f t="shared" si="70"/>
        <v>0</v>
      </c>
      <c r="AD88" s="29">
        <v>0</v>
      </c>
      <c r="AE88" s="29">
        <f t="shared" si="71"/>
        <v>0</v>
      </c>
      <c r="AF88" s="29">
        <v>0</v>
      </c>
      <c r="AG88" s="29">
        <f t="shared" si="72"/>
        <v>0</v>
      </c>
      <c r="AH88" s="29">
        <v>0</v>
      </c>
      <c r="AI88" s="29">
        <f t="shared" si="73"/>
        <v>0</v>
      </c>
      <c r="AJ88" s="29">
        <v>0</v>
      </c>
      <c r="AK88" s="29">
        <f t="shared" si="74"/>
        <v>0</v>
      </c>
      <c r="AL88" s="29">
        <v>0</v>
      </c>
      <c r="AM88" s="29">
        <f t="shared" si="75"/>
        <v>0</v>
      </c>
      <c r="AN88" s="29">
        <v>0</v>
      </c>
      <c r="AO88" s="29">
        <f t="shared" si="76"/>
        <v>0</v>
      </c>
      <c r="AP88" s="29">
        <v>0</v>
      </c>
      <c r="AQ88" s="29">
        <f t="shared" si="77"/>
        <v>0</v>
      </c>
      <c r="AR88" s="29">
        <v>0</v>
      </c>
      <c r="AS88" s="29">
        <f t="shared" si="78"/>
        <v>0</v>
      </c>
      <c r="AT88" s="29">
        <v>373082</v>
      </c>
      <c r="AU88" s="29">
        <f t="shared" si="79"/>
        <v>663.846975088968</v>
      </c>
      <c r="AV88" s="29">
        <v>0</v>
      </c>
      <c r="AW88" s="29">
        <f t="shared" si="80"/>
        <v>0</v>
      </c>
      <c r="AX88" s="29">
        <v>10383</v>
      </c>
      <c r="AY88" s="29">
        <f t="shared" si="81"/>
        <v>18.47508896797153</v>
      </c>
      <c r="AZ88" s="29">
        <v>0</v>
      </c>
      <c r="BA88" s="29">
        <f t="shared" si="82"/>
        <v>0</v>
      </c>
      <c r="BB88" s="29">
        <v>0</v>
      </c>
      <c r="BC88" s="29">
        <f t="shared" si="83"/>
        <v>0</v>
      </c>
      <c r="BD88" s="29">
        <v>0</v>
      </c>
      <c r="BE88" s="29">
        <f t="shared" si="84"/>
        <v>0</v>
      </c>
      <c r="BF88" s="29">
        <v>0</v>
      </c>
      <c r="BG88" s="29">
        <f t="shared" si="85"/>
        <v>0</v>
      </c>
      <c r="BH88" s="57">
        <f t="shared" si="86"/>
        <v>633292</v>
      </c>
      <c r="BI88" s="29">
        <f t="shared" si="88"/>
        <v>1126.8540925266905</v>
      </c>
      <c r="BJ88" s="21"/>
      <c r="BK88" s="38"/>
    </row>
    <row r="89" spans="1:63" ht="13.5">
      <c r="A89" s="37">
        <v>343001</v>
      </c>
      <c r="B89" s="37" t="s">
        <v>149</v>
      </c>
      <c r="C89" s="47">
        <v>235</v>
      </c>
      <c r="D89" s="33">
        <v>0</v>
      </c>
      <c r="E89" s="33">
        <f t="shared" si="58"/>
        <v>0</v>
      </c>
      <c r="F89" s="33">
        <v>230854</v>
      </c>
      <c r="G89" s="33">
        <f t="shared" si="59"/>
        <v>982.3574468085106</v>
      </c>
      <c r="H89" s="33">
        <v>0</v>
      </c>
      <c r="I89" s="33">
        <f t="shared" si="60"/>
        <v>0</v>
      </c>
      <c r="J89" s="33">
        <v>0</v>
      </c>
      <c r="K89" s="33">
        <f t="shared" si="61"/>
        <v>0</v>
      </c>
      <c r="L89" s="33">
        <v>0</v>
      </c>
      <c r="M89" s="33">
        <f t="shared" si="62"/>
        <v>0</v>
      </c>
      <c r="N89" s="33">
        <v>17396</v>
      </c>
      <c r="O89" s="33">
        <f t="shared" si="63"/>
        <v>74.02553191489362</v>
      </c>
      <c r="P89" s="33">
        <v>0</v>
      </c>
      <c r="Q89" s="33">
        <f t="shared" si="64"/>
        <v>0</v>
      </c>
      <c r="R89" s="33">
        <v>1925</v>
      </c>
      <c r="S89" s="33">
        <f t="shared" si="65"/>
        <v>8.191489361702128</v>
      </c>
      <c r="T89" s="33">
        <v>0</v>
      </c>
      <c r="U89" s="33">
        <f t="shared" si="66"/>
        <v>0</v>
      </c>
      <c r="V89" s="33">
        <v>0</v>
      </c>
      <c r="W89" s="33">
        <f t="shared" si="67"/>
        <v>0</v>
      </c>
      <c r="X89" s="33">
        <v>4317</v>
      </c>
      <c r="Y89" s="33">
        <f t="shared" si="68"/>
        <v>18.370212765957447</v>
      </c>
      <c r="Z89" s="33">
        <v>543</v>
      </c>
      <c r="AA89" s="33">
        <f t="shared" si="69"/>
        <v>2.3106382978723405</v>
      </c>
      <c r="AB89" s="33">
        <v>0</v>
      </c>
      <c r="AC89" s="33">
        <f t="shared" si="70"/>
        <v>0</v>
      </c>
      <c r="AD89" s="33">
        <v>0</v>
      </c>
      <c r="AE89" s="33">
        <f t="shared" si="71"/>
        <v>0</v>
      </c>
      <c r="AF89" s="33">
        <v>0</v>
      </c>
      <c r="AG89" s="33">
        <f t="shared" si="72"/>
        <v>0</v>
      </c>
      <c r="AH89" s="33">
        <v>0</v>
      </c>
      <c r="AI89" s="33">
        <f t="shared" si="73"/>
        <v>0</v>
      </c>
      <c r="AJ89" s="33">
        <v>0</v>
      </c>
      <c r="AK89" s="33">
        <f t="shared" si="74"/>
        <v>0</v>
      </c>
      <c r="AL89" s="33">
        <v>0</v>
      </c>
      <c r="AM89" s="33">
        <f t="shared" si="75"/>
        <v>0</v>
      </c>
      <c r="AN89" s="33">
        <v>0</v>
      </c>
      <c r="AO89" s="33">
        <f t="shared" si="76"/>
        <v>0</v>
      </c>
      <c r="AP89" s="33">
        <v>0</v>
      </c>
      <c r="AQ89" s="33">
        <f t="shared" si="77"/>
        <v>0</v>
      </c>
      <c r="AR89" s="33">
        <v>0</v>
      </c>
      <c r="AS89" s="33">
        <f t="shared" si="78"/>
        <v>0</v>
      </c>
      <c r="AT89" s="33">
        <v>38444</v>
      </c>
      <c r="AU89" s="33">
        <f t="shared" si="79"/>
        <v>163.59148936170212</v>
      </c>
      <c r="AV89" s="33">
        <v>0</v>
      </c>
      <c r="AW89" s="33">
        <f t="shared" si="80"/>
        <v>0</v>
      </c>
      <c r="AX89" s="33">
        <v>13852</v>
      </c>
      <c r="AY89" s="33">
        <f t="shared" si="81"/>
        <v>58.94468085106383</v>
      </c>
      <c r="AZ89" s="33">
        <v>0</v>
      </c>
      <c r="BA89" s="33">
        <f t="shared" si="82"/>
        <v>0</v>
      </c>
      <c r="BB89" s="33">
        <v>0</v>
      </c>
      <c r="BC89" s="33">
        <f t="shared" si="83"/>
        <v>0</v>
      </c>
      <c r="BD89" s="33">
        <v>0</v>
      </c>
      <c r="BE89" s="33">
        <f t="shared" si="84"/>
        <v>0</v>
      </c>
      <c r="BF89" s="33">
        <v>0</v>
      </c>
      <c r="BG89" s="33">
        <f t="shared" si="85"/>
        <v>0</v>
      </c>
      <c r="BH89" s="58">
        <f t="shared" si="86"/>
        <v>307331</v>
      </c>
      <c r="BI89" s="33">
        <f t="shared" si="88"/>
        <v>1307.7914893617021</v>
      </c>
      <c r="BJ89" s="37"/>
      <c r="BK89" s="37"/>
    </row>
    <row r="90" spans="1:63" s="28" customFormat="1" ht="13.5">
      <c r="A90" s="20">
        <v>343002</v>
      </c>
      <c r="B90" s="30" t="s">
        <v>92</v>
      </c>
      <c r="C90" s="47">
        <v>1362</v>
      </c>
      <c r="D90" s="31">
        <v>56788</v>
      </c>
      <c r="E90" s="31">
        <f t="shared" si="58"/>
        <v>41.694566813509546</v>
      </c>
      <c r="F90" s="31">
        <v>0</v>
      </c>
      <c r="G90" s="31">
        <f t="shared" si="59"/>
        <v>0</v>
      </c>
      <c r="H90" s="31">
        <v>0</v>
      </c>
      <c r="I90" s="31">
        <f t="shared" si="60"/>
        <v>0</v>
      </c>
      <c r="J90" s="31">
        <v>0</v>
      </c>
      <c r="K90" s="31">
        <f t="shared" si="61"/>
        <v>0</v>
      </c>
      <c r="L90" s="31">
        <v>0</v>
      </c>
      <c r="M90" s="31">
        <f t="shared" si="62"/>
        <v>0</v>
      </c>
      <c r="N90" s="31">
        <v>20071</v>
      </c>
      <c r="O90" s="31">
        <f t="shared" si="63"/>
        <v>14.736417033773861</v>
      </c>
      <c r="P90" s="31">
        <v>0</v>
      </c>
      <c r="Q90" s="31">
        <f t="shared" si="64"/>
        <v>0</v>
      </c>
      <c r="R90" s="31">
        <v>9044</v>
      </c>
      <c r="S90" s="31">
        <f t="shared" si="65"/>
        <v>6.640234948604992</v>
      </c>
      <c r="T90" s="31">
        <v>0</v>
      </c>
      <c r="U90" s="31">
        <f t="shared" si="66"/>
        <v>0</v>
      </c>
      <c r="V90" s="31">
        <v>0</v>
      </c>
      <c r="W90" s="31">
        <f t="shared" si="67"/>
        <v>0</v>
      </c>
      <c r="X90" s="31">
        <v>12138</v>
      </c>
      <c r="Y90" s="31">
        <f t="shared" si="68"/>
        <v>8.911894273127754</v>
      </c>
      <c r="Z90" s="31">
        <v>0</v>
      </c>
      <c r="AA90" s="31">
        <f t="shared" si="69"/>
        <v>0</v>
      </c>
      <c r="AB90" s="31">
        <v>0</v>
      </c>
      <c r="AC90" s="31">
        <f t="shared" si="70"/>
        <v>0</v>
      </c>
      <c r="AD90" s="31">
        <v>0</v>
      </c>
      <c r="AE90" s="31">
        <f t="shared" si="71"/>
        <v>0</v>
      </c>
      <c r="AF90" s="31">
        <v>0</v>
      </c>
      <c r="AG90" s="31">
        <f t="shared" si="72"/>
        <v>0</v>
      </c>
      <c r="AH90" s="31">
        <v>0</v>
      </c>
      <c r="AI90" s="31">
        <f t="shared" si="73"/>
        <v>0</v>
      </c>
      <c r="AJ90" s="31">
        <v>0</v>
      </c>
      <c r="AK90" s="31">
        <f t="shared" si="74"/>
        <v>0</v>
      </c>
      <c r="AL90" s="31">
        <v>0</v>
      </c>
      <c r="AM90" s="31">
        <f t="shared" si="75"/>
        <v>0</v>
      </c>
      <c r="AN90" s="31">
        <v>0</v>
      </c>
      <c r="AO90" s="31">
        <f t="shared" si="76"/>
        <v>0</v>
      </c>
      <c r="AP90" s="31">
        <v>0</v>
      </c>
      <c r="AQ90" s="31">
        <f t="shared" si="77"/>
        <v>0</v>
      </c>
      <c r="AR90" s="31">
        <v>0</v>
      </c>
      <c r="AS90" s="31">
        <f t="shared" si="78"/>
        <v>0</v>
      </c>
      <c r="AT90" s="31">
        <v>0</v>
      </c>
      <c r="AU90" s="31">
        <f t="shared" si="79"/>
        <v>0</v>
      </c>
      <c r="AV90" s="31">
        <v>0</v>
      </c>
      <c r="AW90" s="31">
        <f t="shared" si="80"/>
        <v>0</v>
      </c>
      <c r="AX90" s="31">
        <v>46447</v>
      </c>
      <c r="AY90" s="31">
        <f t="shared" si="81"/>
        <v>34.102055800293684</v>
      </c>
      <c r="AZ90" s="31">
        <v>0</v>
      </c>
      <c r="BA90" s="31">
        <f t="shared" si="82"/>
        <v>0</v>
      </c>
      <c r="BB90" s="31">
        <v>0</v>
      </c>
      <c r="BC90" s="31">
        <f t="shared" si="83"/>
        <v>0</v>
      </c>
      <c r="BD90" s="31">
        <v>0</v>
      </c>
      <c r="BE90" s="31">
        <f t="shared" si="84"/>
        <v>0</v>
      </c>
      <c r="BF90" s="31">
        <v>0</v>
      </c>
      <c r="BG90" s="31">
        <f t="shared" si="85"/>
        <v>0</v>
      </c>
      <c r="BH90" s="56">
        <f t="shared" si="86"/>
        <v>144488</v>
      </c>
      <c r="BI90" s="31">
        <f t="shared" si="88"/>
        <v>106.08516886930984</v>
      </c>
      <c r="BJ90" s="20"/>
      <c r="BK90" s="30"/>
    </row>
    <row r="91" spans="1:63" s="28" customFormat="1" ht="13.5">
      <c r="A91" s="20">
        <v>344001</v>
      </c>
      <c r="B91" s="30" t="s">
        <v>150</v>
      </c>
      <c r="C91" s="47">
        <v>418</v>
      </c>
      <c r="D91" s="31">
        <v>346554</v>
      </c>
      <c r="E91" s="31">
        <f t="shared" si="58"/>
        <v>829.0765550239234</v>
      </c>
      <c r="F91" s="31">
        <v>0</v>
      </c>
      <c r="G91" s="31">
        <f t="shared" si="59"/>
        <v>0</v>
      </c>
      <c r="H91" s="31">
        <v>0</v>
      </c>
      <c r="I91" s="31">
        <f t="shared" si="60"/>
        <v>0</v>
      </c>
      <c r="J91" s="31">
        <v>0</v>
      </c>
      <c r="K91" s="31">
        <f t="shared" si="61"/>
        <v>0</v>
      </c>
      <c r="L91" s="31">
        <v>0</v>
      </c>
      <c r="M91" s="31">
        <f t="shared" si="62"/>
        <v>0</v>
      </c>
      <c r="N91" s="31">
        <v>23246</v>
      </c>
      <c r="O91" s="31">
        <f t="shared" si="63"/>
        <v>55.61244019138756</v>
      </c>
      <c r="P91" s="31">
        <v>0</v>
      </c>
      <c r="Q91" s="31">
        <f t="shared" si="64"/>
        <v>0</v>
      </c>
      <c r="R91" s="31">
        <v>0</v>
      </c>
      <c r="S91" s="31">
        <f t="shared" si="65"/>
        <v>0</v>
      </c>
      <c r="T91" s="31">
        <v>0</v>
      </c>
      <c r="U91" s="31">
        <f t="shared" si="66"/>
        <v>0</v>
      </c>
      <c r="V91" s="31">
        <v>0</v>
      </c>
      <c r="W91" s="31">
        <f t="shared" si="67"/>
        <v>0</v>
      </c>
      <c r="X91" s="31">
        <v>22041</v>
      </c>
      <c r="Y91" s="31">
        <f t="shared" si="68"/>
        <v>52.729665071770334</v>
      </c>
      <c r="Z91" s="31">
        <v>0</v>
      </c>
      <c r="AA91" s="31">
        <f t="shared" si="69"/>
        <v>0</v>
      </c>
      <c r="AB91" s="31">
        <v>0</v>
      </c>
      <c r="AC91" s="31">
        <f t="shared" si="70"/>
        <v>0</v>
      </c>
      <c r="AD91" s="31">
        <v>0</v>
      </c>
      <c r="AE91" s="31">
        <f t="shared" si="71"/>
        <v>0</v>
      </c>
      <c r="AF91" s="31">
        <v>0</v>
      </c>
      <c r="AG91" s="31">
        <f t="shared" si="72"/>
        <v>0</v>
      </c>
      <c r="AH91" s="31">
        <v>0</v>
      </c>
      <c r="AI91" s="31">
        <f t="shared" si="73"/>
        <v>0</v>
      </c>
      <c r="AJ91" s="31">
        <v>0</v>
      </c>
      <c r="AK91" s="31">
        <f t="shared" si="74"/>
        <v>0</v>
      </c>
      <c r="AL91" s="31">
        <v>0</v>
      </c>
      <c r="AM91" s="31">
        <f t="shared" si="75"/>
        <v>0</v>
      </c>
      <c r="AN91" s="31">
        <v>0</v>
      </c>
      <c r="AO91" s="31">
        <f t="shared" si="76"/>
        <v>0</v>
      </c>
      <c r="AP91" s="31">
        <v>0</v>
      </c>
      <c r="AQ91" s="31">
        <f t="shared" si="77"/>
        <v>0</v>
      </c>
      <c r="AR91" s="31">
        <v>0</v>
      </c>
      <c r="AS91" s="31">
        <f t="shared" si="78"/>
        <v>0</v>
      </c>
      <c r="AT91" s="31">
        <v>125935</v>
      </c>
      <c r="AU91" s="31">
        <f t="shared" si="79"/>
        <v>301.2799043062201</v>
      </c>
      <c r="AV91" s="31">
        <v>0</v>
      </c>
      <c r="AW91" s="31">
        <f t="shared" si="80"/>
        <v>0</v>
      </c>
      <c r="AX91" s="31">
        <v>0</v>
      </c>
      <c r="AY91" s="31">
        <f t="shared" si="81"/>
        <v>0</v>
      </c>
      <c r="AZ91" s="31">
        <v>0</v>
      </c>
      <c r="BA91" s="31">
        <f t="shared" si="82"/>
        <v>0</v>
      </c>
      <c r="BB91" s="31">
        <v>0</v>
      </c>
      <c r="BC91" s="31">
        <f t="shared" si="83"/>
        <v>0</v>
      </c>
      <c r="BD91" s="31">
        <v>0</v>
      </c>
      <c r="BE91" s="31">
        <f t="shared" si="84"/>
        <v>0</v>
      </c>
      <c r="BF91" s="31">
        <v>0</v>
      </c>
      <c r="BG91" s="31">
        <f t="shared" si="85"/>
        <v>0</v>
      </c>
      <c r="BH91" s="56">
        <f t="shared" si="86"/>
        <v>517776</v>
      </c>
      <c r="BI91" s="31">
        <f t="shared" si="88"/>
        <v>1238.6985645933014</v>
      </c>
      <c r="BJ91" s="20"/>
      <c r="BK91" s="30"/>
    </row>
    <row r="92" spans="1:63" s="28" customFormat="1" ht="13.5">
      <c r="A92" s="20">
        <v>345001</v>
      </c>
      <c r="B92" s="30" t="s">
        <v>151</v>
      </c>
      <c r="C92" s="47">
        <v>1200</v>
      </c>
      <c r="D92" s="31">
        <v>367396</v>
      </c>
      <c r="E92" s="31">
        <f t="shared" si="58"/>
        <v>306.16333333333336</v>
      </c>
      <c r="F92" s="31">
        <v>0</v>
      </c>
      <c r="G92" s="31">
        <f t="shared" si="59"/>
        <v>0</v>
      </c>
      <c r="H92" s="31">
        <v>0</v>
      </c>
      <c r="I92" s="31">
        <f t="shared" si="60"/>
        <v>0</v>
      </c>
      <c r="J92" s="31">
        <v>0</v>
      </c>
      <c r="K92" s="31">
        <f t="shared" si="61"/>
        <v>0</v>
      </c>
      <c r="L92" s="31">
        <v>1319</v>
      </c>
      <c r="M92" s="31">
        <f t="shared" si="62"/>
        <v>1.0991666666666666</v>
      </c>
      <c r="N92" s="31">
        <v>0</v>
      </c>
      <c r="O92" s="31">
        <f t="shared" si="63"/>
        <v>0</v>
      </c>
      <c r="P92" s="31">
        <v>0</v>
      </c>
      <c r="Q92" s="31">
        <f t="shared" si="64"/>
        <v>0</v>
      </c>
      <c r="R92" s="31">
        <v>0</v>
      </c>
      <c r="S92" s="31">
        <f t="shared" si="65"/>
        <v>0</v>
      </c>
      <c r="T92" s="31">
        <v>0</v>
      </c>
      <c r="U92" s="31">
        <f t="shared" si="66"/>
        <v>0</v>
      </c>
      <c r="V92" s="31">
        <v>0</v>
      </c>
      <c r="W92" s="31">
        <f t="shared" si="67"/>
        <v>0</v>
      </c>
      <c r="X92" s="31">
        <v>53115</v>
      </c>
      <c r="Y92" s="31">
        <f t="shared" si="68"/>
        <v>44.2625</v>
      </c>
      <c r="Z92" s="31">
        <v>406427</v>
      </c>
      <c r="AA92" s="31">
        <f t="shared" si="69"/>
        <v>338.68916666666667</v>
      </c>
      <c r="AB92" s="31">
        <v>0</v>
      </c>
      <c r="AC92" s="31">
        <f t="shared" si="70"/>
        <v>0</v>
      </c>
      <c r="AD92" s="31">
        <v>0</v>
      </c>
      <c r="AE92" s="31">
        <f t="shared" si="71"/>
        <v>0</v>
      </c>
      <c r="AF92" s="31">
        <v>0</v>
      </c>
      <c r="AG92" s="31">
        <f t="shared" si="72"/>
        <v>0</v>
      </c>
      <c r="AH92" s="31">
        <v>0</v>
      </c>
      <c r="AI92" s="31">
        <f t="shared" si="73"/>
        <v>0</v>
      </c>
      <c r="AJ92" s="31">
        <v>0</v>
      </c>
      <c r="AK92" s="31">
        <f t="shared" si="74"/>
        <v>0</v>
      </c>
      <c r="AL92" s="31">
        <v>0</v>
      </c>
      <c r="AM92" s="31">
        <f t="shared" si="75"/>
        <v>0</v>
      </c>
      <c r="AN92" s="31">
        <v>0</v>
      </c>
      <c r="AO92" s="31">
        <f t="shared" si="76"/>
        <v>0</v>
      </c>
      <c r="AP92" s="31">
        <v>0</v>
      </c>
      <c r="AQ92" s="31">
        <f t="shared" si="77"/>
        <v>0</v>
      </c>
      <c r="AR92" s="31">
        <v>0</v>
      </c>
      <c r="AS92" s="31">
        <f t="shared" si="78"/>
        <v>0</v>
      </c>
      <c r="AT92" s="31">
        <v>0</v>
      </c>
      <c r="AU92" s="31">
        <f t="shared" si="79"/>
        <v>0</v>
      </c>
      <c r="AV92" s="31">
        <v>0</v>
      </c>
      <c r="AW92" s="31">
        <f t="shared" si="80"/>
        <v>0</v>
      </c>
      <c r="AX92" s="31">
        <v>73824</v>
      </c>
      <c r="AY92" s="31">
        <f t="shared" si="81"/>
        <v>61.52</v>
      </c>
      <c r="AZ92" s="31">
        <v>0</v>
      </c>
      <c r="BA92" s="31">
        <f t="shared" si="82"/>
        <v>0</v>
      </c>
      <c r="BB92" s="31">
        <v>0</v>
      </c>
      <c r="BC92" s="31">
        <f t="shared" si="83"/>
        <v>0</v>
      </c>
      <c r="BD92" s="31">
        <v>0</v>
      </c>
      <c r="BE92" s="31">
        <f t="shared" si="84"/>
        <v>0</v>
      </c>
      <c r="BF92" s="31">
        <v>0</v>
      </c>
      <c r="BG92" s="31">
        <f t="shared" si="85"/>
        <v>0</v>
      </c>
      <c r="BH92" s="56">
        <f>D92+F92+H92+J92+L92+N92+P92+R92+T92+V92+X92+Z92+AB92+AD92+AF92+AH92+AJ92+AL92+AN92+AP92+AR92+AT92+AV92+AX92+AZ92+BB92+BD92+BF92</f>
        <v>902081</v>
      </c>
      <c r="BI92" s="31">
        <f>BH92/$C92</f>
        <v>751.7341666666666</v>
      </c>
      <c r="BJ92" s="20"/>
      <c r="BK92" s="30"/>
    </row>
    <row r="93" spans="1:63" s="28" customFormat="1" ht="13.5">
      <c r="A93" s="21">
        <v>346001</v>
      </c>
      <c r="B93" s="38" t="s">
        <v>152</v>
      </c>
      <c r="C93" s="46">
        <v>778</v>
      </c>
      <c r="D93" s="29">
        <v>235722</v>
      </c>
      <c r="E93" s="29">
        <f t="shared" si="58"/>
        <v>302.9845758354756</v>
      </c>
      <c r="F93" s="29">
        <v>0</v>
      </c>
      <c r="G93" s="29">
        <f t="shared" si="59"/>
        <v>0</v>
      </c>
      <c r="H93" s="29">
        <v>0</v>
      </c>
      <c r="I93" s="29">
        <f t="shared" si="60"/>
        <v>0</v>
      </c>
      <c r="J93" s="29">
        <v>0</v>
      </c>
      <c r="K93" s="29">
        <f t="shared" si="61"/>
        <v>0</v>
      </c>
      <c r="L93" s="29">
        <v>0</v>
      </c>
      <c r="M93" s="29">
        <f t="shared" si="62"/>
        <v>0</v>
      </c>
      <c r="N93" s="29">
        <v>0</v>
      </c>
      <c r="O93" s="29">
        <f t="shared" si="63"/>
        <v>0</v>
      </c>
      <c r="P93" s="29">
        <v>0</v>
      </c>
      <c r="Q93" s="29">
        <f t="shared" si="64"/>
        <v>0</v>
      </c>
      <c r="R93" s="29">
        <v>0</v>
      </c>
      <c r="S93" s="29">
        <f t="shared" si="65"/>
        <v>0</v>
      </c>
      <c r="T93" s="29">
        <v>0</v>
      </c>
      <c r="U93" s="29">
        <f t="shared" si="66"/>
        <v>0</v>
      </c>
      <c r="V93" s="29">
        <v>0</v>
      </c>
      <c r="W93" s="29">
        <f t="shared" si="67"/>
        <v>0</v>
      </c>
      <c r="X93" s="29">
        <v>0</v>
      </c>
      <c r="Y93" s="29">
        <f t="shared" si="68"/>
        <v>0</v>
      </c>
      <c r="Z93" s="29">
        <v>0</v>
      </c>
      <c r="AA93" s="29">
        <f t="shared" si="69"/>
        <v>0</v>
      </c>
      <c r="AB93" s="29">
        <v>0</v>
      </c>
      <c r="AC93" s="29">
        <f t="shared" si="70"/>
        <v>0</v>
      </c>
      <c r="AD93" s="29">
        <v>0</v>
      </c>
      <c r="AE93" s="29">
        <f t="shared" si="71"/>
        <v>0</v>
      </c>
      <c r="AF93" s="29">
        <v>0</v>
      </c>
      <c r="AG93" s="29">
        <f t="shared" si="72"/>
        <v>0</v>
      </c>
      <c r="AH93" s="29">
        <v>0</v>
      </c>
      <c r="AI93" s="29">
        <f t="shared" si="73"/>
        <v>0</v>
      </c>
      <c r="AJ93" s="29">
        <v>0</v>
      </c>
      <c r="AK93" s="29">
        <f t="shared" si="74"/>
        <v>0</v>
      </c>
      <c r="AL93" s="29">
        <v>0</v>
      </c>
      <c r="AM93" s="29">
        <f t="shared" si="75"/>
        <v>0</v>
      </c>
      <c r="AN93" s="29">
        <v>0</v>
      </c>
      <c r="AO93" s="29">
        <f t="shared" si="76"/>
        <v>0</v>
      </c>
      <c r="AP93" s="29">
        <v>0</v>
      </c>
      <c r="AQ93" s="29">
        <f t="shared" si="77"/>
        <v>0</v>
      </c>
      <c r="AR93" s="29">
        <v>0</v>
      </c>
      <c r="AS93" s="29">
        <f t="shared" si="78"/>
        <v>0</v>
      </c>
      <c r="AT93" s="29">
        <v>0</v>
      </c>
      <c r="AU93" s="29">
        <f t="shared" si="79"/>
        <v>0</v>
      </c>
      <c r="AV93" s="29">
        <v>0</v>
      </c>
      <c r="AW93" s="29">
        <f t="shared" si="80"/>
        <v>0</v>
      </c>
      <c r="AX93" s="29">
        <v>29104</v>
      </c>
      <c r="AY93" s="29">
        <f t="shared" si="81"/>
        <v>37.40874035989717</v>
      </c>
      <c r="AZ93" s="29">
        <v>0</v>
      </c>
      <c r="BA93" s="29">
        <f t="shared" si="82"/>
        <v>0</v>
      </c>
      <c r="BB93" s="29">
        <v>0</v>
      </c>
      <c r="BC93" s="29">
        <f t="shared" si="83"/>
        <v>0</v>
      </c>
      <c r="BD93" s="29">
        <v>0</v>
      </c>
      <c r="BE93" s="29">
        <f t="shared" si="84"/>
        <v>0</v>
      </c>
      <c r="BF93" s="29">
        <v>0</v>
      </c>
      <c r="BG93" s="29">
        <f t="shared" si="85"/>
        <v>0</v>
      </c>
      <c r="BH93" s="57">
        <f>D93+F93+H93+J93+L93+N93+P93+R93+T93+V93+X93+Z93+AB93+AD93+AF93+AH93+AJ93+AL93+AN93+AP93+AR93+AT93+AV93+AX93+AZ93+BB93+BD93+BF93</f>
        <v>264826</v>
      </c>
      <c r="BI93" s="29">
        <f>BH93/$C93</f>
        <v>340.39331619537273</v>
      </c>
      <c r="BJ93" s="21"/>
      <c r="BK93" s="38"/>
    </row>
    <row r="94" spans="1:63" s="28" customFormat="1" ht="13.5">
      <c r="A94" s="37">
        <v>347001</v>
      </c>
      <c r="B94" s="37" t="s">
        <v>153</v>
      </c>
      <c r="C94" s="47">
        <v>332</v>
      </c>
      <c r="D94" s="33">
        <v>2114</v>
      </c>
      <c r="E94" s="33">
        <f t="shared" si="58"/>
        <v>6.367469879518072</v>
      </c>
      <c r="F94" s="33">
        <v>0</v>
      </c>
      <c r="G94" s="33">
        <f t="shared" si="59"/>
        <v>0</v>
      </c>
      <c r="H94" s="33">
        <v>0</v>
      </c>
      <c r="I94" s="33">
        <f t="shared" si="60"/>
        <v>0</v>
      </c>
      <c r="J94" s="33">
        <v>0</v>
      </c>
      <c r="K94" s="33">
        <f t="shared" si="61"/>
        <v>0</v>
      </c>
      <c r="L94" s="33">
        <v>6440</v>
      </c>
      <c r="M94" s="33">
        <f t="shared" si="62"/>
        <v>19.397590361445783</v>
      </c>
      <c r="N94" s="33">
        <v>18523</v>
      </c>
      <c r="O94" s="33">
        <f t="shared" si="63"/>
        <v>55.79216867469879</v>
      </c>
      <c r="P94" s="33">
        <v>0</v>
      </c>
      <c r="Q94" s="33">
        <f t="shared" si="64"/>
        <v>0</v>
      </c>
      <c r="R94" s="33">
        <v>3588</v>
      </c>
      <c r="S94" s="33">
        <f t="shared" si="65"/>
        <v>10.80722891566265</v>
      </c>
      <c r="T94" s="33">
        <v>0</v>
      </c>
      <c r="U94" s="33">
        <f t="shared" si="66"/>
        <v>0</v>
      </c>
      <c r="V94" s="33">
        <v>0</v>
      </c>
      <c r="W94" s="33">
        <f t="shared" si="67"/>
        <v>0</v>
      </c>
      <c r="X94" s="33">
        <v>21779</v>
      </c>
      <c r="Y94" s="33">
        <f t="shared" si="68"/>
        <v>65.59939759036145</v>
      </c>
      <c r="Z94" s="33">
        <v>1620</v>
      </c>
      <c r="AA94" s="33">
        <f t="shared" si="69"/>
        <v>4.879518072289157</v>
      </c>
      <c r="AB94" s="33">
        <v>0</v>
      </c>
      <c r="AC94" s="33">
        <f t="shared" si="70"/>
        <v>0</v>
      </c>
      <c r="AD94" s="33">
        <v>0</v>
      </c>
      <c r="AE94" s="33">
        <f t="shared" si="71"/>
        <v>0</v>
      </c>
      <c r="AF94" s="33">
        <v>0</v>
      </c>
      <c r="AG94" s="33">
        <f t="shared" si="72"/>
        <v>0</v>
      </c>
      <c r="AH94" s="33">
        <v>0</v>
      </c>
      <c r="AI94" s="33">
        <f t="shared" si="73"/>
        <v>0</v>
      </c>
      <c r="AJ94" s="33">
        <v>0</v>
      </c>
      <c r="AK94" s="33">
        <f t="shared" si="74"/>
        <v>0</v>
      </c>
      <c r="AL94" s="33">
        <v>0</v>
      </c>
      <c r="AM94" s="33">
        <f t="shared" si="75"/>
        <v>0</v>
      </c>
      <c r="AN94" s="33">
        <v>0</v>
      </c>
      <c r="AO94" s="33">
        <f t="shared" si="76"/>
        <v>0</v>
      </c>
      <c r="AP94" s="33">
        <v>0</v>
      </c>
      <c r="AQ94" s="33">
        <f t="shared" si="77"/>
        <v>0</v>
      </c>
      <c r="AR94" s="33">
        <v>0</v>
      </c>
      <c r="AS94" s="33">
        <f t="shared" si="78"/>
        <v>0</v>
      </c>
      <c r="AT94" s="33">
        <v>6651</v>
      </c>
      <c r="AU94" s="33">
        <f t="shared" si="79"/>
        <v>20.033132530120483</v>
      </c>
      <c r="AV94" s="33">
        <v>0</v>
      </c>
      <c r="AW94" s="33">
        <f t="shared" si="80"/>
        <v>0</v>
      </c>
      <c r="AX94" s="33">
        <v>6735</v>
      </c>
      <c r="AY94" s="33">
        <f t="shared" si="81"/>
        <v>20.28614457831325</v>
      </c>
      <c r="AZ94" s="33">
        <v>0</v>
      </c>
      <c r="BA94" s="33">
        <f t="shared" si="82"/>
        <v>0</v>
      </c>
      <c r="BB94" s="33">
        <v>0</v>
      </c>
      <c r="BC94" s="33">
        <f t="shared" si="83"/>
        <v>0</v>
      </c>
      <c r="BD94" s="33">
        <v>0</v>
      </c>
      <c r="BE94" s="33">
        <f t="shared" si="84"/>
        <v>0</v>
      </c>
      <c r="BF94" s="33">
        <v>0</v>
      </c>
      <c r="BG94" s="33">
        <f t="shared" si="85"/>
        <v>0</v>
      </c>
      <c r="BH94" s="58">
        <f t="shared" si="86"/>
        <v>67450</v>
      </c>
      <c r="BI94" s="33">
        <f t="shared" si="88"/>
        <v>203.16265060240963</v>
      </c>
      <c r="BJ94" s="37"/>
      <c r="BK94" s="37"/>
    </row>
    <row r="95" spans="1:63" ht="13.5">
      <c r="A95" s="20">
        <v>348001</v>
      </c>
      <c r="B95" s="30" t="s">
        <v>93</v>
      </c>
      <c r="C95" s="47">
        <v>219</v>
      </c>
      <c r="D95" s="31">
        <v>176360</v>
      </c>
      <c r="E95" s="31">
        <f t="shared" si="58"/>
        <v>805.296803652968</v>
      </c>
      <c r="F95" s="31">
        <v>0</v>
      </c>
      <c r="G95" s="31">
        <f t="shared" si="59"/>
        <v>0</v>
      </c>
      <c r="H95" s="31">
        <v>0</v>
      </c>
      <c r="I95" s="31">
        <f t="shared" si="60"/>
        <v>0</v>
      </c>
      <c r="J95" s="31">
        <v>0</v>
      </c>
      <c r="K95" s="31">
        <f t="shared" si="61"/>
        <v>0</v>
      </c>
      <c r="L95" s="31">
        <v>24992</v>
      </c>
      <c r="M95" s="31">
        <f t="shared" si="62"/>
        <v>114.11872146118722</v>
      </c>
      <c r="N95" s="31">
        <v>60960</v>
      </c>
      <c r="O95" s="31">
        <f t="shared" si="63"/>
        <v>278.35616438356163</v>
      </c>
      <c r="P95" s="31">
        <v>0</v>
      </c>
      <c r="Q95" s="31">
        <f t="shared" si="64"/>
        <v>0</v>
      </c>
      <c r="R95" s="31">
        <v>0</v>
      </c>
      <c r="S95" s="31">
        <f t="shared" si="65"/>
        <v>0</v>
      </c>
      <c r="T95" s="31">
        <v>0</v>
      </c>
      <c r="U95" s="31">
        <f t="shared" si="66"/>
        <v>0</v>
      </c>
      <c r="V95" s="31">
        <v>0</v>
      </c>
      <c r="W95" s="31">
        <f t="shared" si="67"/>
        <v>0</v>
      </c>
      <c r="X95" s="31">
        <v>16590</v>
      </c>
      <c r="Y95" s="31">
        <f t="shared" si="68"/>
        <v>75.75342465753425</v>
      </c>
      <c r="Z95" s="31">
        <v>0</v>
      </c>
      <c r="AA95" s="31">
        <f t="shared" si="69"/>
        <v>0</v>
      </c>
      <c r="AB95" s="31">
        <v>259</v>
      </c>
      <c r="AC95" s="31">
        <f t="shared" si="70"/>
        <v>1.182648401826484</v>
      </c>
      <c r="AD95" s="31">
        <v>0</v>
      </c>
      <c r="AE95" s="31">
        <f t="shared" si="71"/>
        <v>0</v>
      </c>
      <c r="AF95" s="31">
        <v>0</v>
      </c>
      <c r="AG95" s="31">
        <f t="shared" si="72"/>
        <v>0</v>
      </c>
      <c r="AH95" s="31">
        <v>0</v>
      </c>
      <c r="AI95" s="31">
        <f t="shared" si="73"/>
        <v>0</v>
      </c>
      <c r="AJ95" s="31">
        <v>0</v>
      </c>
      <c r="AK95" s="31">
        <f t="shared" si="74"/>
        <v>0</v>
      </c>
      <c r="AL95" s="31">
        <v>0</v>
      </c>
      <c r="AM95" s="31">
        <f t="shared" si="75"/>
        <v>0</v>
      </c>
      <c r="AN95" s="31">
        <v>0</v>
      </c>
      <c r="AO95" s="31">
        <f t="shared" si="76"/>
        <v>0</v>
      </c>
      <c r="AP95" s="31">
        <v>0</v>
      </c>
      <c r="AQ95" s="31">
        <f t="shared" si="77"/>
        <v>0</v>
      </c>
      <c r="AR95" s="31">
        <v>0</v>
      </c>
      <c r="AS95" s="31">
        <f t="shared" si="78"/>
        <v>0</v>
      </c>
      <c r="AT95" s="31">
        <v>22620</v>
      </c>
      <c r="AU95" s="31">
        <f t="shared" si="79"/>
        <v>103.28767123287672</v>
      </c>
      <c r="AV95" s="31">
        <v>0</v>
      </c>
      <c r="AW95" s="31">
        <f t="shared" si="80"/>
        <v>0</v>
      </c>
      <c r="AX95" s="31">
        <v>551</v>
      </c>
      <c r="AY95" s="31">
        <f t="shared" si="81"/>
        <v>2.5159817351598175</v>
      </c>
      <c r="AZ95" s="31">
        <v>0</v>
      </c>
      <c r="BA95" s="31">
        <f t="shared" si="82"/>
        <v>0</v>
      </c>
      <c r="BB95" s="31">
        <v>0</v>
      </c>
      <c r="BC95" s="31">
        <f t="shared" si="83"/>
        <v>0</v>
      </c>
      <c r="BD95" s="31">
        <v>0</v>
      </c>
      <c r="BE95" s="31">
        <f t="shared" si="84"/>
        <v>0</v>
      </c>
      <c r="BF95" s="31">
        <v>0</v>
      </c>
      <c r="BG95" s="31">
        <f t="shared" si="85"/>
        <v>0</v>
      </c>
      <c r="BH95" s="56">
        <f t="shared" si="86"/>
        <v>302332</v>
      </c>
      <c r="BI95" s="31">
        <f t="shared" si="88"/>
        <v>1380.5114155251142</v>
      </c>
      <c r="BJ95" s="20"/>
      <c r="BK95" s="30"/>
    </row>
    <row r="96" spans="1:63" s="28" customFormat="1" ht="13.5">
      <c r="A96" s="21">
        <v>349001</v>
      </c>
      <c r="B96" s="48" t="s">
        <v>154</v>
      </c>
      <c r="C96" s="46">
        <v>179</v>
      </c>
      <c r="D96" s="29">
        <v>0</v>
      </c>
      <c r="E96" s="29">
        <f t="shared" si="58"/>
        <v>0</v>
      </c>
      <c r="F96" s="29">
        <v>0</v>
      </c>
      <c r="G96" s="29">
        <f t="shared" si="59"/>
        <v>0</v>
      </c>
      <c r="H96" s="29">
        <v>0</v>
      </c>
      <c r="I96" s="29">
        <f t="shared" si="60"/>
        <v>0</v>
      </c>
      <c r="J96" s="29">
        <v>0</v>
      </c>
      <c r="K96" s="29">
        <f t="shared" si="61"/>
        <v>0</v>
      </c>
      <c r="L96" s="29">
        <v>0</v>
      </c>
      <c r="M96" s="29">
        <f t="shared" si="62"/>
        <v>0</v>
      </c>
      <c r="N96" s="29">
        <v>0</v>
      </c>
      <c r="O96" s="29">
        <f t="shared" si="63"/>
        <v>0</v>
      </c>
      <c r="P96" s="29">
        <v>0</v>
      </c>
      <c r="Q96" s="29">
        <f t="shared" si="64"/>
        <v>0</v>
      </c>
      <c r="R96" s="29">
        <v>0</v>
      </c>
      <c r="S96" s="29">
        <f t="shared" si="65"/>
        <v>0</v>
      </c>
      <c r="T96" s="29">
        <v>0</v>
      </c>
      <c r="U96" s="29">
        <f t="shared" si="66"/>
        <v>0</v>
      </c>
      <c r="V96" s="29">
        <v>0</v>
      </c>
      <c r="W96" s="29">
        <f t="shared" si="67"/>
        <v>0</v>
      </c>
      <c r="X96" s="29">
        <v>1624</v>
      </c>
      <c r="Y96" s="29">
        <f t="shared" si="68"/>
        <v>9.072625698324023</v>
      </c>
      <c r="Z96" s="29">
        <v>0</v>
      </c>
      <c r="AA96" s="29">
        <f t="shared" si="69"/>
        <v>0</v>
      </c>
      <c r="AB96" s="29">
        <v>0</v>
      </c>
      <c r="AC96" s="29">
        <f t="shared" si="70"/>
        <v>0</v>
      </c>
      <c r="AD96" s="29">
        <v>0</v>
      </c>
      <c r="AE96" s="29">
        <f t="shared" si="71"/>
        <v>0</v>
      </c>
      <c r="AF96" s="29">
        <v>0</v>
      </c>
      <c r="AG96" s="29">
        <f t="shared" si="72"/>
        <v>0</v>
      </c>
      <c r="AH96" s="29">
        <v>0</v>
      </c>
      <c r="AI96" s="29">
        <f t="shared" si="73"/>
        <v>0</v>
      </c>
      <c r="AJ96" s="29">
        <v>0</v>
      </c>
      <c r="AK96" s="29">
        <f t="shared" si="74"/>
        <v>0</v>
      </c>
      <c r="AL96" s="29">
        <v>0</v>
      </c>
      <c r="AM96" s="29">
        <f t="shared" si="75"/>
        <v>0</v>
      </c>
      <c r="AN96" s="29">
        <v>0</v>
      </c>
      <c r="AO96" s="29">
        <f t="shared" si="76"/>
        <v>0</v>
      </c>
      <c r="AP96" s="29">
        <v>0</v>
      </c>
      <c r="AQ96" s="29">
        <f t="shared" si="77"/>
        <v>0</v>
      </c>
      <c r="AR96" s="29">
        <v>0</v>
      </c>
      <c r="AS96" s="29">
        <f t="shared" si="78"/>
        <v>0</v>
      </c>
      <c r="AT96" s="29">
        <v>118435</v>
      </c>
      <c r="AU96" s="29">
        <f t="shared" si="79"/>
        <v>661.6480446927375</v>
      </c>
      <c r="AV96" s="29">
        <v>8769</v>
      </c>
      <c r="AW96" s="29">
        <f t="shared" si="80"/>
        <v>48.98882681564246</v>
      </c>
      <c r="AX96" s="29">
        <v>745</v>
      </c>
      <c r="AY96" s="29">
        <f t="shared" si="81"/>
        <v>4.162011173184357</v>
      </c>
      <c r="AZ96" s="29">
        <v>0</v>
      </c>
      <c r="BA96" s="29">
        <f t="shared" si="82"/>
        <v>0</v>
      </c>
      <c r="BB96" s="29">
        <v>0</v>
      </c>
      <c r="BC96" s="29">
        <f t="shared" si="83"/>
        <v>0</v>
      </c>
      <c r="BD96" s="29">
        <v>0</v>
      </c>
      <c r="BE96" s="29">
        <f t="shared" si="84"/>
        <v>0</v>
      </c>
      <c r="BF96" s="29">
        <v>0</v>
      </c>
      <c r="BG96" s="29">
        <f t="shared" si="85"/>
        <v>0</v>
      </c>
      <c r="BH96" s="57">
        <f t="shared" si="86"/>
        <v>129573</v>
      </c>
      <c r="BI96" s="29">
        <f t="shared" si="88"/>
        <v>723.8715083798883</v>
      </c>
      <c r="BJ96" s="20"/>
      <c r="BK96" s="30"/>
    </row>
    <row r="97" spans="1:63" ht="13.5">
      <c r="A97" s="18"/>
      <c r="B97" s="19" t="s">
        <v>76</v>
      </c>
      <c r="C97" s="36">
        <f>SUM(C79:C96)</f>
        <v>10208</v>
      </c>
      <c r="D97" s="39">
        <f>SUM(D79:D96)</f>
        <v>1431900</v>
      </c>
      <c r="E97" s="39">
        <f>D97/$C97</f>
        <v>140.2723354231975</v>
      </c>
      <c r="F97" s="39">
        <f>SUM(F79:F96)</f>
        <v>525718</v>
      </c>
      <c r="G97" s="39">
        <f>F97/$C97</f>
        <v>51.50058777429467</v>
      </c>
      <c r="H97" s="39">
        <f>SUM(H79:H96)</f>
        <v>0</v>
      </c>
      <c r="I97" s="39">
        <f>H97/$C97</f>
        <v>0</v>
      </c>
      <c r="J97" s="39">
        <f>SUM(J79:J96)</f>
        <v>346168</v>
      </c>
      <c r="K97" s="39">
        <f>J97/$C97</f>
        <v>33.911442006269596</v>
      </c>
      <c r="L97" s="39">
        <f>SUM(L79:L96)</f>
        <v>143438</v>
      </c>
      <c r="M97" s="39">
        <f>L97/$C97</f>
        <v>14.051528213166144</v>
      </c>
      <c r="N97" s="39">
        <f>SUM(N79:N96)</f>
        <v>582530</v>
      </c>
      <c r="O97" s="39">
        <f>N97/$C97</f>
        <v>57.06602664576803</v>
      </c>
      <c r="P97" s="39">
        <f>SUM(P79:P96)</f>
        <v>62323</v>
      </c>
      <c r="Q97" s="39">
        <f>P97/$C97</f>
        <v>6.105309561128527</v>
      </c>
      <c r="R97" s="39">
        <f>SUM(R79:R96)</f>
        <v>35290</v>
      </c>
      <c r="S97" s="39">
        <f>R97/$C97</f>
        <v>3.457092476489028</v>
      </c>
      <c r="T97" s="39">
        <f>SUM(T79:T96)</f>
        <v>0</v>
      </c>
      <c r="U97" s="39">
        <f>T97/$C97</f>
        <v>0</v>
      </c>
      <c r="V97" s="39">
        <f>SUM(V79:V96)</f>
        <v>0</v>
      </c>
      <c r="W97" s="39">
        <f>V97/$C97</f>
        <v>0</v>
      </c>
      <c r="X97" s="39">
        <f>SUM(X79:X96)</f>
        <v>292296</v>
      </c>
      <c r="Y97" s="39">
        <f>X97/$C97</f>
        <v>28.634012539184955</v>
      </c>
      <c r="Z97" s="39">
        <f>SUM(Z79:Z96)</f>
        <v>426675</v>
      </c>
      <c r="AA97" s="39">
        <f>Z97/$C97</f>
        <v>41.798099529780565</v>
      </c>
      <c r="AB97" s="39">
        <f>SUM(AB79:AB96)</f>
        <v>317</v>
      </c>
      <c r="AC97" s="39">
        <f>AB97/$C97</f>
        <v>0.031054075235109717</v>
      </c>
      <c r="AD97" s="39">
        <f>SUM(AD79:AD96)</f>
        <v>27649</v>
      </c>
      <c r="AE97" s="39">
        <f>AD97/$C97</f>
        <v>2.708561912225705</v>
      </c>
      <c r="AF97" s="39">
        <f>SUM(AF79:AF96)</f>
        <v>0</v>
      </c>
      <c r="AG97" s="39">
        <f>AF97/$C97</f>
        <v>0</v>
      </c>
      <c r="AH97" s="39">
        <f>SUM(AH79:AH96)</f>
        <v>0</v>
      </c>
      <c r="AI97" s="39">
        <f>AH97/$C97</f>
        <v>0</v>
      </c>
      <c r="AJ97" s="39">
        <f>SUM(AJ79:AJ96)</f>
        <v>0</v>
      </c>
      <c r="AK97" s="39">
        <f>AJ97/$C97</f>
        <v>0</v>
      </c>
      <c r="AL97" s="39">
        <f>SUM(AL79:AL96)</f>
        <v>0</v>
      </c>
      <c r="AM97" s="39">
        <f>AL97/$C97</f>
        <v>0</v>
      </c>
      <c r="AN97" s="39">
        <f>SUM(AN79:AN96)</f>
        <v>0</v>
      </c>
      <c r="AO97" s="39">
        <f>AN97/$C97</f>
        <v>0</v>
      </c>
      <c r="AP97" s="39">
        <f>SUM(AP79:AP96)</f>
        <v>0</v>
      </c>
      <c r="AQ97" s="39">
        <f>AP97/$C97</f>
        <v>0</v>
      </c>
      <c r="AR97" s="39">
        <f>SUM(AR79:AR96)</f>
        <v>0</v>
      </c>
      <c r="AS97" s="39">
        <f>AR97/$C97</f>
        <v>0</v>
      </c>
      <c r="AT97" s="39">
        <f>SUM(AT79:AT96)</f>
        <v>685167</v>
      </c>
      <c r="AU97" s="39">
        <f>AT97/$C97</f>
        <v>67.12059169278997</v>
      </c>
      <c r="AV97" s="39">
        <f>SUM(AV79:AV96)</f>
        <v>9424</v>
      </c>
      <c r="AW97" s="39">
        <f>AV97/$C97</f>
        <v>0.9231974921630094</v>
      </c>
      <c r="AX97" s="39">
        <f>SUM(AX79:AX96)</f>
        <v>347221</v>
      </c>
      <c r="AY97" s="39">
        <f>AX97/$C97</f>
        <v>34.01459639498432</v>
      </c>
      <c r="AZ97" s="39">
        <f>SUM(AZ79:AZ96)</f>
        <v>0</v>
      </c>
      <c r="BA97" s="39">
        <f>AZ97/$C97</f>
        <v>0</v>
      </c>
      <c r="BB97" s="39">
        <f>SUM(BB79:BB96)</f>
        <v>150707</v>
      </c>
      <c r="BC97" s="39">
        <f>BB97/$C97</f>
        <v>14.763616771159874</v>
      </c>
      <c r="BD97" s="39">
        <f>SUM(BD79:BD96)</f>
        <v>0</v>
      </c>
      <c r="BE97" s="39">
        <f>BD97/$C97</f>
        <v>0</v>
      </c>
      <c r="BF97" s="39">
        <f>SUM(BF79:BF96)</f>
        <v>0</v>
      </c>
      <c r="BG97" s="39">
        <f>BF97/$C97</f>
        <v>0</v>
      </c>
      <c r="BH97" s="44">
        <f>SUM(BH79:BH96)</f>
        <v>5066823</v>
      </c>
      <c r="BI97" s="39">
        <f>BH97/$C97</f>
        <v>496.358052507837</v>
      </c>
      <c r="BK97" s="28"/>
    </row>
    <row r="98" spans="1:63" ht="13.5">
      <c r="A98" s="27"/>
      <c r="B98" s="14"/>
      <c r="C98" s="8"/>
      <c r="D98" s="14"/>
      <c r="E98" s="14"/>
      <c r="F98" s="14"/>
      <c r="G98" s="34"/>
      <c r="H98" s="14"/>
      <c r="I98" s="14"/>
      <c r="J98" s="14"/>
      <c r="K98" s="34"/>
      <c r="L98" s="14"/>
      <c r="M98" s="14"/>
      <c r="N98" s="14"/>
      <c r="O98" s="34"/>
      <c r="P98" s="14"/>
      <c r="Q98" s="14"/>
      <c r="R98" s="14"/>
      <c r="S98" s="34"/>
      <c r="T98" s="14"/>
      <c r="U98" s="14"/>
      <c r="V98" s="14"/>
      <c r="W98" s="34"/>
      <c r="X98" s="14"/>
      <c r="Y98" s="14"/>
      <c r="Z98" s="14"/>
      <c r="AA98" s="34"/>
      <c r="AB98" s="14"/>
      <c r="AC98" s="14"/>
      <c r="AD98" s="14"/>
      <c r="AE98" s="34"/>
      <c r="AF98" s="14"/>
      <c r="AG98" s="14"/>
      <c r="AH98" s="14"/>
      <c r="AI98" s="34"/>
      <c r="AJ98" s="14"/>
      <c r="AK98" s="14"/>
      <c r="AL98" s="14"/>
      <c r="AM98" s="34"/>
      <c r="AN98" s="14"/>
      <c r="AO98" s="14"/>
      <c r="AP98" s="14"/>
      <c r="AQ98" s="34"/>
      <c r="AR98" s="14"/>
      <c r="AS98" s="34"/>
      <c r="AT98" s="14"/>
      <c r="AU98" s="34"/>
      <c r="AV98" s="14"/>
      <c r="AW98" s="34"/>
      <c r="AX98" s="14"/>
      <c r="AY98" s="34"/>
      <c r="AZ98" s="14"/>
      <c r="BA98" s="34"/>
      <c r="BB98" s="14"/>
      <c r="BC98" s="34"/>
      <c r="BD98" s="14"/>
      <c r="BE98" s="34"/>
      <c r="BF98" s="14"/>
      <c r="BG98" s="34"/>
      <c r="BH98" s="14"/>
      <c r="BI98" s="34"/>
      <c r="BK98" s="28"/>
    </row>
    <row r="99" spans="1:62" s="28" customFormat="1" ht="13.5">
      <c r="A99" s="21" t="s">
        <v>89</v>
      </c>
      <c r="B99" s="48" t="s">
        <v>90</v>
      </c>
      <c r="C99" s="46">
        <v>323</v>
      </c>
      <c r="D99" s="29">
        <v>4900</v>
      </c>
      <c r="E99" s="29">
        <f>D99/$C99</f>
        <v>15.170278637770897</v>
      </c>
      <c r="F99" s="29">
        <v>0</v>
      </c>
      <c r="G99" s="29">
        <f>F99/$C99</f>
        <v>0</v>
      </c>
      <c r="H99" s="29">
        <v>0</v>
      </c>
      <c r="I99" s="29">
        <f>H99/$C99</f>
        <v>0</v>
      </c>
      <c r="J99" s="29">
        <v>0</v>
      </c>
      <c r="K99" s="29">
        <f>J99/$C99</f>
        <v>0</v>
      </c>
      <c r="L99" s="29">
        <v>0</v>
      </c>
      <c r="M99" s="29">
        <f>L99/$C99</f>
        <v>0</v>
      </c>
      <c r="N99" s="29">
        <v>0</v>
      </c>
      <c r="O99" s="29">
        <f>N99/$C99</f>
        <v>0</v>
      </c>
      <c r="P99" s="29">
        <v>0</v>
      </c>
      <c r="Q99" s="29">
        <f>P99/$C99</f>
        <v>0</v>
      </c>
      <c r="R99" s="29">
        <v>0</v>
      </c>
      <c r="S99" s="29">
        <f>R99/$C99</f>
        <v>0</v>
      </c>
      <c r="T99" s="29">
        <v>0</v>
      </c>
      <c r="U99" s="29">
        <f>T99/$C99</f>
        <v>0</v>
      </c>
      <c r="V99" s="29">
        <v>0</v>
      </c>
      <c r="W99" s="29">
        <f>V99/$C99</f>
        <v>0</v>
      </c>
      <c r="X99" s="29">
        <v>0</v>
      </c>
      <c r="Y99" s="29">
        <f>X99/$C99</f>
        <v>0</v>
      </c>
      <c r="Z99" s="29">
        <v>0</v>
      </c>
      <c r="AA99" s="29">
        <f>Z99/$C99</f>
        <v>0</v>
      </c>
      <c r="AB99" s="29">
        <v>0</v>
      </c>
      <c r="AC99" s="29">
        <f>AB99/$C99</f>
        <v>0</v>
      </c>
      <c r="AD99" s="29">
        <v>0</v>
      </c>
      <c r="AE99" s="29">
        <f>AD99/$C99</f>
        <v>0</v>
      </c>
      <c r="AF99" s="29">
        <v>0</v>
      </c>
      <c r="AG99" s="29">
        <f>AF99/$C99</f>
        <v>0</v>
      </c>
      <c r="AH99" s="29">
        <v>0</v>
      </c>
      <c r="AI99" s="29">
        <f>AH99/$C99</f>
        <v>0</v>
      </c>
      <c r="AJ99" s="29">
        <v>0</v>
      </c>
      <c r="AK99" s="29">
        <f>AJ99/$C99</f>
        <v>0</v>
      </c>
      <c r="AL99" s="29">
        <v>0</v>
      </c>
      <c r="AM99" s="29">
        <f>AL99/$C99</f>
        <v>0</v>
      </c>
      <c r="AN99" s="29">
        <v>0</v>
      </c>
      <c r="AO99" s="29">
        <f>AN99/$C99</f>
        <v>0</v>
      </c>
      <c r="AP99" s="29">
        <v>0</v>
      </c>
      <c r="AQ99" s="29">
        <f>AP99/$C99</f>
        <v>0</v>
      </c>
      <c r="AR99" s="29">
        <v>0</v>
      </c>
      <c r="AS99" s="29">
        <f>AR99/$C99</f>
        <v>0</v>
      </c>
      <c r="AT99" s="29">
        <v>0</v>
      </c>
      <c r="AU99" s="29">
        <f>AT99/$C99</f>
        <v>0</v>
      </c>
      <c r="AV99" s="29">
        <v>0</v>
      </c>
      <c r="AW99" s="29">
        <f>AV99/$C99</f>
        <v>0</v>
      </c>
      <c r="AX99" s="29">
        <v>30510</v>
      </c>
      <c r="AY99" s="29">
        <f>AX99/$C99</f>
        <v>94.45820433436532</v>
      </c>
      <c r="AZ99" s="29">
        <v>0</v>
      </c>
      <c r="BA99" s="29">
        <f>AZ99/$C99</f>
        <v>0</v>
      </c>
      <c r="BB99" s="29">
        <v>0</v>
      </c>
      <c r="BC99" s="29">
        <f>BB99/$C99</f>
        <v>0</v>
      </c>
      <c r="BD99" s="29">
        <v>0</v>
      </c>
      <c r="BE99" s="29">
        <f>BD99/$C99</f>
        <v>0</v>
      </c>
      <c r="BF99" s="29">
        <v>0</v>
      </c>
      <c r="BG99" s="29">
        <f>BF99/$C99</f>
        <v>0</v>
      </c>
      <c r="BH99" s="41">
        <f>D99+F99+H99+J99+L99+N99+P99+R99+T99+V99+X99+Z99+AB99+AD99+AF99+AH99+AJ99+AL99+AN99+AP99+AR99+AT99+AV99+AX99+AZ99+BB99+BD99+BF99</f>
        <v>35410</v>
      </c>
      <c r="BI99" s="29">
        <f>BH99/$C99</f>
        <v>109.62848297213623</v>
      </c>
      <c r="BJ99" s="54"/>
    </row>
    <row r="100" spans="1:61" ht="13.5">
      <c r="A100" s="18"/>
      <c r="B100" s="19" t="s">
        <v>91</v>
      </c>
      <c r="C100" s="36">
        <f>C99</f>
        <v>323</v>
      </c>
      <c r="D100" s="32">
        <f>SUM(D99)</f>
        <v>4900</v>
      </c>
      <c r="E100" s="32">
        <f>D100/$C100</f>
        <v>15.170278637770897</v>
      </c>
      <c r="F100" s="32">
        <f>SUM(F99)</f>
        <v>0</v>
      </c>
      <c r="G100" s="32">
        <f>F100/$C100</f>
        <v>0</v>
      </c>
      <c r="H100" s="32">
        <f>SUM(H99)</f>
        <v>0</v>
      </c>
      <c r="I100" s="32">
        <f>H100/$C100</f>
        <v>0</v>
      </c>
      <c r="J100" s="32">
        <f>SUM(J99)</f>
        <v>0</v>
      </c>
      <c r="K100" s="32">
        <f>J100/$C100</f>
        <v>0</v>
      </c>
      <c r="L100" s="32">
        <f>SUM(L99)</f>
        <v>0</v>
      </c>
      <c r="M100" s="32">
        <f>L100/$C100</f>
        <v>0</v>
      </c>
      <c r="N100" s="32">
        <f>SUM(N99)</f>
        <v>0</v>
      </c>
      <c r="O100" s="32">
        <f>N100/$C100</f>
        <v>0</v>
      </c>
      <c r="P100" s="32">
        <f>SUM(P99)</f>
        <v>0</v>
      </c>
      <c r="Q100" s="32">
        <f>P100/$C100</f>
        <v>0</v>
      </c>
      <c r="R100" s="32">
        <f>SUM(R99)</f>
        <v>0</v>
      </c>
      <c r="S100" s="32">
        <f>R100/$C100</f>
        <v>0</v>
      </c>
      <c r="T100" s="32">
        <f>SUM(T99)</f>
        <v>0</v>
      </c>
      <c r="U100" s="32">
        <f>T100/$C100</f>
        <v>0</v>
      </c>
      <c r="V100" s="32">
        <f>SUM(V99)</f>
        <v>0</v>
      </c>
      <c r="W100" s="32">
        <f>V100/$C100</f>
        <v>0</v>
      </c>
      <c r="X100" s="32">
        <f>SUM(X99)</f>
        <v>0</v>
      </c>
      <c r="Y100" s="32">
        <f>X100/$C100</f>
        <v>0</v>
      </c>
      <c r="Z100" s="32">
        <f>SUM(Z99)</f>
        <v>0</v>
      </c>
      <c r="AA100" s="32">
        <f>Z100/$C100</f>
        <v>0</v>
      </c>
      <c r="AB100" s="32">
        <f>SUM(AB99)</f>
        <v>0</v>
      </c>
      <c r="AC100" s="32">
        <f>AB100/$C100</f>
        <v>0</v>
      </c>
      <c r="AD100" s="32">
        <f>SUM(AD99)</f>
        <v>0</v>
      </c>
      <c r="AE100" s="32">
        <f>AD100/$C100</f>
        <v>0</v>
      </c>
      <c r="AF100" s="32">
        <f>SUM(AF99)</f>
        <v>0</v>
      </c>
      <c r="AG100" s="32">
        <f>AF100/$C100</f>
        <v>0</v>
      </c>
      <c r="AH100" s="32">
        <f>SUM(AH99)</f>
        <v>0</v>
      </c>
      <c r="AI100" s="32">
        <f>AH100/$C100</f>
        <v>0</v>
      </c>
      <c r="AJ100" s="32">
        <f>SUM(AJ99)</f>
        <v>0</v>
      </c>
      <c r="AK100" s="32">
        <f>AJ100/$C100</f>
        <v>0</v>
      </c>
      <c r="AL100" s="32">
        <f>SUM(AL99)</f>
        <v>0</v>
      </c>
      <c r="AM100" s="32">
        <f>AL100/$C100</f>
        <v>0</v>
      </c>
      <c r="AN100" s="32">
        <f>SUM(AN99)</f>
        <v>0</v>
      </c>
      <c r="AO100" s="32">
        <f>AN100/$C100</f>
        <v>0</v>
      </c>
      <c r="AP100" s="32">
        <f>SUM(AP99)</f>
        <v>0</v>
      </c>
      <c r="AQ100" s="32">
        <f>AP100/$C100</f>
        <v>0</v>
      </c>
      <c r="AR100" s="32">
        <f>SUM(AR99)</f>
        <v>0</v>
      </c>
      <c r="AS100" s="32">
        <f>AR100/$C100</f>
        <v>0</v>
      </c>
      <c r="AT100" s="32">
        <f>SUM(AT99)</f>
        <v>0</v>
      </c>
      <c r="AU100" s="32">
        <f>AT100/$C100</f>
        <v>0</v>
      </c>
      <c r="AV100" s="32">
        <f>SUM(AV99)</f>
        <v>0</v>
      </c>
      <c r="AW100" s="32">
        <f>AV100/$C100</f>
        <v>0</v>
      </c>
      <c r="AX100" s="32">
        <f>SUM(AX99)</f>
        <v>30510</v>
      </c>
      <c r="AY100" s="32">
        <f>AX100/$C100</f>
        <v>94.45820433436532</v>
      </c>
      <c r="AZ100" s="32">
        <f>SUM(AZ99)</f>
        <v>0</v>
      </c>
      <c r="BA100" s="32">
        <f>AZ100/$C100</f>
        <v>0</v>
      </c>
      <c r="BB100" s="32">
        <f>SUM(BB99)</f>
        <v>0</v>
      </c>
      <c r="BC100" s="32">
        <f>BB100/$C100</f>
        <v>0</v>
      </c>
      <c r="BD100" s="32">
        <f>SUM(BD99)</f>
        <v>0</v>
      </c>
      <c r="BE100" s="32">
        <f>BD100/$C100</f>
        <v>0</v>
      </c>
      <c r="BF100" s="32">
        <f>SUM(BF99)</f>
        <v>0</v>
      </c>
      <c r="BG100" s="32">
        <f>BF100/$C100</f>
        <v>0</v>
      </c>
      <c r="BH100" s="44">
        <f>SUM(BH99)</f>
        <v>35410</v>
      </c>
      <c r="BI100" s="32">
        <f>BH100/$C100</f>
        <v>109.62848297213623</v>
      </c>
    </row>
    <row r="101" spans="1:61" ht="13.5">
      <c r="A101" s="13"/>
      <c r="B101" s="14"/>
      <c r="C101" s="14"/>
      <c r="D101" s="14"/>
      <c r="E101" s="14"/>
      <c r="F101" s="14"/>
      <c r="G101" s="34"/>
      <c r="H101" s="14"/>
      <c r="I101" s="14"/>
      <c r="J101" s="14"/>
      <c r="K101" s="34"/>
      <c r="L101" s="14"/>
      <c r="M101" s="14"/>
      <c r="N101" s="14"/>
      <c r="O101" s="34"/>
      <c r="P101" s="14"/>
      <c r="Q101" s="14"/>
      <c r="R101" s="14"/>
      <c r="S101" s="34"/>
      <c r="T101" s="14"/>
      <c r="U101" s="14"/>
      <c r="V101" s="14"/>
      <c r="W101" s="34"/>
      <c r="X101" s="14"/>
      <c r="Y101" s="14"/>
      <c r="Z101" s="14"/>
      <c r="AA101" s="34"/>
      <c r="AB101" s="14"/>
      <c r="AC101" s="14"/>
      <c r="AD101" s="14"/>
      <c r="AE101" s="34"/>
      <c r="AF101" s="14"/>
      <c r="AG101" s="14"/>
      <c r="AH101" s="14"/>
      <c r="AI101" s="34"/>
      <c r="AJ101" s="14"/>
      <c r="AK101" s="14"/>
      <c r="AL101" s="14"/>
      <c r="AM101" s="34"/>
      <c r="AN101" s="14"/>
      <c r="AO101" s="14"/>
      <c r="AP101" s="14"/>
      <c r="AQ101" s="34"/>
      <c r="AR101" s="14"/>
      <c r="AS101" s="34"/>
      <c r="AT101" s="14"/>
      <c r="AU101" s="34"/>
      <c r="AV101" s="14"/>
      <c r="AW101" s="34"/>
      <c r="AX101" s="14"/>
      <c r="AY101" s="34"/>
      <c r="AZ101" s="14"/>
      <c r="BA101" s="34"/>
      <c r="BB101" s="14"/>
      <c r="BC101" s="34"/>
      <c r="BD101" s="14"/>
      <c r="BE101" s="34"/>
      <c r="BF101" s="14"/>
      <c r="BG101" s="34"/>
      <c r="BH101" s="8"/>
      <c r="BI101" s="15"/>
    </row>
    <row r="102" spans="1:61" ht="14.25" thickBot="1">
      <c r="A102" s="22"/>
      <c r="B102" s="23" t="s">
        <v>77</v>
      </c>
      <c r="C102" s="52">
        <f>C97+C77+C73+C100</f>
        <v>706426</v>
      </c>
      <c r="D102" s="53">
        <f>D97+D77+D73+D100</f>
        <v>58178278</v>
      </c>
      <c r="E102" s="24">
        <f>D102/$C102</f>
        <v>82.35579947510426</v>
      </c>
      <c r="F102" s="24">
        <f>F97+F77+F73+F100</f>
        <v>2031346</v>
      </c>
      <c r="G102" s="24">
        <f>F102/$C102</f>
        <v>2.875525532752192</v>
      </c>
      <c r="H102" s="24">
        <f>H97+H77+H73+H100</f>
        <v>0</v>
      </c>
      <c r="I102" s="24">
        <f>H102/$C102</f>
        <v>0</v>
      </c>
      <c r="J102" s="24">
        <f>J97+J77+J73+J100</f>
        <v>16219883</v>
      </c>
      <c r="K102" s="24">
        <f>J102/$C102</f>
        <v>22.96048418376447</v>
      </c>
      <c r="L102" s="24">
        <f>L97+L77+L73+L100</f>
        <v>20722351</v>
      </c>
      <c r="M102" s="24">
        <f>L102/$C102</f>
        <v>29.334071792374573</v>
      </c>
      <c r="N102" s="24">
        <f>N97+N77+N73+N100</f>
        <v>43376741</v>
      </c>
      <c r="O102" s="24">
        <f>N102/$C102</f>
        <v>61.40309246828401</v>
      </c>
      <c r="P102" s="24">
        <f>P97+P77+P73+P100</f>
        <v>7795353</v>
      </c>
      <c r="Q102" s="24">
        <f>P102/$C102</f>
        <v>11.03491802396854</v>
      </c>
      <c r="R102" s="24">
        <f>R97+R77+R73+R100</f>
        <v>1296306</v>
      </c>
      <c r="S102" s="24">
        <f>R102/$C102</f>
        <v>1.835020228587283</v>
      </c>
      <c r="T102" s="24">
        <f>T97+T77+T73+T100</f>
        <v>156431</v>
      </c>
      <c r="U102" s="24">
        <f>T102/$C102</f>
        <v>0.22144003759771017</v>
      </c>
      <c r="V102" s="24">
        <f>V97+V77+V73+V100</f>
        <v>41465</v>
      </c>
      <c r="W102" s="24">
        <f>V102/$C102</f>
        <v>0.05869687695526495</v>
      </c>
      <c r="X102" s="24">
        <f>X97+X77+X73+X100</f>
        <v>26242667</v>
      </c>
      <c r="Y102" s="24">
        <f>X102/$C102</f>
        <v>37.14850104611099</v>
      </c>
      <c r="Z102" s="24">
        <f>Z97+Z77+Z73+Z100</f>
        <v>2671070</v>
      </c>
      <c r="AA102" s="24">
        <f>Z102/$C102</f>
        <v>3.7811037532593645</v>
      </c>
      <c r="AB102" s="24">
        <f>AB97+AB77+AB73+AB100</f>
        <v>1061650</v>
      </c>
      <c r="AC102" s="24">
        <f>AB102/$C102</f>
        <v>1.5028467242145673</v>
      </c>
      <c r="AD102" s="24">
        <f>AD97+AD77+AD73+AD100</f>
        <v>2257027</v>
      </c>
      <c r="AE102" s="24">
        <f>AD102/$C102</f>
        <v>3.194994238603902</v>
      </c>
      <c r="AF102" s="24">
        <f>AF97+AF77+AF73+AF100</f>
        <v>95425</v>
      </c>
      <c r="AG102" s="24">
        <f>AF102/$C102</f>
        <v>0.13508138148935628</v>
      </c>
      <c r="AH102" s="24">
        <f>AH97+AH77+AH73+AH100</f>
        <v>677926</v>
      </c>
      <c r="AI102" s="24">
        <f>AH102/$C102</f>
        <v>0.9596560715488954</v>
      </c>
      <c r="AJ102" s="24">
        <f>AJ97+AJ77+AJ73+AJ100</f>
        <v>428948</v>
      </c>
      <c r="AK102" s="24">
        <f>AJ102/$C102</f>
        <v>0.6072086814471721</v>
      </c>
      <c r="AL102" s="24">
        <f>AL97+AL77+AL73+AL100</f>
        <v>40200</v>
      </c>
      <c r="AM102" s="24">
        <f>AL102/$C102</f>
        <v>0.05690617276261066</v>
      </c>
      <c r="AN102" s="24">
        <f>AN97+AN77+AN73+AN100</f>
        <v>0</v>
      </c>
      <c r="AO102" s="24">
        <f>AN102/$C102</f>
        <v>0</v>
      </c>
      <c r="AP102" s="24">
        <f>AP97+AP77+AP73+AP100</f>
        <v>0</v>
      </c>
      <c r="AQ102" s="24">
        <f>AP102/$C102</f>
        <v>0</v>
      </c>
      <c r="AR102" s="24">
        <f>AR97+AR77+AR73+AR100</f>
        <v>459146</v>
      </c>
      <c r="AS102" s="24">
        <f>AR102/$C102</f>
        <v>0.6499562586881004</v>
      </c>
      <c r="AT102" s="24">
        <f>AT97+AT77+AT73+AT100</f>
        <v>18075399</v>
      </c>
      <c r="AU102" s="24">
        <f>AT102/$C102</f>
        <v>25.5871089116199</v>
      </c>
      <c r="AV102" s="24">
        <f>AV97+AV77+AV73+AV100</f>
        <v>243158</v>
      </c>
      <c r="AW102" s="24">
        <f>AV102/$C102</f>
        <v>0.3442087352390767</v>
      </c>
      <c r="AX102" s="24">
        <f>AX97+AX77+AX73+AX100</f>
        <v>24589054</v>
      </c>
      <c r="AY102" s="24">
        <f>AX102/$C102</f>
        <v>34.80768544759111</v>
      </c>
      <c r="AZ102" s="24">
        <f>AZ97+AZ77+AZ73+AZ100</f>
        <v>22928955</v>
      </c>
      <c r="BA102" s="24">
        <f>AZ102/$C102</f>
        <v>32.45768842030163</v>
      </c>
      <c r="BB102" s="24">
        <f>BB97+BB77+BB73+BB100</f>
        <v>615966</v>
      </c>
      <c r="BC102" s="24">
        <f>BB102/$C102</f>
        <v>0.8719469555197572</v>
      </c>
      <c r="BD102" s="24">
        <f>BD97+BD77+BD73+BD100</f>
        <v>835630</v>
      </c>
      <c r="BE102" s="24">
        <f>BD102/$C102</f>
        <v>1.1828981379507548</v>
      </c>
      <c r="BF102" s="24">
        <f>BF97+BF77+BF73+BF100</f>
        <v>0</v>
      </c>
      <c r="BG102" s="24">
        <f>BF102/$C102</f>
        <v>0</v>
      </c>
      <c r="BH102" s="45">
        <f>BH97+BH77+BH73+BH100</f>
        <v>251040375</v>
      </c>
      <c r="BI102" s="24">
        <f>BH102/$C102</f>
        <v>355.3668395557355</v>
      </c>
    </row>
    <row r="103" ht="14.25" thickTop="1">
      <c r="A103" s="1" t="s">
        <v>125</v>
      </c>
    </row>
  </sheetData>
  <sheetProtection/>
  <mergeCells count="3">
    <mergeCell ref="A1:B1"/>
    <mergeCell ref="BH1:BH2"/>
    <mergeCell ref="C1:C2"/>
  </mergeCells>
  <printOptions horizontalCentered="1"/>
  <pageMargins left="0.25" right="0.25" top="0.65" bottom="0.4" header="0.41" footer="0.5"/>
  <pageSetup fitToHeight="2" fitToWidth="14" horizontalDpi="600" verticalDpi="600" orientation="portrait" paperSize="5" scale="60" r:id="rId1"/>
  <headerFooter alignWithMargins="0">
    <oddHeader>&amp;C&amp;20Other Purchased Services - Expenditures by Object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2014-07-08T16:03:23Z</cp:lastPrinted>
  <dcterms:created xsi:type="dcterms:W3CDTF">2003-04-30T20:08:44Z</dcterms:created>
  <dcterms:modified xsi:type="dcterms:W3CDTF">2014-07-10T16:33:30Z</dcterms:modified>
  <cp:category/>
  <cp:version/>
  <cp:contentType/>
  <cp:contentStatus/>
</cp:coreProperties>
</file>