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arah Broome\Desktop\Personal\LDOE Project\Resource Library\"/>
    </mc:Choice>
  </mc:AlternateContent>
  <xr:revisionPtr revIDLastSave="0" documentId="13_ncr:1_{ECD1A9B0-7ECF-4924-9B6C-0255DC5D88DC}" xr6:coauthVersionLast="47" xr6:coauthVersionMax="47" xr10:uidLastSave="{00000000-0000-0000-0000-000000000000}"/>
  <bookViews>
    <workbookView xWindow="28680" yWindow="-120" windowWidth="29040" windowHeight="15840" xr2:uid="{DA06E5BF-7F76-4117-A0A7-8F63373C8B58}"/>
  </bookViews>
  <sheets>
    <sheet name="LEA Data Input" sheetId="2" r:id="rId1"/>
    <sheet name="Total Estimated Reimbursment" sheetId="1" r:id="rId2"/>
    <sheet name="LDOE Data Input" sheetId="4" r:id="rId3"/>
    <sheet name="Calculation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2" i="1" l="1"/>
  <c r="C11" i="1"/>
  <c r="C9" i="1"/>
  <c r="C8" i="1"/>
  <c r="C6" i="1"/>
  <c r="C5" i="1"/>
  <c r="C3" i="1"/>
  <c r="C2" i="1"/>
  <c r="A28" i="5"/>
  <c r="C14" i="1" l="1"/>
  <c r="B28" i="5"/>
  <c r="C28" i="5" s="1"/>
  <c r="D28" i="5" s="1"/>
  <c r="E28" i="5" s="1"/>
  <c r="F28" i="5" s="1"/>
  <c r="G28" i="5" s="1"/>
  <c r="B12" i="1" s="1"/>
  <c r="D12" i="1" s="1"/>
  <c r="B24" i="5" l="1"/>
  <c r="C24" i="5" s="1"/>
  <c r="D24" i="5" s="1"/>
  <c r="E24" i="5" s="1"/>
  <c r="F24" i="5" s="1"/>
  <c r="B21" i="5"/>
  <c r="C21" i="5" s="1"/>
  <c r="D21" i="5" s="1"/>
  <c r="E21" i="5" s="1"/>
  <c r="F21" i="5" s="1"/>
  <c r="B19" i="5"/>
  <c r="B17" i="5"/>
  <c r="C17" i="5" s="1"/>
  <c r="D17" i="5" s="1"/>
  <c r="E17" i="5" s="1"/>
  <c r="F17" i="5" s="1"/>
  <c r="B13" i="5"/>
  <c r="C13" i="5" s="1"/>
  <c r="B12" i="5"/>
  <c r="B9" i="5"/>
  <c r="C9" i="5" s="1"/>
  <c r="B8" i="5"/>
  <c r="C8" i="5" s="1"/>
  <c r="B5" i="5"/>
  <c r="B4" i="5"/>
  <c r="C4" i="5" s="1"/>
  <c r="D4" i="5" s="1"/>
  <c r="E4" i="5" s="1"/>
  <c r="F4" i="5" s="1"/>
  <c r="G17" i="5" l="1"/>
  <c r="H17" i="5" s="1"/>
  <c r="B4" i="1" s="1"/>
  <c r="G21" i="5"/>
  <c r="H21" i="5" s="1"/>
  <c r="B10" i="1" s="1"/>
  <c r="G24" i="5"/>
  <c r="H24" i="5" s="1"/>
  <c r="B11" i="1" s="1"/>
  <c r="D11" i="1" s="1"/>
  <c r="C19" i="5"/>
  <c r="D19" i="5" s="1"/>
  <c r="E19" i="5" s="1"/>
  <c r="F19" i="5" s="1"/>
  <c r="D9" i="5"/>
  <c r="E9" i="5" s="1"/>
  <c r="F9" i="5" s="1"/>
  <c r="G9" i="5" s="1"/>
  <c r="H9" i="5" s="1"/>
  <c r="B6" i="1" s="1"/>
  <c r="D6" i="1" s="1"/>
  <c r="G4" i="5"/>
  <c r="C5" i="5"/>
  <c r="D5" i="5" s="1"/>
  <c r="E5" i="5" s="1"/>
  <c r="F5" i="5" s="1"/>
  <c r="D13" i="5"/>
  <c r="E13" i="5" s="1"/>
  <c r="F13" i="5" s="1"/>
  <c r="D8" i="5"/>
  <c r="E8" i="5" s="1"/>
  <c r="F8" i="5" s="1"/>
  <c r="C12" i="5"/>
  <c r="D12" i="5" s="1"/>
  <c r="E12" i="5" s="1"/>
  <c r="F12" i="5" s="1"/>
  <c r="G19" i="5" l="1"/>
  <c r="H19" i="5" s="1"/>
  <c r="B7" i="1" s="1"/>
  <c r="G12" i="5"/>
  <c r="H12" i="5" s="1"/>
  <c r="B8" i="1" s="1"/>
  <c r="D8" i="1" s="1"/>
  <c r="G5" i="5"/>
  <c r="H5" i="5" s="1"/>
  <c r="B3" i="1" s="1"/>
  <c r="D3" i="1" s="1"/>
  <c r="G13" i="5"/>
  <c r="H13" i="5" s="1"/>
  <c r="B9" i="1" s="1"/>
  <c r="D9" i="1" s="1"/>
  <c r="G8" i="5"/>
  <c r="G10" i="5" s="1"/>
  <c r="H4" i="5"/>
  <c r="B2" i="1" s="1"/>
  <c r="D2" i="1" s="1"/>
  <c r="H8" i="5" l="1"/>
  <c r="G6" i="5"/>
  <c r="H6" i="5"/>
  <c r="G14" i="5"/>
  <c r="H14" i="5"/>
  <c r="H10" i="5" l="1"/>
  <c r="B5" i="1"/>
  <c r="D5" i="1" s="1"/>
  <c r="B17" i="1"/>
  <c r="B14" i="1" l="1"/>
  <c r="D14" i="1" s="1"/>
</calcChain>
</file>

<file path=xl/sharedStrings.xml><?xml version="1.0" encoding="utf-8"?>
<sst xmlns="http://schemas.openxmlformats.org/spreadsheetml/2006/main" count="104" uniqueCount="75">
  <si>
    <t>Nursing Services (MAC Costs)</t>
  </si>
  <si>
    <t>Therapy Services (MAC Costs)</t>
  </si>
  <si>
    <t>Personal Care Services</t>
  </si>
  <si>
    <t>Special Transportation</t>
  </si>
  <si>
    <t>Needed For All Programs</t>
  </si>
  <si>
    <t>LEA Medicaid Discount Factor</t>
  </si>
  <si>
    <t>Indirect Cost Percentage</t>
  </si>
  <si>
    <t>FMAP</t>
  </si>
  <si>
    <t>Nursing Program Information</t>
  </si>
  <si>
    <t>Total general fund employee costs</t>
  </si>
  <si>
    <t>Total general fund vendor costs</t>
  </si>
  <si>
    <t>Therapy Program Information</t>
  </si>
  <si>
    <t>Personal Care Service</t>
  </si>
  <si>
    <t>Total general fund personal care service costs</t>
  </si>
  <si>
    <t>Total general fund special transportation costs</t>
  </si>
  <si>
    <t>Estimate trip ratio</t>
  </si>
  <si>
    <t>Data from the previous year</t>
  </si>
  <si>
    <t>Nursing Direct RMTS Percentage</t>
  </si>
  <si>
    <t>Nursing MAC RMTS Percentage</t>
  </si>
  <si>
    <t>Therapy Direct RMTS Percentage</t>
  </si>
  <si>
    <t>Therapy MAC RMTS Percentage</t>
  </si>
  <si>
    <t>Nursing Services - Direct Costs</t>
  </si>
  <si>
    <t>Indirect</t>
  </si>
  <si>
    <t>Direct</t>
  </si>
  <si>
    <t>Total</t>
  </si>
  <si>
    <t>Sub-Total</t>
  </si>
  <si>
    <t>Medicaid</t>
  </si>
  <si>
    <t>Employee</t>
  </si>
  <si>
    <t>Vendor</t>
  </si>
  <si>
    <t>Admin Fee</t>
  </si>
  <si>
    <t>Therapy Services - Direct Costs</t>
  </si>
  <si>
    <t>Nursing Services - MAC</t>
  </si>
  <si>
    <t>Therapy Services - MAC</t>
  </si>
  <si>
    <t>Total Cost</t>
  </si>
  <si>
    <t>Direct Cost</t>
  </si>
  <si>
    <t>Indirect Cost</t>
  </si>
  <si>
    <t>Sub-total</t>
  </si>
  <si>
    <t>Trip Ratio</t>
  </si>
  <si>
    <t>Total Admin fee to LDH</t>
  </si>
  <si>
    <t>Initial Investment</t>
  </si>
  <si>
    <t>Percent Reimbursed</t>
  </si>
  <si>
    <t>Required</t>
  </si>
  <si>
    <t>Optional</t>
  </si>
  <si>
    <t>Instructions</t>
  </si>
  <si>
    <t>This is set by LDOE based on your AFR.  Your business manager should have this number.</t>
  </si>
  <si>
    <r>
      <t xml:space="preserve">How much (salaries and benefits combined) are you spending on employee nurses and LPNs?  </t>
    </r>
    <r>
      <rPr>
        <b/>
        <sz val="11"/>
        <color theme="1"/>
        <rFont val="Calibri"/>
        <family val="2"/>
        <scheme val="minor"/>
      </rPr>
      <t>Use only costs that are paid for with general fund dollars.</t>
    </r>
  </si>
  <si>
    <r>
      <t xml:space="preserve">How much are you spending on contract nurses and LPNs?  </t>
    </r>
    <r>
      <rPr>
        <b/>
        <sz val="11"/>
        <color theme="1"/>
        <rFont val="Calibri"/>
        <family val="2"/>
        <scheme val="minor"/>
      </rPr>
      <t>Use only costs that are paid for with general fund dollars.</t>
    </r>
  </si>
  <si>
    <r>
      <t xml:space="preserve">How much (salaries and benefits combined) are you spending on employee OTs, PTs, SLP, audiologists or allowable assistants?  </t>
    </r>
    <r>
      <rPr>
        <b/>
        <sz val="11"/>
        <color theme="1"/>
        <rFont val="Calibri"/>
        <family val="2"/>
        <scheme val="minor"/>
      </rPr>
      <t>Use only costs that are paid for with general fund dollars.</t>
    </r>
  </si>
  <si>
    <r>
      <t xml:space="preserve">How much are you spending on contract OTs, PTs, SLP, audiologists or allowable assistants?  </t>
    </r>
    <r>
      <rPr>
        <b/>
        <sz val="11"/>
        <color theme="1"/>
        <rFont val="Calibri"/>
        <family val="2"/>
        <scheme val="minor"/>
      </rPr>
      <t>Use only costs that are paid for with general fund dollars.</t>
    </r>
  </si>
  <si>
    <r>
      <t xml:space="preserve">How much (salaries and benefits combined) and/or contracted services are you spending on personal care services (child specific aides only)?  </t>
    </r>
    <r>
      <rPr>
        <b/>
        <sz val="11"/>
        <color theme="1"/>
        <rFont val="Calibri"/>
        <family val="2"/>
        <scheme val="minor"/>
      </rPr>
      <t>Use only costs that are paid for with general fund dollars.</t>
    </r>
  </si>
  <si>
    <t>Make a best estimate of the trip ratio based on a review of all students on special transpiration and the requirements for the trip being Medicaid eligible.  Please review the special transportation guide for help making this estimate.</t>
  </si>
  <si>
    <t xml:space="preserve">This is the percentage of your LEAs students on Medicaid. If you have billed the Medicaid program before, you can pull this number from your previous years cost report.  If this is your first time attempting to bill Medicaid, you can get this number from your SIS or use Free and Reduced lunch to estimate.  </t>
  </si>
  <si>
    <t>Behavioral Health Program Information</t>
  </si>
  <si>
    <r>
      <t xml:space="preserve">How much (salaries and benefits combined) are you spending on employee behavioral health therapists?  </t>
    </r>
    <r>
      <rPr>
        <b/>
        <sz val="11"/>
        <color theme="1"/>
        <rFont val="Calibri"/>
        <family val="2"/>
        <scheme val="minor"/>
      </rPr>
      <t>Use only costs that are paid for with general fund dollars.</t>
    </r>
  </si>
  <si>
    <r>
      <t xml:space="preserve">How much are you spending on contract behavioral health therapists?  </t>
    </r>
    <r>
      <rPr>
        <b/>
        <sz val="11"/>
        <color theme="1"/>
        <rFont val="Calibri"/>
        <family val="2"/>
        <scheme val="minor"/>
      </rPr>
      <t>Use only costs that are paid for with general fund dollars.</t>
    </r>
  </si>
  <si>
    <r>
      <t xml:space="preserve">How much (salaries, benefits, fuel, maintenance and vendor costs) are you spending on special transportation services? </t>
    </r>
    <r>
      <rPr>
        <b/>
        <sz val="11"/>
        <color theme="1"/>
        <rFont val="Calibri"/>
        <family val="2"/>
        <scheme val="minor"/>
      </rPr>
      <t xml:space="preserve"> Use only costs that are paid for with general fund dollars.</t>
    </r>
  </si>
  <si>
    <t>Behavioral Health MAC RMTS Percentage</t>
  </si>
  <si>
    <t>Behavioral Health Direct RMTS Percentage</t>
  </si>
  <si>
    <t>Reimbursement Type</t>
  </si>
  <si>
    <t>Reimbursement</t>
  </si>
  <si>
    <t>Behavioral Health Services (MAC Costs)</t>
  </si>
  <si>
    <t>Total Estimated Reimbursement</t>
  </si>
  <si>
    <t>Behavioral Health Services - Direct Costs</t>
  </si>
  <si>
    <t>Behavioral Health Services - MAC</t>
  </si>
  <si>
    <t>Once you have entered all the data, your total estimated reimbursment on the next tab.  You do not need to review the LDOE Data Input or Calculations sheets unless you want to see a breakdown of how the estimates were calculated.</t>
  </si>
  <si>
    <t>Nursing Services (Direct Costs - employee)</t>
  </si>
  <si>
    <t>Nursing Services (Direct Costs - vendor)</t>
  </si>
  <si>
    <t>Therapy Services (Direct Costs - employee)</t>
  </si>
  <si>
    <t>Therapy Services (Direct Costs - vendor)</t>
  </si>
  <si>
    <t>Behavioral Health Services (Direct Costs - employee)</t>
  </si>
  <si>
    <t>Behavioral Health Services (Direct Costs - vendor)</t>
  </si>
  <si>
    <t>Notes</t>
  </si>
  <si>
    <t>Experiment with changing the trip ratio to see how different ratios effect the reimbursment.</t>
  </si>
  <si>
    <t>This reimbursment is dependent on the RMTS</t>
  </si>
  <si>
    <t>The reason this is slightly higher than the other vendor reimbursments is because behavoiral health only charges a 5% admin fee as opposed to the 15% charge to the other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</si>
</sst>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10" fontId="0" fillId="0" borderId="0" xfId="0" applyNumberFormat="1"/>
    <xf numFmtId="164" fontId="0" fillId="0" borderId="0" xfId="0" applyNumberFormat="1"/>
    <xf numFmtId="0" fontId="0" fillId="2" borderId="0" xfId="0" applyFill="1"/>
    <xf numFmtId="164" fontId="1" fillId="0" borderId="0" xfId="0" applyNumberFormat="1" applyFont="1"/>
    <xf numFmtId="0" fontId="0" fillId="3" borderId="0" xfId="0" applyFill="1"/>
    <xf numFmtId="0" fontId="0" fillId="4" borderId="0" xfId="0" applyFill="1"/>
    <xf numFmtId="164" fontId="0" fillId="0" borderId="0" xfId="0" applyNumberFormat="1" applyFont="1"/>
    <xf numFmtId="164" fontId="1" fillId="5" borderId="0" xfId="0" applyNumberFormat="1" applyFont="1" applyFill="1"/>
    <xf numFmtId="0" fontId="0" fillId="0" borderId="0" xfId="0" applyAlignment="1">
      <alignment wrapText="1"/>
    </xf>
    <xf numFmtId="0" fontId="0" fillId="0" borderId="0" xfId="0" applyAlignment="1">
      <alignment wrapText="1" shrinkToFit="1"/>
    </xf>
    <xf numFmtId="10" fontId="0" fillId="0" borderId="0" xfId="0" applyNumberFormat="1" applyFill="1"/>
    <xf numFmtId="10" fontId="0" fillId="7" borderId="0" xfId="0" applyNumberFormat="1" applyFill="1" applyProtection="1">
      <protection locked="0"/>
    </xf>
    <xf numFmtId="0" fontId="0" fillId="0" borderId="0" xfId="0" applyProtection="1">
      <protection locked="0"/>
    </xf>
    <xf numFmtId="164" fontId="0" fillId="6" borderId="0" xfId="0" applyNumberFormat="1" applyFill="1" applyProtection="1">
      <protection locked="0"/>
    </xf>
    <xf numFmtId="10" fontId="0" fillId="6" borderId="0" xfId="0" applyNumberForma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E33BD-6A86-4435-9CCF-0903DDFA6AE9}">
  <dimension ref="A1:D28"/>
  <sheetViews>
    <sheetView tabSelected="1" workbookViewId="0">
      <selection activeCell="D23" sqref="D23"/>
    </sheetView>
  </sheetViews>
  <sheetFormatPr defaultRowHeight="14.4" x14ac:dyDescent="0.3"/>
  <cols>
    <col min="1" max="1" width="40.77734375" customWidth="1"/>
    <col min="2" max="2" width="12.44140625" bestFit="1" customWidth="1"/>
    <col min="4" max="4" width="132.21875" customWidth="1"/>
  </cols>
  <sheetData>
    <row r="1" spans="1:4" x14ac:dyDescent="0.3">
      <c r="D1" t="s">
        <v>43</v>
      </c>
    </row>
    <row r="2" spans="1:4" x14ac:dyDescent="0.3">
      <c r="A2" s="1" t="s">
        <v>4</v>
      </c>
    </row>
    <row r="3" spans="1:4" ht="43.2" x14ac:dyDescent="0.3">
      <c r="A3" t="s">
        <v>5</v>
      </c>
      <c r="B3" s="13"/>
      <c r="C3" t="s">
        <v>41</v>
      </c>
      <c r="D3" s="10" t="s">
        <v>51</v>
      </c>
    </row>
    <row r="4" spans="1:4" x14ac:dyDescent="0.3">
      <c r="A4" t="s">
        <v>6</v>
      </c>
      <c r="B4" s="13"/>
      <c r="C4" t="s">
        <v>41</v>
      </c>
      <c r="D4" t="s">
        <v>44</v>
      </c>
    </row>
    <row r="5" spans="1:4" x14ac:dyDescent="0.3">
      <c r="B5" s="14"/>
    </row>
    <row r="6" spans="1:4" x14ac:dyDescent="0.3">
      <c r="A6" s="1" t="s">
        <v>8</v>
      </c>
      <c r="B6" s="14"/>
    </row>
    <row r="7" spans="1:4" x14ac:dyDescent="0.3">
      <c r="A7" t="s">
        <v>9</v>
      </c>
      <c r="B7" s="15"/>
      <c r="C7" t="s">
        <v>42</v>
      </c>
      <c r="D7" t="s">
        <v>45</v>
      </c>
    </row>
    <row r="8" spans="1:4" x14ac:dyDescent="0.3">
      <c r="A8" t="s">
        <v>10</v>
      </c>
      <c r="B8" s="15"/>
      <c r="C8" t="s">
        <v>42</v>
      </c>
      <c r="D8" t="s">
        <v>46</v>
      </c>
    </row>
    <row r="9" spans="1:4" x14ac:dyDescent="0.3">
      <c r="B9" s="14"/>
    </row>
    <row r="10" spans="1:4" x14ac:dyDescent="0.3">
      <c r="A10" s="1" t="s">
        <v>11</v>
      </c>
      <c r="B10" s="14"/>
    </row>
    <row r="11" spans="1:4" ht="28.8" x14ac:dyDescent="0.3">
      <c r="A11" t="s">
        <v>9</v>
      </c>
      <c r="B11" s="15"/>
      <c r="C11" t="s">
        <v>42</v>
      </c>
      <c r="D11" s="10" t="s">
        <v>47</v>
      </c>
    </row>
    <row r="12" spans="1:4" x14ac:dyDescent="0.3">
      <c r="A12" t="s">
        <v>10</v>
      </c>
      <c r="B12" s="15"/>
      <c r="C12" t="s">
        <v>42</v>
      </c>
      <c r="D12" t="s">
        <v>48</v>
      </c>
    </row>
    <row r="13" spans="1:4" x14ac:dyDescent="0.3">
      <c r="B13" s="14"/>
    </row>
    <row r="14" spans="1:4" x14ac:dyDescent="0.3">
      <c r="A14" s="1" t="s">
        <v>52</v>
      </c>
      <c r="B14" s="14"/>
    </row>
    <row r="15" spans="1:4" ht="28.8" x14ac:dyDescent="0.3">
      <c r="A15" t="s">
        <v>9</v>
      </c>
      <c r="B15" s="15"/>
      <c r="C15" t="s">
        <v>42</v>
      </c>
      <c r="D15" s="10" t="s">
        <v>53</v>
      </c>
    </row>
    <row r="16" spans="1:4" x14ac:dyDescent="0.3">
      <c r="A16" t="s">
        <v>10</v>
      </c>
      <c r="B16" s="15"/>
      <c r="C16" t="s">
        <v>42</v>
      </c>
      <c r="D16" t="s">
        <v>54</v>
      </c>
    </row>
    <row r="17" spans="1:4" x14ac:dyDescent="0.3">
      <c r="B17" s="14"/>
    </row>
    <row r="18" spans="1:4" x14ac:dyDescent="0.3">
      <c r="A18" s="1" t="s">
        <v>12</v>
      </c>
      <c r="B18" s="14"/>
    </row>
    <row r="19" spans="1:4" ht="28.8" x14ac:dyDescent="0.3">
      <c r="A19" t="s">
        <v>13</v>
      </c>
      <c r="B19" s="15"/>
      <c r="C19" t="s">
        <v>42</v>
      </c>
      <c r="D19" s="11" t="s">
        <v>49</v>
      </c>
    </row>
    <row r="20" spans="1:4" x14ac:dyDescent="0.3">
      <c r="B20" s="14"/>
    </row>
    <row r="21" spans="1:4" x14ac:dyDescent="0.3">
      <c r="A21" s="1" t="s">
        <v>3</v>
      </c>
      <c r="B21" s="14"/>
    </row>
    <row r="22" spans="1:4" ht="28.8" x14ac:dyDescent="0.3">
      <c r="A22" t="s">
        <v>14</v>
      </c>
      <c r="B22" s="15"/>
      <c r="C22" t="s">
        <v>42</v>
      </c>
      <c r="D22" s="10" t="s">
        <v>55</v>
      </c>
    </row>
    <row r="23" spans="1:4" ht="28.8" x14ac:dyDescent="0.3">
      <c r="A23" t="s">
        <v>15</v>
      </c>
      <c r="B23" s="16"/>
      <c r="C23" t="s">
        <v>42</v>
      </c>
      <c r="D23" s="10" t="s">
        <v>50</v>
      </c>
    </row>
    <row r="28" spans="1:4" ht="28.8" x14ac:dyDescent="0.3">
      <c r="D28" s="10" t="s">
        <v>64</v>
      </c>
    </row>
  </sheetData>
  <sheetProtection algorithmName="SHA-512" hashValue="9ApYzI9sgGobiOywKb48TGsRg1nzViGDlcqSUsh3bGklH6sPOviy90jJxp3sm8PKhYPWHgH0W6BNIEmC2pkzVQ==" saltValue="a5QIcQ2tQ6PxTCdfwikBc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477F1-A612-41E1-9BB3-69E0687013C7}">
  <dimension ref="A1:G21"/>
  <sheetViews>
    <sheetView workbookViewId="0">
      <selection activeCell="D14" sqref="D14"/>
    </sheetView>
  </sheetViews>
  <sheetFormatPr defaultRowHeight="14.4" x14ac:dyDescent="0.3"/>
  <cols>
    <col min="1" max="1" width="46.109375" customWidth="1"/>
    <col min="2" max="2" width="15.88671875" customWidth="1"/>
    <col min="3" max="3" width="16.33203125" customWidth="1"/>
    <col min="4" max="4" width="18.77734375" customWidth="1"/>
    <col min="5" max="5" width="83.5546875" customWidth="1"/>
    <col min="7" max="7" width="12" customWidth="1"/>
  </cols>
  <sheetData>
    <row r="1" spans="1:5" x14ac:dyDescent="0.3">
      <c r="A1" s="1" t="s">
        <v>58</v>
      </c>
      <c r="B1" s="1" t="s">
        <v>59</v>
      </c>
      <c r="C1" s="1" t="s">
        <v>39</v>
      </c>
      <c r="D1" s="1" t="s">
        <v>40</v>
      </c>
      <c r="E1" s="1" t="s">
        <v>71</v>
      </c>
    </row>
    <row r="2" spans="1:5" x14ac:dyDescent="0.3">
      <c r="A2" t="s">
        <v>65</v>
      </c>
      <c r="B2" s="3">
        <f>Calculations!H4</f>
        <v>0</v>
      </c>
      <c r="C2" s="3">
        <f>'LEA Data Input'!B7</f>
        <v>0</v>
      </c>
      <c r="D2" s="2" t="e">
        <f>(B2+B4)/C2</f>
        <v>#DIV/0!</v>
      </c>
      <c r="E2" t="s">
        <v>73</v>
      </c>
    </row>
    <row r="3" spans="1:5" x14ac:dyDescent="0.3">
      <c r="A3" t="s">
        <v>66</v>
      </c>
      <c r="B3" s="3">
        <f>Calculations!H5</f>
        <v>0</v>
      </c>
      <c r="C3" s="3">
        <f>'LEA Data Input'!B8</f>
        <v>0</v>
      </c>
      <c r="D3" s="2" t="e">
        <f>B3/C3</f>
        <v>#DIV/0!</v>
      </c>
    </row>
    <row r="4" spans="1:5" x14ac:dyDescent="0.3">
      <c r="A4" t="s">
        <v>0</v>
      </c>
      <c r="B4" s="3">
        <f>Calculations!H17</f>
        <v>0</v>
      </c>
    </row>
    <row r="5" spans="1:5" x14ac:dyDescent="0.3">
      <c r="A5" t="s">
        <v>67</v>
      </c>
      <c r="B5" s="3">
        <f>Calculations!H8</f>
        <v>0</v>
      </c>
      <c r="C5" s="3">
        <f>'LEA Data Input'!B11</f>
        <v>0</v>
      </c>
      <c r="D5" s="2" t="e">
        <f>(B5+B7)/C5</f>
        <v>#DIV/0!</v>
      </c>
      <c r="E5" t="s">
        <v>73</v>
      </c>
    </row>
    <row r="6" spans="1:5" x14ac:dyDescent="0.3">
      <c r="A6" t="s">
        <v>68</v>
      </c>
      <c r="B6" s="3">
        <f>Calculations!H9</f>
        <v>0</v>
      </c>
      <c r="C6" s="3">
        <f>'LEA Data Input'!B12</f>
        <v>0</v>
      </c>
      <c r="D6" s="2" t="e">
        <f>B6/C6</f>
        <v>#DIV/0!</v>
      </c>
    </row>
    <row r="7" spans="1:5" x14ac:dyDescent="0.3">
      <c r="A7" t="s">
        <v>1</v>
      </c>
      <c r="B7" s="3">
        <f>Calculations!H19</f>
        <v>0</v>
      </c>
    </row>
    <row r="8" spans="1:5" x14ac:dyDescent="0.3">
      <c r="A8" t="s">
        <v>69</v>
      </c>
      <c r="B8" s="3">
        <f>Calculations!H12</f>
        <v>0</v>
      </c>
      <c r="C8" s="3">
        <f>'LEA Data Input'!B15</f>
        <v>0</v>
      </c>
      <c r="D8" s="2" t="e">
        <f>(B8+B10)/C8</f>
        <v>#DIV/0!</v>
      </c>
      <c r="E8" t="s">
        <v>73</v>
      </c>
    </row>
    <row r="9" spans="1:5" ht="28.8" x14ac:dyDescent="0.3">
      <c r="A9" t="s">
        <v>70</v>
      </c>
      <c r="B9" s="3">
        <f>Calculations!H13</f>
        <v>0</v>
      </c>
      <c r="C9" s="3">
        <f>'LEA Data Input'!B16</f>
        <v>0</v>
      </c>
      <c r="D9" s="2" t="e">
        <f>B9/C9</f>
        <v>#DIV/0!</v>
      </c>
      <c r="E9" s="10" t="s">
        <v>74</v>
      </c>
    </row>
    <row r="10" spans="1:5" x14ac:dyDescent="0.3">
      <c r="A10" t="s">
        <v>60</v>
      </c>
      <c r="B10" s="3">
        <f>Calculations!H21</f>
        <v>0</v>
      </c>
    </row>
    <row r="11" spans="1:5" x14ac:dyDescent="0.3">
      <c r="A11" t="s">
        <v>2</v>
      </c>
      <c r="B11" s="3">
        <f>Calculations!H24</f>
        <v>0</v>
      </c>
      <c r="C11" s="3">
        <f>'LEA Data Input'!B19</f>
        <v>0</v>
      </c>
      <c r="D11" s="2" t="e">
        <f>B11/C11</f>
        <v>#DIV/0!</v>
      </c>
    </row>
    <row r="12" spans="1:5" x14ac:dyDescent="0.3">
      <c r="A12" t="s">
        <v>3</v>
      </c>
      <c r="B12" s="3">
        <f>Calculations!G28</f>
        <v>0</v>
      </c>
      <c r="C12" s="3">
        <f>'LEA Data Input'!B22</f>
        <v>0</v>
      </c>
      <c r="D12" s="2" t="e">
        <f>B12/C12</f>
        <v>#DIV/0!</v>
      </c>
      <c r="E12" s="10" t="s">
        <v>72</v>
      </c>
    </row>
    <row r="14" spans="1:5" x14ac:dyDescent="0.3">
      <c r="A14" s="1" t="s">
        <v>61</v>
      </c>
      <c r="B14" s="9">
        <f>SUM(B2:B12)</f>
        <v>0</v>
      </c>
      <c r="C14" s="5">
        <f>SUM(C2:C12)</f>
        <v>0</v>
      </c>
      <c r="D14" s="12" t="e">
        <f>B14/C14</f>
        <v>#DIV/0!</v>
      </c>
    </row>
    <row r="17" spans="1:7" x14ac:dyDescent="0.3">
      <c r="A17" t="s">
        <v>38</v>
      </c>
      <c r="B17" s="8">
        <f>Calculations!G6+Calculations!G10+Calculations!G14+Calculations!G17+Calculations!G19+Calculations!G21+Calculations!G24+Calculations!F28</f>
        <v>0</v>
      </c>
    </row>
    <row r="20" spans="1:7" x14ac:dyDescent="0.3">
      <c r="G20" s="3"/>
    </row>
    <row r="21" spans="1:7" x14ac:dyDescent="0.3">
      <c r="D21" s="3"/>
    </row>
  </sheetData>
  <sheetProtection algorithmName="SHA-512" hashValue="2MfHcrgdrPp9oHSWzN7gNv36lGW43ALVV87hWgz4imwOX/jYTx5RULcL71CXtaIMN2V9gkG+c/7cTqVFaxFQqA==" saltValue="lriaz7mTPpXKAYxIfUUl0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2FB23-708D-4E70-9E99-DA3CA427CAA0}">
  <dimension ref="A2:B9"/>
  <sheetViews>
    <sheetView workbookViewId="0">
      <selection activeCell="G30" sqref="G30"/>
    </sheetView>
  </sheetViews>
  <sheetFormatPr defaultRowHeight="14.4" x14ac:dyDescent="0.3"/>
  <cols>
    <col min="1" max="1" width="40" customWidth="1"/>
  </cols>
  <sheetData>
    <row r="2" spans="1:2" x14ac:dyDescent="0.3">
      <c r="A2" s="1" t="s">
        <v>16</v>
      </c>
    </row>
    <row r="3" spans="1:2" x14ac:dyDescent="0.3">
      <c r="A3" t="s">
        <v>7</v>
      </c>
      <c r="B3" s="2">
        <v>0.73</v>
      </c>
    </row>
    <row r="4" spans="1:2" x14ac:dyDescent="0.3">
      <c r="A4" t="s">
        <v>17</v>
      </c>
      <c r="B4" s="2">
        <v>0.51119999999999999</v>
      </c>
    </row>
    <row r="5" spans="1:2" x14ac:dyDescent="0.3">
      <c r="A5" t="s">
        <v>18</v>
      </c>
      <c r="B5" s="2">
        <v>0.21529999999999999</v>
      </c>
    </row>
    <row r="6" spans="1:2" x14ac:dyDescent="0.3">
      <c r="A6" t="s">
        <v>19</v>
      </c>
      <c r="B6" s="2">
        <v>0.68879999999999997</v>
      </c>
    </row>
    <row r="7" spans="1:2" x14ac:dyDescent="0.3">
      <c r="A7" t="s">
        <v>20</v>
      </c>
      <c r="B7" s="2">
        <v>0.1222</v>
      </c>
    </row>
    <row r="8" spans="1:2" x14ac:dyDescent="0.3">
      <c r="A8" t="s">
        <v>57</v>
      </c>
      <c r="B8" s="2">
        <v>0.25659999999999999</v>
      </c>
    </row>
    <row r="9" spans="1:2" x14ac:dyDescent="0.3">
      <c r="A9" t="s">
        <v>56</v>
      </c>
      <c r="B9" s="2">
        <v>0.22220000000000001</v>
      </c>
    </row>
  </sheetData>
  <sheetProtection algorithmName="SHA-512" hashValue="vCzWalnuK4z9EFmpn9P6pX0Kxi/+wiO3SWCRVelRzL4eF0Vy+hCC+UBVrSk3/sP4uZcZVEhHGv9Ig1Cx+easjA==" saltValue="o+BsUy+Kd0OK9zh0GxIBx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C7499-FD3E-474D-B2D7-A2802591D67D}">
  <dimension ref="A2:H28"/>
  <sheetViews>
    <sheetView workbookViewId="0">
      <selection activeCell="J13" sqref="J13"/>
    </sheetView>
  </sheetViews>
  <sheetFormatPr defaultRowHeight="14.4" x14ac:dyDescent="0.3"/>
  <cols>
    <col min="1" max="1" width="11.109375" customWidth="1"/>
    <col min="2" max="3" width="11.6640625" customWidth="1"/>
    <col min="4" max="4" width="11" bestFit="1" customWidth="1"/>
    <col min="5" max="5" width="10.77734375" customWidth="1"/>
    <col min="6" max="6" width="11" bestFit="1" customWidth="1"/>
    <col min="7" max="7" width="11.88671875" customWidth="1"/>
    <col min="8" max="8" width="11.33203125" customWidth="1"/>
  </cols>
  <sheetData>
    <row r="2" spans="1:8" x14ac:dyDescent="0.3">
      <c r="B2" t="s">
        <v>23</v>
      </c>
      <c r="C2" t="s">
        <v>22</v>
      </c>
      <c r="D2" t="s">
        <v>25</v>
      </c>
      <c r="E2" t="s">
        <v>26</v>
      </c>
      <c r="F2" t="s">
        <v>7</v>
      </c>
      <c r="G2" t="s">
        <v>29</v>
      </c>
      <c r="H2" t="s">
        <v>24</v>
      </c>
    </row>
    <row r="3" spans="1:8" x14ac:dyDescent="0.3">
      <c r="A3" s="4" t="s">
        <v>21</v>
      </c>
      <c r="B3" s="4"/>
      <c r="C3" s="4"/>
      <c r="D3" s="4"/>
      <c r="E3" s="4"/>
      <c r="F3" s="4"/>
      <c r="G3" s="4"/>
      <c r="H3" s="4"/>
    </row>
    <row r="4" spans="1:8" x14ac:dyDescent="0.3">
      <c r="A4" t="s">
        <v>27</v>
      </c>
      <c r="B4" s="3">
        <f>'LEA Data Input'!B7*'LDOE Data Input'!B4</f>
        <v>0</v>
      </c>
      <c r="C4" s="3">
        <f>B4*'LEA Data Input'!B4</f>
        <v>0</v>
      </c>
      <c r="D4" s="3">
        <f>B4+C4</f>
        <v>0</v>
      </c>
      <c r="E4" s="3">
        <f>D4*'LEA Data Input'!B3</f>
        <v>0</v>
      </c>
      <c r="F4" s="3">
        <f>E4*'LDOE Data Input'!B3</f>
        <v>0</v>
      </c>
      <c r="G4" s="3">
        <f>F4*0.15</f>
        <v>0</v>
      </c>
      <c r="H4" s="3">
        <f>F4-G4</f>
        <v>0</v>
      </c>
    </row>
    <row r="5" spans="1:8" x14ac:dyDescent="0.3">
      <c r="A5" t="s">
        <v>28</v>
      </c>
      <c r="B5" s="3">
        <f>'LEA Data Input'!B8</f>
        <v>0</v>
      </c>
      <c r="C5" s="3">
        <f>B5*'LEA Data Input'!B4</f>
        <v>0</v>
      </c>
      <c r="D5" s="3">
        <f>B5+C5</f>
        <v>0</v>
      </c>
      <c r="E5" s="3">
        <f>D5*'LEA Data Input'!B3</f>
        <v>0</v>
      </c>
      <c r="F5" s="3">
        <f>E5*'LDOE Data Input'!B3</f>
        <v>0</v>
      </c>
      <c r="G5" s="3">
        <f>F5*0.15</f>
        <v>0</v>
      </c>
      <c r="H5" s="3">
        <f>F5-G5</f>
        <v>0</v>
      </c>
    </row>
    <row r="6" spans="1:8" x14ac:dyDescent="0.3">
      <c r="G6" s="3">
        <f>SUM(G4:G5)</f>
        <v>0</v>
      </c>
      <c r="H6" s="5">
        <f>SUM(H4:H5)</f>
        <v>0</v>
      </c>
    </row>
    <row r="7" spans="1:8" x14ac:dyDescent="0.3">
      <c r="A7" s="4" t="s">
        <v>30</v>
      </c>
      <c r="B7" s="4"/>
      <c r="C7" s="4"/>
      <c r="D7" s="4"/>
      <c r="E7" s="4"/>
      <c r="F7" s="4"/>
      <c r="G7" s="4"/>
      <c r="H7" s="4"/>
    </row>
    <row r="8" spans="1:8" x14ac:dyDescent="0.3">
      <c r="A8" t="s">
        <v>27</v>
      </c>
      <c r="B8" s="3">
        <f>'LEA Data Input'!B11*'LDOE Data Input'!B6</f>
        <v>0</v>
      </c>
      <c r="C8" s="3">
        <f>B8*'LEA Data Input'!B4</f>
        <v>0</v>
      </c>
      <c r="D8" s="3">
        <f>B8+C8</f>
        <v>0</v>
      </c>
      <c r="E8" s="3">
        <f>D8*'LEA Data Input'!B3</f>
        <v>0</v>
      </c>
      <c r="F8" s="3">
        <f>E8*'LDOE Data Input'!B3</f>
        <v>0</v>
      </c>
      <c r="G8" s="3">
        <f>F8*0.15</f>
        <v>0</v>
      </c>
      <c r="H8" s="3">
        <f>F8-G8</f>
        <v>0</v>
      </c>
    </row>
    <row r="9" spans="1:8" x14ac:dyDescent="0.3">
      <c r="A9" t="s">
        <v>28</v>
      </c>
      <c r="B9" s="3">
        <f>'LEA Data Input'!B12</f>
        <v>0</v>
      </c>
      <c r="C9" s="3">
        <f>B9*'LEA Data Input'!B4</f>
        <v>0</v>
      </c>
      <c r="D9" s="3">
        <f>B9+C9</f>
        <v>0</v>
      </c>
      <c r="E9" s="3">
        <f>D9*'LEA Data Input'!B3</f>
        <v>0</v>
      </c>
      <c r="F9" s="3">
        <f>E9*'LDOE Data Input'!B3</f>
        <v>0</v>
      </c>
      <c r="G9" s="3">
        <f>F9*0.15</f>
        <v>0</v>
      </c>
      <c r="H9" s="3">
        <f>F9-G9</f>
        <v>0</v>
      </c>
    </row>
    <row r="10" spans="1:8" x14ac:dyDescent="0.3">
      <c r="G10" s="3">
        <f>SUM(G8:G9)</f>
        <v>0</v>
      </c>
      <c r="H10" s="5">
        <f>SUM(H8:H9)</f>
        <v>0</v>
      </c>
    </row>
    <row r="11" spans="1:8" x14ac:dyDescent="0.3">
      <c r="A11" s="4" t="s">
        <v>62</v>
      </c>
      <c r="B11" s="4"/>
      <c r="C11" s="4"/>
      <c r="D11" s="4"/>
      <c r="E11" s="4"/>
      <c r="F11" s="4"/>
      <c r="G11" s="4"/>
      <c r="H11" s="4"/>
    </row>
    <row r="12" spans="1:8" x14ac:dyDescent="0.3">
      <c r="A12" t="s">
        <v>27</v>
      </c>
      <c r="B12" s="3">
        <f>'LEA Data Input'!B15*'LDOE Data Input'!B8</f>
        <v>0</v>
      </c>
      <c r="C12" s="3">
        <f>B12*'LEA Data Input'!B4</f>
        <v>0</v>
      </c>
      <c r="D12" s="3">
        <f>B12+C12</f>
        <v>0</v>
      </c>
      <c r="E12" s="3">
        <f>D12*'LDOE Data Input'!B3</f>
        <v>0</v>
      </c>
      <c r="F12" s="3">
        <f>E12*'LDOE Data Input'!B3</f>
        <v>0</v>
      </c>
      <c r="G12" s="3">
        <f>F12*0.05</f>
        <v>0</v>
      </c>
      <c r="H12" s="3">
        <f>F12-G12</f>
        <v>0</v>
      </c>
    </row>
    <row r="13" spans="1:8" x14ac:dyDescent="0.3">
      <c r="A13" t="s">
        <v>28</v>
      </c>
      <c r="B13" s="3">
        <f>'LEA Data Input'!B16</f>
        <v>0</v>
      </c>
      <c r="C13" s="3">
        <f>B13*'LEA Data Input'!B4</f>
        <v>0</v>
      </c>
      <c r="D13" s="3">
        <f>B13+C13</f>
        <v>0</v>
      </c>
      <c r="E13" s="3">
        <f>D13*'LEA Data Input'!B3</f>
        <v>0</v>
      </c>
      <c r="F13" s="3">
        <f>E13*'LDOE Data Input'!B3</f>
        <v>0</v>
      </c>
      <c r="G13" s="3">
        <f>F13*0.05</f>
        <v>0</v>
      </c>
      <c r="H13" s="3">
        <f>F13-G13</f>
        <v>0</v>
      </c>
    </row>
    <row r="14" spans="1:8" x14ac:dyDescent="0.3">
      <c r="G14" s="3">
        <f>SUM(G12:G13)</f>
        <v>0</v>
      </c>
      <c r="H14" s="5">
        <f>SUM(H12:H13)</f>
        <v>0</v>
      </c>
    </row>
    <row r="15" spans="1:8" x14ac:dyDescent="0.3">
      <c r="A15" s="6"/>
      <c r="B15" s="6"/>
      <c r="C15" s="6"/>
      <c r="D15" s="6"/>
      <c r="E15" s="6"/>
      <c r="F15" s="6"/>
      <c r="G15" s="6"/>
      <c r="H15" s="6"/>
    </row>
    <row r="16" spans="1:8" x14ac:dyDescent="0.3">
      <c r="A16" s="4" t="s">
        <v>31</v>
      </c>
      <c r="B16" s="4"/>
      <c r="C16" s="4"/>
      <c r="D16" s="4"/>
      <c r="E16" s="4"/>
      <c r="F16" s="4"/>
      <c r="G16" s="4"/>
      <c r="H16" s="4"/>
    </row>
    <row r="17" spans="1:8" x14ac:dyDescent="0.3">
      <c r="A17" t="s">
        <v>27</v>
      </c>
      <c r="B17" s="3">
        <f>'LEA Data Input'!B7*'LDOE Data Input'!B5</f>
        <v>0</v>
      </c>
      <c r="C17" s="3">
        <f>B17*'LEA Data Input'!B4</f>
        <v>0</v>
      </c>
      <c r="D17" s="3">
        <f>B17+C17</f>
        <v>0</v>
      </c>
      <c r="E17" s="3">
        <f>D17*'LEA Data Input'!B3</f>
        <v>0</v>
      </c>
      <c r="F17" s="3">
        <f>E17*0.5</f>
        <v>0</v>
      </c>
      <c r="G17" s="3">
        <f>F17*0.15</f>
        <v>0</v>
      </c>
      <c r="H17" s="5">
        <f>F17-G17</f>
        <v>0</v>
      </c>
    </row>
    <row r="18" spans="1:8" x14ac:dyDescent="0.3">
      <c r="A18" s="4" t="s">
        <v>32</v>
      </c>
      <c r="B18" s="4"/>
      <c r="C18" s="4"/>
      <c r="D18" s="4"/>
      <c r="E18" s="4"/>
      <c r="F18" s="4"/>
      <c r="G18" s="4"/>
      <c r="H18" s="4"/>
    </row>
    <row r="19" spans="1:8" x14ac:dyDescent="0.3">
      <c r="A19" t="s">
        <v>27</v>
      </c>
      <c r="B19" s="3">
        <f>'LEA Data Input'!B11*'LDOE Data Input'!B7</f>
        <v>0</v>
      </c>
      <c r="C19" s="3">
        <f>B19*'LEA Data Input'!B4</f>
        <v>0</v>
      </c>
      <c r="D19" s="3">
        <f>B19+C19</f>
        <v>0</v>
      </c>
      <c r="E19" s="3">
        <f>D19*'LEA Data Input'!B3</f>
        <v>0</v>
      </c>
      <c r="F19" s="3">
        <f>E19*0.5</f>
        <v>0</v>
      </c>
      <c r="G19" s="3">
        <f>F19*0.15</f>
        <v>0</v>
      </c>
      <c r="H19" s="5">
        <f>F19-G19</f>
        <v>0</v>
      </c>
    </row>
    <row r="20" spans="1:8" x14ac:dyDescent="0.3">
      <c r="A20" s="4" t="s">
        <v>63</v>
      </c>
      <c r="B20" s="4"/>
      <c r="C20" s="4"/>
      <c r="D20" s="4"/>
      <c r="E20" s="4"/>
      <c r="F20" s="4"/>
      <c r="G20" s="4"/>
      <c r="H20" s="4"/>
    </row>
    <row r="21" spans="1:8" x14ac:dyDescent="0.3">
      <c r="A21" t="s">
        <v>27</v>
      </c>
      <c r="B21" s="3">
        <f>'LEA Data Input'!B15*'LDOE Data Input'!B9</f>
        <v>0</v>
      </c>
      <c r="C21" s="3">
        <f>B21*'LEA Data Input'!B4</f>
        <v>0</v>
      </c>
      <c r="D21" s="3">
        <f>B21+C21</f>
        <v>0</v>
      </c>
      <c r="E21" s="3">
        <f>D21*'LEA Data Input'!B3</f>
        <v>0</v>
      </c>
      <c r="F21" s="3">
        <f>E21*0.5</f>
        <v>0</v>
      </c>
      <c r="G21" s="3">
        <f>F21*0.05</f>
        <v>0</v>
      </c>
      <c r="H21" s="5">
        <f>F21-G21</f>
        <v>0</v>
      </c>
    </row>
    <row r="22" spans="1:8" x14ac:dyDescent="0.3">
      <c r="A22" s="6"/>
      <c r="B22" s="6"/>
      <c r="C22" s="6"/>
      <c r="D22" s="6"/>
      <c r="E22" s="6"/>
      <c r="F22" s="6"/>
      <c r="G22" s="6"/>
      <c r="H22" s="6"/>
    </row>
    <row r="23" spans="1:8" x14ac:dyDescent="0.3">
      <c r="A23" s="4" t="s">
        <v>12</v>
      </c>
      <c r="B23" s="4"/>
      <c r="C23" s="4"/>
      <c r="D23" s="4"/>
      <c r="E23" s="4"/>
      <c r="F23" s="4"/>
      <c r="G23" s="4"/>
      <c r="H23" s="4"/>
    </row>
    <row r="24" spans="1:8" x14ac:dyDescent="0.3">
      <c r="A24" t="s">
        <v>33</v>
      </c>
      <c r="B24" s="3">
        <f>'LEA Data Input'!B19</f>
        <v>0</v>
      </c>
      <c r="C24" s="3">
        <f>B24*'LEA Data Input'!B4</f>
        <v>0</v>
      </c>
      <c r="D24" s="3">
        <f>B24+C24</f>
        <v>0</v>
      </c>
      <c r="E24" s="3">
        <f>D24*'LEA Data Input'!B3</f>
        <v>0</v>
      </c>
      <c r="F24" s="3">
        <f>E24*'LDOE Data Input'!B3</f>
        <v>0</v>
      </c>
      <c r="G24" s="3">
        <f>F24*0.15</f>
        <v>0</v>
      </c>
      <c r="H24" s="5">
        <f>F24-G24</f>
        <v>0</v>
      </c>
    </row>
    <row r="25" spans="1:8" x14ac:dyDescent="0.3">
      <c r="A25" s="7"/>
      <c r="B25" s="7"/>
      <c r="C25" s="7"/>
      <c r="D25" s="7"/>
      <c r="E25" s="7"/>
      <c r="F25" s="7"/>
      <c r="G25" s="7"/>
      <c r="H25" s="7"/>
    </row>
    <row r="26" spans="1:8" x14ac:dyDescent="0.3">
      <c r="A26" s="4" t="s">
        <v>3</v>
      </c>
      <c r="B26" s="4"/>
      <c r="C26" s="4"/>
      <c r="D26" s="4"/>
      <c r="E26" s="4"/>
      <c r="F26" s="4"/>
      <c r="G26" s="4"/>
      <c r="H26" s="4"/>
    </row>
    <row r="27" spans="1:8" x14ac:dyDescent="0.3">
      <c r="A27" t="s">
        <v>34</v>
      </c>
      <c r="B27" t="s">
        <v>35</v>
      </c>
      <c r="C27" t="s">
        <v>36</v>
      </c>
      <c r="D27" t="s">
        <v>37</v>
      </c>
      <c r="E27" t="s">
        <v>7</v>
      </c>
      <c r="F27" t="s">
        <v>29</v>
      </c>
      <c r="G27" t="s">
        <v>24</v>
      </c>
    </row>
    <row r="28" spans="1:8" x14ac:dyDescent="0.3">
      <c r="A28" s="3">
        <f>'LEA Data Input'!B22</f>
        <v>0</v>
      </c>
      <c r="B28" s="3">
        <f>A28*'LEA Data Input'!B4</f>
        <v>0</v>
      </c>
      <c r="C28" s="3">
        <f>A28+B28</f>
        <v>0</v>
      </c>
      <c r="D28" s="3">
        <f>C28*'LEA Data Input'!B23</f>
        <v>0</v>
      </c>
      <c r="E28" s="3">
        <f>D28*'LDOE Data Input'!B3</f>
        <v>0</v>
      </c>
      <c r="F28" s="3">
        <f>E28*0.15</f>
        <v>0</v>
      </c>
      <c r="G28" s="5">
        <f>E28-F28</f>
        <v>0</v>
      </c>
      <c r="H28" s="3"/>
    </row>
  </sheetData>
  <sheetProtection algorithmName="SHA-512" hashValue="2Rrxb3bXeFveuVAOdmCjbnLJOInuaj6wKsrJxsNX5zHQ6+WG2mDsPq7zG3ZVwC5JfGjuVqR383lmHlTNQt1B6w==" saltValue="pLDtx9xydf+7KLxrHVY3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LEA Data Input</vt:lpstr>
      <vt:lpstr>Total Estimated Reimbursment</vt:lpstr>
      <vt:lpstr>LDOE Data Input</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Broome</dc:creator>
  <cp:lastModifiedBy>Sarah Broome</cp:lastModifiedBy>
  <dcterms:created xsi:type="dcterms:W3CDTF">2021-11-01T17:31:42Z</dcterms:created>
  <dcterms:modified xsi:type="dcterms:W3CDTF">2021-11-04T15:41:45Z</dcterms:modified>
</cp:coreProperties>
</file>