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10" yWindow="60" windowWidth="7800" windowHeight="9480" activeTab="0"/>
  </bookViews>
  <sheets>
    <sheet name="Benefits - 200" sheetId="1" r:id="rId1"/>
  </sheets>
  <definedNames>
    <definedName name="_xlnm.Print_Area" localSheetId="0">'Benefits - 200'!$A$1:$AC$107</definedName>
    <definedName name="_xlnm.Print_Titles" localSheetId="0">'Benefits - 200'!$A:$C,'Benefits - 200'!$1:$3</definedName>
  </definedNames>
  <calcPr fullCalcOnLoad="1"/>
</workbook>
</file>

<file path=xl/sharedStrings.xml><?xml version="1.0" encoding="utf-8"?>
<sst xmlns="http://schemas.openxmlformats.org/spreadsheetml/2006/main" count="147" uniqueCount="131">
  <si>
    <t>LEA</t>
  </si>
  <si>
    <t>Group Insurance</t>
  </si>
  <si>
    <t>Social Security Contributions</t>
  </si>
  <si>
    <t>Medicare/ Medicaid Contributions</t>
  </si>
  <si>
    <t>Louisiana Parochial School Employees' Retirement System Contributions (LPSERS)</t>
  </si>
  <si>
    <t>Other Retirement Contributions</t>
  </si>
  <si>
    <t>Unemployment Compensation</t>
  </si>
  <si>
    <t>Workmen's Compensation</t>
  </si>
  <si>
    <t>Health Benefits</t>
  </si>
  <si>
    <t>Sick Leave Severance Pay</t>
  </si>
  <si>
    <t>Other Employee Benefits</t>
  </si>
  <si>
    <t>DISTRICT</t>
  </si>
  <si>
    <t>Per Pupil</t>
  </si>
  <si>
    <t>Object Code 210</t>
  </si>
  <si>
    <t>Object Code 220</t>
  </si>
  <si>
    <t>Object Code 225</t>
  </si>
  <si>
    <t>Object Code 231</t>
  </si>
  <si>
    <t>Object Code 233</t>
  </si>
  <si>
    <t>Object Code 235</t>
  </si>
  <si>
    <t xml:space="preserve"> Object Code 239</t>
  </si>
  <si>
    <t>Object Code 250</t>
  </si>
  <si>
    <t>Object Code 260</t>
  </si>
  <si>
    <t>Object Code 270</t>
  </si>
  <si>
    <t>Object Code 280</t>
  </si>
  <si>
    <t>Object Code 290</t>
  </si>
  <si>
    <t>Louisiana School Employees' Retirement System Contributions (LSERS)</t>
  </si>
  <si>
    <t>Total Benefits Expenditures</t>
  </si>
  <si>
    <t>Louisiana Teachers' Retirement System Contributions (TRS)</t>
  </si>
  <si>
    <t>Oct.  2006 Elementary Secondary Membership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</si>
  <si>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</si>
  <si>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</si>
  <si>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</si>
  <si>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</si>
  <si>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</si>
  <si>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</si>
  <si>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</si>
  <si>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</si>
  <si>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</si>
  <si>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</si>
  <si>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</si>
  <si>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</si>
  <si>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</si>
  <si>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</si>
  <si>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</si>
  <si>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</si>
  <si>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</si>
  <si>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</si>
  <si>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</si>
  <si>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</si>
  <si>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</si>
  <si>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</si>
  <si>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</si>
  <si>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</si>
  <si>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</si>
  <si>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</si>
  <si>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</si>
  <si>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</si>
  <si>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</si>
  <si>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</si>
  <si>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</si>
  <si>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</si>
  <si>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</si>
  <si>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</si>
  <si>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</si>
  <si>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</si>
  <si>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</si>
  <si>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</si>
  <si>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</si>
  <si>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</si>
  <si>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</si>
  <si>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</si>
  <si>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</si>
  <si>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</si>
  <si>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</si>
  <si>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</si>
  <si>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</si>
  <si>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</si>
  <si>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</si>
  <si>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</si>
  <si>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</si>
  <si>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</si>
  <si>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</si>
  <si>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</si>
  <si>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</si>
  <si>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</si>
  <si>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</si>
  <si>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</si>
  <si>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</si>
  <si>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</si>
  <si>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</si>
  <si>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</si>
  <si>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</si>
  <si>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</si>
  <si>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</si>
  <si>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</si>
  <si>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</si>
  <si>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</si>
  <si>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</si>
  <si>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</si>
  <si>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</si>
  <si>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</si>
  <si>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</si>
  <si>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</si>
  <si>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</si>
  <si>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</si>
  <si>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</si>
  <si>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</si>
  <si>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</si>
  <si>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</si>
  <si>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</si>
  <si>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</si>
  <si>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</si>
  <si>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</si>
  <si>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</si>
  <si>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</si>
  <si>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</si>
  <si>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</si>
  <si>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</si>
  <si>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</si>
  <si>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</si>
  <si>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</si>
  <si>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</si>
  <si>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</si>
  <si>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</si>
  <si>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</si>
  <si>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</si>
  <si>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</si>
  <si>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</si>
  <si>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</si>
  <si>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2006-2007</t>
  </si>
  <si>
    <t>Benefits - Expenditures by Object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</si>
</sst>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2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19" applyFont="1" applyFill="1" applyBorder="1" applyAlignment="1">
      <alignment horizontal="center"/>
      <protection/>
    </xf>
    <xf numFmtId="0" fontId="2" fillId="2" borderId="1" xfId="0" applyFont="1" applyFill="1" applyBorder="1" applyAlignment="1">
      <alignment horizontal="center" wrapText="1"/>
    </xf>
    <xf numFmtId="0" fontId="3" fillId="2" borderId="2" xfId="19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right" wrapText="1"/>
      <protection/>
    </xf>
    <xf numFmtId="0" fontId="3" fillId="0" borderId="4" xfId="20" applyFont="1" applyFill="1" applyBorder="1" applyAlignment="1">
      <alignment horizontal="right" wrapText="1"/>
      <protection/>
    </xf>
    <xf numFmtId="0" fontId="3" fillId="0" borderId="5" xfId="20" applyFont="1" applyFill="1" applyBorder="1" applyAlignment="1">
      <alignment horizontal="right" wrapText="1"/>
      <protection/>
    </xf>
    <xf numFmtId="0" fontId="2" fillId="0" borderId="6" xfId="0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6" xfId="20" applyFont="1" applyFill="1" applyBorder="1" applyAlignment="1">
      <alignment horizontal="left" wrapText="1"/>
      <protection/>
    </xf>
    <xf numFmtId="0" fontId="3" fillId="0" borderId="13" xfId="20" applyFont="1" applyFill="1" applyBorder="1" applyAlignment="1">
      <alignment horizontal="left" wrapText="1"/>
      <protection/>
    </xf>
    <xf numFmtId="0" fontId="2" fillId="0" borderId="14" xfId="0" applyFont="1" applyBorder="1" applyAlignment="1">
      <alignment/>
    </xf>
    <xf numFmtId="0" fontId="5" fillId="0" borderId="9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3" fillId="0" borderId="15" xfId="20" applyFont="1" applyFill="1" applyBorder="1" applyAlignment="1">
      <alignment horizontal="right" wrapText="1"/>
      <protection/>
    </xf>
    <xf numFmtId="0" fontId="2" fillId="0" borderId="16" xfId="0" applyFont="1" applyBorder="1" applyAlignment="1">
      <alignment/>
    </xf>
    <xf numFmtId="0" fontId="5" fillId="0" borderId="17" xfId="0" applyFont="1" applyBorder="1" applyAlignment="1">
      <alignment horizontal="left"/>
    </xf>
    <xf numFmtId="3" fontId="5" fillId="3" borderId="15" xfId="0" applyNumberFormat="1" applyFont="1" applyFill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0" fontId="2" fillId="4" borderId="18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3" fillId="0" borderId="8" xfId="20" applyFont="1" applyFill="1" applyBorder="1" applyAlignment="1">
      <alignment horizontal="right" wrapText="1"/>
      <protection/>
    </xf>
    <xf numFmtId="0" fontId="3" fillId="0" borderId="20" xfId="20" applyFont="1" applyFill="1" applyBorder="1" applyAlignment="1">
      <alignment horizontal="right" wrapText="1"/>
      <protection/>
    </xf>
    <xf numFmtId="0" fontId="3" fillId="0" borderId="6" xfId="20" applyFont="1" applyFill="1" applyBorder="1" applyAlignment="1">
      <alignment horizontal="right" wrapText="1"/>
      <protection/>
    </xf>
    <xf numFmtId="164" fontId="5" fillId="0" borderId="9" xfId="0" applyNumberFormat="1" applyFont="1" applyBorder="1" applyAlignment="1">
      <alignment/>
    </xf>
    <xf numFmtId="0" fontId="3" fillId="0" borderId="21" xfId="20" applyFont="1" applyFill="1" applyBorder="1" applyAlignment="1">
      <alignment horizontal="right" wrapText="1"/>
      <protection/>
    </xf>
    <xf numFmtId="164" fontId="5" fillId="0" borderId="22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5" fillId="0" borderId="25" xfId="0" applyFont="1" applyBorder="1" applyAlignment="1">
      <alignment horizontal="left"/>
    </xf>
    <xf numFmtId="3" fontId="5" fillId="3" borderId="26" xfId="0" applyNumberFormat="1" applyFont="1" applyFill="1" applyBorder="1" applyAlignment="1">
      <alignment/>
    </xf>
    <xf numFmtId="164" fontId="5" fillId="0" borderId="26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164" fontId="4" fillId="2" borderId="8" xfId="0" applyNumberFormat="1" applyFont="1" applyFill="1" applyBorder="1" applyAlignment="1">
      <alignment/>
    </xf>
    <xf numFmtId="0" fontId="3" fillId="0" borderId="16" xfId="20" applyFont="1" applyFill="1" applyBorder="1" applyAlignment="1">
      <alignment horizontal="left" wrapText="1"/>
      <protection/>
    </xf>
    <xf numFmtId="3" fontId="3" fillId="5" borderId="6" xfId="20" applyNumberFormat="1" applyFont="1" applyFill="1" applyBorder="1" applyAlignment="1">
      <alignment horizontal="right" wrapText="1"/>
      <protection/>
    </xf>
    <xf numFmtId="164" fontId="4" fillId="2" borderId="26" xfId="0" applyNumberFormat="1" applyFont="1" applyFill="1" applyBorder="1" applyAlignment="1">
      <alignment/>
    </xf>
    <xf numFmtId="0" fontId="3" fillId="0" borderId="3" xfId="20" applyFont="1" applyFill="1" applyBorder="1" applyAlignment="1">
      <alignment wrapText="1"/>
      <protection/>
    </xf>
    <xf numFmtId="3" fontId="3" fillId="5" borderId="3" xfId="20" applyNumberFormat="1" applyFont="1" applyFill="1" applyBorder="1" applyAlignment="1">
      <alignment horizontal="right" wrapText="1"/>
      <protection/>
    </xf>
    <xf numFmtId="3" fontId="3" fillId="5" borderId="4" xfId="20" applyNumberFormat="1" applyFont="1" applyFill="1" applyBorder="1" applyAlignment="1">
      <alignment horizontal="right" wrapText="1"/>
      <protection/>
    </xf>
    <xf numFmtId="3" fontId="3" fillId="5" borderId="5" xfId="20" applyNumberFormat="1" applyFont="1" applyFill="1" applyBorder="1" applyAlignment="1">
      <alignment horizontal="right" wrapText="1"/>
      <protection/>
    </xf>
    <xf numFmtId="3" fontId="5" fillId="3" borderId="1" xfId="0" applyNumberFormat="1" applyFont="1" applyFill="1" applyBorder="1" applyAlignment="1">
      <alignment/>
    </xf>
    <xf numFmtId="0" fontId="3" fillId="0" borderId="7" xfId="20" applyFont="1" applyFill="1" applyBorder="1" applyAlignment="1">
      <alignment horizontal="left" wrapText="1"/>
      <protection/>
    </xf>
    <xf numFmtId="164" fontId="3" fillId="0" borderId="5" xfId="20" applyNumberFormat="1" applyFont="1" applyFill="1" applyBorder="1" applyAlignment="1">
      <alignment horizontal="right" wrapText="1"/>
      <protection/>
    </xf>
    <xf numFmtId="164" fontId="3" fillId="0" borderId="3" xfId="20" applyNumberFormat="1" applyFont="1" applyFill="1" applyBorder="1" applyAlignment="1">
      <alignment horizontal="right" wrapText="1"/>
      <protection/>
    </xf>
    <xf numFmtId="164" fontId="3" fillId="0" borderId="4" xfId="20" applyNumberFormat="1" applyFont="1" applyFill="1" applyBorder="1" applyAlignment="1">
      <alignment horizontal="right" wrapText="1"/>
      <protection/>
    </xf>
    <xf numFmtId="164" fontId="5" fillId="0" borderId="0" xfId="0" applyNumberFormat="1" applyFont="1" applyAlignment="1">
      <alignment/>
    </xf>
    <xf numFmtId="164" fontId="5" fillId="0" borderId="28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3" fillId="0" borderId="29" xfId="20" applyNumberFormat="1" applyFont="1" applyFill="1" applyBorder="1" applyAlignment="1">
      <alignment horizontal="right" wrapText="1"/>
      <protection/>
    </xf>
    <xf numFmtId="164" fontId="3" fillId="6" borderId="5" xfId="20" applyNumberFormat="1" applyFont="1" applyFill="1" applyBorder="1" applyAlignment="1">
      <alignment horizontal="right" wrapText="1"/>
      <protection/>
    </xf>
    <xf numFmtId="164" fontId="3" fillId="6" borderId="3" xfId="20" applyNumberFormat="1" applyFont="1" applyFill="1" applyBorder="1" applyAlignment="1">
      <alignment horizontal="right" wrapText="1"/>
      <protection/>
    </xf>
    <xf numFmtId="164" fontId="3" fillId="6" borderId="4" xfId="20" applyNumberFormat="1" applyFont="1" applyFill="1" applyBorder="1" applyAlignment="1">
      <alignment horizontal="right" wrapText="1"/>
      <protection/>
    </xf>
    <xf numFmtId="164" fontId="4" fillId="2" borderId="1" xfId="0" applyNumberFormat="1" applyFont="1" applyFill="1" applyBorder="1" applyAlignment="1">
      <alignment/>
    </xf>
    <xf numFmtId="164" fontId="4" fillId="2" borderId="28" xfId="0" applyNumberFormat="1" applyFont="1" applyFill="1" applyBorder="1" applyAlignment="1">
      <alignment/>
    </xf>
    <xf numFmtId="164" fontId="3" fillId="6" borderId="29" xfId="20" applyNumberFormat="1" applyFont="1" applyFill="1" applyBorder="1" applyAlignment="1">
      <alignment horizontal="right" wrapText="1"/>
      <protection/>
    </xf>
    <xf numFmtId="0" fontId="3" fillId="0" borderId="5" xfId="20" applyFont="1" applyFill="1" applyBorder="1" applyAlignment="1">
      <alignment wrapText="1"/>
      <protection/>
    </xf>
    <xf numFmtId="0" fontId="2" fillId="4" borderId="14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0"/>
  <sheetViews>
    <sheetView tabSelected="1" view="pageBreakPreview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B2"/>
    </sheetView>
  </sheetViews>
  <sheetFormatPr defaultColWidth="9.140625" defaultRowHeight="12.75"/>
  <cols>
    <col min="1" max="1" width="4.00390625" style="1" bestFit="1" customWidth="1"/>
    <col min="2" max="2" width="35.140625" style="1" customWidth="1"/>
    <col min="3" max="3" width="12.28125" style="1" customWidth="1"/>
    <col min="4" max="4" width="17.57421875" style="1" customWidth="1"/>
    <col min="5" max="5" width="9.8515625" style="1" customWidth="1"/>
    <col min="6" max="6" width="19.8515625" style="1" customWidth="1"/>
    <col min="7" max="7" width="7.28125" style="1" customWidth="1"/>
    <col min="8" max="8" width="15.140625" style="1" customWidth="1"/>
    <col min="9" max="9" width="9.8515625" style="1" customWidth="1"/>
    <col min="10" max="10" width="15.140625" style="1" customWidth="1"/>
    <col min="11" max="11" width="9.8515625" style="1" customWidth="1"/>
    <col min="12" max="12" width="15.140625" style="1" customWidth="1"/>
    <col min="13" max="13" width="9.8515625" style="1" customWidth="1"/>
    <col min="14" max="14" width="15.140625" style="1" customWidth="1"/>
    <col min="15" max="15" width="9.8515625" style="1" customWidth="1"/>
    <col min="16" max="16" width="15.140625" style="1" customWidth="1"/>
    <col min="17" max="17" width="9.8515625" style="1" customWidth="1"/>
    <col min="18" max="18" width="15.140625" style="1" customWidth="1"/>
    <col min="19" max="19" width="9.8515625" style="1" customWidth="1"/>
    <col min="20" max="20" width="15.140625" style="1" customWidth="1"/>
    <col min="21" max="21" width="9.8515625" style="1" customWidth="1"/>
    <col min="22" max="22" width="15.140625" style="1" customWidth="1"/>
    <col min="23" max="23" width="9.8515625" style="1" customWidth="1"/>
    <col min="24" max="24" width="15.140625" style="1" customWidth="1"/>
    <col min="25" max="25" width="9.8515625" style="1" customWidth="1"/>
    <col min="26" max="26" width="17.57421875" style="1" customWidth="1"/>
    <col min="27" max="27" width="9.8515625" style="1" customWidth="1"/>
    <col min="28" max="28" width="17.7109375" style="1" customWidth="1"/>
    <col min="29" max="29" width="9.8515625" style="1" customWidth="1"/>
    <col min="30" max="30" width="11.7109375" style="1" bestFit="1" customWidth="1"/>
    <col min="31" max="16384" width="9.140625" style="1" customWidth="1"/>
  </cols>
  <sheetData>
    <row r="1" spans="1:29" s="71" customFormat="1" ht="63.75" customHeight="1">
      <c r="A1" s="72" t="s">
        <v>129</v>
      </c>
      <c r="B1" s="72"/>
      <c r="D1" s="72" t="s">
        <v>130</v>
      </c>
      <c r="E1" s="72"/>
      <c r="F1" s="72"/>
      <c r="G1" s="72"/>
      <c r="H1" s="72" t="s">
        <v>130</v>
      </c>
      <c r="I1" s="72"/>
      <c r="J1" s="72"/>
      <c r="K1" s="72"/>
      <c r="L1" s="72"/>
      <c r="M1" s="72"/>
      <c r="N1" s="72" t="s">
        <v>130</v>
      </c>
      <c r="O1" s="72"/>
      <c r="P1" s="72"/>
      <c r="Q1" s="72"/>
      <c r="R1" s="72"/>
      <c r="S1" s="72"/>
      <c r="T1" s="72" t="s">
        <v>130</v>
      </c>
      <c r="U1" s="72"/>
      <c r="V1" s="72"/>
      <c r="W1" s="72"/>
      <c r="X1" s="72"/>
      <c r="Y1" s="72"/>
      <c r="Z1" s="72" t="s">
        <v>130</v>
      </c>
      <c r="AA1" s="72"/>
      <c r="AB1" s="72"/>
      <c r="AC1" s="72"/>
    </row>
    <row r="2" spans="1:29" ht="89.25">
      <c r="A2" s="73"/>
      <c r="B2" s="73"/>
      <c r="C2" s="76" t="s">
        <v>28</v>
      </c>
      <c r="D2" s="12" t="s">
        <v>1</v>
      </c>
      <c r="E2" s="8"/>
      <c r="F2" s="12" t="s">
        <v>2</v>
      </c>
      <c r="G2" s="11"/>
      <c r="H2" s="14" t="s">
        <v>3</v>
      </c>
      <c r="I2" s="11"/>
      <c r="J2" s="14" t="s">
        <v>27</v>
      </c>
      <c r="K2" s="8"/>
      <c r="L2" s="12" t="s">
        <v>25</v>
      </c>
      <c r="M2" s="11"/>
      <c r="N2" s="14" t="s">
        <v>4</v>
      </c>
      <c r="O2" s="11"/>
      <c r="P2" s="14" t="s">
        <v>5</v>
      </c>
      <c r="Q2" s="11"/>
      <c r="R2" s="14" t="s">
        <v>6</v>
      </c>
      <c r="S2" s="11"/>
      <c r="T2" s="14" t="s">
        <v>7</v>
      </c>
      <c r="U2" s="8"/>
      <c r="V2" s="14" t="s">
        <v>8</v>
      </c>
      <c r="W2" s="17"/>
      <c r="X2" s="14" t="s">
        <v>9</v>
      </c>
      <c r="Y2" s="11"/>
      <c r="Z2" s="14" t="s">
        <v>10</v>
      </c>
      <c r="AA2" s="8"/>
      <c r="AB2" s="74" t="s">
        <v>26</v>
      </c>
      <c r="AC2" s="15"/>
    </row>
    <row r="3" spans="1:29" ht="15" customHeight="1">
      <c r="A3" s="4" t="s">
        <v>0</v>
      </c>
      <c r="B3" s="2" t="s">
        <v>11</v>
      </c>
      <c r="C3" s="77"/>
      <c r="D3" s="3" t="s">
        <v>13</v>
      </c>
      <c r="E3" s="10" t="s">
        <v>12</v>
      </c>
      <c r="F3" s="3" t="s">
        <v>14</v>
      </c>
      <c r="G3" s="10" t="s">
        <v>12</v>
      </c>
      <c r="H3" s="3" t="s">
        <v>15</v>
      </c>
      <c r="I3" s="10" t="s">
        <v>12</v>
      </c>
      <c r="J3" s="3" t="s">
        <v>16</v>
      </c>
      <c r="K3" s="10" t="s">
        <v>12</v>
      </c>
      <c r="L3" s="3" t="s">
        <v>17</v>
      </c>
      <c r="M3" s="10" t="s">
        <v>12</v>
      </c>
      <c r="N3" s="3" t="s">
        <v>18</v>
      </c>
      <c r="O3" s="10" t="s">
        <v>12</v>
      </c>
      <c r="P3" s="3" t="s">
        <v>19</v>
      </c>
      <c r="Q3" s="10" t="s">
        <v>12</v>
      </c>
      <c r="R3" s="3" t="s">
        <v>20</v>
      </c>
      <c r="S3" s="10" t="s">
        <v>12</v>
      </c>
      <c r="T3" s="3" t="s">
        <v>21</v>
      </c>
      <c r="U3" s="10" t="s">
        <v>12</v>
      </c>
      <c r="V3" s="3" t="s">
        <v>22</v>
      </c>
      <c r="W3" s="10" t="s">
        <v>12</v>
      </c>
      <c r="X3" s="3" t="s">
        <v>23</v>
      </c>
      <c r="Y3" s="10" t="s">
        <v>12</v>
      </c>
      <c r="Z3" s="3" t="s">
        <v>24</v>
      </c>
      <c r="AA3" s="10" t="s">
        <v>12</v>
      </c>
      <c r="AB3" s="75"/>
      <c r="AC3" s="16" t="s">
        <v>12</v>
      </c>
    </row>
    <row r="4" spans="1:29" ht="12.75">
      <c r="A4" s="50">
        <v>1</v>
      </c>
      <c r="B4" s="50" t="s">
        <v>29</v>
      </c>
      <c r="C4" s="51">
        <v>9479</v>
      </c>
      <c r="D4" s="56">
        <v>3834981</v>
      </c>
      <c r="E4" s="56">
        <f>D4/$C4</f>
        <v>404.5765376094525</v>
      </c>
      <c r="F4" s="56">
        <v>516</v>
      </c>
      <c r="G4" s="56">
        <f>F4/$C4</f>
        <v>0.0544361219537926</v>
      </c>
      <c r="H4" s="56">
        <v>501209</v>
      </c>
      <c r="I4" s="56">
        <f>H4/$C4</f>
        <v>52.87572528747758</v>
      </c>
      <c r="J4" s="56">
        <v>5967419</v>
      </c>
      <c r="K4" s="56">
        <f>J4/$C4</f>
        <v>629.5409853360059</v>
      </c>
      <c r="L4" s="56">
        <v>492113</v>
      </c>
      <c r="M4" s="56">
        <f>L4/$C4</f>
        <v>51.916130393501426</v>
      </c>
      <c r="N4" s="56">
        <v>326</v>
      </c>
      <c r="O4" s="56">
        <f>N4/$C4</f>
        <v>0.034391813482434856</v>
      </c>
      <c r="P4" s="56">
        <v>6184</v>
      </c>
      <c r="Q4" s="56">
        <f>P4/$C4</f>
        <v>0.6523894925625066</v>
      </c>
      <c r="R4" s="56">
        <v>20042</v>
      </c>
      <c r="S4" s="56">
        <f>R4/$C4</f>
        <v>2.1143580546471146</v>
      </c>
      <c r="T4" s="56">
        <v>558803</v>
      </c>
      <c r="U4" s="56">
        <f>T4/$C4</f>
        <v>58.95168266694799</v>
      </c>
      <c r="V4" s="56">
        <v>1791074</v>
      </c>
      <c r="W4" s="56">
        <f>V4/$C4</f>
        <v>188.95178816330838</v>
      </c>
      <c r="X4" s="56">
        <v>288159</v>
      </c>
      <c r="Y4" s="56">
        <f>X4/$C4</f>
        <v>30.399725709463024</v>
      </c>
      <c r="Z4" s="56">
        <v>175067</v>
      </c>
      <c r="AA4" s="56">
        <f>Z4/$C4</f>
        <v>18.468931321869395</v>
      </c>
      <c r="AB4" s="63">
        <f>D4+F4+H4+J4+L4+N4+P4+R4+T4+V4+X4+Z4</f>
        <v>13635893</v>
      </c>
      <c r="AC4" s="56">
        <f>AB4/$C4</f>
        <v>1438.537081970672</v>
      </c>
    </row>
    <row r="5" spans="1:29" ht="12.75">
      <c r="A5" s="5">
        <v>2</v>
      </c>
      <c r="B5" s="50" t="s">
        <v>30</v>
      </c>
      <c r="C5" s="51">
        <v>4303</v>
      </c>
      <c r="D5" s="57">
        <v>2769729</v>
      </c>
      <c r="E5" s="57">
        <f aca="true" t="shared" si="0" ref="E5:E70">D5/$C5</f>
        <v>643.6739484080874</v>
      </c>
      <c r="F5" s="57">
        <v>87532</v>
      </c>
      <c r="G5" s="57">
        <f aca="true" t="shared" si="1" ref="G5:G70">F5/$C5</f>
        <v>20.342086916105043</v>
      </c>
      <c r="H5" s="57">
        <v>271190</v>
      </c>
      <c r="I5" s="57">
        <f aca="true" t="shared" si="2" ref="I5:I70">H5/$C5</f>
        <v>63.023471996281664</v>
      </c>
      <c r="J5" s="57">
        <v>3295205</v>
      </c>
      <c r="K5" s="57">
        <f aca="true" t="shared" si="3" ref="K5:K70">J5/$C5</f>
        <v>765.7924703695096</v>
      </c>
      <c r="L5" s="57">
        <v>388219</v>
      </c>
      <c r="M5" s="57">
        <f aca="true" t="shared" si="4" ref="M5:M70">L5/$C5</f>
        <v>90.22054380664653</v>
      </c>
      <c r="N5" s="57">
        <v>0</v>
      </c>
      <c r="O5" s="57">
        <f aca="true" t="shared" si="5" ref="O5:O70">N5/$C5</f>
        <v>0</v>
      </c>
      <c r="P5" s="57">
        <v>16689</v>
      </c>
      <c r="Q5" s="57">
        <f aca="true" t="shared" si="6" ref="Q5:Q70">P5/$C5</f>
        <v>3.8784568905414827</v>
      </c>
      <c r="R5" s="57">
        <v>7019</v>
      </c>
      <c r="S5" s="57">
        <f aca="true" t="shared" si="7" ref="S5:S70">R5/$C5</f>
        <v>1.6311875435742504</v>
      </c>
      <c r="T5" s="57">
        <v>339920</v>
      </c>
      <c r="U5" s="57">
        <f aca="true" t="shared" si="8" ref="U5:U70">T5/$C5</f>
        <v>78.99604926795259</v>
      </c>
      <c r="V5" s="57">
        <v>1234504</v>
      </c>
      <c r="W5" s="57">
        <f aca="true" t="shared" si="9" ref="W5:W70">V5/$C5</f>
        <v>286.8937950267255</v>
      </c>
      <c r="X5" s="57">
        <v>25726</v>
      </c>
      <c r="Y5" s="57">
        <f aca="true" t="shared" si="10" ref="Y5:Y70">X5/$C5</f>
        <v>5.978619567743435</v>
      </c>
      <c r="Z5" s="57">
        <v>18530</v>
      </c>
      <c r="AA5" s="57">
        <f aca="true" t="shared" si="11" ref="AA5:AA70">Z5/$C5</f>
        <v>4.306297931675576</v>
      </c>
      <c r="AB5" s="64">
        <f aca="true" t="shared" si="12" ref="AB5:AB68">D5+F5+H5+J5+L5+N5+P5+R5+T5+V5+X5+Z5</f>
        <v>8454263</v>
      </c>
      <c r="AC5" s="57">
        <f aca="true" t="shared" si="13" ref="AC5:AC70">AB5/$C5</f>
        <v>1964.736927724843</v>
      </c>
    </row>
    <row r="6" spans="1:29" ht="12.75">
      <c r="A6" s="5">
        <v>3</v>
      </c>
      <c r="B6" s="50" t="s">
        <v>31</v>
      </c>
      <c r="C6" s="51">
        <v>18199</v>
      </c>
      <c r="D6" s="57">
        <v>14909201</v>
      </c>
      <c r="E6" s="57">
        <f t="shared" si="0"/>
        <v>819.2318808725754</v>
      </c>
      <c r="F6" s="57">
        <v>115904</v>
      </c>
      <c r="G6" s="57">
        <f t="shared" si="1"/>
        <v>6.368701577009726</v>
      </c>
      <c r="H6" s="57">
        <v>1203555</v>
      </c>
      <c r="I6" s="57">
        <f t="shared" si="2"/>
        <v>66.13302928732348</v>
      </c>
      <c r="J6" s="57">
        <v>11769598</v>
      </c>
      <c r="K6" s="57">
        <f t="shared" si="3"/>
        <v>646.7167426781691</v>
      </c>
      <c r="L6" s="57">
        <v>1246749</v>
      </c>
      <c r="M6" s="57">
        <f t="shared" si="4"/>
        <v>68.50645639870322</v>
      </c>
      <c r="N6" s="57">
        <v>1377</v>
      </c>
      <c r="O6" s="57">
        <f t="shared" si="5"/>
        <v>0.0756634979943953</v>
      </c>
      <c r="P6" s="57">
        <v>0</v>
      </c>
      <c r="Q6" s="57">
        <f t="shared" si="6"/>
        <v>0</v>
      </c>
      <c r="R6" s="57">
        <v>18500</v>
      </c>
      <c r="S6" s="57">
        <f t="shared" si="7"/>
        <v>1.0165393702950711</v>
      </c>
      <c r="T6" s="57">
        <v>736581</v>
      </c>
      <c r="U6" s="57">
        <f t="shared" si="8"/>
        <v>40.473707346557504</v>
      </c>
      <c r="V6" s="57">
        <v>6799767</v>
      </c>
      <c r="W6" s="57">
        <f t="shared" si="9"/>
        <v>373.63410077476783</v>
      </c>
      <c r="X6" s="57">
        <v>255845</v>
      </c>
      <c r="Y6" s="57">
        <f t="shared" si="10"/>
        <v>14.058190010440134</v>
      </c>
      <c r="Z6" s="57">
        <v>2251</v>
      </c>
      <c r="AA6" s="57">
        <f t="shared" si="11"/>
        <v>0.12368811473157866</v>
      </c>
      <c r="AB6" s="64">
        <f>D6+F6+H6+J6+L6+N6+P6+R6+T6+V6+X6+Z6</f>
        <v>37059328</v>
      </c>
      <c r="AC6" s="57">
        <f t="shared" si="13"/>
        <v>2036.3386999285674</v>
      </c>
    </row>
    <row r="7" spans="1:29" ht="12.75">
      <c r="A7" s="5">
        <v>4</v>
      </c>
      <c r="B7" s="50" t="s">
        <v>32</v>
      </c>
      <c r="C7" s="51">
        <v>4217</v>
      </c>
      <c r="D7" s="57">
        <v>2691856</v>
      </c>
      <c r="E7" s="57">
        <f t="shared" si="0"/>
        <v>638.3343609200854</v>
      </c>
      <c r="F7" s="57">
        <v>65970</v>
      </c>
      <c r="G7" s="57">
        <f t="shared" si="1"/>
        <v>15.643822622717572</v>
      </c>
      <c r="H7" s="57">
        <v>238754</v>
      </c>
      <c r="I7" s="57">
        <f t="shared" si="2"/>
        <v>56.61702632202988</v>
      </c>
      <c r="J7" s="57">
        <v>2695539</v>
      </c>
      <c r="K7" s="57">
        <f t="shared" si="3"/>
        <v>639.2077306141807</v>
      </c>
      <c r="L7" s="57">
        <v>281495</v>
      </c>
      <c r="M7" s="57">
        <f t="shared" si="4"/>
        <v>66.75243063789424</v>
      </c>
      <c r="N7" s="57">
        <v>0</v>
      </c>
      <c r="O7" s="57">
        <f t="shared" si="5"/>
        <v>0</v>
      </c>
      <c r="P7" s="57">
        <v>26056</v>
      </c>
      <c r="Q7" s="57">
        <f t="shared" si="6"/>
        <v>6.178800094854162</v>
      </c>
      <c r="R7" s="57">
        <v>5581</v>
      </c>
      <c r="S7" s="57">
        <f t="shared" si="7"/>
        <v>1.323452691486839</v>
      </c>
      <c r="T7" s="57">
        <v>156408</v>
      </c>
      <c r="U7" s="57">
        <f t="shared" si="8"/>
        <v>37.089874318235715</v>
      </c>
      <c r="V7" s="57">
        <v>2419746</v>
      </c>
      <c r="W7" s="57">
        <f t="shared" si="9"/>
        <v>573.8074460516955</v>
      </c>
      <c r="X7" s="57">
        <v>67744</v>
      </c>
      <c r="Y7" s="57">
        <f t="shared" si="10"/>
        <v>16.064500829973916</v>
      </c>
      <c r="Z7" s="57">
        <v>126546</v>
      </c>
      <c r="AA7" s="57">
        <f t="shared" si="11"/>
        <v>30.00853687455537</v>
      </c>
      <c r="AB7" s="64">
        <f t="shared" si="12"/>
        <v>8775695</v>
      </c>
      <c r="AC7" s="57">
        <f t="shared" si="13"/>
        <v>2081.0279819777093</v>
      </c>
    </row>
    <row r="8" spans="1:30" ht="12.75">
      <c r="A8" s="6">
        <v>5</v>
      </c>
      <c r="B8" s="18" t="s">
        <v>33</v>
      </c>
      <c r="C8" s="9">
        <v>6261</v>
      </c>
      <c r="D8" s="58">
        <v>3234641</v>
      </c>
      <c r="E8" s="58">
        <f t="shared" si="0"/>
        <v>516.6332854176649</v>
      </c>
      <c r="F8" s="58">
        <v>103444</v>
      </c>
      <c r="G8" s="58">
        <f t="shared" si="1"/>
        <v>16.52196134802747</v>
      </c>
      <c r="H8" s="58">
        <v>244299</v>
      </c>
      <c r="I8" s="58">
        <f t="shared" si="2"/>
        <v>39.01916626736943</v>
      </c>
      <c r="J8" s="58">
        <v>2976471</v>
      </c>
      <c r="K8" s="58">
        <f t="shared" si="3"/>
        <v>475.39865836128416</v>
      </c>
      <c r="L8" s="58">
        <v>339495</v>
      </c>
      <c r="M8" s="58">
        <f t="shared" si="4"/>
        <v>54.223766171538095</v>
      </c>
      <c r="N8" s="58">
        <v>0</v>
      </c>
      <c r="O8" s="58">
        <f t="shared" si="5"/>
        <v>0</v>
      </c>
      <c r="P8" s="58">
        <v>5871</v>
      </c>
      <c r="Q8" s="58">
        <f t="shared" si="6"/>
        <v>0.9377096310493531</v>
      </c>
      <c r="R8" s="58">
        <v>-62946</v>
      </c>
      <c r="S8" s="58">
        <f t="shared" si="7"/>
        <v>-10.053665548634404</v>
      </c>
      <c r="T8" s="58">
        <v>426154</v>
      </c>
      <c r="U8" s="58">
        <f t="shared" si="8"/>
        <v>68.06484587126657</v>
      </c>
      <c r="V8" s="58">
        <v>3466770</v>
      </c>
      <c r="W8" s="58">
        <f t="shared" si="9"/>
        <v>553.7086727359847</v>
      </c>
      <c r="X8" s="58">
        <v>73561</v>
      </c>
      <c r="Y8" s="58">
        <f t="shared" si="10"/>
        <v>11.749081616355214</v>
      </c>
      <c r="Z8" s="58">
        <v>56678</v>
      </c>
      <c r="AA8" s="58">
        <f t="shared" si="11"/>
        <v>9.052547516371186</v>
      </c>
      <c r="AB8" s="65">
        <f t="shared" si="12"/>
        <v>10864438</v>
      </c>
      <c r="AC8" s="58">
        <f t="shared" si="13"/>
        <v>1735.2560293882766</v>
      </c>
      <c r="AD8" s="23"/>
    </row>
    <row r="9" spans="1:29" ht="12.75">
      <c r="A9" s="7">
        <v>6</v>
      </c>
      <c r="B9" s="50" t="s">
        <v>34</v>
      </c>
      <c r="C9" s="51">
        <v>6106</v>
      </c>
      <c r="D9" s="56">
        <v>3860260</v>
      </c>
      <c r="E9" s="56">
        <f t="shared" si="0"/>
        <v>632.2076645922044</v>
      </c>
      <c r="F9" s="56">
        <v>34089</v>
      </c>
      <c r="G9" s="56">
        <f t="shared" si="1"/>
        <v>5.582869308876515</v>
      </c>
      <c r="H9" s="56">
        <v>304353</v>
      </c>
      <c r="I9" s="56">
        <f t="shared" si="2"/>
        <v>49.84490664919751</v>
      </c>
      <c r="J9" s="56">
        <v>3730103</v>
      </c>
      <c r="K9" s="56">
        <f t="shared" si="3"/>
        <v>610.8914182771044</v>
      </c>
      <c r="L9" s="56">
        <v>534468</v>
      </c>
      <c r="M9" s="56">
        <f t="shared" si="4"/>
        <v>87.53160825417622</v>
      </c>
      <c r="N9" s="56">
        <v>1071</v>
      </c>
      <c r="O9" s="56">
        <f t="shared" si="5"/>
        <v>0.17540124467736654</v>
      </c>
      <c r="P9" s="56">
        <v>28654</v>
      </c>
      <c r="Q9" s="56">
        <f t="shared" si="6"/>
        <v>4.692761218473633</v>
      </c>
      <c r="R9" s="56">
        <v>3763</v>
      </c>
      <c r="S9" s="56">
        <f t="shared" si="7"/>
        <v>0.6162790697674418</v>
      </c>
      <c r="T9" s="56">
        <v>0</v>
      </c>
      <c r="U9" s="56">
        <f t="shared" si="8"/>
        <v>0</v>
      </c>
      <c r="V9" s="56">
        <v>2493515</v>
      </c>
      <c r="W9" s="56">
        <f t="shared" si="9"/>
        <v>408.3712741565673</v>
      </c>
      <c r="X9" s="56">
        <v>66291</v>
      </c>
      <c r="Y9" s="56">
        <f t="shared" si="10"/>
        <v>10.856698329511955</v>
      </c>
      <c r="Z9" s="56">
        <v>60502</v>
      </c>
      <c r="AA9" s="56">
        <f t="shared" si="11"/>
        <v>9.908614477563052</v>
      </c>
      <c r="AB9" s="63">
        <f t="shared" si="12"/>
        <v>11117069</v>
      </c>
      <c r="AC9" s="56">
        <f t="shared" si="13"/>
        <v>1820.67949557812</v>
      </c>
    </row>
    <row r="10" spans="1:29" ht="12.75">
      <c r="A10" s="5">
        <v>7</v>
      </c>
      <c r="B10" s="50" t="s">
        <v>35</v>
      </c>
      <c r="C10" s="51">
        <v>2368</v>
      </c>
      <c r="D10" s="57">
        <v>1835697</v>
      </c>
      <c r="E10" s="57">
        <f t="shared" si="0"/>
        <v>775.2098817567568</v>
      </c>
      <c r="F10" s="57">
        <v>15277</v>
      </c>
      <c r="G10" s="57">
        <f t="shared" si="1"/>
        <v>6.4514358108108105</v>
      </c>
      <c r="H10" s="57">
        <v>175819</v>
      </c>
      <c r="I10" s="57">
        <f t="shared" si="2"/>
        <v>74.24788851351352</v>
      </c>
      <c r="J10" s="57">
        <v>2037200</v>
      </c>
      <c r="K10" s="57">
        <f t="shared" si="3"/>
        <v>860.3040540540541</v>
      </c>
      <c r="L10" s="57">
        <v>310014</v>
      </c>
      <c r="M10" s="57">
        <f t="shared" si="4"/>
        <v>130.91807432432432</v>
      </c>
      <c r="N10" s="57">
        <v>0</v>
      </c>
      <c r="O10" s="57">
        <f t="shared" si="5"/>
        <v>0</v>
      </c>
      <c r="P10" s="57">
        <v>0</v>
      </c>
      <c r="Q10" s="57">
        <f t="shared" si="6"/>
        <v>0</v>
      </c>
      <c r="R10" s="57">
        <v>46444</v>
      </c>
      <c r="S10" s="57">
        <f t="shared" si="7"/>
        <v>19.613175675675677</v>
      </c>
      <c r="T10" s="57">
        <v>143726</v>
      </c>
      <c r="U10" s="57">
        <f t="shared" si="8"/>
        <v>60.695101351351354</v>
      </c>
      <c r="V10" s="57">
        <v>1397595</v>
      </c>
      <c r="W10" s="57">
        <f t="shared" si="9"/>
        <v>590.2005912162163</v>
      </c>
      <c r="X10" s="57">
        <v>34051</v>
      </c>
      <c r="Y10" s="57">
        <f t="shared" si="10"/>
        <v>14.37964527027027</v>
      </c>
      <c r="Z10" s="57">
        <v>196345</v>
      </c>
      <c r="AA10" s="57">
        <f t="shared" si="11"/>
        <v>82.91596283783784</v>
      </c>
      <c r="AB10" s="64">
        <f t="shared" si="12"/>
        <v>6192168</v>
      </c>
      <c r="AC10" s="57">
        <f t="shared" si="13"/>
        <v>2614.935810810811</v>
      </c>
    </row>
    <row r="11" spans="1:29" ht="12.75">
      <c r="A11" s="5">
        <v>8</v>
      </c>
      <c r="B11" s="50" t="s">
        <v>36</v>
      </c>
      <c r="C11" s="51">
        <v>19393</v>
      </c>
      <c r="D11" s="57">
        <v>17040176</v>
      </c>
      <c r="E11" s="57">
        <f t="shared" si="0"/>
        <v>878.6766358995513</v>
      </c>
      <c r="F11" s="57">
        <v>162350</v>
      </c>
      <c r="G11" s="57">
        <f t="shared" si="1"/>
        <v>8.371577373279019</v>
      </c>
      <c r="H11" s="57">
        <v>1092537</v>
      </c>
      <c r="I11" s="57">
        <f t="shared" si="2"/>
        <v>56.33666786984995</v>
      </c>
      <c r="J11" s="57">
        <v>12579816</v>
      </c>
      <c r="K11" s="57">
        <f t="shared" si="3"/>
        <v>648.6781828494818</v>
      </c>
      <c r="L11" s="57">
        <v>1837141</v>
      </c>
      <c r="M11" s="57">
        <f t="shared" si="4"/>
        <v>94.73217140205229</v>
      </c>
      <c r="N11" s="57">
        <v>0</v>
      </c>
      <c r="O11" s="57">
        <f t="shared" si="5"/>
        <v>0</v>
      </c>
      <c r="P11" s="57">
        <v>21583</v>
      </c>
      <c r="Q11" s="57">
        <f t="shared" si="6"/>
        <v>1.1129273449182695</v>
      </c>
      <c r="R11" s="57">
        <v>27122</v>
      </c>
      <c r="S11" s="57">
        <f t="shared" si="7"/>
        <v>1.398545867065436</v>
      </c>
      <c r="T11" s="57">
        <v>525340</v>
      </c>
      <c r="U11" s="57">
        <f t="shared" si="8"/>
        <v>27.089155880987985</v>
      </c>
      <c r="V11" s="57">
        <v>2247760</v>
      </c>
      <c r="W11" s="57">
        <f t="shared" si="9"/>
        <v>115.90573918424174</v>
      </c>
      <c r="X11" s="57">
        <v>340276</v>
      </c>
      <c r="Y11" s="57">
        <f t="shared" si="10"/>
        <v>17.5463311504151</v>
      </c>
      <c r="Z11" s="57">
        <v>14500</v>
      </c>
      <c r="AA11" s="57">
        <f t="shared" si="11"/>
        <v>0.747692466353839</v>
      </c>
      <c r="AB11" s="64">
        <f t="shared" si="12"/>
        <v>35888601</v>
      </c>
      <c r="AC11" s="57">
        <f t="shared" si="13"/>
        <v>1850.5956272881967</v>
      </c>
    </row>
    <row r="12" spans="1:29" ht="12.75">
      <c r="A12" s="5">
        <v>9</v>
      </c>
      <c r="B12" s="50" t="s">
        <v>37</v>
      </c>
      <c r="C12" s="51">
        <v>43019</v>
      </c>
      <c r="D12" s="57">
        <v>28976511</v>
      </c>
      <c r="E12" s="57">
        <f t="shared" si="0"/>
        <v>673.5747227969036</v>
      </c>
      <c r="F12" s="57">
        <v>0</v>
      </c>
      <c r="G12" s="57">
        <f t="shared" si="1"/>
        <v>0</v>
      </c>
      <c r="H12" s="57">
        <v>2671838</v>
      </c>
      <c r="I12" s="57">
        <f t="shared" si="2"/>
        <v>62.10832422882912</v>
      </c>
      <c r="J12" s="57">
        <v>31376201</v>
      </c>
      <c r="K12" s="57">
        <f t="shared" si="3"/>
        <v>729.3568190799414</v>
      </c>
      <c r="L12" s="57">
        <v>4056572</v>
      </c>
      <c r="M12" s="57">
        <f t="shared" si="4"/>
        <v>94.29721750854274</v>
      </c>
      <c r="N12" s="57">
        <v>0</v>
      </c>
      <c r="O12" s="57">
        <f t="shared" si="5"/>
        <v>0</v>
      </c>
      <c r="P12" s="57">
        <v>215418</v>
      </c>
      <c r="Q12" s="57">
        <f t="shared" si="6"/>
        <v>5.007508310281503</v>
      </c>
      <c r="R12" s="57">
        <v>264697</v>
      </c>
      <c r="S12" s="57">
        <f t="shared" si="7"/>
        <v>6.153025407378135</v>
      </c>
      <c r="T12" s="57">
        <v>1713226</v>
      </c>
      <c r="U12" s="57">
        <f t="shared" si="8"/>
        <v>39.82486808154536</v>
      </c>
      <c r="V12" s="57">
        <v>13284839</v>
      </c>
      <c r="W12" s="57">
        <f t="shared" si="9"/>
        <v>308.8132918012971</v>
      </c>
      <c r="X12" s="57">
        <v>1142035</v>
      </c>
      <c r="Y12" s="57">
        <f t="shared" si="10"/>
        <v>26.547223319928403</v>
      </c>
      <c r="Z12" s="57">
        <v>660875</v>
      </c>
      <c r="AA12" s="57">
        <f t="shared" si="11"/>
        <v>15.362398010181547</v>
      </c>
      <c r="AB12" s="64">
        <f t="shared" si="12"/>
        <v>84362212</v>
      </c>
      <c r="AC12" s="57">
        <f t="shared" si="13"/>
        <v>1961.0453985448291</v>
      </c>
    </row>
    <row r="13" spans="1:29" ht="12.75">
      <c r="A13" s="6">
        <v>10</v>
      </c>
      <c r="B13" s="18" t="s">
        <v>38</v>
      </c>
      <c r="C13" s="9">
        <v>32247</v>
      </c>
      <c r="D13" s="58">
        <v>13057749</v>
      </c>
      <c r="E13" s="58">
        <f t="shared" si="0"/>
        <v>404.92910968462184</v>
      </c>
      <c r="F13" s="58">
        <v>15080</v>
      </c>
      <c r="G13" s="58">
        <f t="shared" si="1"/>
        <v>0.4676404006574255</v>
      </c>
      <c r="H13" s="58">
        <v>2039795</v>
      </c>
      <c r="I13" s="58">
        <f t="shared" si="2"/>
        <v>63.25534158216268</v>
      </c>
      <c r="J13" s="58">
        <v>23342242</v>
      </c>
      <c r="K13" s="58">
        <f t="shared" si="3"/>
        <v>723.8577852203306</v>
      </c>
      <c r="L13" s="58">
        <v>2504365</v>
      </c>
      <c r="M13" s="58">
        <f t="shared" si="4"/>
        <v>77.66195304989611</v>
      </c>
      <c r="N13" s="58">
        <v>1248</v>
      </c>
      <c r="O13" s="58">
        <f t="shared" si="5"/>
        <v>0.03870127453716625</v>
      </c>
      <c r="P13" s="58">
        <v>164251</v>
      </c>
      <c r="Q13" s="58">
        <f t="shared" si="6"/>
        <v>5.0935280801314855</v>
      </c>
      <c r="R13" s="58">
        <v>117718</v>
      </c>
      <c r="S13" s="58">
        <f t="shared" si="7"/>
        <v>3.6505101249728655</v>
      </c>
      <c r="T13" s="58">
        <v>3039859</v>
      </c>
      <c r="U13" s="58">
        <f t="shared" si="8"/>
        <v>94.26796291127857</v>
      </c>
      <c r="V13" s="58">
        <v>5676659</v>
      </c>
      <c r="W13" s="58">
        <f t="shared" si="9"/>
        <v>176.0368096257016</v>
      </c>
      <c r="X13" s="58">
        <v>510262</v>
      </c>
      <c r="Y13" s="58">
        <f t="shared" si="10"/>
        <v>15.823549477470772</v>
      </c>
      <c r="Z13" s="58">
        <v>88729</v>
      </c>
      <c r="AA13" s="58">
        <f t="shared" si="11"/>
        <v>2.7515427791732563</v>
      </c>
      <c r="AB13" s="65">
        <f t="shared" si="12"/>
        <v>50557957</v>
      </c>
      <c r="AC13" s="58">
        <f t="shared" si="13"/>
        <v>1567.8344342109344</v>
      </c>
    </row>
    <row r="14" spans="1:29" ht="12.75">
      <c r="A14" s="5">
        <v>11</v>
      </c>
      <c r="B14" s="50" t="s">
        <v>39</v>
      </c>
      <c r="C14" s="51">
        <v>1818</v>
      </c>
      <c r="D14" s="57">
        <v>1005545</v>
      </c>
      <c r="E14" s="57">
        <f t="shared" si="0"/>
        <v>553.1050605060506</v>
      </c>
      <c r="F14" s="57">
        <v>12563</v>
      </c>
      <c r="G14" s="57">
        <f t="shared" si="1"/>
        <v>6.910341034103411</v>
      </c>
      <c r="H14" s="57">
        <v>104250</v>
      </c>
      <c r="I14" s="57">
        <f t="shared" si="2"/>
        <v>57.34323432343234</v>
      </c>
      <c r="J14" s="57">
        <v>1205162</v>
      </c>
      <c r="K14" s="57">
        <f t="shared" si="3"/>
        <v>662.9053905390539</v>
      </c>
      <c r="L14" s="57">
        <v>164487</v>
      </c>
      <c r="M14" s="57">
        <f t="shared" si="4"/>
        <v>90.47689768976898</v>
      </c>
      <c r="N14" s="57">
        <v>0</v>
      </c>
      <c r="O14" s="57">
        <f t="shared" si="5"/>
        <v>0</v>
      </c>
      <c r="P14" s="57">
        <v>0</v>
      </c>
      <c r="Q14" s="57">
        <f t="shared" si="6"/>
        <v>0</v>
      </c>
      <c r="R14" s="57">
        <v>3975</v>
      </c>
      <c r="S14" s="57">
        <f t="shared" si="7"/>
        <v>2.1864686468646863</v>
      </c>
      <c r="T14" s="57">
        <v>47985</v>
      </c>
      <c r="U14" s="57">
        <f t="shared" si="8"/>
        <v>26.394389438943893</v>
      </c>
      <c r="V14" s="57">
        <v>750458</v>
      </c>
      <c r="W14" s="57">
        <f t="shared" si="9"/>
        <v>412.7931793179318</v>
      </c>
      <c r="X14" s="57">
        <v>21983</v>
      </c>
      <c r="Y14" s="57">
        <f t="shared" si="10"/>
        <v>12.091859185918592</v>
      </c>
      <c r="Z14" s="57">
        <v>14850</v>
      </c>
      <c r="AA14" s="57">
        <f t="shared" si="11"/>
        <v>8.168316831683168</v>
      </c>
      <c r="AB14" s="64">
        <f t="shared" si="12"/>
        <v>3331258</v>
      </c>
      <c r="AC14" s="57">
        <f t="shared" si="13"/>
        <v>1832.3751375137513</v>
      </c>
    </row>
    <row r="15" spans="1:29" ht="12.75">
      <c r="A15" s="5">
        <v>12</v>
      </c>
      <c r="B15" s="50" t="s">
        <v>40</v>
      </c>
      <c r="C15" s="51">
        <v>1530</v>
      </c>
      <c r="D15" s="57">
        <v>1258224</v>
      </c>
      <c r="E15" s="57">
        <f t="shared" si="0"/>
        <v>822.3686274509804</v>
      </c>
      <c r="F15" s="57">
        <v>36086</v>
      </c>
      <c r="G15" s="57">
        <f t="shared" si="1"/>
        <v>23.58562091503268</v>
      </c>
      <c r="H15" s="57">
        <v>91634</v>
      </c>
      <c r="I15" s="57">
        <f t="shared" si="2"/>
        <v>59.89150326797385</v>
      </c>
      <c r="J15" s="57">
        <v>1296719</v>
      </c>
      <c r="K15" s="57">
        <f t="shared" si="3"/>
        <v>847.5287581699347</v>
      </c>
      <c r="L15" s="57">
        <v>156509</v>
      </c>
      <c r="M15" s="57">
        <f t="shared" si="4"/>
        <v>102.29346405228758</v>
      </c>
      <c r="N15" s="57">
        <v>0</v>
      </c>
      <c r="O15" s="57">
        <f t="shared" si="5"/>
        <v>0</v>
      </c>
      <c r="P15" s="57">
        <v>0</v>
      </c>
      <c r="Q15" s="57">
        <f t="shared" si="6"/>
        <v>0</v>
      </c>
      <c r="R15" s="57">
        <v>0</v>
      </c>
      <c r="S15" s="57">
        <f t="shared" si="7"/>
        <v>0</v>
      </c>
      <c r="T15" s="57">
        <v>87179</v>
      </c>
      <c r="U15" s="57">
        <f t="shared" si="8"/>
        <v>56.979738562091505</v>
      </c>
      <c r="V15" s="57">
        <v>1022315</v>
      </c>
      <c r="W15" s="57">
        <f t="shared" si="9"/>
        <v>668.1797385620915</v>
      </c>
      <c r="X15" s="57">
        <v>48689</v>
      </c>
      <c r="Y15" s="57">
        <f t="shared" si="10"/>
        <v>31.822875816993463</v>
      </c>
      <c r="Z15" s="57">
        <v>22745</v>
      </c>
      <c r="AA15" s="57">
        <f t="shared" si="11"/>
        <v>14.866013071895425</v>
      </c>
      <c r="AB15" s="64">
        <f t="shared" si="12"/>
        <v>4020100</v>
      </c>
      <c r="AC15" s="57">
        <f t="shared" si="13"/>
        <v>2627.516339869281</v>
      </c>
    </row>
    <row r="16" spans="1:29" ht="12.75">
      <c r="A16" s="5">
        <v>13</v>
      </c>
      <c r="B16" s="50" t="s">
        <v>41</v>
      </c>
      <c r="C16" s="51">
        <v>1783</v>
      </c>
      <c r="D16" s="57">
        <v>1187706</v>
      </c>
      <c r="E16" s="57">
        <f t="shared" si="0"/>
        <v>666.1278743690409</v>
      </c>
      <c r="F16" s="57">
        <v>16658</v>
      </c>
      <c r="G16" s="57">
        <f t="shared" si="1"/>
        <v>9.342680874929894</v>
      </c>
      <c r="H16" s="57">
        <v>84822</v>
      </c>
      <c r="I16" s="57">
        <f t="shared" si="2"/>
        <v>47.57263039820527</v>
      </c>
      <c r="J16" s="57">
        <v>1068878</v>
      </c>
      <c r="K16" s="57">
        <f t="shared" si="3"/>
        <v>599.4828939988782</v>
      </c>
      <c r="L16" s="57">
        <v>117459</v>
      </c>
      <c r="M16" s="57">
        <f t="shared" si="4"/>
        <v>65.8771733034212</v>
      </c>
      <c r="N16" s="57">
        <v>0</v>
      </c>
      <c r="O16" s="57">
        <f t="shared" si="5"/>
        <v>0</v>
      </c>
      <c r="P16" s="57">
        <v>16036</v>
      </c>
      <c r="Q16" s="57">
        <f t="shared" si="6"/>
        <v>8.99383062254627</v>
      </c>
      <c r="R16" s="57">
        <v>928</v>
      </c>
      <c r="S16" s="57">
        <f t="shared" si="7"/>
        <v>0.5204711160964667</v>
      </c>
      <c r="T16" s="57">
        <v>71077</v>
      </c>
      <c r="U16" s="57">
        <f t="shared" si="8"/>
        <v>39.86371284352215</v>
      </c>
      <c r="V16" s="57">
        <v>1120268</v>
      </c>
      <c r="W16" s="57">
        <f t="shared" si="9"/>
        <v>628.3051037577118</v>
      </c>
      <c r="X16" s="57">
        <v>7380</v>
      </c>
      <c r="Y16" s="57">
        <f t="shared" si="10"/>
        <v>4.139091418956815</v>
      </c>
      <c r="Z16" s="57">
        <v>53078</v>
      </c>
      <c r="AA16" s="57">
        <f t="shared" si="11"/>
        <v>29.768928771733034</v>
      </c>
      <c r="AB16" s="64">
        <f t="shared" si="12"/>
        <v>3744290</v>
      </c>
      <c r="AC16" s="57">
        <f t="shared" si="13"/>
        <v>2099.994391475042</v>
      </c>
    </row>
    <row r="17" spans="1:29" ht="12.75">
      <c r="A17" s="5">
        <v>14</v>
      </c>
      <c r="B17" s="50" t="s">
        <v>42</v>
      </c>
      <c r="C17" s="51">
        <v>2579</v>
      </c>
      <c r="D17" s="57">
        <v>1702255</v>
      </c>
      <c r="E17" s="57">
        <f t="shared" si="0"/>
        <v>660.0445909267157</v>
      </c>
      <c r="F17" s="57">
        <v>336</v>
      </c>
      <c r="G17" s="57">
        <f t="shared" si="1"/>
        <v>0.130283055447848</v>
      </c>
      <c r="H17" s="57">
        <v>152100</v>
      </c>
      <c r="I17" s="57">
        <f t="shared" si="2"/>
        <v>58.976347421481194</v>
      </c>
      <c r="J17" s="57">
        <v>2015119</v>
      </c>
      <c r="K17" s="57">
        <f t="shared" si="3"/>
        <v>781.3567274137263</v>
      </c>
      <c r="L17" s="57">
        <v>19970</v>
      </c>
      <c r="M17" s="57">
        <f t="shared" si="4"/>
        <v>7.7433113609926325</v>
      </c>
      <c r="N17" s="57">
        <v>0</v>
      </c>
      <c r="O17" s="57">
        <f t="shared" si="5"/>
        <v>0</v>
      </c>
      <c r="P17" s="57">
        <v>0</v>
      </c>
      <c r="Q17" s="57">
        <f t="shared" si="6"/>
        <v>0</v>
      </c>
      <c r="R17" s="57">
        <v>28722</v>
      </c>
      <c r="S17" s="57">
        <f t="shared" si="7"/>
        <v>11.136874757658006</v>
      </c>
      <c r="T17" s="57">
        <v>64710</v>
      </c>
      <c r="U17" s="57">
        <f t="shared" si="8"/>
        <v>25.091120589375727</v>
      </c>
      <c r="V17" s="57">
        <v>986064</v>
      </c>
      <c r="W17" s="57">
        <f t="shared" si="9"/>
        <v>382.34354400930596</v>
      </c>
      <c r="X17" s="57">
        <v>39921</v>
      </c>
      <c r="Y17" s="57">
        <f t="shared" si="10"/>
        <v>15.479255525397441</v>
      </c>
      <c r="Z17" s="57">
        <v>85567</v>
      </c>
      <c r="AA17" s="57">
        <f t="shared" si="11"/>
        <v>33.178363706863124</v>
      </c>
      <c r="AB17" s="64">
        <f t="shared" si="12"/>
        <v>5094764</v>
      </c>
      <c r="AC17" s="57">
        <f t="shared" si="13"/>
        <v>1975.480418766964</v>
      </c>
    </row>
    <row r="18" spans="1:29" ht="12.75">
      <c r="A18" s="6">
        <v>15</v>
      </c>
      <c r="B18" s="18" t="s">
        <v>43</v>
      </c>
      <c r="C18" s="9">
        <v>4042</v>
      </c>
      <c r="D18" s="58">
        <v>4017621</v>
      </c>
      <c r="E18" s="58">
        <f t="shared" si="0"/>
        <v>993.9685799109352</v>
      </c>
      <c r="F18" s="58">
        <v>64888</v>
      </c>
      <c r="G18" s="58">
        <f t="shared" si="1"/>
        <v>16.053438891637803</v>
      </c>
      <c r="H18" s="58">
        <v>212861</v>
      </c>
      <c r="I18" s="58">
        <f t="shared" si="2"/>
        <v>52.66229589312222</v>
      </c>
      <c r="J18" s="58">
        <v>2593234</v>
      </c>
      <c r="K18" s="58">
        <f t="shared" si="3"/>
        <v>641.5719940623454</v>
      </c>
      <c r="L18" s="58">
        <v>216485</v>
      </c>
      <c r="M18" s="58">
        <f t="shared" si="4"/>
        <v>53.55888174171202</v>
      </c>
      <c r="N18" s="58">
        <v>0</v>
      </c>
      <c r="O18" s="58">
        <f t="shared" si="5"/>
        <v>0</v>
      </c>
      <c r="P18" s="58">
        <v>99330</v>
      </c>
      <c r="Q18" s="58">
        <f t="shared" si="6"/>
        <v>24.574468085106382</v>
      </c>
      <c r="R18" s="58">
        <v>39954</v>
      </c>
      <c r="S18" s="58">
        <f t="shared" si="7"/>
        <v>9.884710539336963</v>
      </c>
      <c r="T18" s="58">
        <v>268938</v>
      </c>
      <c r="U18" s="58">
        <f t="shared" si="8"/>
        <v>66.53587333003463</v>
      </c>
      <c r="V18" s="58">
        <v>174606</v>
      </c>
      <c r="W18" s="58">
        <f t="shared" si="9"/>
        <v>43.19792182088075</v>
      </c>
      <c r="X18" s="58">
        <v>50796</v>
      </c>
      <c r="Y18" s="58">
        <f t="shared" si="10"/>
        <v>12.567046016823355</v>
      </c>
      <c r="Z18" s="58">
        <v>19506</v>
      </c>
      <c r="AA18" s="58">
        <f t="shared" si="11"/>
        <v>4.825828797624938</v>
      </c>
      <c r="AB18" s="65">
        <f t="shared" si="12"/>
        <v>7758219</v>
      </c>
      <c r="AC18" s="58">
        <f t="shared" si="13"/>
        <v>1919.4010390895596</v>
      </c>
    </row>
    <row r="19" spans="1:29" ht="12.75">
      <c r="A19" s="5">
        <v>16</v>
      </c>
      <c r="B19" s="50" t="s">
        <v>44</v>
      </c>
      <c r="C19" s="51">
        <v>4965</v>
      </c>
      <c r="D19" s="57">
        <v>5963203</v>
      </c>
      <c r="E19" s="57">
        <f t="shared" si="0"/>
        <v>1201.047935548842</v>
      </c>
      <c r="F19" s="57">
        <v>85484</v>
      </c>
      <c r="G19" s="57">
        <f t="shared" si="1"/>
        <v>17.21732124874119</v>
      </c>
      <c r="H19" s="57">
        <v>379526</v>
      </c>
      <c r="I19" s="57">
        <f t="shared" si="2"/>
        <v>76.44028197381672</v>
      </c>
      <c r="J19" s="57">
        <v>3627626</v>
      </c>
      <c r="K19" s="57">
        <f t="shared" si="3"/>
        <v>730.6396777442095</v>
      </c>
      <c r="L19" s="57">
        <v>594677</v>
      </c>
      <c r="M19" s="57">
        <f t="shared" si="4"/>
        <v>119.77381671701913</v>
      </c>
      <c r="N19" s="57">
        <v>2027</v>
      </c>
      <c r="O19" s="57">
        <f t="shared" si="5"/>
        <v>0.408257804632427</v>
      </c>
      <c r="P19" s="57">
        <v>169624</v>
      </c>
      <c r="Q19" s="57">
        <f t="shared" si="6"/>
        <v>34.16394763343404</v>
      </c>
      <c r="R19" s="57">
        <v>26770</v>
      </c>
      <c r="S19" s="57">
        <f t="shared" si="7"/>
        <v>5.391742195367573</v>
      </c>
      <c r="T19" s="57">
        <v>68722</v>
      </c>
      <c r="U19" s="57">
        <f t="shared" si="8"/>
        <v>13.841289023162135</v>
      </c>
      <c r="V19" s="57">
        <v>1701247</v>
      </c>
      <c r="W19" s="57">
        <f t="shared" si="9"/>
        <v>342.6479355488419</v>
      </c>
      <c r="X19" s="57">
        <v>168052</v>
      </c>
      <c r="Y19" s="57">
        <f t="shared" si="10"/>
        <v>33.84733131923464</v>
      </c>
      <c r="Z19" s="57">
        <v>8474</v>
      </c>
      <c r="AA19" s="57">
        <f t="shared" si="11"/>
        <v>1.7067472306143001</v>
      </c>
      <c r="AB19" s="64">
        <f t="shared" si="12"/>
        <v>12795432</v>
      </c>
      <c r="AC19" s="57">
        <f t="shared" si="13"/>
        <v>2577.1262839879155</v>
      </c>
    </row>
    <row r="20" spans="1:29" ht="12.75">
      <c r="A20" s="5">
        <v>17</v>
      </c>
      <c r="B20" s="50" t="s">
        <v>45</v>
      </c>
      <c r="C20" s="51">
        <v>49197</v>
      </c>
      <c r="D20" s="57">
        <v>27490034</v>
      </c>
      <c r="E20" s="57">
        <f t="shared" si="0"/>
        <v>558.7746000772405</v>
      </c>
      <c r="F20" s="57">
        <v>11500</v>
      </c>
      <c r="G20" s="57">
        <f t="shared" si="1"/>
        <v>0.2337540906965872</v>
      </c>
      <c r="H20" s="57">
        <v>2799407</v>
      </c>
      <c r="I20" s="57">
        <f t="shared" si="2"/>
        <v>56.90198589344879</v>
      </c>
      <c r="J20" s="57">
        <v>32887089</v>
      </c>
      <c r="K20" s="57">
        <f t="shared" si="3"/>
        <v>668.4775291176292</v>
      </c>
      <c r="L20" s="57">
        <v>2450920</v>
      </c>
      <c r="M20" s="57">
        <f t="shared" si="4"/>
        <v>49.81848486696343</v>
      </c>
      <c r="N20" s="57">
        <v>0</v>
      </c>
      <c r="O20" s="57">
        <f t="shared" si="5"/>
        <v>0</v>
      </c>
      <c r="P20" s="57">
        <v>484096</v>
      </c>
      <c r="Q20" s="57">
        <f t="shared" si="6"/>
        <v>9.83994959042218</v>
      </c>
      <c r="R20" s="57">
        <v>479670</v>
      </c>
      <c r="S20" s="57">
        <f t="shared" si="7"/>
        <v>9.749984755167999</v>
      </c>
      <c r="T20" s="57">
        <v>1727888</v>
      </c>
      <c r="U20" s="57">
        <f t="shared" si="8"/>
        <v>35.121816370916925</v>
      </c>
      <c r="V20" s="57">
        <v>31605150</v>
      </c>
      <c r="W20" s="57">
        <f t="shared" si="9"/>
        <v>642.4202695286298</v>
      </c>
      <c r="X20" s="57">
        <v>878761</v>
      </c>
      <c r="Y20" s="57">
        <f t="shared" si="10"/>
        <v>17.862085086489014</v>
      </c>
      <c r="Z20" s="57">
        <v>574606</v>
      </c>
      <c r="AA20" s="57">
        <f t="shared" si="11"/>
        <v>11.679695916417668</v>
      </c>
      <c r="AB20" s="64">
        <f t="shared" si="12"/>
        <v>101389121</v>
      </c>
      <c r="AC20" s="57">
        <f t="shared" si="13"/>
        <v>2060.880155294022</v>
      </c>
    </row>
    <row r="21" spans="1:29" ht="12.75">
      <c r="A21" s="5">
        <v>18</v>
      </c>
      <c r="B21" s="50" t="s">
        <v>46</v>
      </c>
      <c r="C21" s="51">
        <v>1499</v>
      </c>
      <c r="D21" s="57">
        <v>489469</v>
      </c>
      <c r="E21" s="57">
        <f t="shared" si="0"/>
        <v>326.53035356904604</v>
      </c>
      <c r="F21" s="57">
        <v>18232</v>
      </c>
      <c r="G21" s="57">
        <f t="shared" si="1"/>
        <v>12.162775183455636</v>
      </c>
      <c r="H21" s="57">
        <v>92703</v>
      </c>
      <c r="I21" s="57">
        <f t="shared" si="2"/>
        <v>61.84322881921281</v>
      </c>
      <c r="J21" s="57">
        <v>1228596</v>
      </c>
      <c r="K21" s="57">
        <f t="shared" si="3"/>
        <v>819.6104069379586</v>
      </c>
      <c r="L21" s="57">
        <v>-15</v>
      </c>
      <c r="M21" s="57">
        <f t="shared" si="4"/>
        <v>-0.01000667111407605</v>
      </c>
      <c r="N21" s="57">
        <v>0</v>
      </c>
      <c r="O21" s="57">
        <f t="shared" si="5"/>
        <v>0</v>
      </c>
      <c r="P21" s="57">
        <v>0</v>
      </c>
      <c r="Q21" s="57">
        <f t="shared" si="6"/>
        <v>0</v>
      </c>
      <c r="R21" s="57">
        <v>25925</v>
      </c>
      <c r="S21" s="57">
        <f t="shared" si="7"/>
        <v>17.29486324216144</v>
      </c>
      <c r="T21" s="57">
        <v>109720</v>
      </c>
      <c r="U21" s="57">
        <f t="shared" si="8"/>
        <v>73.19546364242828</v>
      </c>
      <c r="V21" s="57">
        <v>225498</v>
      </c>
      <c r="W21" s="57">
        <f t="shared" si="9"/>
        <v>150.43228819212808</v>
      </c>
      <c r="X21" s="57">
        <v>0</v>
      </c>
      <c r="Y21" s="57">
        <f t="shared" si="10"/>
        <v>0</v>
      </c>
      <c r="Z21" s="57">
        <v>23002</v>
      </c>
      <c r="AA21" s="57">
        <f t="shared" si="11"/>
        <v>15.344896597731822</v>
      </c>
      <c r="AB21" s="64">
        <f t="shared" si="12"/>
        <v>2213130</v>
      </c>
      <c r="AC21" s="57">
        <f t="shared" si="13"/>
        <v>1476.4042695130088</v>
      </c>
    </row>
    <row r="22" spans="1:29" ht="12.75">
      <c r="A22" s="5">
        <v>19</v>
      </c>
      <c r="B22" s="50" t="s">
        <v>47</v>
      </c>
      <c r="C22" s="51">
        <v>2356</v>
      </c>
      <c r="D22" s="57">
        <v>1332834</v>
      </c>
      <c r="E22" s="57">
        <f t="shared" si="0"/>
        <v>565.7190152801359</v>
      </c>
      <c r="F22" s="57">
        <v>39026</v>
      </c>
      <c r="G22" s="57">
        <f t="shared" si="1"/>
        <v>16.56451612903226</v>
      </c>
      <c r="H22" s="57">
        <v>159998</v>
      </c>
      <c r="I22" s="57">
        <f t="shared" si="2"/>
        <v>67.91086587436332</v>
      </c>
      <c r="J22" s="57">
        <v>1602925</v>
      </c>
      <c r="K22" s="57">
        <f t="shared" si="3"/>
        <v>680.3586587436333</v>
      </c>
      <c r="L22" s="57">
        <v>203867</v>
      </c>
      <c r="M22" s="57">
        <f t="shared" si="4"/>
        <v>86.53098471986418</v>
      </c>
      <c r="N22" s="57">
        <v>0</v>
      </c>
      <c r="O22" s="57">
        <f t="shared" si="5"/>
        <v>0</v>
      </c>
      <c r="P22" s="57">
        <v>0</v>
      </c>
      <c r="Q22" s="57">
        <f t="shared" si="6"/>
        <v>0</v>
      </c>
      <c r="R22" s="57">
        <v>0</v>
      </c>
      <c r="S22" s="57">
        <f t="shared" si="7"/>
        <v>0</v>
      </c>
      <c r="T22" s="57">
        <v>144027</v>
      </c>
      <c r="U22" s="57">
        <f t="shared" si="8"/>
        <v>61.13200339558574</v>
      </c>
      <c r="V22" s="57">
        <v>774421</v>
      </c>
      <c r="W22" s="57">
        <f t="shared" si="9"/>
        <v>328.7016129032258</v>
      </c>
      <c r="X22" s="57">
        <v>10742</v>
      </c>
      <c r="Y22" s="57">
        <f t="shared" si="10"/>
        <v>4.5594227504244484</v>
      </c>
      <c r="Z22" s="57">
        <v>67665</v>
      </c>
      <c r="AA22" s="57">
        <f t="shared" si="11"/>
        <v>28.720288624787777</v>
      </c>
      <c r="AB22" s="64">
        <f t="shared" si="12"/>
        <v>4335505</v>
      </c>
      <c r="AC22" s="57">
        <f t="shared" si="13"/>
        <v>1840.1973684210527</v>
      </c>
    </row>
    <row r="23" spans="1:29" ht="12.75">
      <c r="A23" s="6">
        <v>20</v>
      </c>
      <c r="B23" s="18" t="s">
        <v>48</v>
      </c>
      <c r="C23" s="9">
        <v>6173</v>
      </c>
      <c r="D23" s="58">
        <v>4358926</v>
      </c>
      <c r="E23" s="58">
        <f t="shared" si="0"/>
        <v>706.1276526810303</v>
      </c>
      <c r="F23" s="58">
        <v>36196</v>
      </c>
      <c r="G23" s="58">
        <f t="shared" si="1"/>
        <v>5.863599546411793</v>
      </c>
      <c r="H23" s="58">
        <v>338825</v>
      </c>
      <c r="I23" s="58">
        <f t="shared" si="2"/>
        <v>54.88822290620444</v>
      </c>
      <c r="J23" s="58">
        <v>4085715</v>
      </c>
      <c r="K23" s="58">
        <f t="shared" si="3"/>
        <v>661.8686214158432</v>
      </c>
      <c r="L23" s="58">
        <v>391547</v>
      </c>
      <c r="M23" s="58">
        <f t="shared" si="4"/>
        <v>63.42896484691398</v>
      </c>
      <c r="N23" s="58">
        <v>2828</v>
      </c>
      <c r="O23" s="58">
        <f t="shared" si="5"/>
        <v>0.4581240887736919</v>
      </c>
      <c r="P23" s="58">
        <v>0</v>
      </c>
      <c r="Q23" s="58">
        <f t="shared" si="6"/>
        <v>0</v>
      </c>
      <c r="R23" s="58">
        <v>34368</v>
      </c>
      <c r="S23" s="58">
        <f t="shared" si="7"/>
        <v>5.567471245747611</v>
      </c>
      <c r="T23" s="58">
        <v>542915</v>
      </c>
      <c r="U23" s="58">
        <f t="shared" si="8"/>
        <v>87.94994330147416</v>
      </c>
      <c r="V23" s="58">
        <v>2660547</v>
      </c>
      <c r="W23" s="58">
        <f t="shared" si="9"/>
        <v>430.99740806739027</v>
      </c>
      <c r="X23" s="58">
        <v>85830</v>
      </c>
      <c r="Y23" s="58">
        <f t="shared" si="10"/>
        <v>13.90409849343917</v>
      </c>
      <c r="Z23" s="58">
        <v>52217</v>
      </c>
      <c r="AA23" s="58">
        <f t="shared" si="11"/>
        <v>8.458934067714239</v>
      </c>
      <c r="AB23" s="65">
        <f t="shared" si="12"/>
        <v>12589914</v>
      </c>
      <c r="AC23" s="58">
        <f t="shared" si="13"/>
        <v>2039.5130406609428</v>
      </c>
    </row>
    <row r="24" spans="1:29" ht="12.75">
      <c r="A24" s="5">
        <v>21</v>
      </c>
      <c r="B24" s="50" t="s">
        <v>49</v>
      </c>
      <c r="C24" s="51">
        <v>3476</v>
      </c>
      <c r="D24" s="57">
        <v>1953803</v>
      </c>
      <c r="E24" s="57">
        <f t="shared" si="0"/>
        <v>562.0837169159954</v>
      </c>
      <c r="F24" s="57">
        <v>275</v>
      </c>
      <c r="G24" s="57">
        <f t="shared" si="1"/>
        <v>0.07911392405063292</v>
      </c>
      <c r="H24" s="57">
        <v>171684</v>
      </c>
      <c r="I24" s="57">
        <f t="shared" si="2"/>
        <v>49.39125431530495</v>
      </c>
      <c r="J24" s="57">
        <v>1987146</v>
      </c>
      <c r="K24" s="57">
        <f t="shared" si="3"/>
        <v>571.6760644418872</v>
      </c>
      <c r="L24" s="57">
        <v>247848</v>
      </c>
      <c r="M24" s="57">
        <f t="shared" si="4"/>
        <v>71.30264672036824</v>
      </c>
      <c r="N24" s="57">
        <v>0</v>
      </c>
      <c r="O24" s="57">
        <f t="shared" si="5"/>
        <v>0</v>
      </c>
      <c r="P24" s="57">
        <v>0</v>
      </c>
      <c r="Q24" s="57">
        <f t="shared" si="6"/>
        <v>0</v>
      </c>
      <c r="R24" s="57">
        <v>70001</v>
      </c>
      <c r="S24" s="57">
        <f t="shared" si="7"/>
        <v>20.138377445339472</v>
      </c>
      <c r="T24" s="57">
        <v>119412</v>
      </c>
      <c r="U24" s="57">
        <f t="shared" si="8"/>
        <v>34.35327963176064</v>
      </c>
      <c r="V24" s="57">
        <v>1941799</v>
      </c>
      <c r="W24" s="57">
        <f t="shared" si="9"/>
        <v>558.6303222094361</v>
      </c>
      <c r="X24" s="57">
        <v>42151</v>
      </c>
      <c r="Y24" s="57">
        <f t="shared" si="10"/>
        <v>12.126294591484465</v>
      </c>
      <c r="Z24" s="57">
        <v>28561</v>
      </c>
      <c r="AA24" s="57">
        <f t="shared" si="11"/>
        <v>8.21662830840046</v>
      </c>
      <c r="AB24" s="64">
        <f t="shared" si="12"/>
        <v>6562680</v>
      </c>
      <c r="AC24" s="57">
        <f t="shared" si="13"/>
        <v>1887.9976985040275</v>
      </c>
    </row>
    <row r="25" spans="1:29" ht="12.75">
      <c r="A25" s="5">
        <v>22</v>
      </c>
      <c r="B25" s="50" t="s">
        <v>50</v>
      </c>
      <c r="C25" s="51">
        <v>3559</v>
      </c>
      <c r="D25" s="57">
        <v>1897181</v>
      </c>
      <c r="E25" s="57">
        <f t="shared" si="0"/>
        <v>533.0657488058444</v>
      </c>
      <c r="F25" s="57">
        <v>31765</v>
      </c>
      <c r="G25" s="57">
        <f t="shared" si="1"/>
        <v>8.925259904467547</v>
      </c>
      <c r="H25" s="57">
        <v>189700</v>
      </c>
      <c r="I25" s="57">
        <f t="shared" si="2"/>
        <v>53.301489182354594</v>
      </c>
      <c r="J25" s="57">
        <v>1990047</v>
      </c>
      <c r="K25" s="57">
        <f t="shared" si="3"/>
        <v>559.1590334363585</v>
      </c>
      <c r="L25" s="57">
        <v>279882</v>
      </c>
      <c r="M25" s="57">
        <f t="shared" si="4"/>
        <v>78.64062939027816</v>
      </c>
      <c r="N25" s="57">
        <v>0</v>
      </c>
      <c r="O25" s="57">
        <f t="shared" si="5"/>
        <v>0</v>
      </c>
      <c r="P25" s="57">
        <v>4366</v>
      </c>
      <c r="Q25" s="57">
        <f t="shared" si="6"/>
        <v>1.2267490868221411</v>
      </c>
      <c r="R25" s="57">
        <v>20921</v>
      </c>
      <c r="S25" s="57">
        <f t="shared" si="7"/>
        <v>5.878336611407699</v>
      </c>
      <c r="T25" s="57">
        <v>182062</v>
      </c>
      <c r="U25" s="57">
        <f t="shared" si="8"/>
        <v>51.15538072492273</v>
      </c>
      <c r="V25" s="57">
        <v>1444310</v>
      </c>
      <c r="W25" s="57">
        <f t="shared" si="9"/>
        <v>405.81905029502667</v>
      </c>
      <c r="X25" s="57">
        <v>43258</v>
      </c>
      <c r="Y25" s="57">
        <f t="shared" si="10"/>
        <v>12.154537791514471</v>
      </c>
      <c r="Z25" s="57">
        <v>12849</v>
      </c>
      <c r="AA25" s="57">
        <f t="shared" si="11"/>
        <v>3.610283787580781</v>
      </c>
      <c r="AB25" s="64">
        <f t="shared" si="12"/>
        <v>6096341</v>
      </c>
      <c r="AC25" s="57">
        <f t="shared" si="13"/>
        <v>1712.9364990165777</v>
      </c>
    </row>
    <row r="26" spans="1:29" ht="12.75">
      <c r="A26" s="5">
        <v>23</v>
      </c>
      <c r="B26" s="50" t="s">
        <v>51</v>
      </c>
      <c r="C26" s="51">
        <v>14129</v>
      </c>
      <c r="D26" s="57">
        <v>4973673</v>
      </c>
      <c r="E26" s="57">
        <f t="shared" si="0"/>
        <v>352.0187557505839</v>
      </c>
      <c r="F26" s="57">
        <v>0</v>
      </c>
      <c r="G26" s="57">
        <f t="shared" si="1"/>
        <v>0</v>
      </c>
      <c r="H26" s="57">
        <v>863162</v>
      </c>
      <c r="I26" s="57">
        <f t="shared" si="2"/>
        <v>61.091513907566</v>
      </c>
      <c r="J26" s="57">
        <v>9554501</v>
      </c>
      <c r="K26" s="57">
        <f t="shared" si="3"/>
        <v>676.2333498478307</v>
      </c>
      <c r="L26" s="57">
        <v>911979</v>
      </c>
      <c r="M26" s="57">
        <f t="shared" si="4"/>
        <v>64.54660627079058</v>
      </c>
      <c r="N26" s="57">
        <v>1716</v>
      </c>
      <c r="O26" s="57">
        <f t="shared" si="5"/>
        <v>0.12145233208294996</v>
      </c>
      <c r="P26" s="57">
        <v>45905</v>
      </c>
      <c r="Q26" s="57">
        <f t="shared" si="6"/>
        <v>3.248991436053507</v>
      </c>
      <c r="R26" s="57">
        <v>36452</v>
      </c>
      <c r="S26" s="57">
        <f t="shared" si="7"/>
        <v>2.579941963337816</v>
      </c>
      <c r="T26" s="57">
        <v>1010479</v>
      </c>
      <c r="U26" s="57">
        <f t="shared" si="8"/>
        <v>71.51808337461958</v>
      </c>
      <c r="V26" s="57">
        <v>2191309</v>
      </c>
      <c r="W26" s="57">
        <f t="shared" si="9"/>
        <v>155.09300021232926</v>
      </c>
      <c r="X26" s="57">
        <v>250562</v>
      </c>
      <c r="Y26" s="57">
        <f t="shared" si="10"/>
        <v>17.733880670960435</v>
      </c>
      <c r="Z26" s="57">
        <v>11912</v>
      </c>
      <c r="AA26" s="57">
        <f t="shared" si="11"/>
        <v>0.8430886828508741</v>
      </c>
      <c r="AB26" s="64">
        <f t="shared" si="12"/>
        <v>19851650</v>
      </c>
      <c r="AC26" s="57">
        <f t="shared" si="13"/>
        <v>1405.0286644490056</v>
      </c>
    </row>
    <row r="27" spans="1:29" ht="12.75">
      <c r="A27" s="5">
        <v>24</v>
      </c>
      <c r="B27" s="50" t="s">
        <v>52</v>
      </c>
      <c r="C27" s="51">
        <v>4290</v>
      </c>
      <c r="D27" s="57">
        <v>3504675</v>
      </c>
      <c r="E27" s="57">
        <f t="shared" si="0"/>
        <v>816.9405594405595</v>
      </c>
      <c r="F27" s="57">
        <v>0</v>
      </c>
      <c r="G27" s="57">
        <f t="shared" si="1"/>
        <v>0</v>
      </c>
      <c r="H27" s="57">
        <v>263338</v>
      </c>
      <c r="I27" s="57">
        <f t="shared" si="2"/>
        <v>61.38414918414919</v>
      </c>
      <c r="J27" s="57">
        <v>2739861</v>
      </c>
      <c r="K27" s="57">
        <f t="shared" si="3"/>
        <v>638.6622377622377</v>
      </c>
      <c r="L27" s="57">
        <v>415699</v>
      </c>
      <c r="M27" s="57">
        <f t="shared" si="4"/>
        <v>96.8995337995338</v>
      </c>
      <c r="N27" s="57">
        <v>5902</v>
      </c>
      <c r="O27" s="57">
        <f t="shared" si="5"/>
        <v>1.3757575757575757</v>
      </c>
      <c r="P27" s="57">
        <v>25368</v>
      </c>
      <c r="Q27" s="57">
        <f t="shared" si="6"/>
        <v>5.9132867132867135</v>
      </c>
      <c r="R27" s="57">
        <v>81399</v>
      </c>
      <c r="S27" s="57">
        <f t="shared" si="7"/>
        <v>18.974125874125875</v>
      </c>
      <c r="T27" s="57">
        <v>325239</v>
      </c>
      <c r="U27" s="57">
        <f t="shared" si="8"/>
        <v>75.81328671328671</v>
      </c>
      <c r="V27" s="57">
        <v>1980297</v>
      </c>
      <c r="W27" s="57">
        <f t="shared" si="9"/>
        <v>461.60769230769233</v>
      </c>
      <c r="X27" s="57">
        <v>12562</v>
      </c>
      <c r="Y27" s="57">
        <f t="shared" si="10"/>
        <v>2.928205128205128</v>
      </c>
      <c r="Z27" s="57">
        <v>55136</v>
      </c>
      <c r="AA27" s="57">
        <f t="shared" si="11"/>
        <v>12.852214452214453</v>
      </c>
      <c r="AB27" s="64">
        <f t="shared" si="12"/>
        <v>9409476</v>
      </c>
      <c r="AC27" s="57">
        <f t="shared" si="13"/>
        <v>2193.351048951049</v>
      </c>
    </row>
    <row r="28" spans="1:29" ht="12.75">
      <c r="A28" s="6">
        <v>25</v>
      </c>
      <c r="B28" s="18" t="s">
        <v>53</v>
      </c>
      <c r="C28" s="9">
        <v>2162</v>
      </c>
      <c r="D28" s="58">
        <v>920926</v>
      </c>
      <c r="E28" s="58">
        <f t="shared" si="0"/>
        <v>425.96022201665124</v>
      </c>
      <c r="F28" s="58">
        <v>20138</v>
      </c>
      <c r="G28" s="58">
        <f t="shared" si="1"/>
        <v>9.314523589269195</v>
      </c>
      <c r="H28" s="58">
        <v>151586</v>
      </c>
      <c r="I28" s="58">
        <f t="shared" si="2"/>
        <v>70.11378353376503</v>
      </c>
      <c r="J28" s="58">
        <v>2217498</v>
      </c>
      <c r="K28" s="58">
        <f t="shared" si="3"/>
        <v>1025.6697502312672</v>
      </c>
      <c r="L28" s="58">
        <v>2</v>
      </c>
      <c r="M28" s="58">
        <f t="shared" si="4"/>
        <v>0.0009250693802035153</v>
      </c>
      <c r="N28" s="58">
        <v>0</v>
      </c>
      <c r="O28" s="58">
        <f t="shared" si="5"/>
        <v>0</v>
      </c>
      <c r="P28" s="58">
        <v>42980</v>
      </c>
      <c r="Q28" s="58">
        <f t="shared" si="6"/>
        <v>19.879740980573544</v>
      </c>
      <c r="R28" s="58">
        <v>24545</v>
      </c>
      <c r="S28" s="58">
        <f t="shared" si="7"/>
        <v>11.352913968547641</v>
      </c>
      <c r="T28" s="58">
        <v>95554</v>
      </c>
      <c r="U28" s="58">
        <f t="shared" si="8"/>
        <v>44.19703977798335</v>
      </c>
      <c r="V28" s="58">
        <v>995172</v>
      </c>
      <c r="W28" s="58">
        <f t="shared" si="9"/>
        <v>460.30157261794636</v>
      </c>
      <c r="X28" s="58">
        <v>51839</v>
      </c>
      <c r="Y28" s="58">
        <f t="shared" si="10"/>
        <v>23.977335800185013</v>
      </c>
      <c r="Z28" s="58">
        <v>141411</v>
      </c>
      <c r="AA28" s="58">
        <f t="shared" si="11"/>
        <v>65.40749306197965</v>
      </c>
      <c r="AB28" s="65">
        <f t="shared" si="12"/>
        <v>4661651</v>
      </c>
      <c r="AC28" s="58">
        <f t="shared" si="13"/>
        <v>2156.1753006475487</v>
      </c>
    </row>
    <row r="29" spans="1:29" ht="12.75">
      <c r="A29" s="5">
        <v>26</v>
      </c>
      <c r="B29" s="50" t="s">
        <v>54</v>
      </c>
      <c r="C29" s="51">
        <v>43528</v>
      </c>
      <c r="D29" s="57">
        <v>33342561</v>
      </c>
      <c r="E29" s="57">
        <f t="shared" si="0"/>
        <v>766.0025960301415</v>
      </c>
      <c r="F29" s="57">
        <v>1192278</v>
      </c>
      <c r="G29" s="57">
        <f t="shared" si="1"/>
        <v>27.391058628928505</v>
      </c>
      <c r="H29" s="57">
        <v>2234003</v>
      </c>
      <c r="I29" s="57">
        <f t="shared" si="2"/>
        <v>51.32335508178644</v>
      </c>
      <c r="J29" s="57">
        <v>32276358</v>
      </c>
      <c r="K29" s="57">
        <f t="shared" si="3"/>
        <v>741.507948906451</v>
      </c>
      <c r="L29" s="57">
        <v>2210675</v>
      </c>
      <c r="M29" s="57">
        <f t="shared" si="4"/>
        <v>50.787424186730384</v>
      </c>
      <c r="N29" s="57">
        <v>0</v>
      </c>
      <c r="O29" s="57">
        <f t="shared" si="5"/>
        <v>0</v>
      </c>
      <c r="P29" s="57">
        <v>825426</v>
      </c>
      <c r="Q29" s="57">
        <f t="shared" si="6"/>
        <v>18.96310420878515</v>
      </c>
      <c r="R29" s="57">
        <v>340094</v>
      </c>
      <c r="S29" s="57">
        <f t="shared" si="7"/>
        <v>7.813223672119096</v>
      </c>
      <c r="T29" s="57">
        <v>2097112</v>
      </c>
      <c r="U29" s="57">
        <f t="shared" si="8"/>
        <v>48.17845984194082</v>
      </c>
      <c r="V29" s="57">
        <v>15924725</v>
      </c>
      <c r="W29" s="57">
        <f t="shared" si="9"/>
        <v>365.850142437052</v>
      </c>
      <c r="X29" s="57">
        <v>3860816</v>
      </c>
      <c r="Y29" s="57">
        <f t="shared" si="10"/>
        <v>88.69729829075537</v>
      </c>
      <c r="Z29" s="57">
        <v>1233035</v>
      </c>
      <c r="AA29" s="57">
        <f t="shared" si="11"/>
        <v>28.327398456166147</v>
      </c>
      <c r="AB29" s="64">
        <f t="shared" si="12"/>
        <v>95537083</v>
      </c>
      <c r="AC29" s="57">
        <f t="shared" si="13"/>
        <v>2194.8420097408566</v>
      </c>
    </row>
    <row r="30" spans="1:29" ht="12.75">
      <c r="A30" s="5">
        <v>27</v>
      </c>
      <c r="B30" s="50" t="s">
        <v>55</v>
      </c>
      <c r="C30" s="51">
        <v>5776</v>
      </c>
      <c r="D30" s="57">
        <v>4543331</v>
      </c>
      <c r="E30" s="57">
        <f t="shared" si="0"/>
        <v>786.5877770083102</v>
      </c>
      <c r="F30" s="57">
        <v>101840</v>
      </c>
      <c r="G30" s="57">
        <f t="shared" si="1"/>
        <v>17.63157894736842</v>
      </c>
      <c r="H30" s="57">
        <v>327949</v>
      </c>
      <c r="I30" s="57">
        <f t="shared" si="2"/>
        <v>56.77787396121884</v>
      </c>
      <c r="J30" s="57">
        <v>3867683</v>
      </c>
      <c r="K30" s="57">
        <f t="shared" si="3"/>
        <v>669.6127077562327</v>
      </c>
      <c r="L30" s="57">
        <v>432275</v>
      </c>
      <c r="M30" s="57">
        <f t="shared" si="4"/>
        <v>74.83985457063712</v>
      </c>
      <c r="N30" s="57">
        <v>0</v>
      </c>
      <c r="O30" s="57">
        <f t="shared" si="5"/>
        <v>0</v>
      </c>
      <c r="P30" s="57">
        <v>187018</v>
      </c>
      <c r="Q30" s="57">
        <f t="shared" si="6"/>
        <v>32.37846260387812</v>
      </c>
      <c r="R30" s="57">
        <v>0</v>
      </c>
      <c r="S30" s="57">
        <f t="shared" si="7"/>
        <v>0</v>
      </c>
      <c r="T30" s="57">
        <v>265247</v>
      </c>
      <c r="U30" s="57">
        <f t="shared" si="8"/>
        <v>45.92226454293629</v>
      </c>
      <c r="V30" s="57">
        <v>1920849</v>
      </c>
      <c r="W30" s="57">
        <f t="shared" si="9"/>
        <v>332.556959833795</v>
      </c>
      <c r="X30" s="57">
        <v>178453</v>
      </c>
      <c r="Y30" s="57">
        <f t="shared" si="10"/>
        <v>30.895602493074794</v>
      </c>
      <c r="Z30" s="57">
        <v>29390</v>
      </c>
      <c r="AA30" s="57">
        <f t="shared" si="11"/>
        <v>5.088296398891967</v>
      </c>
      <c r="AB30" s="64">
        <f t="shared" si="12"/>
        <v>11854035</v>
      </c>
      <c r="AC30" s="57">
        <f t="shared" si="13"/>
        <v>2052.2913781163434</v>
      </c>
    </row>
    <row r="31" spans="1:29" ht="12.75">
      <c r="A31" s="5">
        <v>28</v>
      </c>
      <c r="B31" s="50" t="s">
        <v>56</v>
      </c>
      <c r="C31" s="51">
        <v>30255</v>
      </c>
      <c r="D31" s="57">
        <v>15835653</v>
      </c>
      <c r="E31" s="57">
        <f t="shared" si="0"/>
        <v>523.4061477441745</v>
      </c>
      <c r="F31" s="57">
        <v>513879</v>
      </c>
      <c r="G31" s="57">
        <f t="shared" si="1"/>
        <v>16.984928111056025</v>
      </c>
      <c r="H31" s="57">
        <v>1865408</v>
      </c>
      <c r="I31" s="57">
        <f t="shared" si="2"/>
        <v>61.65618905965956</v>
      </c>
      <c r="J31" s="57">
        <v>20769281</v>
      </c>
      <c r="K31" s="57">
        <f t="shared" si="3"/>
        <v>686.4743348206908</v>
      </c>
      <c r="L31" s="57">
        <v>2244659</v>
      </c>
      <c r="M31" s="57">
        <f t="shared" si="4"/>
        <v>74.19134027433482</v>
      </c>
      <c r="N31" s="57">
        <v>2576</v>
      </c>
      <c r="O31" s="57">
        <f t="shared" si="5"/>
        <v>0.08514295157825152</v>
      </c>
      <c r="P31" s="57">
        <v>21872</v>
      </c>
      <c r="Q31" s="57">
        <f t="shared" si="6"/>
        <v>0.7229218311022971</v>
      </c>
      <c r="R31" s="57">
        <v>36307</v>
      </c>
      <c r="S31" s="57">
        <f t="shared" si="7"/>
        <v>1.200033052388035</v>
      </c>
      <c r="T31" s="57">
        <v>2091447</v>
      </c>
      <c r="U31" s="57">
        <f t="shared" si="8"/>
        <v>69.12731779871096</v>
      </c>
      <c r="V31" s="57">
        <v>6804307</v>
      </c>
      <c r="W31" s="57">
        <f t="shared" si="9"/>
        <v>224.8985952735085</v>
      </c>
      <c r="X31" s="57">
        <v>522315</v>
      </c>
      <c r="Y31" s="57">
        <f t="shared" si="10"/>
        <v>17.263758056519585</v>
      </c>
      <c r="Z31" s="57">
        <v>76999</v>
      </c>
      <c r="AA31" s="57">
        <f t="shared" si="11"/>
        <v>2.545000826309701</v>
      </c>
      <c r="AB31" s="64">
        <f t="shared" si="12"/>
        <v>50784703</v>
      </c>
      <c r="AC31" s="57">
        <f t="shared" si="13"/>
        <v>1678.5557098000331</v>
      </c>
    </row>
    <row r="32" spans="1:29" ht="12.75">
      <c r="A32" s="5">
        <v>29</v>
      </c>
      <c r="B32" s="50" t="s">
        <v>57</v>
      </c>
      <c r="C32" s="51">
        <v>14613</v>
      </c>
      <c r="D32" s="57">
        <v>6247867</v>
      </c>
      <c r="E32" s="57">
        <f t="shared" si="0"/>
        <v>427.5553958803805</v>
      </c>
      <c r="F32" s="57">
        <v>97887</v>
      </c>
      <c r="G32" s="57">
        <f t="shared" si="1"/>
        <v>6.698624512420448</v>
      </c>
      <c r="H32" s="57">
        <v>936143</v>
      </c>
      <c r="I32" s="57">
        <f t="shared" si="2"/>
        <v>64.06234175049613</v>
      </c>
      <c r="J32" s="57">
        <v>10355373</v>
      </c>
      <c r="K32" s="57">
        <f t="shared" si="3"/>
        <v>708.6411414493944</v>
      </c>
      <c r="L32" s="57">
        <v>1140397</v>
      </c>
      <c r="M32" s="57">
        <f t="shared" si="4"/>
        <v>78.03989598302881</v>
      </c>
      <c r="N32" s="57">
        <v>1256</v>
      </c>
      <c r="O32" s="57">
        <f t="shared" si="5"/>
        <v>0.08595086566755629</v>
      </c>
      <c r="P32" s="57">
        <v>29551</v>
      </c>
      <c r="Q32" s="57">
        <f t="shared" si="6"/>
        <v>2.022240470813659</v>
      </c>
      <c r="R32" s="57">
        <v>9544</v>
      </c>
      <c r="S32" s="57">
        <f t="shared" si="7"/>
        <v>0.6531170875248067</v>
      </c>
      <c r="T32" s="57">
        <v>997415</v>
      </c>
      <c r="U32" s="57">
        <f t="shared" si="8"/>
        <v>68.2553206049408</v>
      </c>
      <c r="V32" s="57">
        <v>2902116</v>
      </c>
      <c r="W32" s="57">
        <f t="shared" si="9"/>
        <v>198.5982344487785</v>
      </c>
      <c r="X32" s="57">
        <v>189062</v>
      </c>
      <c r="Y32" s="57">
        <f t="shared" si="10"/>
        <v>12.937931978375419</v>
      </c>
      <c r="Z32" s="57">
        <v>0</v>
      </c>
      <c r="AA32" s="57">
        <f t="shared" si="11"/>
        <v>0</v>
      </c>
      <c r="AB32" s="64">
        <f t="shared" si="12"/>
        <v>22906611</v>
      </c>
      <c r="AC32" s="57">
        <f t="shared" si="13"/>
        <v>1567.550195031821</v>
      </c>
    </row>
    <row r="33" spans="1:29" ht="12.75">
      <c r="A33" s="6">
        <v>30</v>
      </c>
      <c r="B33" s="18" t="s">
        <v>58</v>
      </c>
      <c r="C33" s="9">
        <v>2715</v>
      </c>
      <c r="D33" s="58">
        <v>1756281</v>
      </c>
      <c r="E33" s="58">
        <f t="shared" si="0"/>
        <v>646.8806629834254</v>
      </c>
      <c r="F33" s="58">
        <v>40959</v>
      </c>
      <c r="G33" s="58">
        <f t="shared" si="1"/>
        <v>15.086187845303867</v>
      </c>
      <c r="H33" s="58">
        <v>215759</v>
      </c>
      <c r="I33" s="58">
        <f t="shared" si="2"/>
        <v>79.46924493554327</v>
      </c>
      <c r="J33" s="58">
        <v>1632870</v>
      </c>
      <c r="K33" s="58">
        <f t="shared" si="3"/>
        <v>601.4254143646409</v>
      </c>
      <c r="L33" s="58">
        <v>207695</v>
      </c>
      <c r="M33" s="58">
        <f t="shared" si="4"/>
        <v>76.49907918968692</v>
      </c>
      <c r="N33" s="58">
        <v>0</v>
      </c>
      <c r="O33" s="58">
        <f t="shared" si="5"/>
        <v>0</v>
      </c>
      <c r="P33" s="58">
        <v>78225</v>
      </c>
      <c r="Q33" s="58">
        <f t="shared" si="6"/>
        <v>28.8121546961326</v>
      </c>
      <c r="R33" s="58">
        <v>1745</v>
      </c>
      <c r="S33" s="58">
        <f t="shared" si="7"/>
        <v>0.6427255985267035</v>
      </c>
      <c r="T33" s="58">
        <v>116728</v>
      </c>
      <c r="U33" s="58">
        <f t="shared" si="8"/>
        <v>42.993738489871085</v>
      </c>
      <c r="V33" s="58">
        <v>1340802</v>
      </c>
      <c r="W33" s="58">
        <f t="shared" si="9"/>
        <v>493.8497237569061</v>
      </c>
      <c r="X33" s="58">
        <v>17834</v>
      </c>
      <c r="Y33" s="58">
        <f t="shared" si="10"/>
        <v>6.568692449355432</v>
      </c>
      <c r="Z33" s="58">
        <v>74874</v>
      </c>
      <c r="AA33" s="58">
        <f t="shared" si="11"/>
        <v>27.577900552486188</v>
      </c>
      <c r="AB33" s="65">
        <f t="shared" si="12"/>
        <v>5483772</v>
      </c>
      <c r="AC33" s="58">
        <f t="shared" si="13"/>
        <v>2019.8055248618784</v>
      </c>
    </row>
    <row r="34" spans="1:29" ht="12.75">
      <c r="A34" s="5">
        <v>31</v>
      </c>
      <c r="B34" s="50" t="s">
        <v>59</v>
      </c>
      <c r="C34" s="51">
        <v>6657</v>
      </c>
      <c r="D34" s="57">
        <v>4403151</v>
      </c>
      <c r="E34" s="57">
        <f t="shared" si="0"/>
        <v>661.431726002704</v>
      </c>
      <c r="F34" s="57">
        <v>65909</v>
      </c>
      <c r="G34" s="57">
        <f t="shared" si="1"/>
        <v>9.900706023734415</v>
      </c>
      <c r="H34" s="57">
        <v>388230</v>
      </c>
      <c r="I34" s="57">
        <f t="shared" si="2"/>
        <v>58.3190626408292</v>
      </c>
      <c r="J34" s="57">
        <v>4360299</v>
      </c>
      <c r="K34" s="57">
        <f t="shared" si="3"/>
        <v>654.99459215863</v>
      </c>
      <c r="L34" s="57">
        <v>490964</v>
      </c>
      <c r="M34" s="57">
        <f t="shared" si="4"/>
        <v>73.75153973261229</v>
      </c>
      <c r="N34" s="57">
        <v>0</v>
      </c>
      <c r="O34" s="57">
        <f t="shared" si="5"/>
        <v>0</v>
      </c>
      <c r="P34" s="57">
        <v>40619</v>
      </c>
      <c r="Q34" s="57">
        <f t="shared" si="6"/>
        <v>6.1016974613189126</v>
      </c>
      <c r="R34" s="57">
        <v>8573</v>
      </c>
      <c r="S34" s="57">
        <f t="shared" si="7"/>
        <v>1.2878173351359472</v>
      </c>
      <c r="T34" s="57">
        <v>238378</v>
      </c>
      <c r="U34" s="57">
        <f t="shared" si="8"/>
        <v>35.808622502628815</v>
      </c>
      <c r="V34" s="57">
        <v>1900574</v>
      </c>
      <c r="W34" s="57">
        <f t="shared" si="9"/>
        <v>285.50007510890794</v>
      </c>
      <c r="X34" s="57">
        <v>115575</v>
      </c>
      <c r="Y34" s="57">
        <f t="shared" si="10"/>
        <v>17.361424064894095</v>
      </c>
      <c r="Z34" s="57">
        <v>82815</v>
      </c>
      <c r="AA34" s="57">
        <f t="shared" si="11"/>
        <v>12.4402884182064</v>
      </c>
      <c r="AB34" s="64">
        <f t="shared" si="12"/>
        <v>12095087</v>
      </c>
      <c r="AC34" s="57">
        <f t="shared" si="13"/>
        <v>1816.897551449602</v>
      </c>
    </row>
    <row r="35" spans="1:29" ht="12.75">
      <c r="A35" s="5">
        <v>32</v>
      </c>
      <c r="B35" s="50" t="s">
        <v>60</v>
      </c>
      <c r="C35" s="51">
        <v>23155</v>
      </c>
      <c r="D35" s="57">
        <v>12315009</v>
      </c>
      <c r="E35" s="57">
        <f t="shared" si="0"/>
        <v>531.850960915569</v>
      </c>
      <c r="F35" s="57">
        <v>0</v>
      </c>
      <c r="G35" s="57">
        <f t="shared" si="1"/>
        <v>0</v>
      </c>
      <c r="H35" s="57">
        <v>1157587</v>
      </c>
      <c r="I35" s="57">
        <f t="shared" si="2"/>
        <v>49.99296048369683</v>
      </c>
      <c r="J35" s="57">
        <v>13934027</v>
      </c>
      <c r="K35" s="57">
        <f t="shared" si="3"/>
        <v>601.7718419347873</v>
      </c>
      <c r="L35" s="57">
        <v>1545879</v>
      </c>
      <c r="M35" s="57">
        <f t="shared" si="4"/>
        <v>66.7622111854891</v>
      </c>
      <c r="N35" s="57">
        <v>0</v>
      </c>
      <c r="O35" s="57">
        <f t="shared" si="5"/>
        <v>0</v>
      </c>
      <c r="P35" s="57">
        <v>34102</v>
      </c>
      <c r="Q35" s="57">
        <f t="shared" si="6"/>
        <v>1.4727704599438567</v>
      </c>
      <c r="R35" s="57">
        <v>15403</v>
      </c>
      <c r="S35" s="57">
        <f t="shared" si="7"/>
        <v>0.6652126970416756</v>
      </c>
      <c r="T35" s="57">
        <v>556306</v>
      </c>
      <c r="U35" s="57">
        <f t="shared" si="8"/>
        <v>24.02530770891816</v>
      </c>
      <c r="V35" s="57">
        <v>4111040</v>
      </c>
      <c r="W35" s="57">
        <f t="shared" si="9"/>
        <v>177.54437486503994</v>
      </c>
      <c r="X35" s="57">
        <v>287052</v>
      </c>
      <c r="Y35" s="57">
        <f t="shared" si="10"/>
        <v>12.396976894839128</v>
      </c>
      <c r="Z35" s="57">
        <v>52852</v>
      </c>
      <c r="AA35" s="57">
        <f t="shared" si="11"/>
        <v>2.282530770891816</v>
      </c>
      <c r="AB35" s="64">
        <f t="shared" si="12"/>
        <v>34009257</v>
      </c>
      <c r="AC35" s="57">
        <f t="shared" si="13"/>
        <v>1468.7651479162168</v>
      </c>
    </row>
    <row r="36" spans="1:29" ht="12.75">
      <c r="A36" s="5">
        <v>33</v>
      </c>
      <c r="B36" s="50" t="s">
        <v>61</v>
      </c>
      <c r="C36" s="51">
        <v>2304</v>
      </c>
      <c r="D36" s="57">
        <v>680734</v>
      </c>
      <c r="E36" s="57">
        <f t="shared" si="0"/>
        <v>295.45746527777777</v>
      </c>
      <c r="F36" s="57">
        <v>0</v>
      </c>
      <c r="G36" s="57">
        <f t="shared" si="1"/>
        <v>0</v>
      </c>
      <c r="H36" s="57">
        <v>104655</v>
      </c>
      <c r="I36" s="57">
        <f t="shared" si="2"/>
        <v>45.423177083333336</v>
      </c>
      <c r="J36" s="57">
        <v>1265267</v>
      </c>
      <c r="K36" s="57">
        <f t="shared" si="3"/>
        <v>549.1610243055555</v>
      </c>
      <c r="L36" s="57">
        <v>156826</v>
      </c>
      <c r="M36" s="57">
        <f t="shared" si="4"/>
        <v>68.06684027777777</v>
      </c>
      <c r="N36" s="57">
        <v>0</v>
      </c>
      <c r="O36" s="57">
        <f t="shared" si="5"/>
        <v>0</v>
      </c>
      <c r="P36" s="57">
        <v>6700</v>
      </c>
      <c r="Q36" s="57">
        <f t="shared" si="6"/>
        <v>2.907986111111111</v>
      </c>
      <c r="R36" s="57">
        <v>104580</v>
      </c>
      <c r="S36" s="57">
        <f t="shared" si="7"/>
        <v>45.390625</v>
      </c>
      <c r="T36" s="57">
        <v>160410</v>
      </c>
      <c r="U36" s="57">
        <f t="shared" si="8"/>
        <v>69.62239583333333</v>
      </c>
      <c r="V36" s="57">
        <v>936005</v>
      </c>
      <c r="W36" s="57">
        <f t="shared" si="9"/>
        <v>406.2521701388889</v>
      </c>
      <c r="X36" s="57">
        <v>121668</v>
      </c>
      <c r="Y36" s="57">
        <f t="shared" si="10"/>
        <v>52.807291666666664</v>
      </c>
      <c r="Z36" s="57">
        <v>101896</v>
      </c>
      <c r="AA36" s="57">
        <f t="shared" si="11"/>
        <v>44.22569444444444</v>
      </c>
      <c r="AB36" s="64">
        <f t="shared" si="12"/>
        <v>3638741</v>
      </c>
      <c r="AC36" s="57">
        <f t="shared" si="13"/>
        <v>1579.314670138889</v>
      </c>
    </row>
    <row r="37" spans="1:29" ht="12.75">
      <c r="A37" s="5">
        <v>34</v>
      </c>
      <c r="B37" s="50" t="s">
        <v>62</v>
      </c>
      <c r="C37" s="51">
        <v>4977</v>
      </c>
      <c r="D37" s="57">
        <v>3239106</v>
      </c>
      <c r="E37" s="57">
        <f t="shared" si="0"/>
        <v>650.8149487643159</v>
      </c>
      <c r="F37" s="57">
        <v>68282</v>
      </c>
      <c r="G37" s="57">
        <f t="shared" si="1"/>
        <v>13.719509744826201</v>
      </c>
      <c r="H37" s="57">
        <v>275435</v>
      </c>
      <c r="I37" s="57">
        <f t="shared" si="2"/>
        <v>55.34157122764718</v>
      </c>
      <c r="J37" s="57">
        <v>3368390</v>
      </c>
      <c r="K37" s="57">
        <f t="shared" si="3"/>
        <v>676.7912397026321</v>
      </c>
      <c r="L37" s="57">
        <v>297447</v>
      </c>
      <c r="M37" s="57">
        <f t="shared" si="4"/>
        <v>59.764315852923446</v>
      </c>
      <c r="N37" s="57">
        <v>0</v>
      </c>
      <c r="O37" s="57">
        <f t="shared" si="5"/>
        <v>0</v>
      </c>
      <c r="P37" s="57">
        <v>0</v>
      </c>
      <c r="Q37" s="57">
        <f t="shared" si="6"/>
        <v>0</v>
      </c>
      <c r="R37" s="57">
        <v>35537</v>
      </c>
      <c r="S37" s="57">
        <f t="shared" si="7"/>
        <v>7.140245127586899</v>
      </c>
      <c r="T37" s="57">
        <v>321659</v>
      </c>
      <c r="U37" s="57">
        <f t="shared" si="8"/>
        <v>64.62909383162548</v>
      </c>
      <c r="V37" s="57">
        <v>2705792</v>
      </c>
      <c r="W37" s="57">
        <f t="shared" si="9"/>
        <v>543.659232469359</v>
      </c>
      <c r="X37" s="57">
        <v>45220</v>
      </c>
      <c r="Y37" s="57">
        <f t="shared" si="10"/>
        <v>9.085794655414908</v>
      </c>
      <c r="Z37" s="57">
        <v>2468</v>
      </c>
      <c r="AA37" s="57">
        <f t="shared" si="11"/>
        <v>0.49588105284307815</v>
      </c>
      <c r="AB37" s="64">
        <f t="shared" si="12"/>
        <v>10359336</v>
      </c>
      <c r="AC37" s="57">
        <f t="shared" si="13"/>
        <v>2081.441832429174</v>
      </c>
    </row>
    <row r="38" spans="1:29" ht="12.75">
      <c r="A38" s="6">
        <v>35</v>
      </c>
      <c r="B38" s="18" t="s">
        <v>63</v>
      </c>
      <c r="C38" s="9">
        <v>6926</v>
      </c>
      <c r="D38" s="58">
        <v>3003853</v>
      </c>
      <c r="E38" s="58">
        <f t="shared" si="0"/>
        <v>433.7067571469824</v>
      </c>
      <c r="F38" s="58">
        <v>40312</v>
      </c>
      <c r="G38" s="58">
        <f t="shared" si="1"/>
        <v>5.820386947733179</v>
      </c>
      <c r="H38" s="58">
        <v>341014</v>
      </c>
      <c r="I38" s="58">
        <f t="shared" si="2"/>
        <v>49.23678891134854</v>
      </c>
      <c r="J38" s="58">
        <v>4254803</v>
      </c>
      <c r="K38" s="58">
        <f t="shared" si="3"/>
        <v>614.3232746173837</v>
      </c>
      <c r="L38" s="58">
        <v>306872</v>
      </c>
      <c r="M38" s="58">
        <f t="shared" si="4"/>
        <v>44.307248050822984</v>
      </c>
      <c r="N38" s="58">
        <v>0</v>
      </c>
      <c r="O38" s="58">
        <f t="shared" si="5"/>
        <v>0</v>
      </c>
      <c r="P38" s="58">
        <v>16927</v>
      </c>
      <c r="Q38" s="58">
        <f t="shared" si="6"/>
        <v>2.443979208778516</v>
      </c>
      <c r="R38" s="58">
        <v>24774</v>
      </c>
      <c r="S38" s="58">
        <f t="shared" si="7"/>
        <v>3.576956396188276</v>
      </c>
      <c r="T38" s="58">
        <v>205193</v>
      </c>
      <c r="U38" s="58">
        <f t="shared" si="8"/>
        <v>29.62647993069593</v>
      </c>
      <c r="V38" s="58">
        <v>3008836</v>
      </c>
      <c r="W38" s="58">
        <f t="shared" si="9"/>
        <v>434.4262200404274</v>
      </c>
      <c r="X38" s="58">
        <v>177716</v>
      </c>
      <c r="Y38" s="58">
        <f t="shared" si="10"/>
        <v>25.65925498123015</v>
      </c>
      <c r="Z38" s="58">
        <v>64812</v>
      </c>
      <c r="AA38" s="58">
        <f t="shared" si="11"/>
        <v>9.357782269708345</v>
      </c>
      <c r="AB38" s="65">
        <f t="shared" si="12"/>
        <v>11445112</v>
      </c>
      <c r="AC38" s="58">
        <f t="shared" si="13"/>
        <v>1652.4851285012994</v>
      </c>
    </row>
    <row r="39" spans="1:29" ht="12.75">
      <c r="A39" s="5">
        <v>36</v>
      </c>
      <c r="B39" s="50" t="s">
        <v>64</v>
      </c>
      <c r="C39" s="51">
        <v>9039</v>
      </c>
      <c r="D39" s="57">
        <v>4885691</v>
      </c>
      <c r="E39" s="57">
        <f t="shared" si="0"/>
        <v>540.5123354353358</v>
      </c>
      <c r="F39" s="57">
        <v>116183</v>
      </c>
      <c r="G39" s="57">
        <f t="shared" si="1"/>
        <v>12.853523619869454</v>
      </c>
      <c r="H39" s="57">
        <v>803612</v>
      </c>
      <c r="I39" s="57">
        <f t="shared" si="2"/>
        <v>88.90496736364642</v>
      </c>
      <c r="J39" s="57">
        <v>6887771</v>
      </c>
      <c r="K39" s="57">
        <f t="shared" si="3"/>
        <v>762.0058634804735</v>
      </c>
      <c r="L39" s="57">
        <v>38732</v>
      </c>
      <c r="M39" s="57">
        <f t="shared" si="4"/>
        <v>4.2849872773536894</v>
      </c>
      <c r="N39" s="57">
        <v>0</v>
      </c>
      <c r="O39" s="57">
        <f t="shared" si="5"/>
        <v>0</v>
      </c>
      <c r="P39" s="57">
        <v>573878</v>
      </c>
      <c r="Q39" s="57">
        <f t="shared" si="6"/>
        <v>63.489102776855844</v>
      </c>
      <c r="R39" s="57">
        <f>34832213-34413084.42</f>
        <v>419128.5799999982</v>
      </c>
      <c r="S39" s="57">
        <f t="shared" si="7"/>
        <v>46.36891027768539</v>
      </c>
      <c r="T39" s="57">
        <v>4470591</v>
      </c>
      <c r="U39" s="57">
        <f t="shared" si="8"/>
        <v>494.5891138400265</v>
      </c>
      <c r="V39" s="57">
        <v>2543738</v>
      </c>
      <c r="W39" s="57">
        <f t="shared" si="9"/>
        <v>281.41807722093154</v>
      </c>
      <c r="X39" s="57">
        <v>1191026</v>
      </c>
      <c r="Y39" s="57">
        <f t="shared" si="10"/>
        <v>131.76523951764577</v>
      </c>
      <c r="Z39" s="57">
        <v>221039</v>
      </c>
      <c r="AA39" s="57">
        <f t="shared" si="11"/>
        <v>24.453921894014826</v>
      </c>
      <c r="AB39" s="64">
        <f t="shared" si="12"/>
        <v>22151389.58</v>
      </c>
      <c r="AC39" s="57">
        <f t="shared" si="13"/>
        <v>2450.6460427038387</v>
      </c>
    </row>
    <row r="40" spans="1:29" ht="12.75">
      <c r="A40" s="5">
        <v>37</v>
      </c>
      <c r="B40" s="50" t="s">
        <v>65</v>
      </c>
      <c r="C40" s="51">
        <v>18937</v>
      </c>
      <c r="D40" s="57">
        <v>12110312</v>
      </c>
      <c r="E40" s="57">
        <f t="shared" si="0"/>
        <v>639.5053070708137</v>
      </c>
      <c r="F40" s="57">
        <v>2668</v>
      </c>
      <c r="G40" s="57">
        <f t="shared" si="1"/>
        <v>0.14088820826952528</v>
      </c>
      <c r="H40" s="57">
        <v>1107587</v>
      </c>
      <c r="I40" s="57">
        <f t="shared" si="2"/>
        <v>58.48798648149126</v>
      </c>
      <c r="J40" s="57">
        <v>12683768</v>
      </c>
      <c r="K40" s="57">
        <f t="shared" si="3"/>
        <v>669.7876115541004</v>
      </c>
      <c r="L40" s="57">
        <v>1906512</v>
      </c>
      <c r="M40" s="57">
        <f t="shared" si="4"/>
        <v>100.6765591170724</v>
      </c>
      <c r="N40" s="57">
        <v>0</v>
      </c>
      <c r="O40" s="57">
        <f t="shared" si="5"/>
        <v>0</v>
      </c>
      <c r="P40" s="57">
        <v>81421</v>
      </c>
      <c r="Q40" s="57">
        <f t="shared" si="6"/>
        <v>4.299572265934414</v>
      </c>
      <c r="R40" s="57">
        <v>47638</v>
      </c>
      <c r="S40" s="57">
        <f t="shared" si="7"/>
        <v>2.5156043723926707</v>
      </c>
      <c r="T40" s="57">
        <v>0</v>
      </c>
      <c r="U40" s="57">
        <f t="shared" si="8"/>
        <v>0</v>
      </c>
      <c r="V40" s="57">
        <v>5123218</v>
      </c>
      <c r="W40" s="57">
        <f t="shared" si="9"/>
        <v>270.540106669483</v>
      </c>
      <c r="X40" s="57">
        <v>223086</v>
      </c>
      <c r="Y40" s="57">
        <f t="shared" si="10"/>
        <v>11.780429846332577</v>
      </c>
      <c r="Z40" s="57">
        <v>167486</v>
      </c>
      <c r="AA40" s="57">
        <f t="shared" si="11"/>
        <v>8.844378729471405</v>
      </c>
      <c r="AB40" s="64">
        <f t="shared" si="12"/>
        <v>33453696</v>
      </c>
      <c r="AC40" s="57">
        <f t="shared" si="13"/>
        <v>1766.5784443153614</v>
      </c>
    </row>
    <row r="41" spans="1:29" ht="12.75">
      <c r="A41" s="5">
        <v>38</v>
      </c>
      <c r="B41" s="50" t="s">
        <v>66</v>
      </c>
      <c r="C41" s="51">
        <v>3573</v>
      </c>
      <c r="D41" s="57">
        <v>2634002</v>
      </c>
      <c r="E41" s="57">
        <f t="shared" si="0"/>
        <v>737.1961936747831</v>
      </c>
      <c r="F41" s="57">
        <v>57817</v>
      </c>
      <c r="G41" s="57">
        <f t="shared" si="1"/>
        <v>16.18164007836552</v>
      </c>
      <c r="H41" s="57">
        <v>313493</v>
      </c>
      <c r="I41" s="57">
        <f t="shared" si="2"/>
        <v>87.73943464875455</v>
      </c>
      <c r="J41" s="57">
        <v>3092419</v>
      </c>
      <c r="K41" s="57">
        <f t="shared" si="3"/>
        <v>865.4965015393227</v>
      </c>
      <c r="L41" s="57">
        <v>562646</v>
      </c>
      <c r="M41" s="57">
        <f t="shared" si="4"/>
        <v>157.4715924993003</v>
      </c>
      <c r="N41" s="57">
        <v>0</v>
      </c>
      <c r="O41" s="57">
        <f t="shared" si="5"/>
        <v>0</v>
      </c>
      <c r="P41" s="57">
        <v>1847</v>
      </c>
      <c r="Q41" s="57">
        <f t="shared" si="6"/>
        <v>0.5169325496781416</v>
      </c>
      <c r="R41" s="57">
        <v>0</v>
      </c>
      <c r="S41" s="57">
        <f t="shared" si="7"/>
        <v>0</v>
      </c>
      <c r="T41" s="57">
        <v>141826</v>
      </c>
      <c r="U41" s="57">
        <f t="shared" si="8"/>
        <v>39.69381472152253</v>
      </c>
      <c r="V41" s="57">
        <v>552734</v>
      </c>
      <c r="W41" s="57">
        <f t="shared" si="9"/>
        <v>154.69745312062693</v>
      </c>
      <c r="X41" s="57">
        <v>0</v>
      </c>
      <c r="Y41" s="57">
        <f t="shared" si="10"/>
        <v>0</v>
      </c>
      <c r="Z41" s="57">
        <v>19728</v>
      </c>
      <c r="AA41" s="57">
        <f t="shared" si="11"/>
        <v>5.521410579345088</v>
      </c>
      <c r="AB41" s="64">
        <f t="shared" si="12"/>
        <v>7376512</v>
      </c>
      <c r="AC41" s="57">
        <f t="shared" si="13"/>
        <v>2064.514973411699</v>
      </c>
    </row>
    <row r="42" spans="1:29" ht="12.75">
      <c r="A42" s="5">
        <v>39</v>
      </c>
      <c r="B42" s="50" t="s">
        <v>67</v>
      </c>
      <c r="C42" s="51">
        <v>2998</v>
      </c>
      <c r="D42" s="57">
        <v>1607648</v>
      </c>
      <c r="E42" s="57">
        <f t="shared" si="0"/>
        <v>536.2401601067378</v>
      </c>
      <c r="F42" s="57">
        <v>0</v>
      </c>
      <c r="G42" s="57">
        <f t="shared" si="1"/>
        <v>0</v>
      </c>
      <c r="H42" s="57">
        <v>174407</v>
      </c>
      <c r="I42" s="57">
        <f t="shared" si="2"/>
        <v>58.17444963308873</v>
      </c>
      <c r="J42" s="57">
        <v>1873717</v>
      </c>
      <c r="K42" s="57">
        <f t="shared" si="3"/>
        <v>624.9889926617745</v>
      </c>
      <c r="L42" s="57">
        <v>201991</v>
      </c>
      <c r="M42" s="57">
        <f t="shared" si="4"/>
        <v>67.37525016677785</v>
      </c>
      <c r="N42" s="57">
        <v>1867</v>
      </c>
      <c r="O42" s="57">
        <f t="shared" si="5"/>
        <v>0.6227484989993329</v>
      </c>
      <c r="P42" s="57">
        <v>1691</v>
      </c>
      <c r="Q42" s="57">
        <f t="shared" si="6"/>
        <v>0.5640426951300868</v>
      </c>
      <c r="R42" s="57">
        <v>24145</v>
      </c>
      <c r="S42" s="57">
        <f t="shared" si="7"/>
        <v>8.053702468312208</v>
      </c>
      <c r="T42" s="57">
        <v>200354</v>
      </c>
      <c r="U42" s="57">
        <f t="shared" si="8"/>
        <v>66.8292194796531</v>
      </c>
      <c r="V42" s="57">
        <v>1772229</v>
      </c>
      <c r="W42" s="57">
        <f t="shared" si="9"/>
        <v>591.1370913942628</v>
      </c>
      <c r="X42" s="57">
        <v>66877</v>
      </c>
      <c r="Y42" s="57">
        <f t="shared" si="10"/>
        <v>22.307204803202136</v>
      </c>
      <c r="Z42" s="57">
        <v>39526</v>
      </c>
      <c r="AA42" s="57">
        <f t="shared" si="11"/>
        <v>13.184122748499</v>
      </c>
      <c r="AB42" s="64">
        <f t="shared" si="12"/>
        <v>5964452</v>
      </c>
      <c r="AC42" s="57">
        <f t="shared" si="13"/>
        <v>1989.4769846564377</v>
      </c>
    </row>
    <row r="43" spans="1:29" ht="12.75">
      <c r="A43" s="6">
        <v>40</v>
      </c>
      <c r="B43" s="18" t="s">
        <v>68</v>
      </c>
      <c r="C43" s="9">
        <v>23763</v>
      </c>
      <c r="D43" s="58">
        <v>13574664</v>
      </c>
      <c r="E43" s="58">
        <f t="shared" si="0"/>
        <v>571.2521146319909</v>
      </c>
      <c r="F43" s="58">
        <v>0</v>
      </c>
      <c r="G43" s="58">
        <f t="shared" si="1"/>
        <v>0</v>
      </c>
      <c r="H43" s="58">
        <v>1368278</v>
      </c>
      <c r="I43" s="58">
        <f t="shared" si="2"/>
        <v>57.58018768673989</v>
      </c>
      <c r="J43" s="58">
        <v>15635165</v>
      </c>
      <c r="K43" s="58">
        <f t="shared" si="3"/>
        <v>657.9625888987081</v>
      </c>
      <c r="L43" s="58">
        <v>1696876</v>
      </c>
      <c r="M43" s="58">
        <f t="shared" si="4"/>
        <v>71.40832386483189</v>
      </c>
      <c r="N43" s="58">
        <v>0</v>
      </c>
      <c r="O43" s="58">
        <f t="shared" si="5"/>
        <v>0</v>
      </c>
      <c r="P43" s="58">
        <v>102106</v>
      </c>
      <c r="Q43" s="58">
        <f t="shared" si="6"/>
        <v>4.296848041072256</v>
      </c>
      <c r="R43" s="58">
        <v>57677</v>
      </c>
      <c r="S43" s="58">
        <f t="shared" si="7"/>
        <v>2.4271767032782057</v>
      </c>
      <c r="T43" s="58">
        <v>2052937</v>
      </c>
      <c r="U43" s="58">
        <f t="shared" si="8"/>
        <v>86.39216428902074</v>
      </c>
      <c r="V43" s="58">
        <v>9791307</v>
      </c>
      <c r="W43" s="58">
        <f t="shared" si="9"/>
        <v>412.0400201994698</v>
      </c>
      <c r="X43" s="58">
        <v>305546</v>
      </c>
      <c r="Y43" s="58">
        <f t="shared" si="10"/>
        <v>12.858056642679797</v>
      </c>
      <c r="Z43" s="58">
        <v>161278</v>
      </c>
      <c r="AA43" s="58">
        <f t="shared" si="11"/>
        <v>6.786937676219333</v>
      </c>
      <c r="AB43" s="65">
        <f t="shared" si="12"/>
        <v>44745834</v>
      </c>
      <c r="AC43" s="58">
        <f t="shared" si="13"/>
        <v>1883.0044186340108</v>
      </c>
    </row>
    <row r="44" spans="1:29" ht="12.75">
      <c r="A44" s="5">
        <v>41</v>
      </c>
      <c r="B44" s="50" t="s">
        <v>69</v>
      </c>
      <c r="C44" s="51">
        <v>1553</v>
      </c>
      <c r="D44" s="57">
        <v>961793</v>
      </c>
      <c r="E44" s="57">
        <f t="shared" si="0"/>
        <v>619.3129426915647</v>
      </c>
      <c r="F44" s="57">
        <v>30495</v>
      </c>
      <c r="G44" s="57">
        <f t="shared" si="1"/>
        <v>19.63618802318094</v>
      </c>
      <c r="H44" s="57">
        <v>104697</v>
      </c>
      <c r="I44" s="57">
        <f t="shared" si="2"/>
        <v>67.41596909207985</v>
      </c>
      <c r="J44" s="57">
        <v>1185919</v>
      </c>
      <c r="K44" s="57">
        <f t="shared" si="3"/>
        <v>763.6310367031551</v>
      </c>
      <c r="L44" s="57">
        <v>151790</v>
      </c>
      <c r="M44" s="57">
        <f t="shared" si="4"/>
        <v>97.73985833869929</v>
      </c>
      <c r="N44" s="57">
        <v>0</v>
      </c>
      <c r="O44" s="57">
        <f t="shared" si="5"/>
        <v>0</v>
      </c>
      <c r="P44" s="57">
        <v>0</v>
      </c>
      <c r="Q44" s="57">
        <f t="shared" si="6"/>
        <v>0</v>
      </c>
      <c r="R44" s="57">
        <v>10511</v>
      </c>
      <c r="S44" s="57">
        <f t="shared" si="7"/>
        <v>6.768190598840953</v>
      </c>
      <c r="T44" s="57">
        <v>105323</v>
      </c>
      <c r="U44" s="57">
        <f t="shared" si="8"/>
        <v>67.8190598840953</v>
      </c>
      <c r="V44" s="57">
        <v>524291</v>
      </c>
      <c r="W44" s="57">
        <f t="shared" si="9"/>
        <v>337.5988409529942</v>
      </c>
      <c r="X44" s="57">
        <v>0</v>
      </c>
      <c r="Y44" s="57">
        <f t="shared" si="10"/>
        <v>0</v>
      </c>
      <c r="Z44" s="57">
        <v>20621</v>
      </c>
      <c r="AA44" s="57">
        <f t="shared" si="11"/>
        <v>13.278171281390856</v>
      </c>
      <c r="AB44" s="64">
        <f t="shared" si="12"/>
        <v>3095440</v>
      </c>
      <c r="AC44" s="57">
        <f t="shared" si="13"/>
        <v>1993.2002575660013</v>
      </c>
    </row>
    <row r="45" spans="1:29" ht="12.75">
      <c r="A45" s="5">
        <v>42</v>
      </c>
      <c r="B45" s="50" t="s">
        <v>70</v>
      </c>
      <c r="C45" s="51">
        <v>3429</v>
      </c>
      <c r="D45" s="57">
        <v>1954346</v>
      </c>
      <c r="E45" s="57">
        <f t="shared" si="0"/>
        <v>569.9463400408282</v>
      </c>
      <c r="F45" s="57">
        <v>25806</v>
      </c>
      <c r="G45" s="57">
        <f t="shared" si="1"/>
        <v>7.52580927384077</v>
      </c>
      <c r="H45" s="57">
        <v>188148</v>
      </c>
      <c r="I45" s="57">
        <f t="shared" si="2"/>
        <v>54.86964129483815</v>
      </c>
      <c r="J45" s="57">
        <v>2344273</v>
      </c>
      <c r="K45" s="57">
        <f t="shared" si="3"/>
        <v>683.6608340624089</v>
      </c>
      <c r="L45" s="57">
        <v>275375</v>
      </c>
      <c r="M45" s="57">
        <f t="shared" si="4"/>
        <v>80.30766987459901</v>
      </c>
      <c r="N45" s="57">
        <v>0</v>
      </c>
      <c r="O45" s="57">
        <f t="shared" si="5"/>
        <v>0</v>
      </c>
      <c r="P45" s="57">
        <v>8816</v>
      </c>
      <c r="Q45" s="57">
        <f t="shared" si="6"/>
        <v>2.5710119568387286</v>
      </c>
      <c r="R45" s="57">
        <v>27434</v>
      </c>
      <c r="S45" s="57">
        <f t="shared" si="7"/>
        <v>8.00058326042578</v>
      </c>
      <c r="T45" s="57">
        <v>93929</v>
      </c>
      <c r="U45" s="57">
        <f t="shared" si="8"/>
        <v>27.392534266550015</v>
      </c>
      <c r="V45" s="57">
        <v>1667205</v>
      </c>
      <c r="W45" s="57">
        <f t="shared" si="9"/>
        <v>486.20734908136484</v>
      </c>
      <c r="X45" s="57">
        <v>52596</v>
      </c>
      <c r="Y45" s="57">
        <f t="shared" si="10"/>
        <v>15.338582677165354</v>
      </c>
      <c r="Z45" s="57">
        <v>52675</v>
      </c>
      <c r="AA45" s="57">
        <f t="shared" si="11"/>
        <v>15.361621463983669</v>
      </c>
      <c r="AB45" s="64">
        <f t="shared" si="12"/>
        <v>6690603</v>
      </c>
      <c r="AC45" s="57">
        <f t="shared" si="13"/>
        <v>1951.1819772528434</v>
      </c>
    </row>
    <row r="46" spans="1:29" ht="12.75">
      <c r="A46" s="5">
        <v>43</v>
      </c>
      <c r="B46" s="50" t="s">
        <v>71</v>
      </c>
      <c r="C46" s="51">
        <v>4187</v>
      </c>
      <c r="D46" s="57">
        <v>2149358</v>
      </c>
      <c r="E46" s="57">
        <f t="shared" si="0"/>
        <v>513.340816813948</v>
      </c>
      <c r="F46" s="57">
        <v>0</v>
      </c>
      <c r="G46" s="57">
        <f t="shared" si="1"/>
        <v>0</v>
      </c>
      <c r="H46" s="57">
        <v>250439</v>
      </c>
      <c r="I46" s="57">
        <f t="shared" si="2"/>
        <v>59.81347026510628</v>
      </c>
      <c r="J46" s="57">
        <v>2837068</v>
      </c>
      <c r="K46" s="57">
        <f t="shared" si="3"/>
        <v>677.5896823501314</v>
      </c>
      <c r="L46" s="57">
        <v>281910</v>
      </c>
      <c r="M46" s="57">
        <f t="shared" si="4"/>
        <v>67.32983042751373</v>
      </c>
      <c r="N46" s="57">
        <v>0</v>
      </c>
      <c r="O46" s="57">
        <f t="shared" si="5"/>
        <v>0</v>
      </c>
      <c r="P46" s="57">
        <v>1008</v>
      </c>
      <c r="Q46" s="57">
        <f t="shared" si="6"/>
        <v>0.24074516360162407</v>
      </c>
      <c r="R46" s="57">
        <v>25644</v>
      </c>
      <c r="S46" s="57">
        <f t="shared" si="7"/>
        <v>6.124671602579412</v>
      </c>
      <c r="T46" s="57">
        <v>96130</v>
      </c>
      <c r="U46" s="57">
        <f t="shared" si="8"/>
        <v>22.959159302603297</v>
      </c>
      <c r="V46" s="57">
        <v>2032551</v>
      </c>
      <c r="W46" s="57">
        <f t="shared" si="9"/>
        <v>485.44327680917127</v>
      </c>
      <c r="X46" s="57">
        <v>48849</v>
      </c>
      <c r="Y46" s="57">
        <f t="shared" si="10"/>
        <v>11.666825889658467</v>
      </c>
      <c r="Z46" s="57">
        <v>73251</v>
      </c>
      <c r="AA46" s="57">
        <f t="shared" si="11"/>
        <v>17.49486505851445</v>
      </c>
      <c r="AB46" s="64">
        <f t="shared" si="12"/>
        <v>7796208</v>
      </c>
      <c r="AC46" s="57">
        <f t="shared" si="13"/>
        <v>1862.0033436828278</v>
      </c>
    </row>
    <row r="47" spans="1:29" ht="12.75">
      <c r="A47" s="5">
        <v>44</v>
      </c>
      <c r="B47" s="50" t="s">
        <v>72</v>
      </c>
      <c r="C47" s="51">
        <v>3513</v>
      </c>
      <c r="D47" s="57">
        <v>2087425</v>
      </c>
      <c r="E47" s="57">
        <f t="shared" si="0"/>
        <v>594.2001138627953</v>
      </c>
      <c r="F47" s="57">
        <v>0</v>
      </c>
      <c r="G47" s="57">
        <f t="shared" si="1"/>
        <v>0</v>
      </c>
      <c r="H47" s="57">
        <v>173918</v>
      </c>
      <c r="I47" s="57">
        <f t="shared" si="2"/>
        <v>49.50697409621406</v>
      </c>
      <c r="J47" s="57">
        <v>2239501</v>
      </c>
      <c r="K47" s="57">
        <f t="shared" si="3"/>
        <v>637.489610019926</v>
      </c>
      <c r="L47" s="57">
        <v>296894</v>
      </c>
      <c r="M47" s="57">
        <f t="shared" si="4"/>
        <v>84.51295189296897</v>
      </c>
      <c r="N47" s="57">
        <v>1950</v>
      </c>
      <c r="O47" s="57">
        <f t="shared" si="5"/>
        <v>0.5550811272416738</v>
      </c>
      <c r="P47" s="57">
        <v>2683</v>
      </c>
      <c r="Q47" s="57">
        <f t="shared" si="6"/>
        <v>0.7637346996868773</v>
      </c>
      <c r="R47" s="57">
        <v>10991</v>
      </c>
      <c r="S47" s="57">
        <f t="shared" si="7"/>
        <v>3.1286649587247366</v>
      </c>
      <c r="T47" s="57">
        <v>568000</v>
      </c>
      <c r="U47" s="57">
        <f t="shared" si="8"/>
        <v>161.68516937090806</v>
      </c>
      <c r="V47" s="57">
        <v>5551536</v>
      </c>
      <c r="W47" s="57">
        <f t="shared" si="9"/>
        <v>1580.2835183603756</v>
      </c>
      <c r="X47" s="57">
        <v>141633</v>
      </c>
      <c r="Y47" s="57">
        <f t="shared" si="10"/>
        <v>40.31682322801025</v>
      </c>
      <c r="Z47" s="57">
        <v>0</v>
      </c>
      <c r="AA47" s="57">
        <f t="shared" si="11"/>
        <v>0</v>
      </c>
      <c r="AB47" s="64">
        <f t="shared" si="12"/>
        <v>11074531</v>
      </c>
      <c r="AC47" s="57">
        <f t="shared" si="13"/>
        <v>3152.4426416168517</v>
      </c>
    </row>
    <row r="48" spans="1:29" ht="12.75">
      <c r="A48" s="6">
        <v>45</v>
      </c>
      <c r="B48" s="18" t="s">
        <v>73</v>
      </c>
      <c r="C48" s="9">
        <v>9678</v>
      </c>
      <c r="D48" s="58">
        <v>8407751</v>
      </c>
      <c r="E48" s="58">
        <f t="shared" si="0"/>
        <v>868.7488117379623</v>
      </c>
      <c r="F48" s="58">
        <v>59789</v>
      </c>
      <c r="G48" s="58">
        <f t="shared" si="1"/>
        <v>6.17782599710684</v>
      </c>
      <c r="H48" s="58">
        <v>805821</v>
      </c>
      <c r="I48" s="58">
        <f t="shared" si="2"/>
        <v>83.26317420954743</v>
      </c>
      <c r="J48" s="58">
        <v>8621482</v>
      </c>
      <c r="K48" s="58">
        <f t="shared" si="3"/>
        <v>890.8330233519322</v>
      </c>
      <c r="L48" s="58">
        <v>1278078</v>
      </c>
      <c r="M48" s="58">
        <f t="shared" si="4"/>
        <v>132.06013639181649</v>
      </c>
      <c r="N48" s="58">
        <v>636</v>
      </c>
      <c r="O48" s="58">
        <f t="shared" si="5"/>
        <v>0.0657160570365778</v>
      </c>
      <c r="P48" s="58">
        <v>8946</v>
      </c>
      <c r="Q48" s="58">
        <f t="shared" si="6"/>
        <v>0.9243645381277124</v>
      </c>
      <c r="R48" s="58">
        <v>21021</v>
      </c>
      <c r="S48" s="58">
        <f t="shared" si="7"/>
        <v>2.1720396776193427</v>
      </c>
      <c r="T48" s="58">
        <v>1592606</v>
      </c>
      <c r="U48" s="58">
        <f t="shared" si="8"/>
        <v>164.55941310188055</v>
      </c>
      <c r="V48" s="58">
        <v>3047323</v>
      </c>
      <c r="W48" s="58">
        <f t="shared" si="9"/>
        <v>314.8711510642695</v>
      </c>
      <c r="X48" s="58">
        <v>211949</v>
      </c>
      <c r="Y48" s="58">
        <f t="shared" si="10"/>
        <v>21.900082661706964</v>
      </c>
      <c r="Z48" s="58">
        <v>34517</v>
      </c>
      <c r="AA48" s="58">
        <f t="shared" si="11"/>
        <v>3.5665426741062203</v>
      </c>
      <c r="AB48" s="65">
        <f t="shared" si="12"/>
        <v>24089919</v>
      </c>
      <c r="AC48" s="58">
        <f t="shared" si="13"/>
        <v>2489.1422814631123</v>
      </c>
    </row>
    <row r="49" spans="1:29" ht="12.75">
      <c r="A49" s="5">
        <v>46</v>
      </c>
      <c r="B49" s="50" t="s">
        <v>74</v>
      </c>
      <c r="C49" s="51">
        <v>1313</v>
      </c>
      <c r="D49" s="57">
        <v>468085</v>
      </c>
      <c r="E49" s="57">
        <f t="shared" si="0"/>
        <v>356.5003808073115</v>
      </c>
      <c r="F49" s="57">
        <v>34043</v>
      </c>
      <c r="G49" s="57">
        <f t="shared" si="1"/>
        <v>25.92764661081493</v>
      </c>
      <c r="H49" s="57">
        <v>85333</v>
      </c>
      <c r="I49" s="57">
        <f t="shared" si="2"/>
        <v>64.99086062452399</v>
      </c>
      <c r="J49" s="57">
        <v>865625</v>
      </c>
      <c r="K49" s="57">
        <f t="shared" si="3"/>
        <v>659.2726580350343</v>
      </c>
      <c r="L49" s="57">
        <v>117949</v>
      </c>
      <c r="M49" s="57">
        <f t="shared" si="4"/>
        <v>89.83168316831683</v>
      </c>
      <c r="N49" s="57">
        <v>1239</v>
      </c>
      <c r="O49" s="57">
        <f t="shared" si="5"/>
        <v>0.9436405178979437</v>
      </c>
      <c r="P49" s="57">
        <v>36144</v>
      </c>
      <c r="Q49" s="57">
        <f t="shared" si="6"/>
        <v>27.52779893373953</v>
      </c>
      <c r="R49" s="57">
        <v>21989</v>
      </c>
      <c r="S49" s="57">
        <f t="shared" si="7"/>
        <v>16.747143945163746</v>
      </c>
      <c r="T49" s="57">
        <v>133292</v>
      </c>
      <c r="U49" s="57">
        <f t="shared" si="8"/>
        <v>101.51713632901752</v>
      </c>
      <c r="V49" s="57">
        <v>578843</v>
      </c>
      <c r="W49" s="57">
        <f t="shared" si="9"/>
        <v>440.85529322162984</v>
      </c>
      <c r="X49" s="57">
        <v>40849</v>
      </c>
      <c r="Y49" s="57">
        <f t="shared" si="10"/>
        <v>31.111195734958113</v>
      </c>
      <c r="Z49" s="57">
        <v>24163</v>
      </c>
      <c r="AA49" s="57">
        <f t="shared" si="11"/>
        <v>18.402894135567404</v>
      </c>
      <c r="AB49" s="64">
        <f t="shared" si="12"/>
        <v>2407554</v>
      </c>
      <c r="AC49" s="57">
        <f t="shared" si="13"/>
        <v>1833.6283320639757</v>
      </c>
    </row>
    <row r="50" spans="1:29" ht="12.75">
      <c r="A50" s="5">
        <v>47</v>
      </c>
      <c r="B50" s="50" t="s">
        <v>75</v>
      </c>
      <c r="C50" s="51">
        <v>4096</v>
      </c>
      <c r="D50" s="57">
        <v>3082420</v>
      </c>
      <c r="E50" s="57">
        <f t="shared" si="0"/>
        <v>752.5439453125</v>
      </c>
      <c r="F50" s="57">
        <v>29925</v>
      </c>
      <c r="G50" s="57">
        <f t="shared" si="1"/>
        <v>7.305908203125</v>
      </c>
      <c r="H50" s="57">
        <v>282839</v>
      </c>
      <c r="I50" s="57">
        <f t="shared" si="2"/>
        <v>69.052490234375</v>
      </c>
      <c r="J50" s="57">
        <v>3321325</v>
      </c>
      <c r="K50" s="57">
        <f t="shared" si="3"/>
        <v>810.870361328125</v>
      </c>
      <c r="L50" s="57">
        <v>338596</v>
      </c>
      <c r="M50" s="57">
        <f t="shared" si="4"/>
        <v>82.6650390625</v>
      </c>
      <c r="N50" s="57">
        <v>4361</v>
      </c>
      <c r="O50" s="57">
        <f t="shared" si="5"/>
        <v>1.064697265625</v>
      </c>
      <c r="P50" s="57">
        <v>0</v>
      </c>
      <c r="Q50" s="57">
        <f t="shared" si="6"/>
        <v>0</v>
      </c>
      <c r="R50" s="57">
        <v>15504</v>
      </c>
      <c r="S50" s="57">
        <f t="shared" si="7"/>
        <v>3.78515625</v>
      </c>
      <c r="T50" s="57">
        <v>229103</v>
      </c>
      <c r="U50" s="57">
        <f t="shared" si="8"/>
        <v>55.933349609375</v>
      </c>
      <c r="V50" s="57">
        <v>878865</v>
      </c>
      <c r="W50" s="57">
        <f t="shared" si="9"/>
        <v>214.566650390625</v>
      </c>
      <c r="X50" s="57">
        <v>63747</v>
      </c>
      <c r="Y50" s="57">
        <f t="shared" si="10"/>
        <v>15.563232421875</v>
      </c>
      <c r="Z50" s="57">
        <v>60464</v>
      </c>
      <c r="AA50" s="57">
        <f t="shared" si="11"/>
        <v>14.76171875</v>
      </c>
      <c r="AB50" s="64">
        <f t="shared" si="12"/>
        <v>8307149</v>
      </c>
      <c r="AC50" s="57">
        <f t="shared" si="13"/>
        <v>2028.112548828125</v>
      </c>
    </row>
    <row r="51" spans="1:29" ht="12.75">
      <c r="A51" s="5">
        <v>48</v>
      </c>
      <c r="B51" s="50" t="s">
        <v>76</v>
      </c>
      <c r="C51" s="51">
        <v>6711</v>
      </c>
      <c r="D51" s="57">
        <v>4442900</v>
      </c>
      <c r="E51" s="57">
        <f t="shared" si="0"/>
        <v>662.0324839815229</v>
      </c>
      <c r="F51" s="57">
        <v>79801</v>
      </c>
      <c r="G51" s="57">
        <f t="shared" si="1"/>
        <v>11.891074355535688</v>
      </c>
      <c r="H51" s="57">
        <v>415513</v>
      </c>
      <c r="I51" s="57">
        <f t="shared" si="2"/>
        <v>61.91521382804351</v>
      </c>
      <c r="J51" s="57">
        <v>5070538</v>
      </c>
      <c r="K51" s="57">
        <f t="shared" si="3"/>
        <v>755.5562509313069</v>
      </c>
      <c r="L51" s="57">
        <v>520053</v>
      </c>
      <c r="M51" s="57">
        <f t="shared" si="4"/>
        <v>77.49262405006705</v>
      </c>
      <c r="N51" s="57">
        <v>950</v>
      </c>
      <c r="O51" s="57">
        <f t="shared" si="5"/>
        <v>0.1415586350767397</v>
      </c>
      <c r="P51" s="57">
        <v>0</v>
      </c>
      <c r="Q51" s="57">
        <f t="shared" si="6"/>
        <v>0</v>
      </c>
      <c r="R51" s="57">
        <v>19026</v>
      </c>
      <c r="S51" s="57">
        <f t="shared" si="7"/>
        <v>2.8350469378632095</v>
      </c>
      <c r="T51" s="57">
        <v>478252</v>
      </c>
      <c r="U51" s="57">
        <f t="shared" si="8"/>
        <v>71.26389509760095</v>
      </c>
      <c r="V51" s="57">
        <v>1715040</v>
      </c>
      <c r="W51" s="57">
        <f t="shared" si="9"/>
        <v>255.55654894948592</v>
      </c>
      <c r="X51" s="57">
        <v>297896</v>
      </c>
      <c r="Y51" s="57">
        <f t="shared" si="10"/>
        <v>44.389211741916256</v>
      </c>
      <c r="Z51" s="57">
        <v>103750</v>
      </c>
      <c r="AA51" s="57">
        <f t="shared" si="11"/>
        <v>15.459693041275518</v>
      </c>
      <c r="AB51" s="64">
        <f t="shared" si="12"/>
        <v>13143719</v>
      </c>
      <c r="AC51" s="57">
        <f t="shared" si="13"/>
        <v>1958.5336015496946</v>
      </c>
    </row>
    <row r="52" spans="1:29" ht="12.75">
      <c r="A52" s="5">
        <v>49</v>
      </c>
      <c r="B52" s="50" t="s">
        <v>77</v>
      </c>
      <c r="C52" s="51">
        <v>15457</v>
      </c>
      <c r="D52" s="57">
        <v>9740676</v>
      </c>
      <c r="E52" s="57">
        <f t="shared" si="0"/>
        <v>630.1789480494274</v>
      </c>
      <c r="F52" s="57">
        <v>64790</v>
      </c>
      <c r="G52" s="57">
        <f t="shared" si="1"/>
        <v>4.1916283884324255</v>
      </c>
      <c r="H52" s="57">
        <v>800186</v>
      </c>
      <c r="I52" s="57">
        <f t="shared" si="2"/>
        <v>51.76851911755192</v>
      </c>
      <c r="J52" s="57">
        <v>9370776</v>
      </c>
      <c r="K52" s="57">
        <f t="shared" si="3"/>
        <v>606.2480429578832</v>
      </c>
      <c r="L52" s="57">
        <v>1283183</v>
      </c>
      <c r="M52" s="57">
        <f t="shared" si="4"/>
        <v>83.0163032930064</v>
      </c>
      <c r="N52" s="57">
        <v>0</v>
      </c>
      <c r="O52" s="57">
        <f t="shared" si="5"/>
        <v>0</v>
      </c>
      <c r="P52" s="57">
        <v>19214</v>
      </c>
      <c r="Q52" s="57">
        <f t="shared" si="6"/>
        <v>1.2430613961312027</v>
      </c>
      <c r="R52" s="57">
        <v>54468</v>
      </c>
      <c r="S52" s="57">
        <f t="shared" si="7"/>
        <v>3.5238403312415087</v>
      </c>
      <c r="T52" s="57">
        <v>1401935</v>
      </c>
      <c r="U52" s="57">
        <f t="shared" si="8"/>
        <v>90.69903603545319</v>
      </c>
      <c r="V52" s="57">
        <v>6544915</v>
      </c>
      <c r="W52" s="57">
        <f t="shared" si="9"/>
        <v>423.4272497897393</v>
      </c>
      <c r="X52" s="57">
        <v>197194</v>
      </c>
      <c r="Y52" s="57">
        <f t="shared" si="10"/>
        <v>12.75758555994048</v>
      </c>
      <c r="Z52" s="57">
        <v>969600</v>
      </c>
      <c r="AA52" s="57">
        <f t="shared" si="11"/>
        <v>62.728860710357765</v>
      </c>
      <c r="AB52" s="64">
        <f t="shared" si="12"/>
        <v>30446937</v>
      </c>
      <c r="AC52" s="57">
        <f t="shared" si="13"/>
        <v>1969.7830756291648</v>
      </c>
    </row>
    <row r="53" spans="1:29" ht="12.75">
      <c r="A53" s="6">
        <v>50</v>
      </c>
      <c r="B53" s="18" t="s">
        <v>78</v>
      </c>
      <c r="C53" s="9">
        <v>8582</v>
      </c>
      <c r="D53" s="58">
        <v>3338979</v>
      </c>
      <c r="E53" s="58">
        <f t="shared" si="0"/>
        <v>389.06769983686786</v>
      </c>
      <c r="F53" s="58">
        <v>610</v>
      </c>
      <c r="G53" s="58">
        <f t="shared" si="1"/>
        <v>0.07107900256350501</v>
      </c>
      <c r="H53" s="58">
        <v>444655</v>
      </c>
      <c r="I53" s="58">
        <f t="shared" si="2"/>
        <v>51.812514565369376</v>
      </c>
      <c r="J53" s="58">
        <v>5143431</v>
      </c>
      <c r="K53" s="58">
        <f t="shared" si="3"/>
        <v>599.3277790724773</v>
      </c>
      <c r="L53" s="58">
        <v>704646</v>
      </c>
      <c r="M53" s="58">
        <f t="shared" si="4"/>
        <v>82.10743416453042</v>
      </c>
      <c r="N53" s="58">
        <v>1248</v>
      </c>
      <c r="O53" s="58">
        <f t="shared" si="5"/>
        <v>0.14542064786762993</v>
      </c>
      <c r="P53" s="58">
        <v>14392</v>
      </c>
      <c r="Q53" s="58">
        <f t="shared" si="6"/>
        <v>1.6769983686786296</v>
      </c>
      <c r="R53" s="58">
        <v>12908</v>
      </c>
      <c r="S53" s="58">
        <f t="shared" si="7"/>
        <v>1.504078303425775</v>
      </c>
      <c r="T53" s="58">
        <v>646694</v>
      </c>
      <c r="U53" s="58">
        <f t="shared" si="8"/>
        <v>75.35469587508739</v>
      </c>
      <c r="V53" s="58">
        <v>2394564</v>
      </c>
      <c r="W53" s="58">
        <f t="shared" si="9"/>
        <v>279.0216732696341</v>
      </c>
      <c r="X53" s="58">
        <v>86171</v>
      </c>
      <c r="Y53" s="58">
        <f t="shared" si="10"/>
        <v>10.040899557212771</v>
      </c>
      <c r="Z53" s="58">
        <v>33392</v>
      </c>
      <c r="AA53" s="58">
        <f t="shared" si="11"/>
        <v>3.8909345140992775</v>
      </c>
      <c r="AB53" s="65">
        <f t="shared" si="12"/>
        <v>12821690</v>
      </c>
      <c r="AC53" s="58">
        <f t="shared" si="13"/>
        <v>1494.021207177814</v>
      </c>
    </row>
    <row r="54" spans="1:29" ht="12.75">
      <c r="A54" s="5">
        <v>51</v>
      </c>
      <c r="B54" s="50" t="s">
        <v>79</v>
      </c>
      <c r="C54" s="51">
        <v>9841</v>
      </c>
      <c r="D54" s="57">
        <v>3928966</v>
      </c>
      <c r="E54" s="57">
        <f t="shared" si="0"/>
        <v>399.24458896453615</v>
      </c>
      <c r="F54" s="57">
        <v>192475</v>
      </c>
      <c r="G54" s="57">
        <f t="shared" si="1"/>
        <v>19.55847982928564</v>
      </c>
      <c r="H54" s="57">
        <v>604729</v>
      </c>
      <c r="I54" s="57">
        <f t="shared" si="2"/>
        <v>61.44995427293974</v>
      </c>
      <c r="J54" s="57">
        <v>6864558</v>
      </c>
      <c r="K54" s="57">
        <f t="shared" si="3"/>
        <v>697.5467940249974</v>
      </c>
      <c r="L54" s="57">
        <v>780407</v>
      </c>
      <c r="M54" s="57">
        <f t="shared" si="4"/>
        <v>79.30159536632456</v>
      </c>
      <c r="N54" s="57">
        <v>1931</v>
      </c>
      <c r="O54" s="57">
        <f t="shared" si="5"/>
        <v>0.19621989635199674</v>
      </c>
      <c r="P54" s="57">
        <v>11566</v>
      </c>
      <c r="Q54" s="57">
        <f t="shared" si="6"/>
        <v>1.1752870643227313</v>
      </c>
      <c r="R54" s="57">
        <v>70816</v>
      </c>
      <c r="S54" s="57">
        <f t="shared" si="7"/>
        <v>7.1960166649730715</v>
      </c>
      <c r="T54" s="57">
        <v>183389</v>
      </c>
      <c r="U54" s="57">
        <f t="shared" si="8"/>
        <v>18.635199674829792</v>
      </c>
      <c r="V54" s="57">
        <v>1741999</v>
      </c>
      <c r="W54" s="57">
        <f t="shared" si="9"/>
        <v>177.01442942790368</v>
      </c>
      <c r="X54" s="57">
        <v>190098</v>
      </c>
      <c r="Y54" s="57">
        <f t="shared" si="10"/>
        <v>19.31693933543339</v>
      </c>
      <c r="Z54" s="57">
        <v>14511</v>
      </c>
      <c r="AA54" s="57">
        <f t="shared" si="11"/>
        <v>1.4745452697896555</v>
      </c>
      <c r="AB54" s="64">
        <f t="shared" si="12"/>
        <v>14585445</v>
      </c>
      <c r="AC54" s="57">
        <f t="shared" si="13"/>
        <v>1482.1100497916877</v>
      </c>
    </row>
    <row r="55" spans="1:29" ht="12.75">
      <c r="A55" s="5">
        <v>52</v>
      </c>
      <c r="B55" s="50" t="s">
        <v>80</v>
      </c>
      <c r="C55" s="51">
        <v>34857</v>
      </c>
      <c r="D55" s="57">
        <v>33574725</v>
      </c>
      <c r="E55" s="57">
        <f t="shared" si="0"/>
        <v>963.2132713658663</v>
      </c>
      <c r="F55" s="57">
        <v>80064</v>
      </c>
      <c r="G55" s="57">
        <f t="shared" si="1"/>
        <v>2.2969274464239606</v>
      </c>
      <c r="H55" s="57">
        <v>2577652</v>
      </c>
      <c r="I55" s="57">
        <f t="shared" si="2"/>
        <v>73.94933585793385</v>
      </c>
      <c r="J55" s="57">
        <v>26031170</v>
      </c>
      <c r="K55" s="57">
        <f t="shared" si="3"/>
        <v>746.7989213070546</v>
      </c>
      <c r="L55" s="57">
        <v>3287080</v>
      </c>
      <c r="M55" s="57">
        <f t="shared" si="4"/>
        <v>94.30186189287662</v>
      </c>
      <c r="N55" s="57">
        <v>2573</v>
      </c>
      <c r="O55" s="57">
        <f t="shared" si="5"/>
        <v>0.07381587629457498</v>
      </c>
      <c r="P55" s="57">
        <v>149897</v>
      </c>
      <c r="Q55" s="57">
        <f t="shared" si="6"/>
        <v>4.300341394841782</v>
      </c>
      <c r="R55" s="57">
        <v>86339</v>
      </c>
      <c r="S55" s="57">
        <f t="shared" si="7"/>
        <v>2.476948676019164</v>
      </c>
      <c r="T55" s="57">
        <v>4201961</v>
      </c>
      <c r="U55" s="57">
        <f t="shared" si="8"/>
        <v>120.54855552686692</v>
      </c>
      <c r="V55" s="57">
        <v>12613324</v>
      </c>
      <c r="W55" s="57">
        <f t="shared" si="9"/>
        <v>361.85913876696213</v>
      </c>
      <c r="X55" s="57">
        <v>684764</v>
      </c>
      <c r="Y55" s="57">
        <f t="shared" si="10"/>
        <v>19.644949364546576</v>
      </c>
      <c r="Z55" s="57">
        <v>0</v>
      </c>
      <c r="AA55" s="57">
        <f t="shared" si="11"/>
        <v>0</v>
      </c>
      <c r="AB55" s="64">
        <f t="shared" si="12"/>
        <v>83289549</v>
      </c>
      <c r="AC55" s="57">
        <f t="shared" si="13"/>
        <v>2389.4640674756865</v>
      </c>
    </row>
    <row r="56" spans="1:29" ht="12.75">
      <c r="A56" s="5">
        <v>53</v>
      </c>
      <c r="B56" s="50" t="s">
        <v>81</v>
      </c>
      <c r="C56" s="51">
        <v>19487</v>
      </c>
      <c r="D56" s="57">
        <v>9490150</v>
      </c>
      <c r="E56" s="57">
        <f t="shared" si="0"/>
        <v>486.99902499101967</v>
      </c>
      <c r="F56" s="57">
        <v>0</v>
      </c>
      <c r="G56" s="57">
        <f t="shared" si="1"/>
        <v>0</v>
      </c>
      <c r="H56" s="57">
        <v>998989</v>
      </c>
      <c r="I56" s="57">
        <f t="shared" si="2"/>
        <v>51.2643813824601</v>
      </c>
      <c r="J56" s="57">
        <v>11633516</v>
      </c>
      <c r="K56" s="57">
        <f t="shared" si="3"/>
        <v>596.9885564735465</v>
      </c>
      <c r="L56" s="57">
        <v>1445253</v>
      </c>
      <c r="M56" s="57">
        <f t="shared" si="4"/>
        <v>74.16498178272694</v>
      </c>
      <c r="N56" s="57">
        <v>2472</v>
      </c>
      <c r="O56" s="57">
        <f t="shared" si="5"/>
        <v>0.12685379996921023</v>
      </c>
      <c r="P56" s="57">
        <v>115690</v>
      </c>
      <c r="Q56" s="57">
        <f t="shared" si="6"/>
        <v>5.936778365063889</v>
      </c>
      <c r="R56" s="57">
        <v>26853</v>
      </c>
      <c r="S56" s="57">
        <f t="shared" si="7"/>
        <v>1.3779955868014573</v>
      </c>
      <c r="T56" s="57">
        <v>1140055</v>
      </c>
      <c r="U56" s="57">
        <f t="shared" si="8"/>
        <v>58.503361215169086</v>
      </c>
      <c r="V56" s="57">
        <v>5207872</v>
      </c>
      <c r="W56" s="57">
        <f t="shared" si="9"/>
        <v>267.248524657464</v>
      </c>
      <c r="X56" s="57">
        <v>179688</v>
      </c>
      <c r="Y56" s="57">
        <f t="shared" si="10"/>
        <v>9.220916508441524</v>
      </c>
      <c r="Z56" s="57">
        <v>205</v>
      </c>
      <c r="AA56" s="57">
        <f t="shared" si="11"/>
        <v>0.01051983373531072</v>
      </c>
      <c r="AB56" s="64">
        <f t="shared" si="12"/>
        <v>30240743</v>
      </c>
      <c r="AC56" s="57">
        <f t="shared" si="13"/>
        <v>1551.8418945963977</v>
      </c>
    </row>
    <row r="57" spans="1:29" ht="12.75">
      <c r="A57" s="5">
        <v>54</v>
      </c>
      <c r="B57" s="50" t="s">
        <v>82</v>
      </c>
      <c r="C57" s="51">
        <v>812</v>
      </c>
      <c r="D57" s="57">
        <v>477102</v>
      </c>
      <c r="E57" s="57">
        <f t="shared" si="0"/>
        <v>587.564039408867</v>
      </c>
      <c r="F57" s="57">
        <v>1172</v>
      </c>
      <c r="G57" s="57">
        <f t="shared" si="1"/>
        <v>1.4433497536945812</v>
      </c>
      <c r="H57" s="57">
        <v>60809</v>
      </c>
      <c r="I57" s="57">
        <f t="shared" si="2"/>
        <v>74.88793103448276</v>
      </c>
      <c r="J57" s="57">
        <v>662154</v>
      </c>
      <c r="K57" s="57">
        <f t="shared" si="3"/>
        <v>815.460591133005</v>
      </c>
      <c r="L57" s="57">
        <v>85360</v>
      </c>
      <c r="M57" s="57">
        <f t="shared" si="4"/>
        <v>105.1231527093596</v>
      </c>
      <c r="N57" s="57">
        <v>0</v>
      </c>
      <c r="O57" s="57">
        <f t="shared" si="5"/>
        <v>0</v>
      </c>
      <c r="P57" s="57">
        <v>0</v>
      </c>
      <c r="Q57" s="57">
        <f t="shared" si="6"/>
        <v>0</v>
      </c>
      <c r="R57" s="57">
        <v>659</v>
      </c>
      <c r="S57" s="57">
        <f t="shared" si="7"/>
        <v>0.8115763546798029</v>
      </c>
      <c r="T57" s="57">
        <v>46016</v>
      </c>
      <c r="U57" s="57">
        <f t="shared" si="8"/>
        <v>56.669950738916256</v>
      </c>
      <c r="V57" s="57">
        <v>465330</v>
      </c>
      <c r="W57" s="57">
        <f t="shared" si="9"/>
        <v>573.0665024630542</v>
      </c>
      <c r="X57" s="57">
        <v>21138</v>
      </c>
      <c r="Y57" s="57">
        <f t="shared" si="10"/>
        <v>26.032019704433498</v>
      </c>
      <c r="Z57" s="57">
        <v>25612</v>
      </c>
      <c r="AA57" s="57">
        <f t="shared" si="11"/>
        <v>31.541871921182267</v>
      </c>
      <c r="AB57" s="64">
        <f t="shared" si="12"/>
        <v>1845352</v>
      </c>
      <c r="AC57" s="57">
        <f t="shared" si="13"/>
        <v>2272.600985221675</v>
      </c>
    </row>
    <row r="58" spans="1:29" ht="12.75">
      <c r="A58" s="6">
        <v>55</v>
      </c>
      <c r="B58" s="18" t="s">
        <v>83</v>
      </c>
      <c r="C58" s="9">
        <v>18911</v>
      </c>
      <c r="D58" s="58">
        <v>14580233</v>
      </c>
      <c r="E58" s="58">
        <f t="shared" si="0"/>
        <v>770.9921738670615</v>
      </c>
      <c r="F58" s="58">
        <v>128869</v>
      </c>
      <c r="G58" s="58">
        <f t="shared" si="1"/>
        <v>6.814499497646872</v>
      </c>
      <c r="H58" s="58">
        <v>1078999</v>
      </c>
      <c r="I58" s="58">
        <f t="shared" si="2"/>
        <v>57.056686584527526</v>
      </c>
      <c r="J58" s="58">
        <v>12381508</v>
      </c>
      <c r="K58" s="58">
        <f t="shared" si="3"/>
        <v>654.7251863994501</v>
      </c>
      <c r="L58" s="58">
        <v>1323304</v>
      </c>
      <c r="M58" s="58">
        <f t="shared" si="4"/>
        <v>69.97535825709905</v>
      </c>
      <c r="N58" s="58">
        <v>2652</v>
      </c>
      <c r="O58" s="58">
        <f t="shared" si="5"/>
        <v>0.14023584157368726</v>
      </c>
      <c r="P58" s="58">
        <v>39998</v>
      </c>
      <c r="Q58" s="58">
        <f t="shared" si="6"/>
        <v>2.115065305906615</v>
      </c>
      <c r="R58" s="58">
        <v>80926</v>
      </c>
      <c r="S58" s="58">
        <f t="shared" si="7"/>
        <v>4.279308339061922</v>
      </c>
      <c r="T58" s="58">
        <v>965751</v>
      </c>
      <c r="U58" s="58">
        <f t="shared" si="8"/>
        <v>51.06821426682883</v>
      </c>
      <c r="V58" s="58">
        <v>5527632</v>
      </c>
      <c r="W58" s="58">
        <f t="shared" si="9"/>
        <v>292.2971815345566</v>
      </c>
      <c r="X58" s="58">
        <v>381840</v>
      </c>
      <c r="Y58" s="58">
        <f t="shared" si="10"/>
        <v>20.191422981333616</v>
      </c>
      <c r="Z58" s="58">
        <v>111508</v>
      </c>
      <c r="AA58" s="58">
        <f t="shared" si="11"/>
        <v>5.896462376394691</v>
      </c>
      <c r="AB58" s="65">
        <f t="shared" si="12"/>
        <v>36603220</v>
      </c>
      <c r="AC58" s="58">
        <f t="shared" si="13"/>
        <v>1935.551795251441</v>
      </c>
    </row>
    <row r="59" spans="1:29" ht="12.75">
      <c r="A59" s="5">
        <v>56</v>
      </c>
      <c r="B59" s="50" t="s">
        <v>84</v>
      </c>
      <c r="C59" s="51">
        <v>3072</v>
      </c>
      <c r="D59" s="57">
        <v>1304677</v>
      </c>
      <c r="E59" s="57">
        <f t="shared" si="0"/>
        <v>424.6995442708333</v>
      </c>
      <c r="F59" s="57">
        <v>6441</v>
      </c>
      <c r="G59" s="57">
        <f t="shared" si="1"/>
        <v>2.0966796875</v>
      </c>
      <c r="H59" s="57">
        <v>157921</v>
      </c>
      <c r="I59" s="57">
        <f t="shared" si="2"/>
        <v>51.406575520833336</v>
      </c>
      <c r="J59" s="57">
        <v>1820214</v>
      </c>
      <c r="K59" s="57">
        <f t="shared" si="3"/>
        <v>592.517578125</v>
      </c>
      <c r="L59" s="57">
        <v>263089</v>
      </c>
      <c r="M59" s="57">
        <f t="shared" si="4"/>
        <v>85.64095052083333</v>
      </c>
      <c r="N59" s="57">
        <v>0</v>
      </c>
      <c r="O59" s="57">
        <f t="shared" si="5"/>
        <v>0</v>
      </c>
      <c r="P59" s="57">
        <v>0</v>
      </c>
      <c r="Q59" s="57">
        <f t="shared" si="6"/>
        <v>0</v>
      </c>
      <c r="R59" s="57">
        <v>8125</v>
      </c>
      <c r="S59" s="57">
        <f t="shared" si="7"/>
        <v>2.6448567708333335</v>
      </c>
      <c r="T59" s="57">
        <v>144985</v>
      </c>
      <c r="U59" s="57">
        <f t="shared" si="8"/>
        <v>47.195638020833336</v>
      </c>
      <c r="V59" s="57">
        <v>1229844</v>
      </c>
      <c r="W59" s="57">
        <f t="shared" si="9"/>
        <v>400.33984375</v>
      </c>
      <c r="X59" s="57">
        <v>49396</v>
      </c>
      <c r="Y59" s="57">
        <f t="shared" si="10"/>
        <v>16.079427083333332</v>
      </c>
      <c r="Z59" s="57">
        <v>16469</v>
      </c>
      <c r="AA59" s="57">
        <f t="shared" si="11"/>
        <v>5.361002604166667</v>
      </c>
      <c r="AB59" s="64">
        <f t="shared" si="12"/>
        <v>5001161</v>
      </c>
      <c r="AC59" s="57">
        <f t="shared" si="13"/>
        <v>1627.9820963541667</v>
      </c>
    </row>
    <row r="60" spans="1:29" ht="12.75">
      <c r="A60" s="5">
        <v>57</v>
      </c>
      <c r="B60" s="50" t="s">
        <v>85</v>
      </c>
      <c r="C60" s="51">
        <v>8986</v>
      </c>
      <c r="D60" s="57">
        <v>3721489</v>
      </c>
      <c r="E60" s="57">
        <f t="shared" si="0"/>
        <v>414.14300022256845</v>
      </c>
      <c r="F60" s="57">
        <v>78835</v>
      </c>
      <c r="G60" s="57">
        <f t="shared" si="1"/>
        <v>8.773091475628755</v>
      </c>
      <c r="H60" s="57">
        <v>485420</v>
      </c>
      <c r="I60" s="57">
        <f t="shared" si="2"/>
        <v>54.01958602270198</v>
      </c>
      <c r="J60" s="57">
        <v>5851941</v>
      </c>
      <c r="K60" s="57">
        <f t="shared" si="3"/>
        <v>651.2286890718896</v>
      </c>
      <c r="L60" s="57">
        <v>645274</v>
      </c>
      <c r="M60" s="57">
        <f t="shared" si="4"/>
        <v>71.80881371021589</v>
      </c>
      <c r="N60" s="57">
        <v>612</v>
      </c>
      <c r="O60" s="57">
        <f t="shared" si="5"/>
        <v>0.06810594257734254</v>
      </c>
      <c r="P60" s="57">
        <v>0</v>
      </c>
      <c r="Q60" s="57">
        <f t="shared" si="6"/>
        <v>0</v>
      </c>
      <c r="R60" s="57">
        <v>9108</v>
      </c>
      <c r="S60" s="57">
        <f t="shared" si="7"/>
        <v>1.0135766748275095</v>
      </c>
      <c r="T60" s="57">
        <v>411400</v>
      </c>
      <c r="U60" s="57">
        <f t="shared" si="8"/>
        <v>45.78232806588026</v>
      </c>
      <c r="V60" s="57">
        <v>1765186</v>
      </c>
      <c r="W60" s="57">
        <f t="shared" si="9"/>
        <v>196.43734698419763</v>
      </c>
      <c r="X60" s="57">
        <v>197360</v>
      </c>
      <c r="Y60" s="57">
        <f t="shared" si="10"/>
        <v>21.96305363899399</v>
      </c>
      <c r="Z60" s="57">
        <v>103950</v>
      </c>
      <c r="AA60" s="57">
        <f t="shared" si="11"/>
        <v>11.567994658357446</v>
      </c>
      <c r="AB60" s="64">
        <f t="shared" si="12"/>
        <v>13270575</v>
      </c>
      <c r="AC60" s="57">
        <f t="shared" si="13"/>
        <v>1476.8055864678388</v>
      </c>
    </row>
    <row r="61" spans="1:29" ht="12.75">
      <c r="A61" s="5">
        <v>58</v>
      </c>
      <c r="B61" s="50" t="s">
        <v>86</v>
      </c>
      <c r="C61" s="51">
        <v>9608</v>
      </c>
      <c r="D61" s="57">
        <v>5217609</v>
      </c>
      <c r="E61" s="57">
        <f t="shared" si="0"/>
        <v>543.0483971690259</v>
      </c>
      <c r="F61" s="57">
        <v>0</v>
      </c>
      <c r="G61" s="57">
        <f t="shared" si="1"/>
        <v>0</v>
      </c>
      <c r="H61" s="57">
        <v>572358</v>
      </c>
      <c r="I61" s="57">
        <f t="shared" si="2"/>
        <v>59.57098251457119</v>
      </c>
      <c r="J61" s="57">
        <v>6221595</v>
      </c>
      <c r="K61" s="57">
        <f t="shared" si="3"/>
        <v>647.5431931723564</v>
      </c>
      <c r="L61" s="57">
        <v>879485</v>
      </c>
      <c r="M61" s="57">
        <f t="shared" si="4"/>
        <v>91.53674021648627</v>
      </c>
      <c r="N61" s="57">
        <v>2496</v>
      </c>
      <c r="O61" s="57">
        <f t="shared" si="5"/>
        <v>0.2597835137385512</v>
      </c>
      <c r="P61" s="57">
        <v>0</v>
      </c>
      <c r="Q61" s="57">
        <f t="shared" si="6"/>
        <v>0</v>
      </c>
      <c r="R61" s="57">
        <v>23932</v>
      </c>
      <c r="S61" s="57">
        <f t="shared" si="7"/>
        <v>2.490840965861782</v>
      </c>
      <c r="T61" s="57">
        <v>901939</v>
      </c>
      <c r="U61" s="57">
        <f t="shared" si="8"/>
        <v>93.87375104079933</v>
      </c>
      <c r="V61" s="57">
        <v>3200833</v>
      </c>
      <c r="W61" s="57">
        <f t="shared" si="9"/>
        <v>333.1424854288093</v>
      </c>
      <c r="X61" s="57">
        <v>145254</v>
      </c>
      <c r="Y61" s="57">
        <f t="shared" si="10"/>
        <v>15.118026644462947</v>
      </c>
      <c r="Z61" s="57">
        <v>279394</v>
      </c>
      <c r="AA61" s="57">
        <f t="shared" si="11"/>
        <v>29.079308909242297</v>
      </c>
      <c r="AB61" s="64">
        <f t="shared" si="12"/>
        <v>17444895</v>
      </c>
      <c r="AC61" s="57">
        <f t="shared" si="13"/>
        <v>1815.6635095753538</v>
      </c>
    </row>
    <row r="62" spans="1:29" ht="12.75">
      <c r="A62" s="5">
        <v>59</v>
      </c>
      <c r="B62" s="50" t="s">
        <v>87</v>
      </c>
      <c r="C62" s="51">
        <v>5159</v>
      </c>
      <c r="D62" s="57">
        <v>3684073</v>
      </c>
      <c r="E62" s="57">
        <f t="shared" si="0"/>
        <v>714.1060283000581</v>
      </c>
      <c r="F62" s="57">
        <v>90990</v>
      </c>
      <c r="G62" s="57">
        <f t="shared" si="1"/>
        <v>17.637138980422563</v>
      </c>
      <c r="H62" s="57">
        <v>295892</v>
      </c>
      <c r="I62" s="57">
        <f t="shared" si="2"/>
        <v>57.35452607094398</v>
      </c>
      <c r="J62" s="57">
        <v>3394960</v>
      </c>
      <c r="K62" s="57">
        <f t="shared" si="3"/>
        <v>658.0655165729793</v>
      </c>
      <c r="L62" s="57">
        <v>395478</v>
      </c>
      <c r="M62" s="57">
        <f t="shared" si="4"/>
        <v>76.65787943399884</v>
      </c>
      <c r="N62" s="57">
        <v>0</v>
      </c>
      <c r="O62" s="57">
        <f t="shared" si="5"/>
        <v>0</v>
      </c>
      <c r="P62" s="57">
        <v>0</v>
      </c>
      <c r="Q62" s="57">
        <f t="shared" si="6"/>
        <v>0</v>
      </c>
      <c r="R62" s="57">
        <v>44033</v>
      </c>
      <c r="S62" s="57">
        <f t="shared" si="7"/>
        <v>8.535181236673774</v>
      </c>
      <c r="T62" s="57">
        <v>50240</v>
      </c>
      <c r="U62" s="57">
        <f t="shared" si="8"/>
        <v>9.738321380112424</v>
      </c>
      <c r="V62" s="57">
        <v>2038978</v>
      </c>
      <c r="W62" s="57">
        <f t="shared" si="9"/>
        <v>395.2273696452801</v>
      </c>
      <c r="X62" s="57">
        <v>102713</v>
      </c>
      <c r="Y62" s="57">
        <f t="shared" si="10"/>
        <v>19.90947858112037</v>
      </c>
      <c r="Z62" s="57">
        <v>125893</v>
      </c>
      <c r="AA62" s="57">
        <f t="shared" si="11"/>
        <v>24.4025974025974</v>
      </c>
      <c r="AB62" s="64">
        <f>D62+F62+H62+J62+L62+N62+P62+R62+T62+V62+X62+Z62</f>
        <v>10223250</v>
      </c>
      <c r="AC62" s="57">
        <f t="shared" si="13"/>
        <v>1981.634037604187</v>
      </c>
    </row>
    <row r="63" spans="1:29" ht="12.75">
      <c r="A63" s="6">
        <v>60</v>
      </c>
      <c r="B63" s="18" t="s">
        <v>88</v>
      </c>
      <c r="C63" s="9">
        <v>7435</v>
      </c>
      <c r="D63" s="58">
        <v>3669197</v>
      </c>
      <c r="E63" s="58">
        <f t="shared" si="0"/>
        <v>493.5032952252858</v>
      </c>
      <c r="F63" s="58">
        <v>0</v>
      </c>
      <c r="G63" s="58">
        <f t="shared" si="1"/>
        <v>0</v>
      </c>
      <c r="H63" s="58">
        <v>400875</v>
      </c>
      <c r="I63" s="58">
        <f t="shared" si="2"/>
        <v>53.917283120376595</v>
      </c>
      <c r="J63" s="58">
        <v>4785482</v>
      </c>
      <c r="K63" s="58">
        <f t="shared" si="3"/>
        <v>643.6425016812374</v>
      </c>
      <c r="L63" s="58">
        <v>579927</v>
      </c>
      <c r="M63" s="58">
        <f t="shared" si="4"/>
        <v>77.99959650302623</v>
      </c>
      <c r="N63" s="58">
        <v>995</v>
      </c>
      <c r="O63" s="58">
        <f t="shared" si="5"/>
        <v>0.13382649630127774</v>
      </c>
      <c r="P63" s="58">
        <v>28388</v>
      </c>
      <c r="Q63" s="58">
        <f t="shared" si="6"/>
        <v>3.8181573638197714</v>
      </c>
      <c r="R63" s="58">
        <v>28685</v>
      </c>
      <c r="S63" s="58">
        <f t="shared" si="7"/>
        <v>3.8581035642232684</v>
      </c>
      <c r="T63" s="58">
        <v>139168</v>
      </c>
      <c r="U63" s="58">
        <f t="shared" si="8"/>
        <v>18.717955615332887</v>
      </c>
      <c r="V63" s="58">
        <v>3336017</v>
      </c>
      <c r="W63" s="58">
        <f t="shared" si="9"/>
        <v>448.6909213180901</v>
      </c>
      <c r="X63" s="58">
        <v>146390</v>
      </c>
      <c r="Y63" s="58">
        <f t="shared" si="10"/>
        <v>19.689307330195025</v>
      </c>
      <c r="Z63" s="58">
        <v>54089</v>
      </c>
      <c r="AA63" s="58">
        <f t="shared" si="11"/>
        <v>7.274915938130464</v>
      </c>
      <c r="AB63" s="65">
        <f t="shared" si="12"/>
        <v>13169213</v>
      </c>
      <c r="AC63" s="58">
        <f t="shared" si="13"/>
        <v>1771.2458641560188</v>
      </c>
    </row>
    <row r="64" spans="1:29" ht="12.75">
      <c r="A64" s="5">
        <v>61</v>
      </c>
      <c r="B64" s="50" t="s">
        <v>89</v>
      </c>
      <c r="C64" s="51">
        <v>3577</v>
      </c>
      <c r="D64" s="57">
        <v>1942127</v>
      </c>
      <c r="E64" s="57">
        <f t="shared" si="0"/>
        <v>542.9485602460162</v>
      </c>
      <c r="F64" s="57">
        <v>35615</v>
      </c>
      <c r="G64" s="57">
        <f t="shared" si="1"/>
        <v>9.956667598546268</v>
      </c>
      <c r="H64" s="57">
        <v>211343</v>
      </c>
      <c r="I64" s="57">
        <f t="shared" si="2"/>
        <v>59.083869164103994</v>
      </c>
      <c r="J64" s="57">
        <v>2416984</v>
      </c>
      <c r="K64" s="57">
        <f t="shared" si="3"/>
        <v>675.7014257757897</v>
      </c>
      <c r="L64" s="57">
        <v>145491</v>
      </c>
      <c r="M64" s="57">
        <f t="shared" si="4"/>
        <v>40.67402851551579</v>
      </c>
      <c r="N64" s="57">
        <v>239</v>
      </c>
      <c r="O64" s="57">
        <f t="shared" si="5"/>
        <v>0.06681576740285156</v>
      </c>
      <c r="P64" s="57">
        <v>2496</v>
      </c>
      <c r="Q64" s="57">
        <f t="shared" si="6"/>
        <v>0.6977914453452614</v>
      </c>
      <c r="R64" s="57">
        <v>47676</v>
      </c>
      <c r="S64" s="57">
        <f t="shared" si="7"/>
        <v>13.328487559407325</v>
      </c>
      <c r="T64" s="57">
        <v>128873</v>
      </c>
      <c r="U64" s="57">
        <f t="shared" si="8"/>
        <v>36.028235951915015</v>
      </c>
      <c r="V64" s="57">
        <v>1324618</v>
      </c>
      <c r="W64" s="57">
        <f t="shared" si="9"/>
        <v>370.31534805703103</v>
      </c>
      <c r="X64" s="57">
        <v>94895</v>
      </c>
      <c r="Y64" s="57">
        <f t="shared" si="10"/>
        <v>26.529214425496225</v>
      </c>
      <c r="Z64" s="57">
        <v>52624</v>
      </c>
      <c r="AA64" s="57">
        <f t="shared" si="11"/>
        <v>14.711769639362595</v>
      </c>
      <c r="AB64" s="64">
        <f t="shared" si="12"/>
        <v>6402981</v>
      </c>
      <c r="AC64" s="57">
        <f t="shared" si="13"/>
        <v>1790.0422141459323</v>
      </c>
    </row>
    <row r="65" spans="1:29" ht="12.75">
      <c r="A65" s="5">
        <v>62</v>
      </c>
      <c r="B65" s="50" t="s">
        <v>90</v>
      </c>
      <c r="C65" s="51">
        <v>2311</v>
      </c>
      <c r="D65" s="57">
        <v>1509941</v>
      </c>
      <c r="E65" s="57">
        <f t="shared" si="0"/>
        <v>653.3712678494159</v>
      </c>
      <c r="F65" s="57">
        <v>5122</v>
      </c>
      <c r="G65" s="57">
        <f t="shared" si="1"/>
        <v>2.216356555603635</v>
      </c>
      <c r="H65" s="57">
        <v>94633</v>
      </c>
      <c r="I65" s="57">
        <f t="shared" si="2"/>
        <v>40.948939852877544</v>
      </c>
      <c r="J65" s="57">
        <v>1357247</v>
      </c>
      <c r="K65" s="57">
        <f t="shared" si="3"/>
        <v>587.298572046733</v>
      </c>
      <c r="L65" s="57">
        <v>165947</v>
      </c>
      <c r="M65" s="57">
        <f t="shared" si="4"/>
        <v>71.80744266551277</v>
      </c>
      <c r="N65" s="57">
        <v>0</v>
      </c>
      <c r="O65" s="57">
        <f t="shared" si="5"/>
        <v>0</v>
      </c>
      <c r="P65" s="57">
        <v>1882</v>
      </c>
      <c r="Q65" s="57">
        <f t="shared" si="6"/>
        <v>0.8143660752920814</v>
      </c>
      <c r="R65" s="57">
        <v>5942</v>
      </c>
      <c r="S65" s="57">
        <f t="shared" si="7"/>
        <v>2.571181306793596</v>
      </c>
      <c r="T65" s="57">
        <v>40114</v>
      </c>
      <c r="U65" s="57">
        <f t="shared" si="8"/>
        <v>17.357853742968413</v>
      </c>
      <c r="V65" s="57">
        <v>1199269</v>
      </c>
      <c r="W65" s="57">
        <f t="shared" si="9"/>
        <v>518.939420164431</v>
      </c>
      <c r="X65" s="57">
        <v>33941</v>
      </c>
      <c r="Y65" s="57">
        <f t="shared" si="10"/>
        <v>14.686715707485936</v>
      </c>
      <c r="Z65" s="57">
        <v>17675</v>
      </c>
      <c r="AA65" s="57">
        <f t="shared" si="11"/>
        <v>7.64820424058849</v>
      </c>
      <c r="AB65" s="64">
        <f t="shared" si="12"/>
        <v>4431713</v>
      </c>
      <c r="AC65" s="57">
        <f t="shared" si="13"/>
        <v>1917.6603202077024</v>
      </c>
    </row>
    <row r="66" spans="1:29" ht="12.75">
      <c r="A66" s="5">
        <v>63</v>
      </c>
      <c r="B66" s="50" t="s">
        <v>91</v>
      </c>
      <c r="C66" s="51">
        <v>2447</v>
      </c>
      <c r="D66" s="57">
        <v>1214828</v>
      </c>
      <c r="E66" s="57">
        <f t="shared" si="0"/>
        <v>496.45606865549655</v>
      </c>
      <c r="F66" s="57">
        <v>43985</v>
      </c>
      <c r="G66" s="57">
        <f t="shared" si="1"/>
        <v>17.975071516142215</v>
      </c>
      <c r="H66" s="57">
        <v>215757</v>
      </c>
      <c r="I66" s="57">
        <f t="shared" si="2"/>
        <v>88.17204740498569</v>
      </c>
      <c r="J66" s="57">
        <v>2034889</v>
      </c>
      <c r="K66" s="57">
        <f t="shared" si="3"/>
        <v>831.5852063751532</v>
      </c>
      <c r="L66" s="57">
        <v>240154</v>
      </c>
      <c r="M66" s="57">
        <f t="shared" si="4"/>
        <v>98.14221495709032</v>
      </c>
      <c r="N66" s="57">
        <v>0</v>
      </c>
      <c r="O66" s="57">
        <f t="shared" si="5"/>
        <v>0</v>
      </c>
      <c r="P66" s="57">
        <v>80727</v>
      </c>
      <c r="Q66" s="57">
        <f t="shared" si="6"/>
        <v>32.9901920719248</v>
      </c>
      <c r="R66" s="57">
        <v>18840</v>
      </c>
      <c r="S66" s="57">
        <f t="shared" si="7"/>
        <v>7.699223539027381</v>
      </c>
      <c r="T66" s="57">
        <v>88759</v>
      </c>
      <c r="U66" s="57">
        <f t="shared" si="8"/>
        <v>36.272578667756434</v>
      </c>
      <c r="V66" s="57">
        <v>350039</v>
      </c>
      <c r="W66" s="57">
        <f t="shared" si="9"/>
        <v>143.04822231303638</v>
      </c>
      <c r="X66" s="57">
        <v>88567</v>
      </c>
      <c r="Y66" s="57">
        <f t="shared" si="10"/>
        <v>36.19411524315488</v>
      </c>
      <c r="Z66" s="57">
        <v>14030</v>
      </c>
      <c r="AA66" s="57">
        <f t="shared" si="11"/>
        <v>5.73355128729056</v>
      </c>
      <c r="AB66" s="64">
        <f t="shared" si="12"/>
        <v>4390575</v>
      </c>
      <c r="AC66" s="57">
        <f t="shared" si="13"/>
        <v>1794.2684920310585</v>
      </c>
    </row>
    <row r="67" spans="1:29" ht="12.75">
      <c r="A67" s="5">
        <v>64</v>
      </c>
      <c r="B67" s="50" t="s">
        <v>92</v>
      </c>
      <c r="C67" s="51">
        <v>2761</v>
      </c>
      <c r="D67" s="57">
        <v>1717619</v>
      </c>
      <c r="E67" s="57">
        <f t="shared" si="0"/>
        <v>622.1003259688518</v>
      </c>
      <c r="F67" s="57">
        <v>15672</v>
      </c>
      <c r="G67" s="57">
        <f>F67/$C67</f>
        <v>5.676204273813836</v>
      </c>
      <c r="H67" s="57">
        <v>137400</v>
      </c>
      <c r="I67" s="57">
        <f t="shared" si="2"/>
        <v>49.76457805143064</v>
      </c>
      <c r="J67" s="57">
        <v>1686700</v>
      </c>
      <c r="K67" s="57">
        <f t="shared" si="3"/>
        <v>610.9018471568272</v>
      </c>
      <c r="L67" s="57">
        <v>197559</v>
      </c>
      <c r="M67" s="57">
        <f t="shared" si="4"/>
        <v>71.55342267294459</v>
      </c>
      <c r="N67" s="57">
        <v>1360</v>
      </c>
      <c r="O67" s="57">
        <f t="shared" si="5"/>
        <v>0.4925751539297356</v>
      </c>
      <c r="P67" s="57">
        <v>0</v>
      </c>
      <c r="Q67" s="57">
        <f t="shared" si="6"/>
        <v>0</v>
      </c>
      <c r="R67" s="57">
        <v>652</v>
      </c>
      <c r="S67" s="57">
        <f t="shared" si="7"/>
        <v>0.2361463237957262</v>
      </c>
      <c r="T67" s="57">
        <v>123105</v>
      </c>
      <c r="U67" s="57">
        <f t="shared" si="8"/>
        <v>44.58710612097066</v>
      </c>
      <c r="V67" s="57">
        <v>1482958</v>
      </c>
      <c r="W67" s="57">
        <f t="shared" si="9"/>
        <v>537.1090184715682</v>
      </c>
      <c r="X67" s="57">
        <v>14535</v>
      </c>
      <c r="Y67" s="57">
        <f t="shared" si="10"/>
        <v>5.264396957624049</v>
      </c>
      <c r="Z67" s="57">
        <v>1515</v>
      </c>
      <c r="AA67" s="57">
        <f t="shared" si="11"/>
        <v>0.5487142339731981</v>
      </c>
      <c r="AB67" s="64">
        <f t="shared" si="12"/>
        <v>5379075</v>
      </c>
      <c r="AC67" s="57">
        <f t="shared" si="13"/>
        <v>1948.2343353857298</v>
      </c>
    </row>
    <row r="68" spans="1:29" ht="12.75">
      <c r="A68" s="6">
        <v>65</v>
      </c>
      <c r="B68" s="18" t="s">
        <v>93</v>
      </c>
      <c r="C68" s="52">
        <v>9037</v>
      </c>
      <c r="D68" s="58">
        <v>4047066</v>
      </c>
      <c r="E68" s="58">
        <f t="shared" si="0"/>
        <v>447.832909151267</v>
      </c>
      <c r="F68" s="58">
        <v>41</v>
      </c>
      <c r="G68" s="58">
        <f t="shared" si="1"/>
        <v>0.004536903839769835</v>
      </c>
      <c r="H68" s="58">
        <v>574726</v>
      </c>
      <c r="I68" s="58">
        <f t="shared" si="2"/>
        <v>63.59699015159898</v>
      </c>
      <c r="J68" s="58">
        <v>6625377</v>
      </c>
      <c r="K68" s="58">
        <f t="shared" si="3"/>
        <v>733.1389841761646</v>
      </c>
      <c r="L68" s="58">
        <v>773236</v>
      </c>
      <c r="M68" s="58">
        <f t="shared" si="4"/>
        <v>85.56335066946995</v>
      </c>
      <c r="N68" s="58">
        <v>0</v>
      </c>
      <c r="O68" s="58">
        <f t="shared" si="5"/>
        <v>0</v>
      </c>
      <c r="P68" s="58">
        <v>7808</v>
      </c>
      <c r="Q68" s="58">
        <f t="shared" si="6"/>
        <v>0.8640035409981188</v>
      </c>
      <c r="R68" s="58">
        <v>93759</v>
      </c>
      <c r="S68" s="58">
        <f t="shared" si="7"/>
        <v>10.375013832023901</v>
      </c>
      <c r="T68" s="58">
        <v>200464</v>
      </c>
      <c r="U68" s="58">
        <f t="shared" si="8"/>
        <v>22.18258271550293</v>
      </c>
      <c r="V68" s="58">
        <v>2721294</v>
      </c>
      <c r="W68" s="58">
        <f t="shared" si="9"/>
        <v>301.12802921323447</v>
      </c>
      <c r="X68" s="58">
        <v>184205</v>
      </c>
      <c r="Y68" s="58">
        <f t="shared" si="10"/>
        <v>20.383423702556158</v>
      </c>
      <c r="Z68" s="58">
        <v>164720</v>
      </c>
      <c r="AA68" s="58">
        <f t="shared" si="11"/>
        <v>18.227287816753346</v>
      </c>
      <c r="AB68" s="65">
        <f t="shared" si="12"/>
        <v>15392696</v>
      </c>
      <c r="AC68" s="58">
        <f t="shared" si="13"/>
        <v>1703.2971118734092</v>
      </c>
    </row>
    <row r="69" spans="1:29" ht="12.75">
      <c r="A69" s="35">
        <v>66</v>
      </c>
      <c r="B69" s="50" t="s">
        <v>94</v>
      </c>
      <c r="C69" s="51">
        <v>2439</v>
      </c>
      <c r="D69" s="57">
        <v>1525188</v>
      </c>
      <c r="E69" s="57">
        <f>D69/$C69</f>
        <v>625.3333333333334</v>
      </c>
      <c r="F69" s="57">
        <v>21758</v>
      </c>
      <c r="G69" s="57">
        <f>F69/$C69</f>
        <v>8.920869208692087</v>
      </c>
      <c r="H69" s="57">
        <v>182026</v>
      </c>
      <c r="I69" s="57">
        <f>H69/$C69</f>
        <v>74.63140631406314</v>
      </c>
      <c r="J69" s="57">
        <v>2315705</v>
      </c>
      <c r="K69" s="57">
        <f>J69/$C69</f>
        <v>949.4485444854448</v>
      </c>
      <c r="L69" s="57">
        <v>0</v>
      </c>
      <c r="M69" s="57">
        <f>L69/$C69</f>
        <v>0</v>
      </c>
      <c r="N69" s="57">
        <v>0</v>
      </c>
      <c r="O69" s="57">
        <f>N69/$C69</f>
        <v>0</v>
      </c>
      <c r="P69" s="57">
        <v>0</v>
      </c>
      <c r="Q69" s="57">
        <f>P69/$C69</f>
        <v>0</v>
      </c>
      <c r="R69" s="57">
        <v>39853</v>
      </c>
      <c r="S69" s="57">
        <f>R69/$C69</f>
        <v>16.339893398933988</v>
      </c>
      <c r="T69" s="57">
        <v>318141</v>
      </c>
      <c r="U69" s="57">
        <f>T69/$C69</f>
        <v>130.4391143911439</v>
      </c>
      <c r="V69" s="57">
        <v>1390809</v>
      </c>
      <c r="W69" s="57">
        <f>V69/$C69</f>
        <v>570.2373923739237</v>
      </c>
      <c r="X69" s="57">
        <v>35545</v>
      </c>
      <c r="Y69" s="57">
        <f>X69/$C69</f>
        <v>14.57359573595736</v>
      </c>
      <c r="Z69" s="57">
        <v>28557</v>
      </c>
      <c r="AA69" s="57">
        <f>Z69/$C69</f>
        <v>11.708487084870848</v>
      </c>
      <c r="AB69" s="64">
        <f>D69+F69+H69+J69+L69+N69+P69+R69+T69+V69+X69+Z69</f>
        <v>5857582</v>
      </c>
      <c r="AC69" s="57">
        <f>AB69/$C69</f>
        <v>2401.6326363263634</v>
      </c>
    </row>
    <row r="70" spans="1:29" ht="12" customHeight="1">
      <c r="A70" s="5">
        <v>67</v>
      </c>
      <c r="B70" s="50" t="s">
        <v>95</v>
      </c>
      <c r="C70" s="53">
        <v>3833</v>
      </c>
      <c r="D70" s="56">
        <v>1970328</v>
      </c>
      <c r="E70" s="56">
        <f t="shared" si="0"/>
        <v>514.043308113749</v>
      </c>
      <c r="F70" s="56">
        <v>32122</v>
      </c>
      <c r="G70" s="56">
        <f t="shared" si="1"/>
        <v>8.38038090268719</v>
      </c>
      <c r="H70" s="56">
        <v>253236</v>
      </c>
      <c r="I70" s="56">
        <f t="shared" si="2"/>
        <v>66.06731020088704</v>
      </c>
      <c r="J70" s="56">
        <v>2559815</v>
      </c>
      <c r="K70" s="56">
        <f t="shared" si="3"/>
        <v>667.8358987738064</v>
      </c>
      <c r="L70" s="56">
        <v>143798</v>
      </c>
      <c r="M70" s="56">
        <f t="shared" si="4"/>
        <v>37.515783981215755</v>
      </c>
      <c r="N70" s="56">
        <v>0</v>
      </c>
      <c r="O70" s="56">
        <f t="shared" si="5"/>
        <v>0</v>
      </c>
      <c r="P70" s="56">
        <v>8935</v>
      </c>
      <c r="Q70" s="56">
        <f t="shared" si="6"/>
        <v>2.3310722671536657</v>
      </c>
      <c r="R70" s="56">
        <v>8541</v>
      </c>
      <c r="S70" s="56">
        <f t="shared" si="7"/>
        <v>2.2282807200626142</v>
      </c>
      <c r="T70" s="56">
        <v>125925</v>
      </c>
      <c r="U70" s="56">
        <f t="shared" si="8"/>
        <v>32.85285677015393</v>
      </c>
      <c r="V70" s="56">
        <v>43835</v>
      </c>
      <c r="W70" s="56">
        <f t="shared" si="9"/>
        <v>11.436211844508218</v>
      </c>
      <c r="X70" s="56">
        <v>14791</v>
      </c>
      <c r="Y70" s="56">
        <f t="shared" si="10"/>
        <v>3.8588572919384294</v>
      </c>
      <c r="Z70" s="56">
        <v>15487</v>
      </c>
      <c r="AA70" s="56">
        <f t="shared" si="11"/>
        <v>4.0404382989825205</v>
      </c>
      <c r="AB70" s="63">
        <f>D70+F70+H70+J70+L70+N70+P70+R70+T70+V70+X70+Z70</f>
        <v>5176813</v>
      </c>
      <c r="AC70" s="56">
        <f t="shared" si="13"/>
        <v>1350.5903991651448</v>
      </c>
    </row>
    <row r="71" spans="1:29" ht="12.75">
      <c r="A71" s="6">
        <v>68</v>
      </c>
      <c r="B71" s="19" t="s">
        <v>96</v>
      </c>
      <c r="C71" s="9">
        <v>2225</v>
      </c>
      <c r="D71" s="58">
        <v>892785</v>
      </c>
      <c r="E71" s="58">
        <f>D71/$C71</f>
        <v>401.2516853932584</v>
      </c>
      <c r="F71" s="58">
        <v>28993</v>
      </c>
      <c r="G71" s="58">
        <f>F71/$C71</f>
        <v>13.030561797752808</v>
      </c>
      <c r="H71" s="58">
        <v>149864</v>
      </c>
      <c r="I71" s="58">
        <f>H71/$C71</f>
        <v>67.35460674157304</v>
      </c>
      <c r="J71" s="58">
        <v>1403776</v>
      </c>
      <c r="K71" s="58">
        <f>J71/$C71</f>
        <v>630.9105617977528</v>
      </c>
      <c r="L71" s="58">
        <v>107778</v>
      </c>
      <c r="M71" s="58">
        <f>L71/$C71</f>
        <v>48.43955056179775</v>
      </c>
      <c r="N71" s="58">
        <v>7602</v>
      </c>
      <c r="O71" s="58">
        <f>N71/$C71</f>
        <v>3.416629213483146</v>
      </c>
      <c r="P71" s="58">
        <v>0</v>
      </c>
      <c r="Q71" s="58">
        <f>P71/$C71</f>
        <v>0</v>
      </c>
      <c r="R71" s="58">
        <v>13289</v>
      </c>
      <c r="S71" s="58">
        <f>R71/$C71</f>
        <v>5.972584269662922</v>
      </c>
      <c r="T71" s="58">
        <v>260177</v>
      </c>
      <c r="U71" s="58">
        <f>T71/$C71</f>
        <v>116.93348314606742</v>
      </c>
      <c r="V71" s="58">
        <v>0</v>
      </c>
      <c r="W71" s="58">
        <f>V71/$C71</f>
        <v>0</v>
      </c>
      <c r="X71" s="58">
        <v>0</v>
      </c>
      <c r="Y71" s="58">
        <f>X71/$C71</f>
        <v>0</v>
      </c>
      <c r="Z71" s="58">
        <v>0</v>
      </c>
      <c r="AA71" s="58">
        <f>Z71/$C71</f>
        <v>0</v>
      </c>
      <c r="AB71" s="65">
        <f>D71+F71+H71+J71+L71+N71+P71+R71+T71+V71+X71+Z71</f>
        <v>2864264</v>
      </c>
      <c r="AC71" s="58">
        <f>AB71/$C71</f>
        <v>1287.3096629213483</v>
      </c>
    </row>
    <row r="72" spans="1:29" ht="12.75">
      <c r="A72" s="20"/>
      <c r="B72" s="21" t="s">
        <v>97</v>
      </c>
      <c r="C72" s="54">
        <f>SUM(C4:C71)</f>
        <v>653683</v>
      </c>
      <c r="D72" s="22">
        <f>SUM(D4:D71)</f>
        <v>405548575</v>
      </c>
      <c r="E72" s="22">
        <f>D72/$C72</f>
        <v>620.4055712019434</v>
      </c>
      <c r="F72" s="22">
        <f>SUM(F4:F71)</f>
        <v>4358736</v>
      </c>
      <c r="G72" s="22">
        <f>F72/$C72</f>
        <v>6.667965971273538</v>
      </c>
      <c r="H72" s="22">
        <f>SUM(H4:H71)</f>
        <v>39016683</v>
      </c>
      <c r="I72" s="30">
        <f>H72/$C72</f>
        <v>59.68746777872455</v>
      </c>
      <c r="J72" s="30">
        <f>SUM(J4:J71)</f>
        <v>447174630</v>
      </c>
      <c r="K72" s="30">
        <f>J72/$C72</f>
        <v>684.0848392875446</v>
      </c>
      <c r="L72" s="30">
        <f>SUM(L4:L71)</f>
        <v>48309487</v>
      </c>
      <c r="M72" s="30">
        <f>L72/$C72</f>
        <v>73.90353887128776</v>
      </c>
      <c r="N72" s="30">
        <f>SUM(N4:N71)</f>
        <v>55510</v>
      </c>
      <c r="O72" s="30">
        <f>N72/$C72</f>
        <v>0.08491883680621953</v>
      </c>
      <c r="P72" s="30">
        <f>SUM(P4:P71)</f>
        <v>3912384</v>
      </c>
      <c r="Q72" s="30">
        <f>P72/$C72</f>
        <v>5.985139586007285</v>
      </c>
      <c r="R72" s="30">
        <f>SUM(R4:R71)</f>
        <v>3274239.579999998</v>
      </c>
      <c r="S72" s="30">
        <f>R72/$C72</f>
        <v>5.008910404584483</v>
      </c>
      <c r="T72" s="30">
        <f>SUM(T4:T71)</f>
        <v>41237253</v>
      </c>
      <c r="U72" s="30">
        <f>T72/$C72</f>
        <v>63.08448131586717</v>
      </c>
      <c r="V72" s="22">
        <f>SUM(V4:V71)</f>
        <v>222298932</v>
      </c>
      <c r="W72" s="22">
        <f>V72/$C72</f>
        <v>340.07145971365327</v>
      </c>
      <c r="X72" s="22">
        <f>SUM(X4:X71)</f>
        <v>15524726</v>
      </c>
      <c r="Y72" s="22">
        <f>X72/$C72</f>
        <v>23.749624818145797</v>
      </c>
      <c r="Z72" s="22">
        <f>SUM(Z4:Z71)</f>
        <v>7298472</v>
      </c>
      <c r="AA72" s="30">
        <f>Z72/$C72</f>
        <v>11.165154975729827</v>
      </c>
      <c r="AB72" s="46">
        <f>D72+F72+H72+J72+L72+N72+P72+R72+T72+V72+X72+Z72</f>
        <v>1238009627.58</v>
      </c>
      <c r="AC72" s="30">
        <f>AB72/$C72</f>
        <v>1893.8990727615678</v>
      </c>
    </row>
    <row r="73" spans="1:29" ht="12.75">
      <c r="A73" s="7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33"/>
    </row>
    <row r="74" spans="1:29" ht="12.75">
      <c r="A74" s="7">
        <v>318</v>
      </c>
      <c r="B74" s="69" t="s">
        <v>98</v>
      </c>
      <c r="C74" s="53">
        <v>1316</v>
      </c>
      <c r="D74" s="56">
        <v>545188</v>
      </c>
      <c r="E74" s="56">
        <f>D74/$C74</f>
        <v>414.27659574468083</v>
      </c>
      <c r="F74" s="56">
        <v>30916</v>
      </c>
      <c r="G74" s="56">
        <f>F74/$C74</f>
        <v>23.492401215805472</v>
      </c>
      <c r="H74" s="56">
        <v>83667</v>
      </c>
      <c r="I74" s="56">
        <f>H74/$C74</f>
        <v>63.57674772036474</v>
      </c>
      <c r="J74" s="56">
        <v>936798</v>
      </c>
      <c r="K74" s="56">
        <f>J74/$C74</f>
        <v>711.8525835866261</v>
      </c>
      <c r="L74" s="56">
        <v>0</v>
      </c>
      <c r="M74" s="56">
        <f>L74/$C74</f>
        <v>0</v>
      </c>
      <c r="N74" s="56">
        <v>0</v>
      </c>
      <c r="O74" s="56">
        <f>N74/$C74</f>
        <v>0</v>
      </c>
      <c r="P74" s="56">
        <v>49730</v>
      </c>
      <c r="Q74" s="56">
        <f>P74/$C74</f>
        <v>37.7887537993921</v>
      </c>
      <c r="R74" s="56">
        <v>0</v>
      </c>
      <c r="S74" s="56">
        <f>R74/$C74</f>
        <v>0</v>
      </c>
      <c r="T74" s="56">
        <v>26656</v>
      </c>
      <c r="U74" s="56">
        <f>T74/$C74</f>
        <v>20.25531914893617</v>
      </c>
      <c r="V74" s="56">
        <v>0</v>
      </c>
      <c r="W74" s="56">
        <f>V74/$C74</f>
        <v>0</v>
      </c>
      <c r="X74" s="56">
        <v>20016</v>
      </c>
      <c r="Y74" s="56">
        <f>X74/$C74</f>
        <v>15.209726443768997</v>
      </c>
      <c r="Z74" s="56">
        <v>0</v>
      </c>
      <c r="AA74" s="56">
        <f>Z74/$C74</f>
        <v>0</v>
      </c>
      <c r="AB74" s="63">
        <f>D74+F74+H74+J74+L74+N74+P74+R74+T74+V74+X74+Z74</f>
        <v>1692971</v>
      </c>
      <c r="AC74" s="56">
        <f>AB74/$C74</f>
        <v>1286.4521276595744</v>
      </c>
    </row>
    <row r="75" spans="1:29" ht="12.75">
      <c r="A75" s="24">
        <v>319</v>
      </c>
      <c r="B75" s="47" t="s">
        <v>99</v>
      </c>
      <c r="C75" s="48">
        <v>480</v>
      </c>
      <c r="D75" s="58">
        <v>188450</v>
      </c>
      <c r="E75" s="58">
        <f>D75/$C75</f>
        <v>392.6041666666667</v>
      </c>
      <c r="F75" s="58">
        <v>5372</v>
      </c>
      <c r="G75" s="58">
        <f>F75/$C75</f>
        <v>11.191666666666666</v>
      </c>
      <c r="H75" s="58">
        <v>25441</v>
      </c>
      <c r="I75" s="58">
        <f>H75/$C75</f>
        <v>53.00208333333333</v>
      </c>
      <c r="J75" s="58">
        <v>330781</v>
      </c>
      <c r="K75" s="58">
        <f>J75/$C75</f>
        <v>689.1270833333333</v>
      </c>
      <c r="L75" s="58">
        <v>0</v>
      </c>
      <c r="M75" s="58">
        <f>L75/$C75</f>
        <v>0</v>
      </c>
      <c r="N75" s="58">
        <v>0</v>
      </c>
      <c r="O75" s="58">
        <f>N75/$C75</f>
        <v>0</v>
      </c>
      <c r="P75" s="58">
        <v>43171</v>
      </c>
      <c r="Q75" s="58">
        <f>P75/$C75</f>
        <v>89.93958333333333</v>
      </c>
      <c r="R75" s="58">
        <v>0</v>
      </c>
      <c r="S75" s="58">
        <f>R75/$C75</f>
        <v>0</v>
      </c>
      <c r="T75" s="58">
        <v>0</v>
      </c>
      <c r="U75" s="58">
        <f>T75/$C75</f>
        <v>0</v>
      </c>
      <c r="V75" s="58">
        <v>16450</v>
      </c>
      <c r="W75" s="58">
        <f>V75/$C75</f>
        <v>34.270833333333336</v>
      </c>
      <c r="X75" s="58">
        <v>0</v>
      </c>
      <c r="Y75" s="58">
        <f>X75/$C75</f>
        <v>0</v>
      </c>
      <c r="Z75" s="58">
        <v>246</v>
      </c>
      <c r="AA75" s="58">
        <f>Z75/$C75</f>
        <v>0.5125</v>
      </c>
      <c r="AB75" s="65">
        <f>D75+F75+H75+J75+L75+N75+P75+R75+T75+V75+X75+Z75</f>
        <v>609911</v>
      </c>
      <c r="AC75" s="58">
        <f>AB75/$C75</f>
        <v>1270.6479166666666</v>
      </c>
    </row>
    <row r="76" spans="1:29" ht="12.75">
      <c r="A76" s="25"/>
      <c r="B76" s="26" t="s">
        <v>100</v>
      </c>
      <c r="C76" s="27">
        <f>SUM(C74:C75)</f>
        <v>1796</v>
      </c>
      <c r="D76" s="59">
        <f>SUM(D74:D75)</f>
        <v>733638</v>
      </c>
      <c r="E76" s="22">
        <f>D76/$C76</f>
        <v>408.48440979955456</v>
      </c>
      <c r="F76" s="59">
        <f>SUM(F74:F75)</f>
        <v>36288</v>
      </c>
      <c r="G76" s="22">
        <f>F76/$C76</f>
        <v>20.20489977728285</v>
      </c>
      <c r="H76" s="59">
        <f>SUM(H74:H75)</f>
        <v>109108</v>
      </c>
      <c r="I76" s="22">
        <f>H76/$C76</f>
        <v>60.75055679287305</v>
      </c>
      <c r="J76" s="59">
        <f>SUM(J74:J75)</f>
        <v>1267579</v>
      </c>
      <c r="K76" s="22">
        <f>J76/$C76</f>
        <v>705.7789532293987</v>
      </c>
      <c r="L76" s="22">
        <f>SUM(L74:L75)</f>
        <v>0</v>
      </c>
      <c r="M76" s="22">
        <f>L76/$C76</f>
        <v>0</v>
      </c>
      <c r="N76" s="59">
        <f>SUM(N74:N75)</f>
        <v>0</v>
      </c>
      <c r="O76" s="22">
        <f>N76/$C76</f>
        <v>0</v>
      </c>
      <c r="P76" s="59">
        <f>SUM(P74:P75)</f>
        <v>92901</v>
      </c>
      <c r="Q76" s="22">
        <f>P76/$C76</f>
        <v>51.72661469933185</v>
      </c>
      <c r="R76" s="22">
        <f>SUM(R74:R75)</f>
        <v>0</v>
      </c>
      <c r="S76" s="22">
        <f>R76/$C76</f>
        <v>0</v>
      </c>
      <c r="T76" s="22">
        <f>SUM(T74:T75)</f>
        <v>26656</v>
      </c>
      <c r="U76" s="59">
        <f>T76/$C76</f>
        <v>14.841870824053451</v>
      </c>
      <c r="V76" s="59">
        <f>SUM(V74:V75)</f>
        <v>16450</v>
      </c>
      <c r="W76" s="22">
        <f>V76/$C76</f>
        <v>9.159242761692651</v>
      </c>
      <c r="X76" s="59">
        <f>SUM(X74:X75)</f>
        <v>20016</v>
      </c>
      <c r="Y76" s="22">
        <f>X76/$C76</f>
        <v>11.144766146993318</v>
      </c>
      <c r="Z76" s="59">
        <f>SUM(Z74:Z75)</f>
        <v>246</v>
      </c>
      <c r="AA76" s="22">
        <f>Z76/$C76</f>
        <v>0.13697104677060135</v>
      </c>
      <c r="AB76" s="66">
        <f>D76+F76+H76+J76+L76+N76+P76+R76+T76+V76+X76+Z76</f>
        <v>2302882</v>
      </c>
      <c r="AC76" s="22">
        <f>AB76/$C76</f>
        <v>1282.228285077951</v>
      </c>
    </row>
    <row r="77" spans="1:29" ht="12.75">
      <c r="A77" s="31"/>
      <c r="B77" s="32"/>
      <c r="C77" s="13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</row>
    <row r="78" spans="1:29" ht="12.75">
      <c r="A78" s="5">
        <v>321</v>
      </c>
      <c r="B78" s="50" t="s">
        <v>101</v>
      </c>
      <c r="C78" s="53">
        <v>333</v>
      </c>
      <c r="D78" s="57">
        <v>87544</v>
      </c>
      <c r="E78" s="57">
        <f aca="true" t="shared" si="14" ref="E78:E85">D78/$C78</f>
        <v>262.8948948948949</v>
      </c>
      <c r="F78" s="57">
        <v>2106</v>
      </c>
      <c r="G78" s="57">
        <f aca="true" t="shared" si="15" ref="G78:G85">F78/$C78</f>
        <v>6.324324324324325</v>
      </c>
      <c r="H78" s="57">
        <v>21607</v>
      </c>
      <c r="I78" s="57">
        <f aca="true" t="shared" si="16" ref="I78:I85">H78/$C78</f>
        <v>64.88588588588588</v>
      </c>
      <c r="J78" s="57">
        <v>224994</v>
      </c>
      <c r="K78" s="57">
        <f aca="true" t="shared" si="17" ref="K78:K85">J78/$C78</f>
        <v>675.6576576576576</v>
      </c>
      <c r="L78" s="57">
        <v>0</v>
      </c>
      <c r="M78" s="57">
        <f aca="true" t="shared" si="18" ref="M78:M85">L78/$C78</f>
        <v>0</v>
      </c>
      <c r="N78" s="57">
        <v>0</v>
      </c>
      <c r="O78" s="57">
        <f aca="true" t="shared" si="19" ref="O78:O85">N78/$C78</f>
        <v>0</v>
      </c>
      <c r="P78" s="57">
        <v>0</v>
      </c>
      <c r="Q78" s="57">
        <f aca="true" t="shared" si="20" ref="Q78:Q85">P78/$C78</f>
        <v>0</v>
      </c>
      <c r="R78" s="57">
        <v>9147</v>
      </c>
      <c r="S78" s="57">
        <f aca="true" t="shared" si="21" ref="S78:S85">R78/$C78</f>
        <v>27.46846846846847</v>
      </c>
      <c r="T78" s="57">
        <v>0</v>
      </c>
      <c r="U78" s="57">
        <f aca="true" t="shared" si="22" ref="U78:U85">T78/$C78</f>
        <v>0</v>
      </c>
      <c r="V78" s="57">
        <v>0</v>
      </c>
      <c r="W78" s="57">
        <f aca="true" t="shared" si="23" ref="W78:W85">V78/$C78</f>
        <v>0</v>
      </c>
      <c r="X78" s="57">
        <v>0</v>
      </c>
      <c r="Y78" s="57">
        <f aca="true" t="shared" si="24" ref="Y78:Y85">X78/$C78</f>
        <v>0</v>
      </c>
      <c r="Z78" s="57">
        <v>0</v>
      </c>
      <c r="AA78" s="57">
        <f aca="true" t="shared" si="25" ref="AA78:AA85">Z78/$C78</f>
        <v>0</v>
      </c>
      <c r="AB78" s="64">
        <f>D78+F78+H78+J78+L78+N78+P78+R78+T78+V78+X78+Z78</f>
        <v>345398</v>
      </c>
      <c r="AC78" s="57">
        <f aca="true" t="shared" si="26" ref="AC78:AC85">AB78/$C78</f>
        <v>1037.2312312312313</v>
      </c>
    </row>
    <row r="79" spans="1:29" ht="12.75">
      <c r="A79" s="5">
        <v>329</v>
      </c>
      <c r="B79" s="50" t="s">
        <v>102</v>
      </c>
      <c r="C79" s="51">
        <v>365</v>
      </c>
      <c r="D79" s="57">
        <v>93682</v>
      </c>
      <c r="E79" s="57">
        <f t="shared" si="14"/>
        <v>256.66301369863015</v>
      </c>
      <c r="F79" s="57">
        <v>5972</v>
      </c>
      <c r="G79" s="57">
        <f t="shared" si="15"/>
        <v>16.361643835616437</v>
      </c>
      <c r="H79" s="57">
        <v>22363</v>
      </c>
      <c r="I79" s="57">
        <f t="shared" si="16"/>
        <v>61.26849315068493</v>
      </c>
      <c r="J79" s="57">
        <v>244301</v>
      </c>
      <c r="K79" s="57">
        <f t="shared" si="17"/>
        <v>669.3178082191781</v>
      </c>
      <c r="L79" s="57">
        <v>0</v>
      </c>
      <c r="M79" s="57">
        <f t="shared" si="18"/>
        <v>0</v>
      </c>
      <c r="N79" s="57">
        <v>0</v>
      </c>
      <c r="O79" s="57">
        <f t="shared" si="19"/>
        <v>0</v>
      </c>
      <c r="P79" s="57">
        <v>0</v>
      </c>
      <c r="Q79" s="57">
        <f t="shared" si="20"/>
        <v>0</v>
      </c>
      <c r="R79" s="57">
        <v>0</v>
      </c>
      <c r="S79" s="57">
        <f t="shared" si="21"/>
        <v>0</v>
      </c>
      <c r="T79" s="57">
        <v>18269</v>
      </c>
      <c r="U79" s="57">
        <f t="shared" si="22"/>
        <v>50.05205479452055</v>
      </c>
      <c r="V79" s="57">
        <v>341</v>
      </c>
      <c r="W79" s="57">
        <f t="shared" si="23"/>
        <v>0.9342465753424658</v>
      </c>
      <c r="X79" s="57">
        <v>0</v>
      </c>
      <c r="Y79" s="57">
        <f t="shared" si="24"/>
        <v>0</v>
      </c>
      <c r="Z79" s="57">
        <v>457</v>
      </c>
      <c r="AA79" s="57">
        <f t="shared" si="25"/>
        <v>1.252054794520548</v>
      </c>
      <c r="AB79" s="64">
        <f aca="true" t="shared" si="27" ref="AB79:AB84">D79+F79+H79+J79+L79+N79+P79+R79+T79+V79+X79+Z79</f>
        <v>385385</v>
      </c>
      <c r="AC79" s="57">
        <f t="shared" si="26"/>
        <v>1055.849315068493</v>
      </c>
    </row>
    <row r="80" spans="1:29" ht="12.75">
      <c r="A80" s="5">
        <v>331</v>
      </c>
      <c r="B80" s="50" t="s">
        <v>103</v>
      </c>
      <c r="C80" s="51">
        <v>319</v>
      </c>
      <c r="D80" s="57">
        <v>153226</v>
      </c>
      <c r="E80" s="57">
        <f t="shared" si="14"/>
        <v>480.3322884012539</v>
      </c>
      <c r="F80" s="57">
        <v>170774</v>
      </c>
      <c r="G80" s="57">
        <f t="shared" si="15"/>
        <v>535.3416927899686</v>
      </c>
      <c r="H80" s="57">
        <v>24270</v>
      </c>
      <c r="I80" s="57">
        <f t="shared" si="16"/>
        <v>76.08150470219435</v>
      </c>
      <c r="J80" s="57">
        <v>0</v>
      </c>
      <c r="K80" s="57">
        <f t="shared" si="17"/>
        <v>0</v>
      </c>
      <c r="L80" s="57">
        <v>0</v>
      </c>
      <c r="M80" s="57">
        <f t="shared" si="18"/>
        <v>0</v>
      </c>
      <c r="N80" s="57">
        <v>0</v>
      </c>
      <c r="O80" s="57">
        <f t="shared" si="19"/>
        <v>0</v>
      </c>
      <c r="P80" s="57">
        <v>92294</v>
      </c>
      <c r="Q80" s="57">
        <f t="shared" si="20"/>
        <v>289.3228840125392</v>
      </c>
      <c r="R80" s="57">
        <v>8887</v>
      </c>
      <c r="S80" s="57">
        <f t="shared" si="21"/>
        <v>27.858934169278996</v>
      </c>
      <c r="T80" s="57">
        <v>8703</v>
      </c>
      <c r="U80" s="57">
        <f t="shared" si="22"/>
        <v>27.282131661442005</v>
      </c>
      <c r="V80" s="57">
        <v>0</v>
      </c>
      <c r="W80" s="57">
        <f t="shared" si="23"/>
        <v>0</v>
      </c>
      <c r="X80" s="57">
        <v>0</v>
      </c>
      <c r="Y80" s="57">
        <f t="shared" si="24"/>
        <v>0</v>
      </c>
      <c r="Z80" s="57">
        <v>647</v>
      </c>
      <c r="AA80" s="57">
        <f t="shared" si="25"/>
        <v>2.0282131661442007</v>
      </c>
      <c r="AB80" s="64">
        <f t="shared" si="27"/>
        <v>458801</v>
      </c>
      <c r="AC80" s="57">
        <f t="shared" si="26"/>
        <v>1438.2476489028213</v>
      </c>
    </row>
    <row r="81" spans="1:29" ht="12.75">
      <c r="A81" s="5">
        <v>333</v>
      </c>
      <c r="B81" s="50" t="s">
        <v>104</v>
      </c>
      <c r="C81" s="51">
        <v>630</v>
      </c>
      <c r="D81" s="57">
        <v>195780</v>
      </c>
      <c r="E81" s="57">
        <f t="shared" si="14"/>
        <v>310.76190476190476</v>
      </c>
      <c r="F81" s="57">
        <v>0</v>
      </c>
      <c r="G81" s="57">
        <f t="shared" si="15"/>
        <v>0</v>
      </c>
      <c r="H81" s="57">
        <v>21400</v>
      </c>
      <c r="I81" s="57">
        <f t="shared" si="16"/>
        <v>33.96825396825397</v>
      </c>
      <c r="J81" s="57">
        <v>220125</v>
      </c>
      <c r="K81" s="57">
        <f t="shared" si="17"/>
        <v>349.4047619047619</v>
      </c>
      <c r="L81" s="57">
        <v>16035</v>
      </c>
      <c r="M81" s="57">
        <f t="shared" si="18"/>
        <v>25.452380952380953</v>
      </c>
      <c r="N81" s="57">
        <v>0</v>
      </c>
      <c r="O81" s="57">
        <f t="shared" si="19"/>
        <v>0</v>
      </c>
      <c r="P81" s="57">
        <v>0</v>
      </c>
      <c r="Q81" s="57">
        <f t="shared" si="20"/>
        <v>0</v>
      </c>
      <c r="R81" s="57">
        <v>831</v>
      </c>
      <c r="S81" s="57">
        <f t="shared" si="21"/>
        <v>1.319047619047619</v>
      </c>
      <c r="T81" s="57">
        <v>9955</v>
      </c>
      <c r="U81" s="57">
        <f t="shared" si="22"/>
        <v>15.801587301587302</v>
      </c>
      <c r="V81" s="57">
        <v>11862</v>
      </c>
      <c r="W81" s="57">
        <f t="shared" si="23"/>
        <v>18.82857142857143</v>
      </c>
      <c r="X81" s="57">
        <v>0</v>
      </c>
      <c r="Y81" s="57">
        <f t="shared" si="24"/>
        <v>0</v>
      </c>
      <c r="Z81" s="57">
        <v>15975</v>
      </c>
      <c r="AA81" s="57">
        <f t="shared" si="25"/>
        <v>25.357142857142858</v>
      </c>
      <c r="AB81" s="64">
        <f t="shared" si="27"/>
        <v>491963</v>
      </c>
      <c r="AC81" s="57">
        <f t="shared" si="26"/>
        <v>780.8936507936507</v>
      </c>
    </row>
    <row r="82" spans="1:29" ht="12.75">
      <c r="A82" s="5">
        <v>336</v>
      </c>
      <c r="B82" s="50" t="s">
        <v>105</v>
      </c>
      <c r="C82" s="51">
        <v>471</v>
      </c>
      <c r="D82" s="57">
        <v>177164</v>
      </c>
      <c r="E82" s="57">
        <f t="shared" si="14"/>
        <v>376.1443736730361</v>
      </c>
      <c r="F82" s="57">
        <v>2977</v>
      </c>
      <c r="G82" s="57">
        <f t="shared" si="15"/>
        <v>6.320594479830149</v>
      </c>
      <c r="H82" s="57">
        <v>25614</v>
      </c>
      <c r="I82" s="57">
        <f t="shared" si="16"/>
        <v>54.382165605095544</v>
      </c>
      <c r="J82" s="57">
        <v>259783</v>
      </c>
      <c r="K82" s="57">
        <f t="shared" si="17"/>
        <v>551.5562632696391</v>
      </c>
      <c r="L82" s="57">
        <v>13552</v>
      </c>
      <c r="M82" s="57">
        <f t="shared" si="18"/>
        <v>28.772823779193207</v>
      </c>
      <c r="N82" s="57">
        <v>0</v>
      </c>
      <c r="O82" s="57">
        <f t="shared" si="19"/>
        <v>0</v>
      </c>
      <c r="P82" s="57">
        <v>0</v>
      </c>
      <c r="Q82" s="57">
        <f t="shared" si="20"/>
        <v>0</v>
      </c>
      <c r="R82" s="57">
        <v>2054</v>
      </c>
      <c r="S82" s="57">
        <f t="shared" si="21"/>
        <v>4.360934182590234</v>
      </c>
      <c r="T82" s="57">
        <v>18092</v>
      </c>
      <c r="U82" s="57">
        <f t="shared" si="22"/>
        <v>38.411889596602975</v>
      </c>
      <c r="V82" s="57">
        <v>0</v>
      </c>
      <c r="W82" s="57">
        <f t="shared" si="23"/>
        <v>0</v>
      </c>
      <c r="X82" s="57">
        <v>0</v>
      </c>
      <c r="Y82" s="57">
        <f t="shared" si="24"/>
        <v>0</v>
      </c>
      <c r="Z82" s="57">
        <v>6141</v>
      </c>
      <c r="AA82" s="57">
        <f t="shared" si="25"/>
        <v>13.038216560509554</v>
      </c>
      <c r="AB82" s="64">
        <f>D82+F82+H82+J82+L82+N82+P82+R82+T82+V82+X82+Z82</f>
        <v>505377</v>
      </c>
      <c r="AC82" s="57">
        <f t="shared" si="26"/>
        <v>1072.9872611464968</v>
      </c>
    </row>
    <row r="83" spans="1:29" ht="12.75">
      <c r="A83" s="5">
        <v>337</v>
      </c>
      <c r="B83" s="50" t="s">
        <v>106</v>
      </c>
      <c r="C83" s="51">
        <v>798</v>
      </c>
      <c r="D83" s="57">
        <v>209184</v>
      </c>
      <c r="E83" s="57">
        <f t="shared" si="14"/>
        <v>262.1353383458647</v>
      </c>
      <c r="F83" s="57">
        <v>317274</v>
      </c>
      <c r="G83" s="57">
        <f t="shared" si="15"/>
        <v>397.5864661654135</v>
      </c>
      <c r="H83" s="57">
        <v>78089</v>
      </c>
      <c r="I83" s="57">
        <f t="shared" si="16"/>
        <v>97.85588972431077</v>
      </c>
      <c r="J83" s="57">
        <v>33781</v>
      </c>
      <c r="K83" s="57">
        <f t="shared" si="17"/>
        <v>42.33208020050125</v>
      </c>
      <c r="L83" s="57">
        <v>0</v>
      </c>
      <c r="M83" s="57">
        <f t="shared" si="18"/>
        <v>0</v>
      </c>
      <c r="N83" s="57">
        <v>0</v>
      </c>
      <c r="O83" s="57">
        <f t="shared" si="19"/>
        <v>0</v>
      </c>
      <c r="P83" s="57">
        <v>75237</v>
      </c>
      <c r="Q83" s="57">
        <f t="shared" si="20"/>
        <v>94.28195488721805</v>
      </c>
      <c r="R83" s="57">
        <v>31700</v>
      </c>
      <c r="S83" s="57">
        <f t="shared" si="21"/>
        <v>39.72431077694235</v>
      </c>
      <c r="T83" s="57">
        <v>32844</v>
      </c>
      <c r="U83" s="57">
        <f t="shared" si="22"/>
        <v>41.1578947368421</v>
      </c>
      <c r="V83" s="57">
        <v>0</v>
      </c>
      <c r="W83" s="57">
        <f t="shared" si="23"/>
        <v>0</v>
      </c>
      <c r="X83" s="57">
        <v>0</v>
      </c>
      <c r="Y83" s="57">
        <f t="shared" si="24"/>
        <v>0</v>
      </c>
      <c r="Z83" s="57">
        <v>0</v>
      </c>
      <c r="AA83" s="57">
        <f t="shared" si="25"/>
        <v>0</v>
      </c>
      <c r="AB83" s="64">
        <f t="shared" si="27"/>
        <v>778109</v>
      </c>
      <c r="AC83" s="57">
        <f t="shared" si="26"/>
        <v>975.0739348370927</v>
      </c>
    </row>
    <row r="84" spans="1:29" ht="12.75">
      <c r="A84" s="36">
        <v>339</v>
      </c>
      <c r="B84" s="55" t="s">
        <v>107</v>
      </c>
      <c r="C84" s="48">
        <v>363</v>
      </c>
      <c r="D84" s="57">
        <v>121293</v>
      </c>
      <c r="E84" s="57">
        <f t="shared" si="14"/>
        <v>334.1404958677686</v>
      </c>
      <c r="F84" s="57">
        <v>87495</v>
      </c>
      <c r="G84" s="57">
        <f t="shared" si="15"/>
        <v>241.03305785123968</v>
      </c>
      <c r="H84" s="57">
        <v>20577</v>
      </c>
      <c r="I84" s="57">
        <f t="shared" si="16"/>
        <v>56.68595041322314</v>
      </c>
      <c r="J84" s="57">
        <v>0</v>
      </c>
      <c r="K84" s="57">
        <f t="shared" si="17"/>
        <v>0</v>
      </c>
      <c r="L84" s="57">
        <v>0</v>
      </c>
      <c r="M84" s="57">
        <f t="shared" si="18"/>
        <v>0</v>
      </c>
      <c r="N84" s="57">
        <v>0</v>
      </c>
      <c r="O84" s="57">
        <f t="shared" si="19"/>
        <v>0</v>
      </c>
      <c r="P84" s="57">
        <v>4414</v>
      </c>
      <c r="Q84" s="57">
        <f t="shared" si="20"/>
        <v>12.15977961432507</v>
      </c>
      <c r="R84" s="57">
        <v>18174</v>
      </c>
      <c r="S84" s="57">
        <f t="shared" si="21"/>
        <v>50.06611570247934</v>
      </c>
      <c r="T84" s="57">
        <v>10159</v>
      </c>
      <c r="U84" s="57">
        <f t="shared" si="22"/>
        <v>27.986225895316803</v>
      </c>
      <c r="V84" s="57">
        <v>0</v>
      </c>
      <c r="W84" s="57">
        <f t="shared" si="23"/>
        <v>0</v>
      </c>
      <c r="X84" s="57">
        <v>0</v>
      </c>
      <c r="Y84" s="57">
        <f t="shared" si="24"/>
        <v>0</v>
      </c>
      <c r="Z84" s="57">
        <v>11466</v>
      </c>
      <c r="AA84" s="57">
        <f t="shared" si="25"/>
        <v>31.58677685950413</v>
      </c>
      <c r="AB84" s="64">
        <f t="shared" si="27"/>
        <v>273578</v>
      </c>
      <c r="AC84" s="57">
        <f t="shared" si="26"/>
        <v>753.6584022038568</v>
      </c>
    </row>
    <row r="85" spans="1:29" ht="12.75">
      <c r="A85" s="25"/>
      <c r="B85" s="26" t="s">
        <v>108</v>
      </c>
      <c r="C85" s="27">
        <f>SUM(C78:C84)</f>
        <v>3279</v>
      </c>
      <c r="D85" s="60">
        <f>SUM(D78:D84)</f>
        <v>1037873</v>
      </c>
      <c r="E85" s="60">
        <f t="shared" si="14"/>
        <v>316.5211954864288</v>
      </c>
      <c r="F85" s="60">
        <f>SUM(F78:F84)</f>
        <v>586598</v>
      </c>
      <c r="G85" s="60">
        <f t="shared" si="15"/>
        <v>178.89539493748094</v>
      </c>
      <c r="H85" s="60">
        <f>SUM(H78:H84)</f>
        <v>213920</v>
      </c>
      <c r="I85" s="60">
        <f t="shared" si="16"/>
        <v>65.23940225678561</v>
      </c>
      <c r="J85" s="60">
        <f>SUM(J78:J84)</f>
        <v>982984</v>
      </c>
      <c r="K85" s="60">
        <f t="shared" si="17"/>
        <v>299.78164074412933</v>
      </c>
      <c r="L85" s="60">
        <f>SUM(L78:L84)</f>
        <v>29587</v>
      </c>
      <c r="M85" s="60">
        <f t="shared" si="18"/>
        <v>9.02317779810918</v>
      </c>
      <c r="N85" s="60">
        <f>SUM(N78:N84)</f>
        <v>0</v>
      </c>
      <c r="O85" s="60">
        <f t="shared" si="19"/>
        <v>0</v>
      </c>
      <c r="P85" s="60">
        <f>SUM(P78:P84)</f>
        <v>171945</v>
      </c>
      <c r="Q85" s="60">
        <f t="shared" si="20"/>
        <v>52.438243366880144</v>
      </c>
      <c r="R85" s="22">
        <f>SUM(R78:R84)</f>
        <v>70793</v>
      </c>
      <c r="S85" s="61">
        <f t="shared" si="21"/>
        <v>21.58981396767307</v>
      </c>
      <c r="T85" s="60">
        <f>SUM(T78:T84)</f>
        <v>98022</v>
      </c>
      <c r="U85" s="60">
        <f t="shared" si="22"/>
        <v>29.89387008234218</v>
      </c>
      <c r="V85" s="60">
        <f>SUM(V78:V84)</f>
        <v>12203</v>
      </c>
      <c r="W85" s="60">
        <f t="shared" si="23"/>
        <v>3.721561451662092</v>
      </c>
      <c r="X85" s="60">
        <f>SUM(X78:X84)</f>
        <v>0</v>
      </c>
      <c r="Y85" s="60">
        <f t="shared" si="24"/>
        <v>0</v>
      </c>
      <c r="Z85" s="60">
        <f>SUM(Z78:Z84)</f>
        <v>34686</v>
      </c>
      <c r="AA85" s="60">
        <f t="shared" si="25"/>
        <v>10.578225068618481</v>
      </c>
      <c r="AB85" s="67">
        <f>D85+F85+H85+J85+L85+N85+P85+R85+T85+V85+X85+Z85</f>
        <v>3238611</v>
      </c>
      <c r="AC85" s="60">
        <f t="shared" si="26"/>
        <v>987.6825251601098</v>
      </c>
    </row>
    <row r="86" spans="1:29" ht="12.75">
      <c r="A86" s="31"/>
      <c r="B86" s="32"/>
      <c r="C86" s="13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</row>
    <row r="87" spans="1:29" ht="13.5" customHeight="1">
      <c r="A87" s="34">
        <v>300</v>
      </c>
      <c r="B87" s="50" t="s">
        <v>109</v>
      </c>
      <c r="C87" s="53">
        <v>447</v>
      </c>
      <c r="D87" s="57">
        <v>139027</v>
      </c>
      <c r="E87" s="57">
        <f aca="true" t="shared" si="28" ref="E87:E105">D87/$C87</f>
        <v>311.0223713646532</v>
      </c>
      <c r="F87" s="57">
        <v>3813</v>
      </c>
      <c r="G87" s="57">
        <f aca="true" t="shared" si="29" ref="G87:G105">F87/$C87</f>
        <v>8.53020134228188</v>
      </c>
      <c r="H87" s="57">
        <v>27370</v>
      </c>
      <c r="I87" s="57">
        <f aca="true" t="shared" si="30" ref="I87:I104">H87/$C87</f>
        <v>61.230425055928414</v>
      </c>
      <c r="J87" s="57">
        <v>331740</v>
      </c>
      <c r="K87" s="57">
        <f aca="true" t="shared" si="31" ref="K87:K105">J87/$C87</f>
        <v>742.1476510067114</v>
      </c>
      <c r="L87" s="57">
        <v>0</v>
      </c>
      <c r="M87" s="57">
        <f aca="true" t="shared" si="32" ref="M87:M105">L87/$C87</f>
        <v>0</v>
      </c>
      <c r="N87" s="57">
        <v>0</v>
      </c>
      <c r="O87" s="57">
        <f aca="true" t="shared" si="33" ref="O87:O105">N87/$C87</f>
        <v>0</v>
      </c>
      <c r="P87" s="57">
        <v>0</v>
      </c>
      <c r="Q87" s="57">
        <f aca="true" t="shared" si="34" ref="Q87:Q104">P87/$C87</f>
        <v>0</v>
      </c>
      <c r="R87" s="57">
        <v>8</v>
      </c>
      <c r="S87" s="57">
        <f aca="true" t="shared" si="35" ref="S87:S105">R87/$C87</f>
        <v>0.017897091722595078</v>
      </c>
      <c r="T87" s="57">
        <v>0</v>
      </c>
      <c r="U87" s="57">
        <f aca="true" t="shared" si="36" ref="U87:U105">T87/$C87</f>
        <v>0</v>
      </c>
      <c r="V87" s="57">
        <v>0</v>
      </c>
      <c r="W87" s="57">
        <f aca="true" t="shared" si="37" ref="W87:W105">V87/$C87</f>
        <v>0</v>
      </c>
      <c r="X87" s="57">
        <v>0</v>
      </c>
      <c r="Y87" s="57">
        <f aca="true" t="shared" si="38" ref="Y87:Y105">X87/$C87</f>
        <v>0</v>
      </c>
      <c r="Z87" s="57">
        <v>26</v>
      </c>
      <c r="AA87" s="57">
        <f aca="true" t="shared" si="39" ref="AA87:AA105">Z87/$C87</f>
        <v>0.058165548098434</v>
      </c>
      <c r="AB87" s="64">
        <f aca="true" t="shared" si="40" ref="AB87:AB104">D87+F87+H87+J87+L87+N87+P87+R87+T87+V87+X87+Z87</f>
        <v>501984</v>
      </c>
      <c r="AC87" s="57">
        <f aca="true" t="shared" si="41" ref="AC87:AC105">AB87/$C87</f>
        <v>1123.006711409396</v>
      </c>
    </row>
    <row r="88" spans="1:29" ht="12.75">
      <c r="A88" s="5">
        <v>300</v>
      </c>
      <c r="B88" s="50" t="s">
        <v>110</v>
      </c>
      <c r="C88" s="51">
        <v>257</v>
      </c>
      <c r="D88" s="57">
        <v>117971</v>
      </c>
      <c r="E88" s="57">
        <f t="shared" si="28"/>
        <v>459.0311284046693</v>
      </c>
      <c r="F88" s="57">
        <v>295</v>
      </c>
      <c r="G88" s="57">
        <f t="shared" si="29"/>
        <v>1.1478599221789882</v>
      </c>
      <c r="H88" s="57">
        <v>24420</v>
      </c>
      <c r="I88" s="57">
        <f t="shared" si="30"/>
        <v>95.01945525291829</v>
      </c>
      <c r="J88" s="57">
        <v>264456</v>
      </c>
      <c r="K88" s="57">
        <f t="shared" si="31"/>
        <v>1029.011673151751</v>
      </c>
      <c r="L88" s="57">
        <v>0</v>
      </c>
      <c r="M88" s="57">
        <f t="shared" si="32"/>
        <v>0</v>
      </c>
      <c r="N88" s="57">
        <v>0</v>
      </c>
      <c r="O88" s="57">
        <f t="shared" si="33"/>
        <v>0</v>
      </c>
      <c r="P88" s="57">
        <v>0</v>
      </c>
      <c r="Q88" s="57">
        <f t="shared" si="34"/>
        <v>0</v>
      </c>
      <c r="R88" s="57">
        <v>1</v>
      </c>
      <c r="S88" s="57">
        <f t="shared" si="35"/>
        <v>0.0038910505836575876</v>
      </c>
      <c r="T88" s="57">
        <v>0</v>
      </c>
      <c r="U88" s="57">
        <f t="shared" si="36"/>
        <v>0</v>
      </c>
      <c r="V88" s="57">
        <v>0</v>
      </c>
      <c r="W88" s="57">
        <f t="shared" si="37"/>
        <v>0</v>
      </c>
      <c r="X88" s="57">
        <v>0</v>
      </c>
      <c r="Y88" s="57">
        <f t="shared" si="38"/>
        <v>0</v>
      </c>
      <c r="Z88" s="57">
        <v>0</v>
      </c>
      <c r="AA88" s="57">
        <f t="shared" si="39"/>
        <v>0</v>
      </c>
      <c r="AB88" s="64">
        <f t="shared" si="40"/>
        <v>407143</v>
      </c>
      <c r="AC88" s="57">
        <f t="shared" si="41"/>
        <v>1584.2140077821011</v>
      </c>
    </row>
    <row r="89" spans="1:29" ht="12.75">
      <c r="A89" s="5">
        <v>390</v>
      </c>
      <c r="B89" s="50" t="s">
        <v>111</v>
      </c>
      <c r="C89" s="51">
        <v>701</v>
      </c>
      <c r="D89" s="57">
        <v>184846</v>
      </c>
      <c r="E89" s="57">
        <f t="shared" si="28"/>
        <v>263.68901569186875</v>
      </c>
      <c r="F89" s="57">
        <v>67068</v>
      </c>
      <c r="G89" s="57">
        <f>F89/$C89</f>
        <v>95.67475035663338</v>
      </c>
      <c r="H89" s="57">
        <v>33907</v>
      </c>
      <c r="I89" s="57">
        <f t="shared" si="30"/>
        <v>48.36947218259629</v>
      </c>
      <c r="J89" s="57">
        <v>258272</v>
      </c>
      <c r="K89" s="57">
        <f t="shared" si="31"/>
        <v>368.4336661911555</v>
      </c>
      <c r="L89" s="57">
        <v>0</v>
      </c>
      <c r="M89" s="57">
        <f t="shared" si="32"/>
        <v>0</v>
      </c>
      <c r="N89" s="57">
        <v>0</v>
      </c>
      <c r="O89" s="57">
        <f t="shared" si="33"/>
        <v>0</v>
      </c>
      <c r="P89" s="57">
        <v>37637</v>
      </c>
      <c r="Q89" s="57">
        <f t="shared" si="34"/>
        <v>53.690442225392296</v>
      </c>
      <c r="R89" s="57">
        <v>45372</v>
      </c>
      <c r="S89" s="57">
        <f t="shared" si="35"/>
        <v>64.7246790299572</v>
      </c>
      <c r="T89" s="57">
        <v>24817</v>
      </c>
      <c r="U89" s="57">
        <f t="shared" si="36"/>
        <v>35.40228245363766</v>
      </c>
      <c r="V89" s="57">
        <v>0</v>
      </c>
      <c r="W89" s="57">
        <f t="shared" si="37"/>
        <v>0</v>
      </c>
      <c r="X89" s="57">
        <v>0</v>
      </c>
      <c r="Y89" s="57">
        <f t="shared" si="38"/>
        <v>0</v>
      </c>
      <c r="Z89" s="57">
        <v>4554</v>
      </c>
      <c r="AA89" s="57">
        <f t="shared" si="39"/>
        <v>6.496433666191155</v>
      </c>
      <c r="AB89" s="64">
        <f t="shared" si="40"/>
        <v>656473</v>
      </c>
      <c r="AC89" s="57">
        <f t="shared" si="41"/>
        <v>936.4807417974322</v>
      </c>
    </row>
    <row r="90" spans="1:29" ht="12.75">
      <c r="A90" s="5">
        <v>391</v>
      </c>
      <c r="B90" s="50" t="s">
        <v>112</v>
      </c>
      <c r="C90" s="51">
        <v>427</v>
      </c>
      <c r="D90" s="57">
        <v>90563</v>
      </c>
      <c r="E90" s="57">
        <f t="shared" si="28"/>
        <v>212.0913348946136</v>
      </c>
      <c r="F90" s="57">
        <v>12182</v>
      </c>
      <c r="G90" s="57">
        <f t="shared" si="29"/>
        <v>28.529274004683842</v>
      </c>
      <c r="H90" s="57">
        <v>26100</v>
      </c>
      <c r="I90" s="57">
        <f t="shared" si="30"/>
        <v>61.124121779859486</v>
      </c>
      <c r="J90" s="57">
        <v>227161</v>
      </c>
      <c r="K90" s="57">
        <f t="shared" si="31"/>
        <v>531.9929742388758</v>
      </c>
      <c r="L90" s="57">
        <v>0</v>
      </c>
      <c r="M90" s="57">
        <f t="shared" si="32"/>
        <v>0</v>
      </c>
      <c r="N90" s="57">
        <v>0</v>
      </c>
      <c r="O90" s="57">
        <f t="shared" si="33"/>
        <v>0</v>
      </c>
      <c r="P90" s="57">
        <v>0</v>
      </c>
      <c r="Q90" s="57">
        <f t="shared" si="34"/>
        <v>0</v>
      </c>
      <c r="R90" s="57">
        <v>16889</v>
      </c>
      <c r="S90" s="57">
        <f t="shared" si="35"/>
        <v>39.55269320843092</v>
      </c>
      <c r="T90" s="57">
        <v>10904</v>
      </c>
      <c r="U90" s="57">
        <f t="shared" si="36"/>
        <v>25.536299765807964</v>
      </c>
      <c r="V90" s="57">
        <v>0</v>
      </c>
      <c r="W90" s="57">
        <f t="shared" si="37"/>
        <v>0</v>
      </c>
      <c r="X90" s="57">
        <v>0</v>
      </c>
      <c r="Y90" s="57">
        <f t="shared" si="38"/>
        <v>0</v>
      </c>
      <c r="Z90" s="57">
        <v>0</v>
      </c>
      <c r="AA90" s="57">
        <f t="shared" si="39"/>
        <v>0</v>
      </c>
      <c r="AB90" s="64">
        <f t="shared" si="40"/>
        <v>383799</v>
      </c>
      <c r="AC90" s="57">
        <f t="shared" si="41"/>
        <v>898.8266978922717</v>
      </c>
    </row>
    <row r="91" spans="1:29" ht="12.75">
      <c r="A91" s="5">
        <v>392</v>
      </c>
      <c r="B91" s="50" t="s">
        <v>113</v>
      </c>
      <c r="C91" s="51">
        <v>289</v>
      </c>
      <c r="D91" s="57">
        <v>64711</v>
      </c>
      <c r="E91" s="57">
        <f t="shared" si="28"/>
        <v>223.9134948096886</v>
      </c>
      <c r="F91" s="57">
        <v>0</v>
      </c>
      <c r="G91" s="57">
        <f t="shared" si="29"/>
        <v>0</v>
      </c>
      <c r="H91" s="57">
        <v>7428</v>
      </c>
      <c r="I91" s="57">
        <f t="shared" si="30"/>
        <v>25.70242214532872</v>
      </c>
      <c r="J91" s="57">
        <v>69478</v>
      </c>
      <c r="K91" s="57">
        <f t="shared" si="31"/>
        <v>240.4083044982699</v>
      </c>
      <c r="L91" s="57">
        <v>0</v>
      </c>
      <c r="M91" s="57">
        <f>L91/$C91</f>
        <v>0</v>
      </c>
      <c r="N91" s="57">
        <v>0</v>
      </c>
      <c r="O91" s="57">
        <f t="shared" si="33"/>
        <v>0</v>
      </c>
      <c r="P91" s="57">
        <v>0</v>
      </c>
      <c r="Q91" s="57">
        <f t="shared" si="34"/>
        <v>0</v>
      </c>
      <c r="R91" s="57">
        <v>5938</v>
      </c>
      <c r="S91" s="57">
        <f t="shared" si="35"/>
        <v>20.546712802768166</v>
      </c>
      <c r="T91" s="57">
        <v>0</v>
      </c>
      <c r="U91" s="57">
        <f t="shared" si="36"/>
        <v>0</v>
      </c>
      <c r="V91" s="57">
        <v>0</v>
      </c>
      <c r="W91" s="57">
        <f t="shared" si="37"/>
        <v>0</v>
      </c>
      <c r="X91" s="57">
        <v>0</v>
      </c>
      <c r="Y91" s="57">
        <f t="shared" si="38"/>
        <v>0</v>
      </c>
      <c r="Z91" s="57">
        <v>0</v>
      </c>
      <c r="AA91" s="57">
        <f t="shared" si="39"/>
        <v>0</v>
      </c>
      <c r="AB91" s="64">
        <f t="shared" si="40"/>
        <v>147555</v>
      </c>
      <c r="AC91" s="57">
        <f t="shared" si="41"/>
        <v>510.57093425605535</v>
      </c>
    </row>
    <row r="92" spans="1:29" ht="12.75">
      <c r="A92" s="38">
        <v>392</v>
      </c>
      <c r="B92" s="47" t="s">
        <v>114</v>
      </c>
      <c r="C92" s="48">
        <v>133</v>
      </c>
      <c r="D92" s="58">
        <v>73927</v>
      </c>
      <c r="E92" s="58">
        <f t="shared" si="28"/>
        <v>555.8421052631579</v>
      </c>
      <c r="F92" s="58">
        <v>0</v>
      </c>
      <c r="G92" s="58">
        <f t="shared" si="29"/>
        <v>0</v>
      </c>
      <c r="H92" s="58">
        <v>7353</v>
      </c>
      <c r="I92" s="58">
        <f t="shared" si="30"/>
        <v>55.285714285714285</v>
      </c>
      <c r="J92" s="58">
        <v>78345</v>
      </c>
      <c r="K92" s="58">
        <f t="shared" si="31"/>
        <v>589.0601503759399</v>
      </c>
      <c r="L92" s="58">
        <v>0</v>
      </c>
      <c r="M92" s="58">
        <f t="shared" si="32"/>
        <v>0</v>
      </c>
      <c r="N92" s="58">
        <v>0</v>
      </c>
      <c r="O92" s="58">
        <f t="shared" si="33"/>
        <v>0</v>
      </c>
      <c r="P92" s="58">
        <v>0</v>
      </c>
      <c r="Q92" s="58">
        <f t="shared" si="34"/>
        <v>0</v>
      </c>
      <c r="R92" s="58">
        <v>5008</v>
      </c>
      <c r="S92" s="58">
        <f t="shared" si="35"/>
        <v>37.65413533834587</v>
      </c>
      <c r="T92" s="58">
        <v>0</v>
      </c>
      <c r="U92" s="58">
        <f t="shared" si="36"/>
        <v>0</v>
      </c>
      <c r="V92" s="58">
        <v>0</v>
      </c>
      <c r="W92" s="58">
        <f t="shared" si="37"/>
        <v>0</v>
      </c>
      <c r="X92" s="58">
        <v>0</v>
      </c>
      <c r="Y92" s="58">
        <f t="shared" si="38"/>
        <v>0</v>
      </c>
      <c r="Z92" s="58">
        <v>0</v>
      </c>
      <c r="AA92" s="58">
        <f t="shared" si="39"/>
        <v>0</v>
      </c>
      <c r="AB92" s="65">
        <f t="shared" si="40"/>
        <v>164633</v>
      </c>
      <c r="AC92" s="58">
        <f t="shared" si="41"/>
        <v>1237.842105263158</v>
      </c>
    </row>
    <row r="93" spans="1:29" ht="12.75">
      <c r="A93" s="5">
        <v>393</v>
      </c>
      <c r="B93" s="50" t="s">
        <v>115</v>
      </c>
      <c r="C93" s="51">
        <v>791</v>
      </c>
      <c r="D93" s="56">
        <v>238049</v>
      </c>
      <c r="E93" s="56">
        <f t="shared" si="28"/>
        <v>300.94690265486724</v>
      </c>
      <c r="F93" s="56">
        <v>182517</v>
      </c>
      <c r="G93" s="56">
        <f t="shared" si="29"/>
        <v>230.74209860935525</v>
      </c>
      <c r="H93" s="56">
        <v>42685</v>
      </c>
      <c r="I93" s="56">
        <f t="shared" si="30"/>
        <v>53.963337547408344</v>
      </c>
      <c r="J93" s="56">
        <v>0</v>
      </c>
      <c r="K93" s="56">
        <f t="shared" si="31"/>
        <v>0</v>
      </c>
      <c r="L93" s="56">
        <v>0</v>
      </c>
      <c r="M93" s="56">
        <f t="shared" si="32"/>
        <v>0</v>
      </c>
      <c r="N93" s="56">
        <v>0</v>
      </c>
      <c r="O93" s="56">
        <f t="shared" si="33"/>
        <v>0</v>
      </c>
      <c r="P93" s="56">
        <v>964</v>
      </c>
      <c r="Q93" s="56">
        <f t="shared" si="34"/>
        <v>1.2187104930467763</v>
      </c>
      <c r="R93" s="56">
        <v>42416</v>
      </c>
      <c r="S93" s="56">
        <f t="shared" si="35"/>
        <v>53.62326169405815</v>
      </c>
      <c r="T93" s="56">
        <v>26278</v>
      </c>
      <c r="U93" s="56">
        <f t="shared" si="36"/>
        <v>33.2212389380531</v>
      </c>
      <c r="V93" s="56">
        <v>0</v>
      </c>
      <c r="W93" s="56">
        <f t="shared" si="37"/>
        <v>0</v>
      </c>
      <c r="X93" s="56">
        <v>0</v>
      </c>
      <c r="Y93" s="56">
        <f t="shared" si="38"/>
        <v>0</v>
      </c>
      <c r="Z93" s="56">
        <v>16100</v>
      </c>
      <c r="AA93" s="56">
        <f t="shared" si="39"/>
        <v>20.353982300884955</v>
      </c>
      <c r="AB93" s="63">
        <f t="shared" si="40"/>
        <v>549009</v>
      </c>
      <c r="AC93" s="56">
        <f t="shared" si="41"/>
        <v>694.0695322376738</v>
      </c>
    </row>
    <row r="94" spans="1:29" ht="12.75">
      <c r="A94" s="5">
        <v>395</v>
      </c>
      <c r="B94" s="50" t="s">
        <v>116</v>
      </c>
      <c r="C94" s="51">
        <v>553</v>
      </c>
      <c r="D94" s="57">
        <v>159290</v>
      </c>
      <c r="E94" s="57">
        <f t="shared" si="28"/>
        <v>288.0470162748644</v>
      </c>
      <c r="F94" s="57">
        <v>1719</v>
      </c>
      <c r="G94" s="57">
        <f t="shared" si="29"/>
        <v>3.108499095840868</v>
      </c>
      <c r="H94" s="57">
        <v>35945</v>
      </c>
      <c r="I94" s="57">
        <f t="shared" si="30"/>
        <v>65</v>
      </c>
      <c r="J94" s="57">
        <v>410350</v>
      </c>
      <c r="K94" s="57">
        <f t="shared" si="31"/>
        <v>742.0433996383364</v>
      </c>
      <c r="L94" s="57">
        <v>0</v>
      </c>
      <c r="M94" s="57">
        <f t="shared" si="32"/>
        <v>0</v>
      </c>
      <c r="N94" s="57">
        <v>0</v>
      </c>
      <c r="O94" s="57">
        <f t="shared" si="33"/>
        <v>0</v>
      </c>
      <c r="P94" s="57">
        <v>-2358</v>
      </c>
      <c r="Q94" s="57">
        <f t="shared" si="34"/>
        <v>-4.264014466546112</v>
      </c>
      <c r="R94" s="57">
        <v>23957</v>
      </c>
      <c r="S94" s="57">
        <f t="shared" si="35"/>
        <v>43.32188065099457</v>
      </c>
      <c r="T94" s="57">
        <v>32856</v>
      </c>
      <c r="U94" s="57">
        <f t="shared" si="36"/>
        <v>59.41410488245931</v>
      </c>
      <c r="V94" s="57">
        <v>0</v>
      </c>
      <c r="W94" s="57">
        <f t="shared" si="37"/>
        <v>0</v>
      </c>
      <c r="X94" s="57">
        <v>0</v>
      </c>
      <c r="Y94" s="57">
        <f t="shared" si="38"/>
        <v>0</v>
      </c>
      <c r="Z94" s="57">
        <v>0</v>
      </c>
      <c r="AA94" s="57">
        <f t="shared" si="39"/>
        <v>0</v>
      </c>
      <c r="AB94" s="64">
        <f t="shared" si="40"/>
        <v>661759</v>
      </c>
      <c r="AC94" s="57">
        <f t="shared" si="41"/>
        <v>1196.6708860759493</v>
      </c>
    </row>
    <row r="95" spans="1:29" ht="12.75">
      <c r="A95" s="5">
        <v>395</v>
      </c>
      <c r="B95" s="50" t="s">
        <v>117</v>
      </c>
      <c r="C95" s="51">
        <v>558</v>
      </c>
      <c r="D95" s="57">
        <v>219248</v>
      </c>
      <c r="E95" s="57">
        <f t="shared" si="28"/>
        <v>392.9175627240143</v>
      </c>
      <c r="F95" s="57">
        <v>4724</v>
      </c>
      <c r="G95" s="57">
        <f t="shared" si="29"/>
        <v>8.46594982078853</v>
      </c>
      <c r="H95" s="57">
        <v>31033</v>
      </c>
      <c r="I95" s="57">
        <f t="shared" si="30"/>
        <v>55.61469534050179</v>
      </c>
      <c r="J95" s="57">
        <v>381045</v>
      </c>
      <c r="K95" s="57">
        <f t="shared" si="31"/>
        <v>682.8763440860215</v>
      </c>
      <c r="L95" s="57">
        <v>0</v>
      </c>
      <c r="M95" s="57">
        <f t="shared" si="32"/>
        <v>0</v>
      </c>
      <c r="N95" s="57">
        <v>0</v>
      </c>
      <c r="O95" s="57">
        <f t="shared" si="33"/>
        <v>0</v>
      </c>
      <c r="P95" s="57">
        <v>0</v>
      </c>
      <c r="Q95" s="57">
        <f t="shared" si="34"/>
        <v>0</v>
      </c>
      <c r="R95" s="57">
        <v>22079</v>
      </c>
      <c r="S95" s="57">
        <f t="shared" si="35"/>
        <v>39.56810035842294</v>
      </c>
      <c r="T95" s="57">
        <v>33045</v>
      </c>
      <c r="U95" s="57">
        <f t="shared" si="36"/>
        <v>59.22043010752688</v>
      </c>
      <c r="V95" s="57">
        <v>0</v>
      </c>
      <c r="W95" s="57">
        <f t="shared" si="37"/>
        <v>0</v>
      </c>
      <c r="X95" s="57">
        <v>0</v>
      </c>
      <c r="Y95" s="57">
        <f t="shared" si="38"/>
        <v>0</v>
      </c>
      <c r="Z95" s="57">
        <v>0</v>
      </c>
      <c r="AA95" s="57">
        <f t="shared" si="39"/>
        <v>0</v>
      </c>
      <c r="AB95" s="64">
        <f t="shared" si="40"/>
        <v>691174</v>
      </c>
      <c r="AC95" s="57">
        <f t="shared" si="41"/>
        <v>1238.663082437276</v>
      </c>
    </row>
    <row r="96" spans="1:29" ht="12.75">
      <c r="A96" s="5">
        <v>395</v>
      </c>
      <c r="B96" s="50" t="s">
        <v>118</v>
      </c>
      <c r="C96" s="51">
        <v>443</v>
      </c>
      <c r="D96" s="57">
        <v>158052</v>
      </c>
      <c r="E96" s="57">
        <f t="shared" si="28"/>
        <v>356.7765237020316</v>
      </c>
      <c r="F96" s="57">
        <v>2510</v>
      </c>
      <c r="G96" s="57">
        <f t="shared" si="29"/>
        <v>5.665914221218961</v>
      </c>
      <c r="H96" s="57">
        <v>23188</v>
      </c>
      <c r="I96" s="57">
        <f t="shared" si="30"/>
        <v>52.3431151241535</v>
      </c>
      <c r="J96" s="57">
        <v>290998</v>
      </c>
      <c r="K96" s="57">
        <f t="shared" si="31"/>
        <v>656.8803611738149</v>
      </c>
      <c r="L96" s="57">
        <v>0</v>
      </c>
      <c r="M96" s="57">
        <f t="shared" si="32"/>
        <v>0</v>
      </c>
      <c r="N96" s="57">
        <v>0</v>
      </c>
      <c r="O96" s="57">
        <f t="shared" si="33"/>
        <v>0</v>
      </c>
      <c r="P96" s="57">
        <v>0</v>
      </c>
      <c r="Q96" s="57">
        <f t="shared" si="34"/>
        <v>0</v>
      </c>
      <c r="R96" s="57">
        <v>4308</v>
      </c>
      <c r="S96" s="57">
        <f t="shared" si="35"/>
        <v>9.724604966139955</v>
      </c>
      <c r="T96" s="57">
        <v>0</v>
      </c>
      <c r="U96" s="57">
        <f t="shared" si="36"/>
        <v>0</v>
      </c>
      <c r="V96" s="57">
        <v>0</v>
      </c>
      <c r="W96" s="57">
        <f t="shared" si="37"/>
        <v>0</v>
      </c>
      <c r="X96" s="57">
        <v>0</v>
      </c>
      <c r="Y96" s="57">
        <f t="shared" si="38"/>
        <v>0</v>
      </c>
      <c r="Z96" s="57">
        <v>0</v>
      </c>
      <c r="AA96" s="57">
        <f t="shared" si="39"/>
        <v>0</v>
      </c>
      <c r="AB96" s="64">
        <f t="shared" si="40"/>
        <v>479056</v>
      </c>
      <c r="AC96" s="57">
        <f t="shared" si="41"/>
        <v>1081.390519187359</v>
      </c>
    </row>
    <row r="97" spans="1:29" ht="12.75">
      <c r="A97" s="5">
        <v>395</v>
      </c>
      <c r="B97" s="50" t="s">
        <v>119</v>
      </c>
      <c r="C97" s="51">
        <v>161</v>
      </c>
      <c r="D97" s="57">
        <v>74481</v>
      </c>
      <c r="E97" s="57">
        <f t="shared" si="28"/>
        <v>462.6149068322981</v>
      </c>
      <c r="F97" s="57">
        <v>3344</v>
      </c>
      <c r="G97" s="57">
        <f t="shared" si="29"/>
        <v>20.770186335403725</v>
      </c>
      <c r="H97" s="57">
        <v>10328</v>
      </c>
      <c r="I97" s="57">
        <f t="shared" si="30"/>
        <v>64.14906832298136</v>
      </c>
      <c r="J97" s="57">
        <v>137296</v>
      </c>
      <c r="K97" s="57">
        <f t="shared" si="31"/>
        <v>852.7701863354038</v>
      </c>
      <c r="L97" s="57">
        <v>0</v>
      </c>
      <c r="M97" s="57">
        <f t="shared" si="32"/>
        <v>0</v>
      </c>
      <c r="N97" s="57">
        <v>0</v>
      </c>
      <c r="O97" s="57">
        <f t="shared" si="33"/>
        <v>0</v>
      </c>
      <c r="P97" s="57">
        <v>0</v>
      </c>
      <c r="Q97" s="57">
        <f t="shared" si="34"/>
        <v>0</v>
      </c>
      <c r="R97" s="57">
        <v>15808</v>
      </c>
      <c r="S97" s="57">
        <f t="shared" si="35"/>
        <v>98.1863354037267</v>
      </c>
      <c r="T97" s="57">
        <v>11876</v>
      </c>
      <c r="U97" s="57">
        <f t="shared" si="36"/>
        <v>73.7639751552795</v>
      </c>
      <c r="V97" s="57">
        <v>0</v>
      </c>
      <c r="W97" s="57">
        <f t="shared" si="37"/>
        <v>0</v>
      </c>
      <c r="X97" s="57">
        <v>0</v>
      </c>
      <c r="Y97" s="57">
        <f t="shared" si="38"/>
        <v>0</v>
      </c>
      <c r="Z97" s="57">
        <v>0</v>
      </c>
      <c r="AA97" s="57">
        <f t="shared" si="39"/>
        <v>0</v>
      </c>
      <c r="AB97" s="64">
        <f t="shared" si="40"/>
        <v>253133</v>
      </c>
      <c r="AC97" s="57">
        <f t="shared" si="41"/>
        <v>1572.254658385093</v>
      </c>
    </row>
    <row r="98" spans="1:29" ht="12.75">
      <c r="A98" s="38">
        <v>395</v>
      </c>
      <c r="B98" s="47" t="s">
        <v>120</v>
      </c>
      <c r="C98" s="48">
        <v>828</v>
      </c>
      <c r="D98" s="58">
        <v>256167</v>
      </c>
      <c r="E98" s="58">
        <f t="shared" si="28"/>
        <v>309.3804347826087</v>
      </c>
      <c r="F98" s="58">
        <v>5406</v>
      </c>
      <c r="G98" s="58">
        <f t="shared" si="29"/>
        <v>6.528985507246377</v>
      </c>
      <c r="H98" s="58">
        <v>43550</v>
      </c>
      <c r="I98" s="58">
        <f t="shared" si="30"/>
        <v>52.59661835748792</v>
      </c>
      <c r="J98" s="58">
        <v>514615</v>
      </c>
      <c r="K98" s="58">
        <f t="shared" si="31"/>
        <v>621.5157004830918</v>
      </c>
      <c r="L98" s="58">
        <v>0</v>
      </c>
      <c r="M98" s="58">
        <f t="shared" si="32"/>
        <v>0</v>
      </c>
      <c r="N98" s="58">
        <v>0</v>
      </c>
      <c r="O98" s="58">
        <f t="shared" si="33"/>
        <v>0</v>
      </c>
      <c r="P98" s="58">
        <v>0</v>
      </c>
      <c r="Q98" s="58">
        <f t="shared" si="34"/>
        <v>0</v>
      </c>
      <c r="R98" s="58">
        <v>33592</v>
      </c>
      <c r="S98" s="58">
        <f t="shared" si="35"/>
        <v>40.570048309178745</v>
      </c>
      <c r="T98" s="58">
        <v>42973</v>
      </c>
      <c r="U98" s="58">
        <f t="shared" si="36"/>
        <v>51.89975845410628</v>
      </c>
      <c r="V98" s="58">
        <v>0</v>
      </c>
      <c r="W98" s="58">
        <f t="shared" si="37"/>
        <v>0</v>
      </c>
      <c r="X98" s="58">
        <v>0</v>
      </c>
      <c r="Y98" s="58">
        <f t="shared" si="38"/>
        <v>0</v>
      </c>
      <c r="Z98" s="58">
        <v>0</v>
      </c>
      <c r="AA98" s="58">
        <f t="shared" si="39"/>
        <v>0</v>
      </c>
      <c r="AB98" s="65">
        <f t="shared" si="40"/>
        <v>896303</v>
      </c>
      <c r="AC98" s="58">
        <f t="shared" si="41"/>
        <v>1082.4915458937198</v>
      </c>
    </row>
    <row r="99" spans="1:29" ht="12.75">
      <c r="A99" s="34">
        <v>395</v>
      </c>
      <c r="B99" s="50" t="s">
        <v>121</v>
      </c>
      <c r="C99" s="51">
        <v>440</v>
      </c>
      <c r="D99" s="56">
        <v>130696</v>
      </c>
      <c r="E99" s="56">
        <f t="shared" si="28"/>
        <v>297.03636363636366</v>
      </c>
      <c r="F99" s="56">
        <v>4515</v>
      </c>
      <c r="G99" s="56">
        <f t="shared" si="29"/>
        <v>10.261363636363637</v>
      </c>
      <c r="H99" s="56">
        <v>25167</v>
      </c>
      <c r="I99" s="56">
        <f t="shared" si="30"/>
        <v>57.19772727272727</v>
      </c>
      <c r="J99" s="56">
        <v>280153</v>
      </c>
      <c r="K99" s="56">
        <f t="shared" si="31"/>
        <v>636.7113636363637</v>
      </c>
      <c r="L99" s="56">
        <v>0</v>
      </c>
      <c r="M99" s="56">
        <f t="shared" si="32"/>
        <v>0</v>
      </c>
      <c r="N99" s="56">
        <v>0</v>
      </c>
      <c r="O99" s="56">
        <f t="shared" si="33"/>
        <v>0</v>
      </c>
      <c r="P99" s="56">
        <v>0</v>
      </c>
      <c r="Q99" s="56">
        <f t="shared" si="34"/>
        <v>0</v>
      </c>
      <c r="R99" s="56">
        <v>27297</v>
      </c>
      <c r="S99" s="56">
        <f t="shared" si="35"/>
        <v>62.038636363636364</v>
      </c>
      <c r="T99" s="56">
        <v>29054</v>
      </c>
      <c r="U99" s="56">
        <f t="shared" si="36"/>
        <v>66.03181818181818</v>
      </c>
      <c r="V99" s="56">
        <v>0</v>
      </c>
      <c r="W99" s="56">
        <f t="shared" si="37"/>
        <v>0</v>
      </c>
      <c r="X99" s="56">
        <v>0</v>
      </c>
      <c r="Y99" s="56">
        <f t="shared" si="38"/>
        <v>0</v>
      </c>
      <c r="Z99" s="56">
        <v>0</v>
      </c>
      <c r="AA99" s="56">
        <f t="shared" si="39"/>
        <v>0</v>
      </c>
      <c r="AB99" s="63">
        <f t="shared" si="40"/>
        <v>496882</v>
      </c>
      <c r="AC99" s="56">
        <f t="shared" si="41"/>
        <v>1129.2772727272727</v>
      </c>
    </row>
    <row r="100" spans="1:29" ht="12.75">
      <c r="A100" s="5">
        <v>396</v>
      </c>
      <c r="B100" s="50" t="s">
        <v>122</v>
      </c>
      <c r="C100" s="51">
        <v>8619</v>
      </c>
      <c r="D100" s="57">
        <v>3048169</v>
      </c>
      <c r="E100" s="57">
        <f t="shared" si="28"/>
        <v>353.65692075646825</v>
      </c>
      <c r="F100" s="57">
        <v>8256</v>
      </c>
      <c r="G100" s="57">
        <f t="shared" si="29"/>
        <v>0.9578837452140619</v>
      </c>
      <c r="H100" s="57">
        <v>515219</v>
      </c>
      <c r="I100" s="57">
        <f t="shared" si="30"/>
        <v>59.777120315581854</v>
      </c>
      <c r="J100" s="57">
        <v>5104971</v>
      </c>
      <c r="K100" s="57">
        <f t="shared" si="31"/>
        <v>592.2927253741733</v>
      </c>
      <c r="L100" s="57">
        <v>15286</v>
      </c>
      <c r="M100" s="57">
        <f t="shared" si="32"/>
        <v>1.773523610627683</v>
      </c>
      <c r="N100" s="57">
        <v>4544</v>
      </c>
      <c r="O100" s="57">
        <f t="shared" si="33"/>
        <v>0.5272073326371969</v>
      </c>
      <c r="P100" s="57">
        <v>386182</v>
      </c>
      <c r="Q100" s="57">
        <f t="shared" si="34"/>
        <v>44.805893955215225</v>
      </c>
      <c r="R100" s="57">
        <v>0</v>
      </c>
      <c r="S100" s="57">
        <f t="shared" si="35"/>
        <v>0</v>
      </c>
      <c r="T100" s="57">
        <v>0</v>
      </c>
      <c r="U100" s="57">
        <f t="shared" si="36"/>
        <v>0</v>
      </c>
      <c r="V100" s="57">
        <v>0</v>
      </c>
      <c r="W100" s="57">
        <f t="shared" si="37"/>
        <v>0</v>
      </c>
      <c r="X100" s="57">
        <v>0</v>
      </c>
      <c r="Y100" s="57">
        <f t="shared" si="38"/>
        <v>0</v>
      </c>
      <c r="Z100" s="57">
        <v>0</v>
      </c>
      <c r="AA100" s="57">
        <f t="shared" si="39"/>
        <v>0</v>
      </c>
      <c r="AB100" s="64">
        <f t="shared" si="40"/>
        <v>9082627</v>
      </c>
      <c r="AC100" s="57">
        <f t="shared" si="41"/>
        <v>1053.7912750899177</v>
      </c>
    </row>
    <row r="101" spans="1:29" ht="12.75">
      <c r="A101" s="5">
        <v>397</v>
      </c>
      <c r="B101" s="50" t="s">
        <v>123</v>
      </c>
      <c r="C101" s="51">
        <v>320</v>
      </c>
      <c r="D101" s="57">
        <v>79690</v>
      </c>
      <c r="E101" s="57">
        <f t="shared" si="28"/>
        <v>249.03125</v>
      </c>
      <c r="F101" s="57">
        <v>0</v>
      </c>
      <c r="G101" s="57">
        <f t="shared" si="29"/>
        <v>0</v>
      </c>
      <c r="H101" s="57">
        <v>30689</v>
      </c>
      <c r="I101" s="57">
        <f t="shared" si="30"/>
        <v>95.903125</v>
      </c>
      <c r="J101" s="57">
        <v>265056</v>
      </c>
      <c r="K101" s="57">
        <f t="shared" si="31"/>
        <v>828.3</v>
      </c>
      <c r="L101" s="57">
        <v>18675</v>
      </c>
      <c r="M101" s="57">
        <f t="shared" si="32"/>
        <v>58.359375</v>
      </c>
      <c r="N101" s="57">
        <v>0</v>
      </c>
      <c r="O101" s="57">
        <f t="shared" si="33"/>
        <v>0</v>
      </c>
      <c r="P101" s="57">
        <v>0</v>
      </c>
      <c r="Q101" s="57">
        <f t="shared" si="34"/>
        <v>0</v>
      </c>
      <c r="R101" s="57">
        <v>440</v>
      </c>
      <c r="S101" s="57">
        <f t="shared" si="35"/>
        <v>1.375</v>
      </c>
      <c r="T101" s="57">
        <v>3536</v>
      </c>
      <c r="U101" s="57">
        <f t="shared" si="36"/>
        <v>11.05</v>
      </c>
      <c r="V101" s="57">
        <v>0</v>
      </c>
      <c r="W101" s="57">
        <f t="shared" si="37"/>
        <v>0</v>
      </c>
      <c r="X101" s="57">
        <v>0</v>
      </c>
      <c r="Y101" s="57">
        <f t="shared" si="38"/>
        <v>0</v>
      </c>
      <c r="Z101" s="57">
        <v>0</v>
      </c>
      <c r="AA101" s="57">
        <f t="shared" si="39"/>
        <v>0</v>
      </c>
      <c r="AB101" s="64">
        <f t="shared" si="40"/>
        <v>398086</v>
      </c>
      <c r="AC101" s="57">
        <f t="shared" si="41"/>
        <v>1244.01875</v>
      </c>
    </row>
    <row r="102" spans="1:29" ht="12.75">
      <c r="A102" s="5">
        <v>398</v>
      </c>
      <c r="B102" s="50" t="s">
        <v>124</v>
      </c>
      <c r="C102" s="51">
        <v>88</v>
      </c>
      <c r="D102" s="57">
        <v>22988</v>
      </c>
      <c r="E102" s="57">
        <f t="shared" si="28"/>
        <v>261.22727272727275</v>
      </c>
      <c r="F102" s="57">
        <v>22968</v>
      </c>
      <c r="G102" s="57">
        <f t="shared" si="29"/>
        <v>261</v>
      </c>
      <c r="H102" s="57">
        <v>5371</v>
      </c>
      <c r="I102" s="57">
        <f t="shared" si="30"/>
        <v>61.03409090909091</v>
      </c>
      <c r="J102" s="57">
        <v>0</v>
      </c>
      <c r="K102" s="57">
        <f t="shared" si="31"/>
        <v>0</v>
      </c>
      <c r="L102" s="57">
        <v>0</v>
      </c>
      <c r="M102" s="57">
        <f t="shared" si="32"/>
        <v>0</v>
      </c>
      <c r="N102" s="57">
        <v>0</v>
      </c>
      <c r="O102" s="57">
        <f t="shared" si="33"/>
        <v>0</v>
      </c>
      <c r="P102" s="57">
        <v>3253</v>
      </c>
      <c r="Q102" s="57">
        <f t="shared" si="34"/>
        <v>36.96590909090909</v>
      </c>
      <c r="R102" s="57">
        <v>9153</v>
      </c>
      <c r="S102" s="57">
        <f t="shared" si="35"/>
        <v>104.01136363636364</v>
      </c>
      <c r="T102" s="57">
        <v>1848</v>
      </c>
      <c r="U102" s="57">
        <f t="shared" si="36"/>
        <v>21</v>
      </c>
      <c r="V102" s="57">
        <v>0</v>
      </c>
      <c r="W102" s="57">
        <f t="shared" si="37"/>
        <v>0</v>
      </c>
      <c r="X102" s="57">
        <v>0</v>
      </c>
      <c r="Y102" s="57">
        <f t="shared" si="38"/>
        <v>0</v>
      </c>
      <c r="Z102" s="57">
        <v>6769</v>
      </c>
      <c r="AA102" s="57">
        <f t="shared" si="39"/>
        <v>76.92045454545455</v>
      </c>
      <c r="AB102" s="64">
        <f t="shared" si="40"/>
        <v>72350</v>
      </c>
      <c r="AC102" s="57">
        <f t="shared" si="41"/>
        <v>822.1590909090909</v>
      </c>
    </row>
    <row r="103" spans="1:29" ht="12.75">
      <c r="A103" s="5">
        <v>398</v>
      </c>
      <c r="B103" s="50" t="s">
        <v>125</v>
      </c>
      <c r="C103" s="51">
        <v>419</v>
      </c>
      <c r="D103" s="57">
        <v>148670</v>
      </c>
      <c r="E103" s="57">
        <f t="shared" si="28"/>
        <v>354.82100238663486</v>
      </c>
      <c r="F103" s="57">
        <v>6741</v>
      </c>
      <c r="G103" s="57">
        <f t="shared" si="29"/>
        <v>16.088305489260144</v>
      </c>
      <c r="H103" s="57">
        <v>29922</v>
      </c>
      <c r="I103" s="57">
        <f t="shared" si="30"/>
        <v>71.4128878281623</v>
      </c>
      <c r="J103" s="57">
        <v>325874</v>
      </c>
      <c r="K103" s="57">
        <f t="shared" si="31"/>
        <v>777.7422434367542</v>
      </c>
      <c r="L103" s="57">
        <v>0</v>
      </c>
      <c r="M103" s="57">
        <f t="shared" si="32"/>
        <v>0</v>
      </c>
      <c r="N103" s="57">
        <v>0</v>
      </c>
      <c r="O103" s="57">
        <f t="shared" si="33"/>
        <v>0</v>
      </c>
      <c r="P103" s="57">
        <v>0</v>
      </c>
      <c r="Q103" s="57">
        <f t="shared" si="34"/>
        <v>0</v>
      </c>
      <c r="R103" s="57">
        <v>25630</v>
      </c>
      <c r="S103" s="57">
        <f t="shared" si="35"/>
        <v>61.16945107398568</v>
      </c>
      <c r="T103" s="57">
        <v>10079</v>
      </c>
      <c r="U103" s="57">
        <f t="shared" si="36"/>
        <v>24.05489260143198</v>
      </c>
      <c r="V103" s="57">
        <v>0</v>
      </c>
      <c r="W103" s="57">
        <f t="shared" si="37"/>
        <v>0</v>
      </c>
      <c r="X103" s="57">
        <v>0</v>
      </c>
      <c r="Y103" s="57">
        <f t="shared" si="38"/>
        <v>0</v>
      </c>
      <c r="Z103" s="57">
        <v>76375</v>
      </c>
      <c r="AA103" s="57">
        <f t="shared" si="39"/>
        <v>182.27923627684964</v>
      </c>
      <c r="AB103" s="64">
        <f t="shared" si="40"/>
        <v>623291</v>
      </c>
      <c r="AC103" s="57">
        <f t="shared" si="41"/>
        <v>1487.5680190930786</v>
      </c>
    </row>
    <row r="104" spans="1:29" ht="12.75">
      <c r="A104" s="38">
        <v>399</v>
      </c>
      <c r="B104" s="47" t="s">
        <v>126</v>
      </c>
      <c r="C104" s="48">
        <v>345</v>
      </c>
      <c r="D104" s="62">
        <v>118862</v>
      </c>
      <c r="E104" s="62">
        <f t="shared" si="28"/>
        <v>344.5275362318841</v>
      </c>
      <c r="F104" s="62">
        <v>95069</v>
      </c>
      <c r="G104" s="62">
        <f t="shared" si="29"/>
        <v>275.56231884057974</v>
      </c>
      <c r="H104" s="62">
        <v>18767</v>
      </c>
      <c r="I104" s="62">
        <f t="shared" si="30"/>
        <v>54.39710144927536</v>
      </c>
      <c r="J104" s="62">
        <v>0</v>
      </c>
      <c r="K104" s="62">
        <f t="shared" si="31"/>
        <v>0</v>
      </c>
      <c r="L104" s="62">
        <v>0</v>
      </c>
      <c r="M104" s="62">
        <f t="shared" si="32"/>
        <v>0</v>
      </c>
      <c r="N104" s="62">
        <v>0</v>
      </c>
      <c r="O104" s="62">
        <f t="shared" si="33"/>
        <v>0</v>
      </c>
      <c r="P104" s="62">
        <v>87346</v>
      </c>
      <c r="Q104" s="62">
        <f t="shared" si="34"/>
        <v>253.1768115942029</v>
      </c>
      <c r="R104" s="62">
        <v>3148</v>
      </c>
      <c r="S104" s="62">
        <f t="shared" si="35"/>
        <v>9.12463768115942</v>
      </c>
      <c r="T104" s="62">
        <v>0</v>
      </c>
      <c r="U104" s="62">
        <f t="shared" si="36"/>
        <v>0</v>
      </c>
      <c r="V104" s="62">
        <v>0</v>
      </c>
      <c r="W104" s="62">
        <f t="shared" si="37"/>
        <v>0</v>
      </c>
      <c r="X104" s="62">
        <v>0</v>
      </c>
      <c r="Y104" s="62">
        <f t="shared" si="38"/>
        <v>0</v>
      </c>
      <c r="Z104" s="62">
        <v>0</v>
      </c>
      <c r="AA104" s="62">
        <f t="shared" si="39"/>
        <v>0</v>
      </c>
      <c r="AB104" s="68">
        <f t="shared" si="40"/>
        <v>323192</v>
      </c>
      <c r="AC104" s="62">
        <f t="shared" si="41"/>
        <v>936.7884057971014</v>
      </c>
    </row>
    <row r="105" spans="1:29" ht="12.75">
      <c r="A105" s="25"/>
      <c r="B105" s="26" t="s">
        <v>127</v>
      </c>
      <c r="C105" s="27">
        <f>SUM(C87:C104)</f>
        <v>15819</v>
      </c>
      <c r="D105" s="28">
        <f>SUM(D87:D104)</f>
        <v>5325407</v>
      </c>
      <c r="E105" s="22">
        <f t="shared" si="28"/>
        <v>336.6462481825653</v>
      </c>
      <c r="F105" s="29">
        <f>SUM(F87:F104)</f>
        <v>421127</v>
      </c>
      <c r="G105" s="22">
        <f t="shared" si="29"/>
        <v>26.621594285353055</v>
      </c>
      <c r="H105" s="39">
        <f>SUM(H87:H104)</f>
        <v>938442</v>
      </c>
      <c r="I105" s="22">
        <f>H105/$C105</f>
        <v>59.323724634932674</v>
      </c>
      <c r="J105" s="22">
        <f>SUM(J87:J104)</f>
        <v>8939810</v>
      </c>
      <c r="K105" s="22">
        <f t="shared" si="31"/>
        <v>565.1311713761932</v>
      </c>
      <c r="L105" s="37">
        <f>SUM(L87:L104)</f>
        <v>33961</v>
      </c>
      <c r="M105" s="22">
        <f t="shared" si="32"/>
        <v>2.146848726215311</v>
      </c>
      <c r="N105" s="40">
        <f>SUM(N87:N104)</f>
        <v>4544</v>
      </c>
      <c r="O105" s="22">
        <f t="shared" si="33"/>
        <v>0.2872495100828118</v>
      </c>
      <c r="P105" s="22">
        <f>SUM(P87:P104)</f>
        <v>513024</v>
      </c>
      <c r="Q105" s="22">
        <f>P105/$C105</f>
        <v>32.43087426512422</v>
      </c>
      <c r="R105" s="37">
        <f>SUM(R87:R104)</f>
        <v>281044</v>
      </c>
      <c r="S105" s="22">
        <f t="shared" si="35"/>
        <v>17.766230482331373</v>
      </c>
      <c r="T105" s="37">
        <f>SUM(T87:T104)</f>
        <v>227266</v>
      </c>
      <c r="U105" s="22">
        <f t="shared" si="36"/>
        <v>14.366647702130349</v>
      </c>
      <c r="V105" s="37">
        <f>SUM(V87:V104)</f>
        <v>0</v>
      </c>
      <c r="W105" s="30">
        <f t="shared" si="37"/>
        <v>0</v>
      </c>
      <c r="X105" s="22">
        <f>SUM(X87:X104)</f>
        <v>0</v>
      </c>
      <c r="Y105" s="30">
        <f t="shared" si="38"/>
        <v>0</v>
      </c>
      <c r="Z105" s="37">
        <f>SUM(Z87:Z104)</f>
        <v>103824</v>
      </c>
      <c r="AA105" s="30">
        <f t="shared" si="39"/>
        <v>6.563246728617485</v>
      </c>
      <c r="AB105" s="46">
        <f>D105+F105+H105+J105+L105+N105+P105+R105+T105+V105+X105+Z105</f>
        <v>16788449</v>
      </c>
      <c r="AC105" s="30">
        <f t="shared" si="41"/>
        <v>1061.2838358935458</v>
      </c>
    </row>
    <row r="106" spans="1:29" ht="12.75">
      <c r="A106" s="31"/>
      <c r="B106" s="32"/>
      <c r="C106" s="32"/>
      <c r="D106" s="32"/>
      <c r="E106" s="32"/>
      <c r="F106" s="32"/>
      <c r="G106" s="32"/>
      <c r="H106" s="32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33"/>
    </row>
    <row r="107" spans="1:29" ht="13.5" thickBot="1">
      <c r="A107" s="41"/>
      <c r="B107" s="42" t="s">
        <v>128</v>
      </c>
      <c r="C107" s="43">
        <f>C105+C85+C76+C72</f>
        <v>674577</v>
      </c>
      <c r="D107" s="44">
        <f>D105+D85+D76+D71</f>
        <v>7989703</v>
      </c>
      <c r="E107" s="45">
        <f>D107/$C107</f>
        <v>11.844019289124889</v>
      </c>
      <c r="F107" s="44">
        <f>F105+F85+F76+F71</f>
        <v>1073006</v>
      </c>
      <c r="G107" s="45">
        <f>F107/$C107</f>
        <v>1.590635316650286</v>
      </c>
      <c r="H107" s="44">
        <f>H105+H85+H76+H71</f>
        <v>1411334</v>
      </c>
      <c r="I107" s="45">
        <f>H107/$C107</f>
        <v>2.092176282322107</v>
      </c>
      <c r="J107" s="44">
        <f>J105+J85+J76+J71</f>
        <v>12594149</v>
      </c>
      <c r="K107" s="45">
        <f>J107/$C107</f>
        <v>18.669698196054714</v>
      </c>
      <c r="L107" s="44">
        <f>L105+L85+L76+L71</f>
        <v>171326</v>
      </c>
      <c r="M107" s="45">
        <f>L107/$C107</f>
        <v>0.2539754542476248</v>
      </c>
      <c r="N107" s="44">
        <f>N105+N85+N76+N71</f>
        <v>12146</v>
      </c>
      <c r="O107" s="45">
        <f>N107/$C107</f>
        <v>0.01800535743139775</v>
      </c>
      <c r="P107" s="44">
        <f>P105+P85+P76+P71</f>
        <v>777870</v>
      </c>
      <c r="Q107" s="45">
        <f>P107/$C107</f>
        <v>1.1531226235107335</v>
      </c>
      <c r="R107" s="44">
        <f>R105+R85+R76+R71</f>
        <v>365126</v>
      </c>
      <c r="S107" s="45">
        <f>R107/$C107</f>
        <v>0.5412666011441244</v>
      </c>
      <c r="T107" s="44">
        <f>T105+T85+T76+T71</f>
        <v>612121</v>
      </c>
      <c r="U107" s="45">
        <f>T107/$C107</f>
        <v>0.9074145723912911</v>
      </c>
      <c r="V107" s="44">
        <f>V105+V85+V76+V71</f>
        <v>28653</v>
      </c>
      <c r="W107" s="45">
        <f>V107/$C107</f>
        <v>0.042475506873196095</v>
      </c>
      <c r="X107" s="44">
        <f>X105+X85+X76+X71</f>
        <v>20016</v>
      </c>
      <c r="Y107" s="45">
        <f>X107/$C107</f>
        <v>0.0296719277413846</v>
      </c>
      <c r="Z107" s="44">
        <f>Z105+Z85+Z76+Z71</f>
        <v>138756</v>
      </c>
      <c r="AA107" s="45">
        <f>Z107/$C107</f>
        <v>0.20569334560769192</v>
      </c>
      <c r="AB107" s="49">
        <f>AB105+AB85+AB76+AB72</f>
        <v>1260339569.58</v>
      </c>
      <c r="AC107" s="45">
        <f>AB107/$C107</f>
        <v>1868.340559461707</v>
      </c>
    </row>
    <row r="108" ht="13.5" thickTop="1"/>
    <row r="110" ht="12.75">
      <c r="B110" s="1" t="str">
        <f ca="1">CELL("filename")</f>
        <v>C:\Documents and Settings\mnormand.LDOE\Desktop\Resource Allocation to Web\[13TE by Object_200 benefits.xls]Benefits - 200</v>
      </c>
    </row>
  </sheetData>
  <mergeCells count="8">
    <mergeCell ref="A1:B2"/>
    <mergeCell ref="H1:M1"/>
    <mergeCell ref="AB2:AB3"/>
    <mergeCell ref="C2:C3"/>
    <mergeCell ref="N1:S1"/>
    <mergeCell ref="T1:Y1"/>
    <mergeCell ref="Z1:AC1"/>
    <mergeCell ref="D1:G1"/>
  </mergeCells>
  <printOptions horizontalCentered="1"/>
  <pageMargins left="0.25" right="0.25" top="0.72" bottom="0.5" header="0.43" footer="0.5"/>
  <pageSetup horizontalDpi="600" verticalDpi="600" orientation="portrait" paperSize="5" scale="80" r:id="rId1"/>
  <rowBreaks count="1" manualBreakCount="1">
    <brk id="73" max="28" man="1"/>
  </rowBreaks>
  <colBreaks count="4" manualBreakCount="4">
    <brk id="7" max="106" man="1"/>
    <brk id="13" max="106" man="1"/>
    <brk id="19" max="106" man="1"/>
    <brk id="25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2008-10-16T20:02:10Z</cp:lastPrinted>
  <dcterms:created xsi:type="dcterms:W3CDTF">2003-04-30T20:08:44Z</dcterms:created>
  <dcterms:modified xsi:type="dcterms:W3CDTF">2008-10-31T14:05:04Z</dcterms:modified>
  <cp:category/>
  <cp:version/>
  <cp:contentType/>
  <cp:contentStatus/>
</cp:coreProperties>
</file>