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95" windowHeight="5730" activeTab="0"/>
  </bookViews>
  <sheets>
    <sheet name="Total Revenue" sheetId="1" r:id="rId1"/>
  </sheets>
  <definedNames>
    <definedName name="_xlnm.Print_Area" localSheetId="0">'Total Revenue'!$A$1:$L$112</definedName>
    <definedName name="_xlnm.Print_Titles" localSheetId="0">'Total Revenue'!$A:$B,'Total Revenue'!$2:$4</definedName>
  </definedNames>
  <calcPr fullCalcOnLoad="1"/>
</workbook>
</file>

<file path=xl/sharedStrings.xml><?xml version="1.0" encoding="utf-8"?>
<sst xmlns="http://schemas.openxmlformats.org/spreadsheetml/2006/main" count="114" uniqueCount="114">
  <si>
    <t>LEA</t>
  </si>
  <si>
    <t>Acadia Parish School Board</t>
  </si>
  <si>
    <t>Allen Parish School Board</t>
  </si>
  <si>
    <t>Ascension Parish School Board</t>
  </si>
  <si>
    <t>Assumption Parish School Board</t>
  </si>
  <si>
    <t>Avoyelles Parish School Board</t>
  </si>
  <si>
    <t>Beauregard Parish School Board</t>
  </si>
  <si>
    <t>Bienville Parish School Board</t>
  </si>
  <si>
    <t>Bossier Parish School Board</t>
  </si>
  <si>
    <t>Caddo Parish School Board</t>
  </si>
  <si>
    <t>Calcasieu Parish School Board</t>
  </si>
  <si>
    <t>Caldwell Parish School Board</t>
  </si>
  <si>
    <t>Cameron Parish School Board</t>
  </si>
  <si>
    <t>Catahoula Parish School Board</t>
  </si>
  <si>
    <t>Claiborne Parish School Board</t>
  </si>
  <si>
    <t>Concordia Parish School Board</t>
  </si>
  <si>
    <t>DeSoto Parish School Board</t>
  </si>
  <si>
    <t>East Baton Rouge Parish School Board</t>
  </si>
  <si>
    <t>East Carroll Parish School Board</t>
  </si>
  <si>
    <t>East Feliciana Parish School Board</t>
  </si>
  <si>
    <t>Evangeline Parish School Board</t>
  </si>
  <si>
    <t>Franklin Parish School Board</t>
  </si>
  <si>
    <t>Grant Parish School Board</t>
  </si>
  <si>
    <t>Iberia Parish School Board</t>
  </si>
  <si>
    <t>Iberville Parish School Board</t>
  </si>
  <si>
    <t>Jackson Parish School Board</t>
  </si>
  <si>
    <t>Jefferson Parish School Board</t>
  </si>
  <si>
    <t>Jefferson Davis Parish School Board</t>
  </si>
  <si>
    <t>Lafayette Parish School Board</t>
  </si>
  <si>
    <t>Lafourche Parish School Board</t>
  </si>
  <si>
    <t>LaSalle Parish School Board</t>
  </si>
  <si>
    <t>Lincoln Parish School Board</t>
  </si>
  <si>
    <t>Livingston Parish School Board</t>
  </si>
  <si>
    <t>Madison Parish School Board</t>
  </si>
  <si>
    <t>Morehouse Parish School Board</t>
  </si>
  <si>
    <t>Natchitoches Parish School Board</t>
  </si>
  <si>
    <t>Ouachita Parish School Board</t>
  </si>
  <si>
    <t>Plaquemines Parish School Board</t>
  </si>
  <si>
    <t>Pointe Coupee Parish School Board</t>
  </si>
  <si>
    <t>Rapides Parish School Board</t>
  </si>
  <si>
    <t>Red River Parish School Board</t>
  </si>
  <si>
    <t>Richland Parish School Board</t>
  </si>
  <si>
    <t>Sabine Parish School Board</t>
  </si>
  <si>
    <t>St. Bernard Parish School Board</t>
  </si>
  <si>
    <t>St. Charles Parish School Board</t>
  </si>
  <si>
    <t>St. Helena Parish School Board</t>
  </si>
  <si>
    <t>St. James Parish School Board</t>
  </si>
  <si>
    <t>St. John Parish School Board</t>
  </si>
  <si>
    <t>St. Landry Parish School Board</t>
  </si>
  <si>
    <t>St. Martin Parish School Board</t>
  </si>
  <si>
    <t>St. Mary Parish School Board</t>
  </si>
  <si>
    <t>St. Tammany Parish School Board</t>
  </si>
  <si>
    <t>Tangipahoa Parish School Board</t>
  </si>
  <si>
    <t>Tensas Parish School Board</t>
  </si>
  <si>
    <t>Terrebonne Parish School Board</t>
  </si>
  <si>
    <t>Union Parish School Board</t>
  </si>
  <si>
    <t>Vermilion Parish School Board</t>
  </si>
  <si>
    <t>Vernon Parish School Board</t>
  </si>
  <si>
    <t>Washington Parish School Board</t>
  </si>
  <si>
    <t>Webster Parish School Board</t>
  </si>
  <si>
    <t>West Baton Rouge Parish School Board</t>
  </si>
  <si>
    <t>West Carroll Parish School Board</t>
  </si>
  <si>
    <t>West Feliciana Parish School Board</t>
  </si>
  <si>
    <t>Winn Parish School Board</t>
  </si>
  <si>
    <t>City of Monroe School Board</t>
  </si>
  <si>
    <t>City of Bogalusa School Board</t>
  </si>
  <si>
    <t>Zachary Community School Board</t>
  </si>
  <si>
    <t>City of Baker School Board</t>
  </si>
  <si>
    <t>LSU Laboratory School</t>
  </si>
  <si>
    <t>Southern University Lab School</t>
  </si>
  <si>
    <t>Total Lab Schools</t>
  </si>
  <si>
    <t>New Vision Learning Academy</t>
  </si>
  <si>
    <t>V. B. Glencoe Charter School</t>
  </si>
  <si>
    <t>International School of Louisiana</t>
  </si>
  <si>
    <t>Avoyelles Public Charter School</t>
  </si>
  <si>
    <t>Delhi Charter School</t>
  </si>
  <si>
    <t>Belle Chasse Academy</t>
  </si>
  <si>
    <t>Milestone SABIS Academy of New Orleans</t>
  </si>
  <si>
    <t>Total Type 2 Charter Schools</t>
  </si>
  <si>
    <t>P. A. Capdau including Early College H.S. (UNO)</t>
  </si>
  <si>
    <t>Medard Nelson (UNO)</t>
  </si>
  <si>
    <t>James M. Singleton Charter Middle (DRYADES)</t>
  </si>
  <si>
    <t>Martin Luther King Elem. (FRIENDS OF KING)</t>
  </si>
  <si>
    <t>Lafayette Academy (CHOICE)</t>
  </si>
  <si>
    <t>Martin Behrman (ALGIERS)</t>
  </si>
  <si>
    <t>Dwight D. Eisenhower (ALGIERS)</t>
  </si>
  <si>
    <t>William J. Fisher (ALGIERS)</t>
  </si>
  <si>
    <t>McDonogh #32 (ALGIERS)</t>
  </si>
  <si>
    <t>O. P. Walker Sr. High (ALGIERS)</t>
  </si>
  <si>
    <t>Harriet Tubman (ALGIERS)</t>
  </si>
  <si>
    <t>Recovery School District (RSD OPERATED)</t>
  </si>
  <si>
    <t>Sophie B. Wright (SUNO)</t>
  </si>
  <si>
    <t>Edward Phillips (KIPP)</t>
  </si>
  <si>
    <t>McDonogh #15 (KIPP)</t>
  </si>
  <si>
    <t>Samuel J. Green (MSA)</t>
  </si>
  <si>
    <t>Total State</t>
  </si>
  <si>
    <t>Federal 
Revenue</t>
  </si>
  <si>
    <t>State
 Revenue</t>
  </si>
  <si>
    <t>Total 
Revenue</t>
  </si>
  <si>
    <t>Federal 
Revenue as 
a Percent 
of Total 
Revenue</t>
  </si>
  <si>
    <t>State 
Revenue as 
a Percent 
of Total 
Revenue</t>
  </si>
  <si>
    <t>Local 
Revenue as 
a Percent 
of Total 
Revenue</t>
  </si>
  <si>
    <t>Local 
Revenue *</t>
  </si>
  <si>
    <t>Orleans Parish School Board *</t>
  </si>
  <si>
    <t>New Orleans Free (NOCSF) **</t>
  </si>
  <si>
    <t>McDonogh #28 City Park Academy (NOCSF) **</t>
  </si>
  <si>
    <t>Federal, State and Local Revenue as a Percent of Total Revenue - FY 2006-2007</t>
  </si>
  <si>
    <t>$39,963,220 is subtracted from the local revenue of Orleans Parish School Board (OPSB).  OPSB transferred this local revenue to the Recovery School District (RSD) and each RSD school reported it as miscellaneous local revenue.</t>
  </si>
  <si>
    <t>Local Revenue as reported in revised Annual Financial Report (AFR) submitted by McDonogh #28 and New Orleans Free</t>
  </si>
  <si>
    <t>*</t>
  </si>
  <si>
    <t>**</t>
  </si>
  <si>
    <t>District/Agency Name</t>
  </si>
  <si>
    <t>Total City/Parish School Districts</t>
  </si>
  <si>
    <t>Total Recovery School District Schools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</si>
</sst>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0.0%"/>
    <numFmt numFmtId="168" formatCode="&quot;$&quot;#,##0"/>
  </numFmts>
  <fonts count="10">
    <font>
      <sz val="10"/>
      <name val="Arial"/>
      <family val="0"/>
    </font>
    <font>
      <sz val="10"/>
      <color indexed="8"/>
      <name val="Arial"/>
      <family val="0"/>
    </font>
    <font>
      <u val="single"/>
      <sz val="10"/>
      <color indexed="12"/>
      <name val="Arial"/>
      <family val="0"/>
    </font>
    <font>
      <u val="single"/>
      <sz val="10"/>
      <color indexed="36"/>
      <name val="Arial"/>
      <family val="0"/>
    </font>
    <font>
      <sz val="10"/>
      <name val="Arial Narrow"/>
      <family val="2"/>
    </font>
    <font>
      <b/>
      <sz val="10"/>
      <name val="Arial Narrow"/>
      <family val="2"/>
    </font>
    <font>
      <sz val="10"/>
      <color indexed="8"/>
      <name val="Arial Narrow"/>
      <family val="2"/>
    </font>
    <font>
      <b/>
      <sz val="11"/>
      <name val="Arial Narrow"/>
      <family val="2"/>
    </font>
    <font>
      <b/>
      <sz val="10"/>
      <color indexed="8"/>
      <name val="Arial Narrow"/>
      <family val="2"/>
    </font>
    <font>
      <b/>
      <sz val="16"/>
      <name val="Arial Narrow"/>
      <family val="2"/>
    </font>
  </fonts>
  <fills count="7">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medium"/>
      <right style="medium"/>
      <top style="medium"/>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thin"/>
      <top style="medium"/>
      <bottom style="medium"/>
    </border>
    <border>
      <left>
        <color indexed="63"/>
      </left>
      <right style="thin"/>
      <top style="thin"/>
      <bottom style="thin"/>
    </border>
    <border>
      <left style="thin"/>
      <right>
        <color indexed="63"/>
      </right>
      <top style="thin"/>
      <bottom style="thin">
        <color indexed="8"/>
      </bottom>
    </border>
    <border>
      <left>
        <color indexed="63"/>
      </left>
      <right>
        <color indexed="63"/>
      </right>
      <top style="thin"/>
      <bottom style="thin">
        <color indexed="8"/>
      </bottom>
    </border>
    <border>
      <left style="thin">
        <color indexed="8"/>
      </left>
      <right>
        <color indexed="63"/>
      </right>
      <top>
        <color indexed="63"/>
      </top>
      <bottom style="thin"/>
    </border>
    <border>
      <left style="thin"/>
      <right style="thin">
        <color indexed="8"/>
      </right>
      <top>
        <color indexed="63"/>
      </top>
      <bottom style="thin"/>
    </border>
    <border>
      <left style="thin">
        <color indexed="8"/>
      </left>
      <right>
        <color indexed="63"/>
      </right>
      <top style="thin">
        <color indexed="8"/>
      </top>
      <bottom style="double"/>
    </border>
    <border>
      <left style="thin"/>
      <right style="thin">
        <color indexed="8"/>
      </right>
      <top style="thin">
        <color indexed="8"/>
      </top>
      <bottom style="double"/>
    </border>
    <border>
      <left>
        <color indexed="63"/>
      </left>
      <right style="thin"/>
      <top style="thin"/>
      <bottom style="thin">
        <color indexed="8"/>
      </bottom>
    </border>
    <border>
      <left style="thin"/>
      <right style="thin"/>
      <top style="thin"/>
      <bottom style="thin"/>
    </border>
    <border>
      <left style="thin">
        <color indexed="8"/>
      </left>
      <right style="thin"/>
      <top style="thin"/>
      <bottom style="thin"/>
    </border>
    <border>
      <left>
        <color indexed="63"/>
      </left>
      <right style="thin"/>
      <top style="thin">
        <color indexed="8"/>
      </top>
      <bottom style="double"/>
    </border>
    <border>
      <left>
        <color indexed="63"/>
      </left>
      <right style="thin"/>
      <top>
        <color indexed="63"/>
      </top>
      <bottom>
        <color indexed="63"/>
      </bottom>
    </border>
    <border>
      <left>
        <color indexed="63"/>
      </left>
      <right style="medium"/>
      <top style="medium"/>
      <bottom style="medium"/>
    </border>
    <border>
      <left style="thin">
        <color indexed="8"/>
      </left>
      <right style="thin"/>
      <top style="thin">
        <color indexed="8"/>
      </top>
      <bottom style="double"/>
    </border>
    <border>
      <left style="thin"/>
      <right style="thin"/>
      <top>
        <color indexed="63"/>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top style="thin">
        <color indexed="22"/>
      </top>
      <bottom style="thin"/>
    </border>
    <border>
      <left style="thin"/>
      <right>
        <color indexed="63"/>
      </right>
      <top style="thin"/>
      <bottom style="thin"/>
    </border>
    <border>
      <left style="thin">
        <color indexed="8"/>
      </left>
      <right style="thin"/>
      <top style="thin">
        <color indexed="22"/>
      </top>
      <bottom style="thin">
        <color indexed="22"/>
      </bottom>
    </border>
    <border>
      <left style="thin">
        <color indexed="8"/>
      </left>
      <right style="thin"/>
      <top>
        <color indexed="63"/>
      </top>
      <bottom style="thin">
        <color indexed="22"/>
      </bottom>
    </border>
    <border>
      <left style="thin">
        <color indexed="8"/>
      </left>
      <right style="thin"/>
      <top style="thin"/>
      <bottom>
        <color indexed="63"/>
      </bottom>
    </border>
    <border>
      <left style="thin"/>
      <right style="thin">
        <color indexed="8"/>
      </right>
      <top style="thin">
        <color indexed="22"/>
      </top>
      <bottom style="thin"/>
    </border>
    <border>
      <left style="thin"/>
      <right>
        <color indexed="63"/>
      </right>
      <top style="thin">
        <color indexed="22"/>
      </top>
      <bottom style="thin">
        <color indexed="22"/>
      </bottom>
    </border>
    <border>
      <left>
        <color indexed="63"/>
      </left>
      <right style="thin"/>
      <top style="medium"/>
      <bottom style="thin"/>
    </border>
    <border>
      <left style="thin"/>
      <right style="thin"/>
      <top style="thin"/>
      <bottom style="thin">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cellStyleXfs>
  <cellXfs count="67">
    <xf numFmtId="0" fontId="0" fillId="0" borderId="0" xfId="0" applyAlignment="1">
      <alignment/>
    </xf>
    <xf numFmtId="38" fontId="4" fillId="0" borderId="0" xfId="0" applyNumberFormat="1" applyFont="1" applyAlignment="1">
      <alignment/>
    </xf>
    <xf numFmtId="38" fontId="5" fillId="0" borderId="0" xfId="0" applyNumberFormat="1" applyFont="1" applyAlignment="1">
      <alignment wrapText="1"/>
    </xf>
    <xf numFmtId="37" fontId="5" fillId="2" borderId="1" xfId="0" applyNumberFormat="1" applyFont="1" applyFill="1" applyBorder="1" applyAlignment="1">
      <alignment horizontal="center" vertical="center" wrapText="1"/>
    </xf>
    <xf numFmtId="38" fontId="6" fillId="3" borderId="2" xfId="21" applyNumberFormat="1" applyFont="1" applyFill="1" applyBorder="1" applyAlignment="1">
      <alignment horizontal="center"/>
      <protection/>
    </xf>
    <xf numFmtId="38" fontId="6" fillId="3" borderId="3" xfId="21" applyNumberFormat="1" applyFont="1" applyFill="1" applyBorder="1" applyAlignment="1">
      <alignment horizontal="center"/>
      <protection/>
    </xf>
    <xf numFmtId="0" fontId="6" fillId="3" borderId="3" xfId="22" applyFont="1" applyFill="1" applyBorder="1" applyAlignment="1">
      <alignment horizontal="center"/>
      <protection/>
    </xf>
    <xf numFmtId="38" fontId="6" fillId="3" borderId="4" xfId="21" applyNumberFormat="1" applyFont="1" applyFill="1" applyBorder="1" applyAlignment="1">
      <alignment horizontal="center"/>
      <protection/>
    </xf>
    <xf numFmtId="38" fontId="6" fillId="0" borderId="5" xfId="21" applyNumberFormat="1" applyFont="1" applyFill="1" applyBorder="1" applyAlignment="1">
      <alignment horizontal="center"/>
      <protection/>
    </xf>
    <xf numFmtId="6" fontId="4" fillId="0" borderId="5" xfId="0" applyNumberFormat="1" applyFont="1" applyFill="1" applyBorder="1" applyAlignment="1">
      <alignment horizontal="right" vertical="center" wrapText="1"/>
    </xf>
    <xf numFmtId="6" fontId="5" fillId="0" borderId="5" xfId="0" applyNumberFormat="1" applyFont="1" applyFill="1" applyBorder="1" applyAlignment="1">
      <alignment horizontal="right" vertical="center" wrapText="1"/>
    </xf>
    <xf numFmtId="38" fontId="7" fillId="4" borderId="6" xfId="0" applyNumberFormat="1" applyFont="1" applyFill="1" applyBorder="1" applyAlignment="1">
      <alignment horizontal="center" vertical="center" wrapText="1"/>
    </xf>
    <xf numFmtId="38" fontId="7" fillId="5" borderId="6" xfId="0" applyNumberFormat="1" applyFont="1" applyFill="1" applyBorder="1" applyAlignment="1">
      <alignment horizontal="center" vertical="center" wrapText="1"/>
    </xf>
    <xf numFmtId="38" fontId="7" fillId="6" borderId="6" xfId="0" applyNumberFormat="1" applyFont="1" applyFill="1" applyBorder="1" applyAlignment="1">
      <alignment horizontal="center" vertical="center" wrapText="1"/>
    </xf>
    <xf numFmtId="10" fontId="5" fillId="0" borderId="7" xfId="0" applyNumberFormat="1" applyFont="1" applyBorder="1" applyAlignment="1">
      <alignment horizontal="right" vertical="center" wrapText="1"/>
    </xf>
    <xf numFmtId="0" fontId="4" fillId="3" borderId="8" xfId="0" applyFont="1" applyFill="1" applyBorder="1" applyAlignment="1">
      <alignment/>
    </xf>
    <xf numFmtId="0" fontId="4" fillId="3" borderId="9" xfId="0" applyFont="1" applyFill="1" applyBorder="1" applyAlignment="1">
      <alignment/>
    </xf>
    <xf numFmtId="0" fontId="4" fillId="0" borderId="10" xfId="0" applyFont="1" applyBorder="1" applyAlignment="1">
      <alignment/>
    </xf>
    <xf numFmtId="0" fontId="5" fillId="0" borderId="11" xfId="0" applyFont="1" applyBorder="1" applyAlignment="1">
      <alignment horizontal="left"/>
    </xf>
    <xf numFmtId="0" fontId="4" fillId="0" borderId="12" xfId="0" applyFont="1" applyBorder="1" applyAlignment="1">
      <alignment/>
    </xf>
    <xf numFmtId="0" fontId="5" fillId="0" borderId="13" xfId="0" applyFont="1" applyBorder="1" applyAlignment="1">
      <alignment horizontal="left"/>
    </xf>
    <xf numFmtId="0" fontId="4" fillId="3" borderId="14" xfId="0" applyFont="1" applyFill="1" applyBorder="1" applyAlignment="1">
      <alignment/>
    </xf>
    <xf numFmtId="6" fontId="5" fillId="0" borderId="15" xfId="0" applyNumberFormat="1" applyFont="1" applyBorder="1" applyAlignment="1">
      <alignment/>
    </xf>
    <xf numFmtId="6" fontId="5" fillId="0" borderId="16" xfId="0" applyNumberFormat="1" applyFont="1" applyBorder="1" applyAlignment="1">
      <alignment/>
    </xf>
    <xf numFmtId="10" fontId="5" fillId="0" borderId="17" xfId="0" applyNumberFormat="1" applyFont="1" applyBorder="1" applyAlignment="1">
      <alignment horizontal="right" vertical="center" wrapText="1"/>
    </xf>
    <xf numFmtId="38" fontId="5" fillId="0" borderId="18" xfId="0" applyNumberFormat="1" applyFont="1" applyFill="1" applyBorder="1" applyAlignment="1">
      <alignment horizontal="center" wrapText="1"/>
    </xf>
    <xf numFmtId="38" fontId="5" fillId="4" borderId="19" xfId="0" applyNumberFormat="1" applyFont="1" applyFill="1" applyBorder="1" applyAlignment="1">
      <alignment horizontal="center" wrapText="1"/>
    </xf>
    <xf numFmtId="38" fontId="5" fillId="6" borderId="19" xfId="0" applyNumberFormat="1" applyFont="1" applyFill="1" applyBorder="1" applyAlignment="1">
      <alignment horizontal="center" wrapText="1"/>
    </xf>
    <xf numFmtId="38" fontId="7" fillId="2" borderId="1" xfId="0" applyNumberFormat="1" applyFont="1" applyFill="1" applyBorder="1" applyAlignment="1">
      <alignment horizontal="center" vertical="center" wrapText="1"/>
    </xf>
    <xf numFmtId="42" fontId="5" fillId="0" borderId="20" xfId="0" applyNumberFormat="1" applyFont="1" applyBorder="1" applyAlignment="1">
      <alignment/>
    </xf>
    <xf numFmtId="168" fontId="6" fillId="0" borderId="21" xfId="22" applyNumberFormat="1" applyFont="1" applyFill="1" applyBorder="1" applyAlignment="1">
      <alignment horizontal="right" wrapText="1"/>
      <protection/>
    </xf>
    <xf numFmtId="168" fontId="6" fillId="0" borderId="22" xfId="22" applyNumberFormat="1" applyFont="1" applyFill="1" applyBorder="1" applyAlignment="1">
      <alignment horizontal="right" wrapText="1"/>
      <protection/>
    </xf>
    <xf numFmtId="168" fontId="6" fillId="0" borderId="23" xfId="22" applyNumberFormat="1" applyFont="1" applyFill="1" applyBorder="1" applyAlignment="1">
      <alignment horizontal="right" wrapText="1"/>
      <protection/>
    </xf>
    <xf numFmtId="168" fontId="5" fillId="0" borderId="15" xfId="0" applyNumberFormat="1" applyFont="1" applyBorder="1" applyAlignment="1">
      <alignment/>
    </xf>
    <xf numFmtId="168" fontId="5" fillId="0" borderId="0" xfId="0" applyNumberFormat="1" applyFont="1" applyAlignment="1">
      <alignment/>
    </xf>
    <xf numFmtId="168" fontId="5" fillId="0" borderId="16" xfId="0" applyNumberFormat="1" applyFont="1" applyBorder="1" applyAlignment="1">
      <alignment/>
    </xf>
    <xf numFmtId="168" fontId="6" fillId="0" borderId="24" xfId="22" applyNumberFormat="1" applyFont="1" applyFill="1" applyBorder="1" applyAlignment="1">
      <alignment horizontal="right" wrapText="1"/>
      <protection/>
    </xf>
    <xf numFmtId="10" fontId="6" fillId="0" borderId="22" xfId="22" applyNumberFormat="1" applyFont="1" applyFill="1" applyBorder="1" applyAlignment="1">
      <alignment horizontal="right" wrapText="1"/>
      <protection/>
    </xf>
    <xf numFmtId="10" fontId="6" fillId="0" borderId="23" xfId="22" applyNumberFormat="1" applyFont="1" applyFill="1" applyBorder="1" applyAlignment="1">
      <alignment horizontal="right" wrapText="1"/>
      <protection/>
    </xf>
    <xf numFmtId="10" fontId="6" fillId="0" borderId="21" xfId="22" applyNumberFormat="1" applyFont="1" applyFill="1" applyBorder="1" applyAlignment="1">
      <alignment horizontal="right" wrapText="1"/>
      <protection/>
    </xf>
    <xf numFmtId="10" fontId="6" fillId="0" borderId="5" xfId="22" applyNumberFormat="1" applyFont="1" applyFill="1" applyBorder="1" applyAlignment="1">
      <alignment horizontal="right" wrapText="1"/>
      <protection/>
    </xf>
    <xf numFmtId="10" fontId="5" fillId="0" borderId="15" xfId="0" applyNumberFormat="1" applyFont="1" applyBorder="1" applyAlignment="1">
      <alignment/>
    </xf>
    <xf numFmtId="10" fontId="8" fillId="0" borderId="15" xfId="22" applyNumberFormat="1" applyFont="1" applyFill="1" applyBorder="1" applyAlignment="1">
      <alignment horizontal="right" wrapText="1"/>
      <protection/>
    </xf>
    <xf numFmtId="10" fontId="8" fillId="0" borderId="25" xfId="22" applyNumberFormat="1" applyFont="1" applyFill="1" applyBorder="1" applyAlignment="1">
      <alignment horizontal="right" wrapText="1"/>
      <protection/>
    </xf>
    <xf numFmtId="0" fontId="6" fillId="0" borderId="26" xfId="22" applyFont="1" applyFill="1" applyBorder="1" applyAlignment="1">
      <alignment horizontal="right" wrapText="1"/>
      <protection/>
    </xf>
    <xf numFmtId="0" fontId="6" fillId="0" borderId="26" xfId="22" applyFont="1" applyFill="1" applyBorder="1" applyAlignment="1">
      <alignment horizontal="left" wrapText="1"/>
      <protection/>
    </xf>
    <xf numFmtId="0" fontId="6" fillId="0" borderId="24" xfId="22" applyFont="1" applyFill="1" applyBorder="1" applyAlignment="1">
      <alignment horizontal="right" wrapText="1"/>
      <protection/>
    </xf>
    <xf numFmtId="0" fontId="6" fillId="0" borderId="23" xfId="22" applyFont="1" applyFill="1" applyBorder="1" applyAlignment="1">
      <alignment horizontal="left" wrapText="1"/>
      <protection/>
    </xf>
    <xf numFmtId="0" fontId="6" fillId="0" borderId="27" xfId="22" applyFont="1" applyFill="1" applyBorder="1" applyAlignment="1">
      <alignment horizontal="right" wrapText="1"/>
      <protection/>
    </xf>
    <xf numFmtId="0" fontId="6" fillId="0" borderId="27" xfId="22" applyFont="1" applyFill="1" applyBorder="1" applyAlignment="1">
      <alignment horizontal="left" wrapText="1"/>
      <protection/>
    </xf>
    <xf numFmtId="0" fontId="6" fillId="0" borderId="28" xfId="22" applyFont="1" applyFill="1" applyBorder="1" applyAlignment="1">
      <alignment horizontal="right" wrapText="1"/>
      <protection/>
    </xf>
    <xf numFmtId="0" fontId="5" fillId="0" borderId="16" xfId="0" applyFont="1" applyBorder="1" applyAlignment="1">
      <alignment horizontal="left"/>
    </xf>
    <xf numFmtId="0" fontId="8" fillId="0" borderId="15" xfId="22" applyFont="1" applyFill="1" applyBorder="1" applyAlignment="1">
      <alignment horizontal="left" wrapText="1"/>
      <protection/>
    </xf>
    <xf numFmtId="0" fontId="6" fillId="0" borderId="24" xfId="22" applyFont="1" applyFill="1" applyBorder="1" applyAlignment="1">
      <alignment horizontal="left" wrapText="1"/>
      <protection/>
    </xf>
    <xf numFmtId="0" fontId="6" fillId="0" borderId="29" xfId="22" applyFont="1" applyFill="1" applyBorder="1" applyAlignment="1">
      <alignment horizontal="left" wrapText="1"/>
      <protection/>
    </xf>
    <xf numFmtId="38" fontId="5" fillId="5" borderId="19" xfId="0" applyNumberFormat="1" applyFont="1" applyFill="1" applyBorder="1" applyAlignment="1">
      <alignment horizontal="center" wrapText="1"/>
    </xf>
    <xf numFmtId="168" fontId="6" fillId="0" borderId="30" xfId="22" applyNumberFormat="1" applyFont="1" applyFill="1" applyBorder="1" applyAlignment="1">
      <alignment horizontal="right" wrapText="1"/>
      <protection/>
    </xf>
    <xf numFmtId="10" fontId="6" fillId="0" borderId="18" xfId="22" applyNumberFormat="1" applyFont="1" applyFill="1" applyBorder="1" applyAlignment="1">
      <alignment horizontal="right" wrapText="1"/>
      <protection/>
    </xf>
    <xf numFmtId="10" fontId="5" fillId="0" borderId="15" xfId="0" applyNumberFormat="1" applyFont="1" applyBorder="1" applyAlignment="1">
      <alignment horizontal="right" vertical="center" wrapText="1"/>
    </xf>
    <xf numFmtId="0" fontId="6" fillId="3" borderId="31" xfId="22" applyFont="1" applyFill="1" applyBorder="1" applyAlignment="1">
      <alignment horizontal="center"/>
      <protection/>
    </xf>
    <xf numFmtId="0" fontId="4" fillId="3" borderId="32" xfId="0" applyFont="1" applyFill="1" applyBorder="1" applyAlignment="1">
      <alignment/>
    </xf>
    <xf numFmtId="38" fontId="4" fillId="0" borderId="0" xfId="0" applyNumberFormat="1" applyFont="1" applyAlignment="1">
      <alignment horizontal="right" vertical="top"/>
    </xf>
    <xf numFmtId="38" fontId="4" fillId="0" borderId="0" xfId="0" applyNumberFormat="1" applyFont="1" applyAlignment="1">
      <alignment horizontal="right"/>
    </xf>
    <xf numFmtId="38" fontId="4" fillId="0" borderId="0" xfId="0" applyNumberFormat="1" applyFont="1" applyAlignment="1">
      <alignment wrapText="1"/>
    </xf>
    <xf numFmtId="38" fontId="4" fillId="0" borderId="0" xfId="0" applyNumberFormat="1" applyFont="1" applyAlignment="1">
      <alignment horizontal="left"/>
    </xf>
    <xf numFmtId="38" fontId="9" fillId="0" borderId="0" xfId="0" applyNumberFormat="1" applyFont="1" applyAlignment="1">
      <alignment horizontal="center"/>
    </xf>
    <xf numFmtId="38" fontId="4" fillId="0" borderId="0" xfId="0" applyNumberFormat="1" applyFont="1" applyAlignment="1">
      <alignment horizontal="left" wrapText="1"/>
    </xf>
  </cellXfs>
  <cellStyles count="10">
    <cellStyle name="Normal" xfId="0"/>
    <cellStyle name="Comma" xfId="15"/>
    <cellStyle name="Comma [0]" xfId="16"/>
    <cellStyle name="Currency" xfId="17"/>
    <cellStyle name="Currency [0]" xfId="18"/>
    <cellStyle name="Followed Hyperlink" xfId="19"/>
    <cellStyle name="Hyperlink" xfId="20"/>
    <cellStyle name="Normal_Revenue"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2"/>
  <sheetViews>
    <sheetView tabSelected="1" view="pageBreakPreview" zoomScale="87" zoomScaleSheetLayoutView="87" workbookViewId="0" topLeftCell="A1">
      <pane xSplit="2" ySplit="4" topLeftCell="C5" activePane="bottomRight" state="frozen"/>
      <selection pane="topLeft" activeCell="A1" sqref="A1"/>
      <selection pane="topRight" activeCell="C1" sqref="C1"/>
      <selection pane="bottomLeft" activeCell="A4" sqref="A4"/>
      <selection pane="bottomRight" activeCell="D115" sqref="D115"/>
    </sheetView>
  </sheetViews>
  <sheetFormatPr defaultColWidth="9.140625" defaultRowHeight="12.75"/>
  <cols>
    <col min="1" max="1" width="4.7109375" style="1" customWidth="1"/>
    <col min="2" max="2" width="33.7109375" style="1" customWidth="1"/>
    <col min="3" max="3" width="13.00390625" style="1" customWidth="1"/>
    <col min="4" max="4" width="9.28125" style="1" customWidth="1"/>
    <col min="5" max="5" width="0.71875" style="1" customWidth="1"/>
    <col min="6" max="6" width="13.00390625" style="1" customWidth="1"/>
    <col min="7" max="7" width="9.28125" style="1" customWidth="1"/>
    <col min="8" max="8" width="0.71875" style="1" customWidth="1"/>
    <col min="9" max="9" width="13.00390625" style="1" customWidth="1"/>
    <col min="10" max="10" width="9.28125" style="1" customWidth="1"/>
    <col min="11" max="11" width="0.71875" style="1" customWidth="1"/>
    <col min="12" max="12" width="13.00390625" style="1" customWidth="1"/>
    <col min="13" max="16384" width="23.00390625" style="1" customWidth="1"/>
  </cols>
  <sheetData>
    <row r="1" spans="1:12" ht="24.75" customHeight="1">
      <c r="A1" s="65" t="s">
        <v>106</v>
      </c>
      <c r="B1" s="65"/>
      <c r="C1" s="65"/>
      <c r="D1" s="65"/>
      <c r="E1" s="65"/>
      <c r="F1" s="65"/>
      <c r="G1" s="65"/>
      <c r="H1" s="65"/>
      <c r="I1" s="65"/>
      <c r="J1" s="65"/>
      <c r="K1" s="65"/>
      <c r="L1" s="65"/>
    </row>
    <row r="2" ht="26.25" customHeight="1" thickBot="1"/>
    <row r="3" spans="1:12" ht="80.25" customHeight="1" thickBot="1">
      <c r="A3" s="2"/>
      <c r="B3" s="2"/>
      <c r="C3" s="11" t="s">
        <v>96</v>
      </c>
      <c r="D3" s="26" t="s">
        <v>99</v>
      </c>
      <c r="E3" s="25"/>
      <c r="F3" s="13" t="s">
        <v>97</v>
      </c>
      <c r="G3" s="27" t="s">
        <v>100</v>
      </c>
      <c r="H3" s="25"/>
      <c r="I3" s="12" t="s">
        <v>102</v>
      </c>
      <c r="J3" s="55" t="s">
        <v>101</v>
      </c>
      <c r="K3" s="25"/>
      <c r="L3" s="28" t="s">
        <v>98</v>
      </c>
    </row>
    <row r="4" spans="1:12" ht="13.5" thickBot="1">
      <c r="A4" s="3" t="s">
        <v>0</v>
      </c>
      <c r="B4" s="3" t="s">
        <v>111</v>
      </c>
      <c r="C4" s="4"/>
      <c r="D4" s="7"/>
      <c r="E4" s="8"/>
      <c r="F4" s="5"/>
      <c r="G4" s="5"/>
      <c r="H4" s="8"/>
      <c r="I4" s="6"/>
      <c r="J4" s="59"/>
      <c r="K4" s="8"/>
      <c r="L4" s="6"/>
    </row>
    <row r="5" spans="1:12" ht="12.75">
      <c r="A5" s="44">
        <v>1</v>
      </c>
      <c r="B5" s="45" t="s">
        <v>1</v>
      </c>
      <c r="C5" s="30">
        <v>15905911</v>
      </c>
      <c r="D5" s="37">
        <f aca="true" t="shared" si="0" ref="D5:D36">C5/$L5</f>
        <v>0.19764490598903947</v>
      </c>
      <c r="E5" s="9"/>
      <c r="F5" s="30">
        <v>44529728</v>
      </c>
      <c r="G5" s="37">
        <f aca="true" t="shared" si="1" ref="G5:G36">F5/$L5</f>
        <v>0.553320957490426</v>
      </c>
      <c r="H5" s="9"/>
      <c r="I5" s="30">
        <v>20041573</v>
      </c>
      <c r="J5" s="37">
        <f aca="true" t="shared" si="2" ref="J5:J36">I5/$L5</f>
        <v>0.24903413652053452</v>
      </c>
      <c r="K5" s="9"/>
      <c r="L5" s="30">
        <f>C5+F5+I5</f>
        <v>80477212</v>
      </c>
    </row>
    <row r="6" spans="1:12" ht="12.75">
      <c r="A6" s="44">
        <v>2</v>
      </c>
      <c r="B6" s="45" t="s">
        <v>2</v>
      </c>
      <c r="C6" s="31">
        <v>4401953</v>
      </c>
      <c r="D6" s="37">
        <f t="shared" si="0"/>
        <v>0.09973553261971292</v>
      </c>
      <c r="E6" s="9"/>
      <c r="F6" s="31">
        <v>24073930</v>
      </c>
      <c r="G6" s="37">
        <f t="shared" si="1"/>
        <v>0.5454456762259128</v>
      </c>
      <c r="H6" s="9"/>
      <c r="I6" s="31">
        <v>15660373</v>
      </c>
      <c r="J6" s="37">
        <f t="shared" si="2"/>
        <v>0.3548187911543743</v>
      </c>
      <c r="K6" s="9"/>
      <c r="L6" s="31">
        <f aca="true" t="shared" si="3" ref="L6:L69">C6+F6+I6</f>
        <v>44136256</v>
      </c>
    </row>
    <row r="7" spans="1:12" ht="12.75">
      <c r="A7" s="44">
        <v>3</v>
      </c>
      <c r="B7" s="45" t="s">
        <v>3</v>
      </c>
      <c r="C7" s="31">
        <v>13497441</v>
      </c>
      <c r="D7" s="37">
        <f t="shared" si="0"/>
        <v>0.07909097721793121</v>
      </c>
      <c r="E7" s="9"/>
      <c r="F7" s="31">
        <v>78003399</v>
      </c>
      <c r="G7" s="37">
        <f t="shared" si="1"/>
        <v>0.45707664536042036</v>
      </c>
      <c r="H7" s="9"/>
      <c r="I7" s="31">
        <v>79156313</v>
      </c>
      <c r="J7" s="37">
        <f t="shared" si="2"/>
        <v>0.4638323774216484</v>
      </c>
      <c r="K7" s="9"/>
      <c r="L7" s="31">
        <f t="shared" si="3"/>
        <v>170657153</v>
      </c>
    </row>
    <row r="8" spans="1:12" ht="12.75">
      <c r="A8" s="44">
        <v>4</v>
      </c>
      <c r="B8" s="45" t="s">
        <v>4</v>
      </c>
      <c r="C8" s="31">
        <v>6362948</v>
      </c>
      <c r="D8" s="37">
        <f t="shared" si="0"/>
        <v>0.14821444968291445</v>
      </c>
      <c r="E8" s="9"/>
      <c r="F8" s="31">
        <v>23563006</v>
      </c>
      <c r="G8" s="37">
        <f t="shared" si="1"/>
        <v>0.5488616231289666</v>
      </c>
      <c r="H8" s="9"/>
      <c r="I8" s="31">
        <v>13004732</v>
      </c>
      <c r="J8" s="37">
        <f t="shared" si="2"/>
        <v>0.302923927188119</v>
      </c>
      <c r="K8" s="9"/>
      <c r="L8" s="31">
        <f t="shared" si="3"/>
        <v>42930686</v>
      </c>
    </row>
    <row r="9" spans="1:12" ht="12.75">
      <c r="A9" s="46">
        <v>5</v>
      </c>
      <c r="B9" s="47" t="s">
        <v>5</v>
      </c>
      <c r="C9" s="32">
        <v>9802005</v>
      </c>
      <c r="D9" s="38">
        <f t="shared" si="0"/>
        <v>0.20259216983109812</v>
      </c>
      <c r="E9" s="9"/>
      <c r="F9" s="32">
        <v>29504367</v>
      </c>
      <c r="G9" s="38">
        <f t="shared" si="1"/>
        <v>0.6098092920808597</v>
      </c>
      <c r="H9" s="9"/>
      <c r="I9" s="32">
        <v>9076569</v>
      </c>
      <c r="J9" s="38">
        <f t="shared" si="2"/>
        <v>0.18759853808804222</v>
      </c>
      <c r="K9" s="9"/>
      <c r="L9" s="32">
        <f t="shared" si="3"/>
        <v>48382941</v>
      </c>
    </row>
    <row r="10" spans="1:12" ht="12.75">
      <c r="A10" s="48">
        <v>6</v>
      </c>
      <c r="B10" s="49" t="s">
        <v>6</v>
      </c>
      <c r="C10" s="30">
        <v>5566252</v>
      </c>
      <c r="D10" s="39">
        <f t="shared" si="0"/>
        <v>0.10656929770317183</v>
      </c>
      <c r="E10" s="9"/>
      <c r="F10" s="30">
        <v>29870345</v>
      </c>
      <c r="G10" s="39">
        <f t="shared" si="1"/>
        <v>0.5718860175215658</v>
      </c>
      <c r="H10" s="9"/>
      <c r="I10" s="30">
        <v>16794694</v>
      </c>
      <c r="J10" s="39">
        <f t="shared" si="2"/>
        <v>0.3215446847752624</v>
      </c>
      <c r="K10" s="9"/>
      <c r="L10" s="30">
        <f t="shared" si="3"/>
        <v>52231291</v>
      </c>
    </row>
    <row r="11" spans="1:12" ht="12.75">
      <c r="A11" s="44">
        <v>7</v>
      </c>
      <c r="B11" s="45" t="s">
        <v>7</v>
      </c>
      <c r="C11" s="31">
        <v>3580936</v>
      </c>
      <c r="D11" s="37">
        <f t="shared" si="0"/>
        <v>0.11438825165341254</v>
      </c>
      <c r="E11" s="9"/>
      <c r="F11" s="31">
        <v>9346155</v>
      </c>
      <c r="G11" s="37">
        <f t="shared" si="1"/>
        <v>0.2985505270498551</v>
      </c>
      <c r="H11" s="9"/>
      <c r="I11" s="31">
        <v>18378012</v>
      </c>
      <c r="J11" s="37">
        <f t="shared" si="2"/>
        <v>0.5870612212967323</v>
      </c>
      <c r="K11" s="9"/>
      <c r="L11" s="31">
        <f t="shared" si="3"/>
        <v>31305103</v>
      </c>
    </row>
    <row r="12" spans="1:12" ht="12.75">
      <c r="A12" s="44">
        <v>8</v>
      </c>
      <c r="B12" s="45" t="s">
        <v>8</v>
      </c>
      <c r="C12" s="31">
        <v>17404727</v>
      </c>
      <c r="D12" s="37">
        <f t="shared" si="0"/>
        <v>0.09813937955824181</v>
      </c>
      <c r="E12" s="9"/>
      <c r="F12" s="31">
        <v>78948802</v>
      </c>
      <c r="G12" s="37">
        <f t="shared" si="1"/>
        <v>0.4451656406415614</v>
      </c>
      <c r="H12" s="9"/>
      <c r="I12" s="31">
        <v>80993496</v>
      </c>
      <c r="J12" s="37">
        <f t="shared" si="2"/>
        <v>0.4566949798001968</v>
      </c>
      <c r="K12" s="9"/>
      <c r="L12" s="31">
        <f t="shared" si="3"/>
        <v>177347025</v>
      </c>
    </row>
    <row r="13" spans="1:12" ht="12.75">
      <c r="A13" s="44">
        <v>9</v>
      </c>
      <c r="B13" s="45" t="s">
        <v>9</v>
      </c>
      <c r="C13" s="31">
        <v>52332937</v>
      </c>
      <c r="D13" s="37">
        <f t="shared" si="0"/>
        <v>0.1251870895353361</v>
      </c>
      <c r="E13" s="9"/>
      <c r="F13" s="31">
        <v>195268146</v>
      </c>
      <c r="G13" s="37">
        <f t="shared" si="1"/>
        <v>0.4671064205072435</v>
      </c>
      <c r="H13" s="9"/>
      <c r="I13" s="31">
        <v>170436729</v>
      </c>
      <c r="J13" s="37">
        <f t="shared" si="2"/>
        <v>0.4077064899574204</v>
      </c>
      <c r="K13" s="9"/>
      <c r="L13" s="31">
        <f t="shared" si="3"/>
        <v>418037812</v>
      </c>
    </row>
    <row r="14" spans="1:12" ht="12.75">
      <c r="A14" s="46">
        <v>10</v>
      </c>
      <c r="B14" s="47" t="s">
        <v>10</v>
      </c>
      <c r="C14" s="32">
        <v>45249939</v>
      </c>
      <c r="D14" s="38">
        <f t="shared" si="0"/>
        <v>0.14629528529782002</v>
      </c>
      <c r="E14" s="9"/>
      <c r="F14" s="32">
        <v>119582554</v>
      </c>
      <c r="G14" s="38">
        <f t="shared" si="1"/>
        <v>0.3866162969649963</v>
      </c>
      <c r="H14" s="9"/>
      <c r="I14" s="32">
        <v>144473025</v>
      </c>
      <c r="J14" s="38">
        <f t="shared" si="2"/>
        <v>0.46708841773718374</v>
      </c>
      <c r="K14" s="9"/>
      <c r="L14" s="32">
        <f t="shared" si="3"/>
        <v>309305518</v>
      </c>
    </row>
    <row r="15" spans="1:12" ht="12.75">
      <c r="A15" s="44">
        <v>11</v>
      </c>
      <c r="B15" s="49" t="s">
        <v>11</v>
      </c>
      <c r="C15" s="31">
        <v>1917040</v>
      </c>
      <c r="D15" s="37">
        <f t="shared" si="0"/>
        <v>0.12219056013801317</v>
      </c>
      <c r="E15" s="9"/>
      <c r="F15" s="31">
        <v>9788229</v>
      </c>
      <c r="G15" s="37">
        <f t="shared" si="1"/>
        <v>0.6238937029321999</v>
      </c>
      <c r="H15" s="9"/>
      <c r="I15" s="31">
        <v>3983668</v>
      </c>
      <c r="J15" s="37">
        <f t="shared" si="2"/>
        <v>0.2539157369297869</v>
      </c>
      <c r="K15" s="9"/>
      <c r="L15" s="31">
        <f t="shared" si="3"/>
        <v>15688937</v>
      </c>
    </row>
    <row r="16" spans="1:12" ht="12.75">
      <c r="A16" s="44">
        <v>12</v>
      </c>
      <c r="B16" s="45" t="s">
        <v>12</v>
      </c>
      <c r="C16" s="31">
        <v>4681971</v>
      </c>
      <c r="D16" s="37">
        <f t="shared" si="0"/>
        <v>0.17865480796378008</v>
      </c>
      <c r="E16" s="9"/>
      <c r="F16" s="31">
        <v>7165089</v>
      </c>
      <c r="G16" s="37">
        <f t="shared" si="1"/>
        <v>0.27340570869370895</v>
      </c>
      <c r="H16" s="9"/>
      <c r="I16" s="31">
        <v>14359741</v>
      </c>
      <c r="J16" s="37">
        <f t="shared" si="2"/>
        <v>0.547939483342511</v>
      </c>
      <c r="K16" s="9"/>
      <c r="L16" s="31">
        <f t="shared" si="3"/>
        <v>26206801</v>
      </c>
    </row>
    <row r="17" spans="1:12" ht="12.75">
      <c r="A17" s="44">
        <v>13</v>
      </c>
      <c r="B17" s="45" t="s">
        <v>13</v>
      </c>
      <c r="C17" s="31">
        <v>2365552</v>
      </c>
      <c r="D17" s="37">
        <f t="shared" si="0"/>
        <v>0.15618770662393647</v>
      </c>
      <c r="E17" s="9"/>
      <c r="F17" s="31">
        <v>9549344</v>
      </c>
      <c r="G17" s="37">
        <f t="shared" si="1"/>
        <v>0.630504059569626</v>
      </c>
      <c r="H17" s="9"/>
      <c r="I17" s="31">
        <v>3230675</v>
      </c>
      <c r="J17" s="37">
        <f t="shared" si="2"/>
        <v>0.21330823380643754</v>
      </c>
      <c r="K17" s="9"/>
      <c r="L17" s="31">
        <f t="shared" si="3"/>
        <v>15145571</v>
      </c>
    </row>
    <row r="18" spans="1:12" ht="12.75">
      <c r="A18" s="44">
        <v>14</v>
      </c>
      <c r="B18" s="45" t="s">
        <v>14</v>
      </c>
      <c r="C18" s="31">
        <v>3327194</v>
      </c>
      <c r="D18" s="37">
        <f t="shared" si="0"/>
        <v>0.12873141676701097</v>
      </c>
      <c r="E18" s="9"/>
      <c r="F18" s="31">
        <v>15031484</v>
      </c>
      <c r="G18" s="37">
        <f t="shared" si="1"/>
        <v>0.5815784205641922</v>
      </c>
      <c r="H18" s="9"/>
      <c r="I18" s="31">
        <v>7487336</v>
      </c>
      <c r="J18" s="37">
        <f t="shared" si="2"/>
        <v>0.2896901626687968</v>
      </c>
      <c r="K18" s="9"/>
      <c r="L18" s="31">
        <f t="shared" si="3"/>
        <v>25846014</v>
      </c>
    </row>
    <row r="19" spans="1:12" ht="12.75">
      <c r="A19" s="46">
        <v>15</v>
      </c>
      <c r="B19" s="47" t="s">
        <v>15</v>
      </c>
      <c r="C19" s="32">
        <v>7474160</v>
      </c>
      <c r="D19" s="38">
        <f t="shared" si="0"/>
        <v>0.1916618912490013</v>
      </c>
      <c r="E19" s="9"/>
      <c r="F19" s="32">
        <v>20785082</v>
      </c>
      <c r="G19" s="38">
        <f t="shared" si="1"/>
        <v>0.5329974372886819</v>
      </c>
      <c r="H19" s="9"/>
      <c r="I19" s="32">
        <v>10737347</v>
      </c>
      <c r="J19" s="38">
        <f t="shared" si="2"/>
        <v>0.2753406714623169</v>
      </c>
      <c r="K19" s="9"/>
      <c r="L19" s="32">
        <f t="shared" si="3"/>
        <v>38996589</v>
      </c>
    </row>
    <row r="20" spans="1:12" ht="12.75">
      <c r="A20" s="44">
        <v>16</v>
      </c>
      <c r="B20" s="49" t="s">
        <v>16</v>
      </c>
      <c r="C20" s="31">
        <v>7247395</v>
      </c>
      <c r="D20" s="37">
        <f t="shared" si="0"/>
        <v>0.12173679356278425</v>
      </c>
      <c r="E20" s="9"/>
      <c r="F20" s="31">
        <v>23948396</v>
      </c>
      <c r="G20" s="37">
        <f t="shared" si="1"/>
        <v>0.4022688069315675</v>
      </c>
      <c r="H20" s="9"/>
      <c r="I20" s="31">
        <v>28337525</v>
      </c>
      <c r="J20" s="37">
        <f t="shared" si="2"/>
        <v>0.47599439950564826</v>
      </c>
      <c r="K20" s="9"/>
      <c r="L20" s="31">
        <f t="shared" si="3"/>
        <v>59533316</v>
      </c>
    </row>
    <row r="21" spans="1:12" ht="12.75" customHeight="1">
      <c r="A21" s="44">
        <v>17</v>
      </c>
      <c r="B21" s="45" t="s">
        <v>17</v>
      </c>
      <c r="C21" s="31">
        <v>71473530</v>
      </c>
      <c r="D21" s="37">
        <f t="shared" si="0"/>
        <v>0.13263418768189802</v>
      </c>
      <c r="E21" s="9"/>
      <c r="F21" s="31">
        <v>178185076</v>
      </c>
      <c r="G21" s="37">
        <f t="shared" si="1"/>
        <v>0.330659935395625</v>
      </c>
      <c r="H21" s="9"/>
      <c r="I21" s="31">
        <v>289218521</v>
      </c>
      <c r="J21" s="37">
        <f t="shared" si="2"/>
        <v>0.536705876922477</v>
      </c>
      <c r="K21" s="9"/>
      <c r="L21" s="31">
        <f t="shared" si="3"/>
        <v>538877127</v>
      </c>
    </row>
    <row r="22" spans="1:12" ht="12.75">
      <c r="A22" s="44">
        <v>18</v>
      </c>
      <c r="B22" s="45" t="s">
        <v>18</v>
      </c>
      <c r="C22" s="31">
        <v>3662004</v>
      </c>
      <c r="D22" s="37">
        <f t="shared" si="0"/>
        <v>0.2442751004231718</v>
      </c>
      <c r="E22" s="9"/>
      <c r="F22" s="31">
        <v>8915740</v>
      </c>
      <c r="G22" s="37">
        <f t="shared" si="1"/>
        <v>0.5947271722933372</v>
      </c>
      <c r="H22" s="9"/>
      <c r="I22" s="31">
        <v>2413567</v>
      </c>
      <c r="J22" s="37">
        <f t="shared" si="2"/>
        <v>0.16099772728349107</v>
      </c>
      <c r="K22" s="9"/>
      <c r="L22" s="31">
        <f t="shared" si="3"/>
        <v>14991311</v>
      </c>
    </row>
    <row r="23" spans="1:12" ht="12.75">
      <c r="A23" s="44">
        <v>19</v>
      </c>
      <c r="B23" s="45" t="s">
        <v>19</v>
      </c>
      <c r="C23" s="31">
        <v>3702588</v>
      </c>
      <c r="D23" s="37">
        <f t="shared" si="0"/>
        <v>0.18124876427015563</v>
      </c>
      <c r="E23" s="9"/>
      <c r="F23" s="31">
        <v>12149925</v>
      </c>
      <c r="G23" s="37">
        <f t="shared" si="1"/>
        <v>0.5947620670258399</v>
      </c>
      <c r="H23" s="9"/>
      <c r="I23" s="31">
        <v>4575698</v>
      </c>
      <c r="J23" s="37">
        <f t="shared" si="2"/>
        <v>0.22398916870400448</v>
      </c>
      <c r="K23" s="9"/>
      <c r="L23" s="31">
        <f t="shared" si="3"/>
        <v>20428211</v>
      </c>
    </row>
    <row r="24" spans="1:12" ht="12.75">
      <c r="A24" s="46">
        <v>20</v>
      </c>
      <c r="B24" s="47" t="s">
        <v>20</v>
      </c>
      <c r="C24" s="32">
        <v>9272101</v>
      </c>
      <c r="D24" s="38">
        <f t="shared" si="0"/>
        <v>0.1660033438424074</v>
      </c>
      <c r="E24" s="9"/>
      <c r="F24" s="32">
        <v>32801362</v>
      </c>
      <c r="G24" s="38">
        <f t="shared" si="1"/>
        <v>0.5872601878026648</v>
      </c>
      <c r="H24" s="9"/>
      <c r="I24" s="32">
        <v>13781442</v>
      </c>
      <c r="J24" s="38">
        <f t="shared" si="2"/>
        <v>0.24673646835492782</v>
      </c>
      <c r="K24" s="9"/>
      <c r="L24" s="32">
        <f t="shared" si="3"/>
        <v>55854905</v>
      </c>
    </row>
    <row r="25" spans="1:12" ht="12.75">
      <c r="A25" s="44">
        <v>21</v>
      </c>
      <c r="B25" s="49" t="s">
        <v>21</v>
      </c>
      <c r="C25" s="31">
        <v>7392767</v>
      </c>
      <c r="D25" s="37">
        <f t="shared" si="0"/>
        <v>0.2607329942275077</v>
      </c>
      <c r="E25" s="9"/>
      <c r="F25" s="31">
        <v>16482941</v>
      </c>
      <c r="G25" s="37">
        <f t="shared" si="1"/>
        <v>0.5813312607587051</v>
      </c>
      <c r="H25" s="9"/>
      <c r="I25" s="31">
        <v>4478076</v>
      </c>
      <c r="J25" s="37">
        <f t="shared" si="2"/>
        <v>0.15793574501378724</v>
      </c>
      <c r="K25" s="9"/>
      <c r="L25" s="31">
        <f t="shared" si="3"/>
        <v>28353784</v>
      </c>
    </row>
    <row r="26" spans="1:12" ht="12.75">
      <c r="A26" s="44">
        <v>22</v>
      </c>
      <c r="B26" s="45" t="s">
        <v>22</v>
      </c>
      <c r="C26" s="31">
        <v>3890750</v>
      </c>
      <c r="D26" s="37">
        <f t="shared" si="0"/>
        <v>0.14007748788167268</v>
      </c>
      <c r="E26" s="9"/>
      <c r="F26" s="31">
        <v>19584095</v>
      </c>
      <c r="G26" s="37">
        <f t="shared" si="1"/>
        <v>0.7050802107655404</v>
      </c>
      <c r="H26" s="9"/>
      <c r="I26" s="31">
        <v>4300853</v>
      </c>
      <c r="J26" s="37">
        <f t="shared" si="2"/>
        <v>0.1548423013527869</v>
      </c>
      <c r="K26" s="9"/>
      <c r="L26" s="31">
        <f t="shared" si="3"/>
        <v>27775698</v>
      </c>
    </row>
    <row r="27" spans="1:12" ht="12.75">
      <c r="A27" s="44">
        <v>23</v>
      </c>
      <c r="B27" s="45" t="s">
        <v>23</v>
      </c>
      <c r="C27" s="31">
        <v>21133333</v>
      </c>
      <c r="D27" s="37">
        <f t="shared" si="0"/>
        <v>0.15724302272146337</v>
      </c>
      <c r="E27" s="9"/>
      <c r="F27" s="31">
        <v>68512626</v>
      </c>
      <c r="G27" s="37">
        <f t="shared" si="1"/>
        <v>0.5097696802877768</v>
      </c>
      <c r="H27" s="9"/>
      <c r="I27" s="31">
        <v>44753219</v>
      </c>
      <c r="J27" s="37">
        <f t="shared" si="2"/>
        <v>0.33298729699075985</v>
      </c>
      <c r="K27" s="9"/>
      <c r="L27" s="31">
        <f t="shared" si="3"/>
        <v>134399178</v>
      </c>
    </row>
    <row r="28" spans="1:12" ht="12.75">
      <c r="A28" s="44">
        <v>24</v>
      </c>
      <c r="B28" s="45" t="s">
        <v>24</v>
      </c>
      <c r="C28" s="31">
        <v>7955316</v>
      </c>
      <c r="D28" s="37">
        <f t="shared" si="0"/>
        <v>0.1386510646523492</v>
      </c>
      <c r="E28" s="9"/>
      <c r="F28" s="31">
        <v>14326776</v>
      </c>
      <c r="G28" s="37">
        <f t="shared" si="1"/>
        <v>0.24969752872616557</v>
      </c>
      <c r="H28" s="9"/>
      <c r="I28" s="31">
        <v>35094431</v>
      </c>
      <c r="J28" s="37">
        <f t="shared" si="2"/>
        <v>0.6116514066214852</v>
      </c>
      <c r="K28" s="9"/>
      <c r="L28" s="31">
        <f t="shared" si="3"/>
        <v>57376523</v>
      </c>
    </row>
    <row r="29" spans="1:12" ht="12.75">
      <c r="A29" s="46">
        <v>25</v>
      </c>
      <c r="B29" s="47" t="s">
        <v>25</v>
      </c>
      <c r="C29" s="32">
        <v>2277239</v>
      </c>
      <c r="D29" s="38">
        <f t="shared" si="0"/>
        <v>0.08931481391346598</v>
      </c>
      <c r="E29" s="9"/>
      <c r="F29" s="32">
        <v>9166051</v>
      </c>
      <c r="G29" s="38">
        <f t="shared" si="1"/>
        <v>0.3594985591702666</v>
      </c>
      <c r="H29" s="9"/>
      <c r="I29" s="32">
        <v>14053477</v>
      </c>
      <c r="J29" s="38">
        <f t="shared" si="2"/>
        <v>0.5511866269162674</v>
      </c>
      <c r="K29" s="9"/>
      <c r="L29" s="32">
        <f t="shared" si="3"/>
        <v>25496767</v>
      </c>
    </row>
    <row r="30" spans="1:12" ht="12.75">
      <c r="A30" s="44">
        <v>26</v>
      </c>
      <c r="B30" s="49" t="s">
        <v>26</v>
      </c>
      <c r="C30" s="31">
        <v>86249800</v>
      </c>
      <c r="D30" s="37">
        <f t="shared" si="0"/>
        <v>0.16766789384751316</v>
      </c>
      <c r="E30" s="9"/>
      <c r="F30" s="31">
        <v>149811202</v>
      </c>
      <c r="G30" s="37">
        <f t="shared" si="1"/>
        <v>0.2912299937403258</v>
      </c>
      <c r="H30" s="9"/>
      <c r="I30" s="31">
        <v>278347559</v>
      </c>
      <c r="J30" s="37">
        <f t="shared" si="2"/>
        <v>0.541102112412161</v>
      </c>
      <c r="K30" s="9"/>
      <c r="L30" s="31">
        <f t="shared" si="3"/>
        <v>514408561</v>
      </c>
    </row>
    <row r="31" spans="1:12" ht="12.75">
      <c r="A31" s="44">
        <v>27</v>
      </c>
      <c r="B31" s="45" t="s">
        <v>27</v>
      </c>
      <c r="C31" s="31">
        <v>6661920</v>
      </c>
      <c r="D31" s="37">
        <f t="shared" si="0"/>
        <v>0.11839451274119395</v>
      </c>
      <c r="E31" s="9"/>
      <c r="F31" s="31">
        <v>30927763</v>
      </c>
      <c r="G31" s="37">
        <f t="shared" si="1"/>
        <v>0.5496429603718037</v>
      </c>
      <c r="H31" s="9"/>
      <c r="I31" s="31">
        <v>18679141</v>
      </c>
      <c r="J31" s="37">
        <f t="shared" si="2"/>
        <v>0.3319625268870023</v>
      </c>
      <c r="K31" s="9"/>
      <c r="L31" s="31">
        <f t="shared" si="3"/>
        <v>56268824</v>
      </c>
    </row>
    <row r="32" spans="1:12" ht="12.75">
      <c r="A32" s="44">
        <v>28</v>
      </c>
      <c r="B32" s="45" t="s">
        <v>28</v>
      </c>
      <c r="C32" s="31">
        <v>33902777</v>
      </c>
      <c r="D32" s="37">
        <f t="shared" si="0"/>
        <v>0.12237488789131484</v>
      </c>
      <c r="E32" s="9"/>
      <c r="F32" s="31">
        <v>101777008</v>
      </c>
      <c r="G32" s="37">
        <f t="shared" si="1"/>
        <v>0.3673725590064039</v>
      </c>
      <c r="H32" s="9"/>
      <c r="I32" s="31">
        <v>141360526</v>
      </c>
      <c r="J32" s="37">
        <f t="shared" si="2"/>
        <v>0.5102525531022812</v>
      </c>
      <c r="K32" s="9"/>
      <c r="L32" s="31">
        <f t="shared" si="3"/>
        <v>277040311</v>
      </c>
    </row>
    <row r="33" spans="1:12" ht="12.75">
      <c r="A33" s="44">
        <v>29</v>
      </c>
      <c r="B33" s="45" t="s">
        <v>29</v>
      </c>
      <c r="C33" s="31">
        <v>18149179</v>
      </c>
      <c r="D33" s="37">
        <f t="shared" si="0"/>
        <v>0.12532451194839253</v>
      </c>
      <c r="E33" s="9"/>
      <c r="F33" s="31">
        <v>65653223</v>
      </c>
      <c r="G33" s="37">
        <f t="shared" si="1"/>
        <v>0.45335153343928003</v>
      </c>
      <c r="H33" s="9"/>
      <c r="I33" s="31">
        <v>61015070</v>
      </c>
      <c r="J33" s="37">
        <f t="shared" si="2"/>
        <v>0.42132395461232747</v>
      </c>
      <c r="K33" s="9"/>
      <c r="L33" s="31">
        <f t="shared" si="3"/>
        <v>144817472</v>
      </c>
    </row>
    <row r="34" spans="1:12" ht="12.75">
      <c r="A34" s="46">
        <v>30</v>
      </c>
      <c r="B34" s="47" t="s">
        <v>30</v>
      </c>
      <c r="C34" s="32">
        <v>2833322</v>
      </c>
      <c r="D34" s="38">
        <f t="shared" si="0"/>
        <v>0.11849764735921012</v>
      </c>
      <c r="E34" s="9"/>
      <c r="F34" s="32">
        <v>14048235</v>
      </c>
      <c r="G34" s="38">
        <f t="shared" si="1"/>
        <v>0.587537454990754</v>
      </c>
      <c r="H34" s="9"/>
      <c r="I34" s="32">
        <v>7028808</v>
      </c>
      <c r="J34" s="38">
        <f t="shared" si="2"/>
        <v>0.29396489765003586</v>
      </c>
      <c r="K34" s="9"/>
      <c r="L34" s="32">
        <f t="shared" si="3"/>
        <v>23910365</v>
      </c>
    </row>
    <row r="35" spans="1:12" ht="12.75">
      <c r="A35" s="44">
        <v>31</v>
      </c>
      <c r="B35" s="49" t="s">
        <v>31</v>
      </c>
      <c r="C35" s="31">
        <v>6880314</v>
      </c>
      <c r="D35" s="37">
        <f t="shared" si="0"/>
        <v>0.09851238765375392</v>
      </c>
      <c r="E35" s="9"/>
      <c r="F35" s="31">
        <v>30240560</v>
      </c>
      <c r="G35" s="37">
        <f t="shared" si="1"/>
        <v>0.43298456576060407</v>
      </c>
      <c r="H35" s="9"/>
      <c r="I35" s="31">
        <v>32721246</v>
      </c>
      <c r="J35" s="37">
        <f t="shared" si="2"/>
        <v>0.468503046585642</v>
      </c>
      <c r="K35" s="9"/>
      <c r="L35" s="31">
        <f t="shared" si="3"/>
        <v>69842120</v>
      </c>
    </row>
    <row r="36" spans="1:12" ht="12.75">
      <c r="A36" s="44">
        <v>32</v>
      </c>
      <c r="B36" s="45" t="s">
        <v>32</v>
      </c>
      <c r="C36" s="31">
        <v>15992113</v>
      </c>
      <c r="D36" s="37">
        <f t="shared" si="0"/>
        <v>0.088288164703477</v>
      </c>
      <c r="E36" s="9"/>
      <c r="F36" s="31">
        <v>116302020</v>
      </c>
      <c r="G36" s="37">
        <f t="shared" si="1"/>
        <v>0.6420722450564899</v>
      </c>
      <c r="H36" s="9"/>
      <c r="I36" s="31">
        <v>48841278</v>
      </c>
      <c r="J36" s="37">
        <f t="shared" si="2"/>
        <v>0.2696395902400332</v>
      </c>
      <c r="K36" s="9"/>
      <c r="L36" s="31">
        <f t="shared" si="3"/>
        <v>181135411</v>
      </c>
    </row>
    <row r="37" spans="1:12" ht="12.75">
      <c r="A37" s="44">
        <v>33</v>
      </c>
      <c r="B37" s="45" t="s">
        <v>33</v>
      </c>
      <c r="C37" s="31">
        <v>4799894</v>
      </c>
      <c r="D37" s="37">
        <f aca="true" t="shared" si="4" ref="D37:D68">C37/$L37</f>
        <v>0.21938984690729815</v>
      </c>
      <c r="E37" s="9"/>
      <c r="F37" s="31">
        <v>11374683</v>
      </c>
      <c r="G37" s="37">
        <f aca="true" t="shared" si="5" ref="G37:G68">F37/$L37</f>
        <v>0.5199052233213998</v>
      </c>
      <c r="H37" s="9"/>
      <c r="I37" s="31">
        <v>5703801</v>
      </c>
      <c r="J37" s="37">
        <f aca="true" t="shared" si="6" ref="J37:J68">I37/$L37</f>
        <v>0.26070492977130205</v>
      </c>
      <c r="K37" s="9"/>
      <c r="L37" s="31">
        <f t="shared" si="3"/>
        <v>21878378</v>
      </c>
    </row>
    <row r="38" spans="1:12" ht="12.75">
      <c r="A38" s="44">
        <v>34</v>
      </c>
      <c r="B38" s="45" t="s">
        <v>34</v>
      </c>
      <c r="C38" s="31">
        <v>7685916</v>
      </c>
      <c r="D38" s="37">
        <f t="shared" si="4"/>
        <v>0.1681452018599084</v>
      </c>
      <c r="E38" s="9"/>
      <c r="F38" s="31">
        <v>25119508</v>
      </c>
      <c r="G38" s="37">
        <f t="shared" si="5"/>
        <v>0.5495408411022946</v>
      </c>
      <c r="H38" s="9"/>
      <c r="I38" s="31">
        <v>12904569</v>
      </c>
      <c r="J38" s="37">
        <f t="shared" si="6"/>
        <v>0.282313957037797</v>
      </c>
      <c r="K38" s="9"/>
      <c r="L38" s="31">
        <f t="shared" si="3"/>
        <v>45709993</v>
      </c>
    </row>
    <row r="39" spans="1:12" ht="12.75">
      <c r="A39" s="46">
        <v>35</v>
      </c>
      <c r="B39" s="47" t="s">
        <v>35</v>
      </c>
      <c r="C39" s="32">
        <v>9634563</v>
      </c>
      <c r="D39" s="38">
        <f t="shared" si="4"/>
        <v>0.15129893871111577</v>
      </c>
      <c r="E39" s="9"/>
      <c r="F39" s="32">
        <v>32402488</v>
      </c>
      <c r="G39" s="38">
        <f t="shared" si="5"/>
        <v>0.50884114266518</v>
      </c>
      <c r="H39" s="9"/>
      <c r="I39" s="32">
        <v>21641935</v>
      </c>
      <c r="J39" s="38">
        <f t="shared" si="6"/>
        <v>0.33985991862370424</v>
      </c>
      <c r="K39" s="9"/>
      <c r="L39" s="32">
        <f t="shared" si="3"/>
        <v>63678986</v>
      </c>
    </row>
    <row r="40" spans="1:12" ht="12.75">
      <c r="A40" s="44">
        <v>36</v>
      </c>
      <c r="B40" s="49" t="s">
        <v>103</v>
      </c>
      <c r="C40" s="31">
        <v>43388732</v>
      </c>
      <c r="D40" s="37">
        <f t="shared" si="4"/>
        <v>0.17399665539701628</v>
      </c>
      <c r="E40" s="9"/>
      <c r="F40" s="31">
        <v>39806937</v>
      </c>
      <c r="G40" s="37">
        <f t="shared" si="5"/>
        <v>0.1596330102386891</v>
      </c>
      <c r="H40" s="9"/>
      <c r="I40" s="31">
        <f>206132873-39963220</f>
        <v>166169653</v>
      </c>
      <c r="J40" s="37">
        <f t="shared" si="6"/>
        <v>0.6663703343642946</v>
      </c>
      <c r="K40" s="9"/>
      <c r="L40" s="31">
        <f t="shared" si="3"/>
        <v>249365322</v>
      </c>
    </row>
    <row r="41" spans="1:12" ht="12.75">
      <c r="A41" s="44">
        <v>37</v>
      </c>
      <c r="B41" s="45" t="s">
        <v>36</v>
      </c>
      <c r="C41" s="31">
        <v>17234991</v>
      </c>
      <c r="D41" s="37">
        <f t="shared" si="4"/>
        <v>0.10065667902705244</v>
      </c>
      <c r="E41" s="9"/>
      <c r="F41" s="31">
        <v>96590915</v>
      </c>
      <c r="G41" s="37">
        <f t="shared" si="5"/>
        <v>0.5641152193281856</v>
      </c>
      <c r="H41" s="9"/>
      <c r="I41" s="31">
        <v>57399602</v>
      </c>
      <c r="J41" s="37">
        <f t="shared" si="6"/>
        <v>0.33522810164476197</v>
      </c>
      <c r="K41" s="9"/>
      <c r="L41" s="31">
        <f t="shared" si="3"/>
        <v>171225508</v>
      </c>
    </row>
    <row r="42" spans="1:12" ht="12.75">
      <c r="A42" s="44">
        <v>38</v>
      </c>
      <c r="B42" s="45" t="s">
        <v>37</v>
      </c>
      <c r="C42" s="31">
        <v>37666930</v>
      </c>
      <c r="D42" s="37">
        <f t="shared" si="4"/>
        <v>0.45245001230074855</v>
      </c>
      <c r="E42" s="9"/>
      <c r="F42" s="31">
        <v>10847207</v>
      </c>
      <c r="G42" s="37">
        <f t="shared" si="5"/>
        <v>0.1302951671553473</v>
      </c>
      <c r="H42" s="9"/>
      <c r="I42" s="31">
        <v>34736894</v>
      </c>
      <c r="J42" s="37">
        <f t="shared" si="6"/>
        <v>0.4172548205439041</v>
      </c>
      <c r="K42" s="9"/>
      <c r="L42" s="31">
        <f t="shared" si="3"/>
        <v>83251031</v>
      </c>
    </row>
    <row r="43" spans="1:12" ht="12.75">
      <c r="A43" s="44">
        <v>39</v>
      </c>
      <c r="B43" s="45" t="s">
        <v>38</v>
      </c>
      <c r="C43" s="31">
        <v>6756137</v>
      </c>
      <c r="D43" s="37">
        <f t="shared" si="4"/>
        <v>0.21908596310065337</v>
      </c>
      <c r="E43" s="9"/>
      <c r="F43" s="31">
        <v>11289549</v>
      </c>
      <c r="G43" s="37">
        <f t="shared" si="5"/>
        <v>0.3660940735270789</v>
      </c>
      <c r="H43" s="9"/>
      <c r="I43" s="31">
        <v>12792150</v>
      </c>
      <c r="J43" s="37">
        <f t="shared" si="6"/>
        <v>0.41481996337226773</v>
      </c>
      <c r="K43" s="9"/>
      <c r="L43" s="31">
        <f t="shared" si="3"/>
        <v>30837836</v>
      </c>
    </row>
    <row r="44" spans="1:12" ht="12.75">
      <c r="A44" s="46">
        <v>40</v>
      </c>
      <c r="B44" s="47" t="s">
        <v>39</v>
      </c>
      <c r="C44" s="32">
        <v>29809491</v>
      </c>
      <c r="D44" s="38">
        <f t="shared" si="4"/>
        <v>0.14734099069117731</v>
      </c>
      <c r="E44" s="9"/>
      <c r="F44" s="32">
        <v>105831611</v>
      </c>
      <c r="G44" s="38">
        <f t="shared" si="5"/>
        <v>0.5230996534353203</v>
      </c>
      <c r="H44" s="9"/>
      <c r="I44" s="32">
        <v>66675245</v>
      </c>
      <c r="J44" s="38">
        <f t="shared" si="6"/>
        <v>0.3295593558735024</v>
      </c>
      <c r="K44" s="9"/>
      <c r="L44" s="32">
        <f t="shared" si="3"/>
        <v>202316347</v>
      </c>
    </row>
    <row r="45" spans="1:12" ht="12.75">
      <c r="A45" s="44">
        <v>41</v>
      </c>
      <c r="B45" s="49" t="s">
        <v>40</v>
      </c>
      <c r="C45" s="31">
        <v>2812146</v>
      </c>
      <c r="D45" s="37">
        <f t="shared" si="4"/>
        <v>0.1608168109120093</v>
      </c>
      <c r="E45" s="9"/>
      <c r="F45" s="31">
        <v>9893285</v>
      </c>
      <c r="G45" s="37">
        <f t="shared" si="5"/>
        <v>0.5657624259706352</v>
      </c>
      <c r="H45" s="9"/>
      <c r="I45" s="31">
        <v>4781211</v>
      </c>
      <c r="J45" s="37">
        <f t="shared" si="6"/>
        <v>0.2734207631173555</v>
      </c>
      <c r="K45" s="9"/>
      <c r="L45" s="31">
        <f t="shared" si="3"/>
        <v>17486642</v>
      </c>
    </row>
    <row r="46" spans="1:12" ht="12.75">
      <c r="A46" s="44">
        <v>42</v>
      </c>
      <c r="B46" s="45" t="s">
        <v>41</v>
      </c>
      <c r="C46" s="31">
        <v>4723779</v>
      </c>
      <c r="D46" s="37">
        <f t="shared" si="4"/>
        <v>0.15134679639526585</v>
      </c>
      <c r="E46" s="9"/>
      <c r="F46" s="31">
        <v>18086629</v>
      </c>
      <c r="G46" s="37">
        <f t="shared" si="5"/>
        <v>0.5794837897242252</v>
      </c>
      <c r="H46" s="9"/>
      <c r="I46" s="31">
        <v>8401214</v>
      </c>
      <c r="J46" s="37">
        <f t="shared" si="6"/>
        <v>0.269169413880509</v>
      </c>
      <c r="K46" s="9"/>
      <c r="L46" s="31">
        <f t="shared" si="3"/>
        <v>31211622</v>
      </c>
    </row>
    <row r="47" spans="1:12" ht="12.75">
      <c r="A47" s="44">
        <v>43</v>
      </c>
      <c r="B47" s="45" t="s">
        <v>42</v>
      </c>
      <c r="C47" s="31">
        <v>6374293</v>
      </c>
      <c r="D47" s="37">
        <f t="shared" si="4"/>
        <v>0.16802074336087616</v>
      </c>
      <c r="E47" s="9"/>
      <c r="F47" s="31">
        <v>21998103</v>
      </c>
      <c r="G47" s="37">
        <f t="shared" si="5"/>
        <v>0.5798505996804854</v>
      </c>
      <c r="H47" s="9"/>
      <c r="I47" s="31">
        <v>9565140</v>
      </c>
      <c r="J47" s="37">
        <f t="shared" si="6"/>
        <v>0.25212865695863856</v>
      </c>
      <c r="K47" s="9"/>
      <c r="L47" s="31">
        <f t="shared" si="3"/>
        <v>37937536</v>
      </c>
    </row>
    <row r="48" spans="1:12" ht="12.75">
      <c r="A48" s="44">
        <v>44</v>
      </c>
      <c r="B48" s="45" t="s">
        <v>43</v>
      </c>
      <c r="C48" s="31">
        <v>93045979</v>
      </c>
      <c r="D48" s="37">
        <f t="shared" si="4"/>
        <v>0.6826810307495392</v>
      </c>
      <c r="E48" s="9"/>
      <c r="F48" s="31">
        <v>15897699</v>
      </c>
      <c r="G48" s="37">
        <f t="shared" si="5"/>
        <v>0.11664187594679312</v>
      </c>
      <c r="H48" s="9"/>
      <c r="I48" s="31">
        <v>27351275</v>
      </c>
      <c r="J48" s="37">
        <f t="shared" si="6"/>
        <v>0.20067709330366768</v>
      </c>
      <c r="K48" s="9"/>
      <c r="L48" s="31">
        <f t="shared" si="3"/>
        <v>136294953</v>
      </c>
    </row>
    <row r="49" spans="1:12" ht="12.75">
      <c r="A49" s="46">
        <v>45</v>
      </c>
      <c r="B49" s="47" t="s">
        <v>44</v>
      </c>
      <c r="C49" s="32">
        <v>9417712</v>
      </c>
      <c r="D49" s="38">
        <f t="shared" si="4"/>
        <v>0.06767748551926643</v>
      </c>
      <c r="E49" s="9"/>
      <c r="F49" s="32">
        <v>30197130</v>
      </c>
      <c r="G49" s="38">
        <f t="shared" si="5"/>
        <v>0.2170023704588127</v>
      </c>
      <c r="H49" s="9"/>
      <c r="I49" s="32">
        <v>99540919</v>
      </c>
      <c r="J49" s="38">
        <f t="shared" si="6"/>
        <v>0.7153201440219209</v>
      </c>
      <c r="K49" s="9"/>
      <c r="L49" s="32">
        <f t="shared" si="3"/>
        <v>139155761</v>
      </c>
    </row>
    <row r="50" spans="1:12" ht="12.75">
      <c r="A50" s="44">
        <v>46</v>
      </c>
      <c r="B50" s="49" t="s">
        <v>45</v>
      </c>
      <c r="C50" s="31">
        <v>2723318</v>
      </c>
      <c r="D50" s="37">
        <f t="shared" si="4"/>
        <v>0.2029159861988535</v>
      </c>
      <c r="E50" s="9"/>
      <c r="F50" s="31">
        <v>8097894</v>
      </c>
      <c r="G50" s="37">
        <f t="shared" si="5"/>
        <v>0.6033787266649648</v>
      </c>
      <c r="H50" s="9"/>
      <c r="I50" s="31">
        <v>2599702</v>
      </c>
      <c r="J50" s="37">
        <f t="shared" si="6"/>
        <v>0.19370528713618163</v>
      </c>
      <c r="K50" s="9"/>
      <c r="L50" s="31">
        <f t="shared" si="3"/>
        <v>13420914</v>
      </c>
    </row>
    <row r="51" spans="1:12" ht="12.75">
      <c r="A51" s="44">
        <v>47</v>
      </c>
      <c r="B51" s="45" t="s">
        <v>46</v>
      </c>
      <c r="C51" s="31">
        <v>6532936</v>
      </c>
      <c r="D51" s="37">
        <f t="shared" si="4"/>
        <v>0.1288389293882978</v>
      </c>
      <c r="E51" s="9"/>
      <c r="F51" s="31">
        <v>16674171</v>
      </c>
      <c r="G51" s="37">
        <f t="shared" si="5"/>
        <v>0.32883872428528355</v>
      </c>
      <c r="H51" s="9"/>
      <c r="I51" s="31">
        <v>27499120</v>
      </c>
      <c r="J51" s="37">
        <f t="shared" si="6"/>
        <v>0.5423223463264186</v>
      </c>
      <c r="K51" s="9"/>
      <c r="L51" s="31">
        <f t="shared" si="3"/>
        <v>50706227</v>
      </c>
    </row>
    <row r="52" spans="1:12" ht="12.75">
      <c r="A52" s="44">
        <v>48</v>
      </c>
      <c r="B52" s="45" t="s">
        <v>47</v>
      </c>
      <c r="C52" s="31">
        <v>9535446</v>
      </c>
      <c r="D52" s="37">
        <f t="shared" si="4"/>
        <v>0.12803034731833746</v>
      </c>
      <c r="E52" s="9"/>
      <c r="F52" s="31">
        <v>32835489</v>
      </c>
      <c r="G52" s="37">
        <f t="shared" si="5"/>
        <v>0.4408749271966355</v>
      </c>
      <c r="H52" s="9"/>
      <c r="I52" s="31">
        <v>32107079</v>
      </c>
      <c r="J52" s="37">
        <f t="shared" si="6"/>
        <v>0.43109472548502703</v>
      </c>
      <c r="K52" s="9"/>
      <c r="L52" s="31">
        <f t="shared" si="3"/>
        <v>74478014</v>
      </c>
    </row>
    <row r="53" spans="1:12" ht="12.75">
      <c r="A53" s="44">
        <v>49</v>
      </c>
      <c r="B53" s="45" t="s">
        <v>48</v>
      </c>
      <c r="C53" s="31">
        <v>22579409</v>
      </c>
      <c r="D53" s="37">
        <f t="shared" si="4"/>
        <v>0.17429723606906</v>
      </c>
      <c r="E53" s="9"/>
      <c r="F53" s="31">
        <v>71913885</v>
      </c>
      <c r="G53" s="37">
        <f t="shared" si="5"/>
        <v>0.5551248657787382</v>
      </c>
      <c r="H53" s="9"/>
      <c r="I53" s="31">
        <v>35052128</v>
      </c>
      <c r="J53" s="37">
        <f t="shared" si="6"/>
        <v>0.2705778981522018</v>
      </c>
      <c r="K53" s="9"/>
      <c r="L53" s="31">
        <f t="shared" si="3"/>
        <v>129545422</v>
      </c>
    </row>
    <row r="54" spans="1:12" ht="12.75">
      <c r="A54" s="46">
        <v>50</v>
      </c>
      <c r="B54" s="47" t="s">
        <v>49</v>
      </c>
      <c r="C54" s="32">
        <v>11257054</v>
      </c>
      <c r="D54" s="38">
        <f t="shared" si="4"/>
        <v>0.15400127933859414</v>
      </c>
      <c r="E54" s="9"/>
      <c r="F54" s="32">
        <v>41506996</v>
      </c>
      <c r="G54" s="38">
        <f t="shared" si="5"/>
        <v>0.5678333323711434</v>
      </c>
      <c r="H54" s="9"/>
      <c r="I54" s="32">
        <v>20333096</v>
      </c>
      <c r="J54" s="38">
        <f t="shared" si="6"/>
        <v>0.2781653882902624</v>
      </c>
      <c r="K54" s="9"/>
      <c r="L54" s="32">
        <f t="shared" si="3"/>
        <v>73097146</v>
      </c>
    </row>
    <row r="55" spans="1:12" ht="12.75">
      <c r="A55" s="44">
        <v>51</v>
      </c>
      <c r="B55" s="49" t="s">
        <v>50</v>
      </c>
      <c r="C55" s="31">
        <v>11732218</v>
      </c>
      <c r="D55" s="37">
        <f t="shared" si="4"/>
        <v>0.12878347247423524</v>
      </c>
      <c r="E55" s="9"/>
      <c r="F55" s="31">
        <v>43746972</v>
      </c>
      <c r="G55" s="37">
        <f t="shared" si="5"/>
        <v>0.48020646772785336</v>
      </c>
      <c r="H55" s="9"/>
      <c r="I55" s="31">
        <v>35621149</v>
      </c>
      <c r="J55" s="37">
        <f t="shared" si="6"/>
        <v>0.3910100597979114</v>
      </c>
      <c r="K55" s="9"/>
      <c r="L55" s="31">
        <f t="shared" si="3"/>
        <v>91100339</v>
      </c>
    </row>
    <row r="56" spans="1:12" ht="12.75">
      <c r="A56" s="44">
        <v>52</v>
      </c>
      <c r="B56" s="45" t="s">
        <v>51</v>
      </c>
      <c r="C56" s="31">
        <v>68844190</v>
      </c>
      <c r="D56" s="37">
        <f t="shared" si="4"/>
        <v>0.16724479743948542</v>
      </c>
      <c r="E56" s="9"/>
      <c r="F56" s="31">
        <v>160540403</v>
      </c>
      <c r="G56" s="37">
        <f t="shared" si="5"/>
        <v>0.3900045476689951</v>
      </c>
      <c r="H56" s="9"/>
      <c r="I56" s="31">
        <v>182252666</v>
      </c>
      <c r="J56" s="37">
        <f t="shared" si="6"/>
        <v>0.44275065489151944</v>
      </c>
      <c r="K56" s="9"/>
      <c r="L56" s="31">
        <f t="shared" si="3"/>
        <v>411637259</v>
      </c>
    </row>
    <row r="57" spans="1:12" ht="12.75">
      <c r="A57" s="44">
        <v>53</v>
      </c>
      <c r="B57" s="45" t="s">
        <v>52</v>
      </c>
      <c r="C57" s="31">
        <v>25689322</v>
      </c>
      <c r="D57" s="37">
        <f t="shared" si="4"/>
        <v>0.1594016738424133</v>
      </c>
      <c r="E57" s="9"/>
      <c r="F57" s="31">
        <v>90378524</v>
      </c>
      <c r="G57" s="37">
        <f t="shared" si="5"/>
        <v>0.5607967390111238</v>
      </c>
      <c r="H57" s="9"/>
      <c r="I57" s="31">
        <v>45093084</v>
      </c>
      <c r="J57" s="37">
        <f t="shared" si="6"/>
        <v>0.27980158714646286</v>
      </c>
      <c r="K57" s="9"/>
      <c r="L57" s="31">
        <f t="shared" si="3"/>
        <v>161160930</v>
      </c>
    </row>
    <row r="58" spans="1:12" ht="12.75">
      <c r="A58" s="44">
        <v>54</v>
      </c>
      <c r="B58" s="45" t="s">
        <v>53</v>
      </c>
      <c r="C58" s="31">
        <v>2476626</v>
      </c>
      <c r="D58" s="37">
        <f t="shared" si="4"/>
        <v>0.26731544434762644</v>
      </c>
      <c r="E58" s="9"/>
      <c r="F58" s="31">
        <v>4503382</v>
      </c>
      <c r="G58" s="37">
        <f t="shared" si="5"/>
        <v>0.4860740218333744</v>
      </c>
      <c r="H58" s="9"/>
      <c r="I58" s="31">
        <v>2284799</v>
      </c>
      <c r="J58" s="37">
        <f t="shared" si="6"/>
        <v>0.24661053381899914</v>
      </c>
      <c r="K58" s="9"/>
      <c r="L58" s="31">
        <f t="shared" si="3"/>
        <v>9264807</v>
      </c>
    </row>
    <row r="59" spans="1:12" ht="12.75">
      <c r="A59" s="46">
        <v>55</v>
      </c>
      <c r="B59" s="47" t="s">
        <v>54</v>
      </c>
      <c r="C59" s="32">
        <v>21235593</v>
      </c>
      <c r="D59" s="38">
        <f t="shared" si="4"/>
        <v>0.12670277570076283</v>
      </c>
      <c r="E59" s="9"/>
      <c r="F59" s="32">
        <v>82076630</v>
      </c>
      <c r="G59" s="38">
        <f t="shared" si="5"/>
        <v>0.4897125708316458</v>
      </c>
      <c r="H59" s="9"/>
      <c r="I59" s="32">
        <v>64289417</v>
      </c>
      <c r="J59" s="38">
        <f t="shared" si="6"/>
        <v>0.38358465346759135</v>
      </c>
      <c r="K59" s="9"/>
      <c r="L59" s="32">
        <f t="shared" si="3"/>
        <v>167601640</v>
      </c>
    </row>
    <row r="60" spans="1:12" ht="12.75">
      <c r="A60" s="44">
        <v>56</v>
      </c>
      <c r="B60" s="49" t="s">
        <v>55</v>
      </c>
      <c r="C60" s="31">
        <v>3901808</v>
      </c>
      <c r="D60" s="37">
        <f t="shared" si="4"/>
        <v>0.15680878185249716</v>
      </c>
      <c r="E60" s="9"/>
      <c r="F60" s="31">
        <v>13969967</v>
      </c>
      <c r="G60" s="37">
        <f t="shared" si="5"/>
        <v>0.5614354954907018</v>
      </c>
      <c r="H60" s="9"/>
      <c r="I60" s="31">
        <v>7010811</v>
      </c>
      <c r="J60" s="37">
        <f t="shared" si="6"/>
        <v>0.28175572265680104</v>
      </c>
      <c r="K60" s="9"/>
      <c r="L60" s="31">
        <f t="shared" si="3"/>
        <v>24882586</v>
      </c>
    </row>
    <row r="61" spans="1:12" ht="12.75">
      <c r="A61" s="44">
        <v>57</v>
      </c>
      <c r="B61" s="45" t="s">
        <v>56</v>
      </c>
      <c r="C61" s="31">
        <v>17665420</v>
      </c>
      <c r="D61" s="37">
        <f t="shared" si="4"/>
        <v>0.21730858576449913</v>
      </c>
      <c r="E61" s="9"/>
      <c r="F61" s="31">
        <v>37678415</v>
      </c>
      <c r="G61" s="37">
        <f t="shared" si="5"/>
        <v>0.4634955227499766</v>
      </c>
      <c r="H61" s="9"/>
      <c r="I61" s="31">
        <v>25948029</v>
      </c>
      <c r="J61" s="37">
        <f t="shared" si="6"/>
        <v>0.3191958914855243</v>
      </c>
      <c r="K61" s="9"/>
      <c r="L61" s="31">
        <f t="shared" si="3"/>
        <v>81291864</v>
      </c>
    </row>
    <row r="62" spans="1:12" ht="12.75">
      <c r="A62" s="44">
        <v>58</v>
      </c>
      <c r="B62" s="45" t="s">
        <v>57</v>
      </c>
      <c r="C62" s="31">
        <v>17873601</v>
      </c>
      <c r="D62" s="37">
        <f t="shared" si="4"/>
        <v>0.20977911505461774</v>
      </c>
      <c r="E62" s="9"/>
      <c r="F62" s="31">
        <v>48889428</v>
      </c>
      <c r="G62" s="37">
        <f t="shared" si="5"/>
        <v>0.5738060808992239</v>
      </c>
      <c r="H62" s="9"/>
      <c r="I62" s="31">
        <v>18438975</v>
      </c>
      <c r="J62" s="37">
        <f t="shared" si="6"/>
        <v>0.21641480404615834</v>
      </c>
      <c r="K62" s="9"/>
      <c r="L62" s="31">
        <f t="shared" si="3"/>
        <v>85202004</v>
      </c>
    </row>
    <row r="63" spans="1:12" ht="12.75">
      <c r="A63" s="44">
        <v>59</v>
      </c>
      <c r="B63" s="45" t="s">
        <v>58</v>
      </c>
      <c r="C63" s="31">
        <v>9494756</v>
      </c>
      <c r="D63" s="37">
        <f t="shared" si="4"/>
        <v>0.18833376528562665</v>
      </c>
      <c r="E63" s="9"/>
      <c r="F63" s="31">
        <v>30474352</v>
      </c>
      <c r="G63" s="37">
        <f t="shared" si="5"/>
        <v>0.6044757186808768</v>
      </c>
      <c r="H63" s="9"/>
      <c r="I63" s="31">
        <v>10445410</v>
      </c>
      <c r="J63" s="37">
        <f t="shared" si="6"/>
        <v>0.20719051603349653</v>
      </c>
      <c r="K63" s="9"/>
      <c r="L63" s="31">
        <f t="shared" si="3"/>
        <v>50414518</v>
      </c>
    </row>
    <row r="64" spans="1:12" ht="15" customHeight="1">
      <c r="A64" s="46">
        <v>60</v>
      </c>
      <c r="B64" s="47" t="s">
        <v>59</v>
      </c>
      <c r="C64" s="32">
        <v>8005086</v>
      </c>
      <c r="D64" s="38">
        <f t="shared" si="4"/>
        <v>0.11348459355805424</v>
      </c>
      <c r="E64" s="9"/>
      <c r="F64" s="32">
        <v>35874675</v>
      </c>
      <c r="G64" s="38">
        <f t="shared" si="5"/>
        <v>0.5085795344862365</v>
      </c>
      <c r="H64" s="9"/>
      <c r="I64" s="32">
        <v>26659206</v>
      </c>
      <c r="J64" s="38">
        <f t="shared" si="6"/>
        <v>0.37793587195570927</v>
      </c>
      <c r="K64" s="9"/>
      <c r="L64" s="32">
        <f t="shared" si="3"/>
        <v>70538967</v>
      </c>
    </row>
    <row r="65" spans="1:12" ht="15" customHeight="1">
      <c r="A65" s="44">
        <v>61</v>
      </c>
      <c r="B65" s="49" t="s">
        <v>60</v>
      </c>
      <c r="C65" s="31">
        <v>4687783</v>
      </c>
      <c r="D65" s="37">
        <f t="shared" si="4"/>
        <v>0.12970799132842017</v>
      </c>
      <c r="E65" s="9"/>
      <c r="F65" s="31">
        <v>13067291</v>
      </c>
      <c r="G65" s="37">
        <f t="shared" si="5"/>
        <v>0.36156367897446257</v>
      </c>
      <c r="H65" s="9"/>
      <c r="I65" s="31">
        <v>18385976</v>
      </c>
      <c r="J65" s="37">
        <f t="shared" si="6"/>
        <v>0.5087283296971172</v>
      </c>
      <c r="K65" s="9"/>
      <c r="L65" s="31">
        <f t="shared" si="3"/>
        <v>36141050</v>
      </c>
    </row>
    <row r="66" spans="1:12" ht="12.75">
      <c r="A66" s="44">
        <v>62</v>
      </c>
      <c r="B66" s="45" t="s">
        <v>61</v>
      </c>
      <c r="C66" s="31">
        <v>3080895</v>
      </c>
      <c r="D66" s="37">
        <f t="shared" si="4"/>
        <v>0.16295252535569</v>
      </c>
      <c r="E66" s="9"/>
      <c r="F66" s="31">
        <v>12068660</v>
      </c>
      <c r="G66" s="37">
        <f t="shared" si="5"/>
        <v>0.638327052580241</v>
      </c>
      <c r="H66" s="9"/>
      <c r="I66" s="31">
        <v>3757148</v>
      </c>
      <c r="J66" s="37">
        <f t="shared" si="6"/>
        <v>0.19872042206406904</v>
      </c>
      <c r="K66" s="9"/>
      <c r="L66" s="31">
        <f t="shared" si="3"/>
        <v>18906703</v>
      </c>
    </row>
    <row r="67" spans="1:12" ht="12.75">
      <c r="A67" s="44">
        <v>63</v>
      </c>
      <c r="B67" s="45" t="s">
        <v>62</v>
      </c>
      <c r="C67" s="31">
        <v>2954903</v>
      </c>
      <c r="D67" s="37">
        <f t="shared" si="4"/>
        <v>0.10924541181012354</v>
      </c>
      <c r="E67" s="9"/>
      <c r="F67" s="31">
        <v>11266433</v>
      </c>
      <c r="G67" s="37">
        <f t="shared" si="5"/>
        <v>0.4165301239046309</v>
      </c>
      <c r="H67" s="9"/>
      <c r="I67" s="31">
        <v>12826967</v>
      </c>
      <c r="J67" s="37">
        <f t="shared" si="6"/>
        <v>0.47422446428524556</v>
      </c>
      <c r="K67" s="9"/>
      <c r="L67" s="31">
        <f>C67+F67+I67</f>
        <v>27048303</v>
      </c>
    </row>
    <row r="68" spans="1:12" ht="12.75">
      <c r="A68" s="44">
        <v>64</v>
      </c>
      <c r="B68" s="45" t="s">
        <v>63</v>
      </c>
      <c r="C68" s="31">
        <v>3702123</v>
      </c>
      <c r="D68" s="37">
        <f t="shared" si="4"/>
        <v>0.14690751503004024</v>
      </c>
      <c r="E68" s="9"/>
      <c r="F68" s="31">
        <v>14261416</v>
      </c>
      <c r="G68" s="37">
        <f t="shared" si="5"/>
        <v>0.5659210094774421</v>
      </c>
      <c r="H68" s="9"/>
      <c r="I68" s="31">
        <v>7236826</v>
      </c>
      <c r="J68" s="37">
        <f t="shared" si="6"/>
        <v>0.28717147549251765</v>
      </c>
      <c r="K68" s="9"/>
      <c r="L68" s="31">
        <f t="shared" si="3"/>
        <v>25200365</v>
      </c>
    </row>
    <row r="69" spans="1:12" ht="12.75">
      <c r="A69" s="46">
        <v>65</v>
      </c>
      <c r="B69" s="47" t="s">
        <v>64</v>
      </c>
      <c r="C69" s="32">
        <v>16132657</v>
      </c>
      <c r="D69" s="38">
        <f>C69/$L69</f>
        <v>0.18037378764865766</v>
      </c>
      <c r="E69" s="9"/>
      <c r="F69" s="32">
        <v>34028529</v>
      </c>
      <c r="G69" s="38">
        <f>F69/$L69</f>
        <v>0.3804614865265027</v>
      </c>
      <c r="H69" s="9"/>
      <c r="I69" s="32">
        <v>39278955</v>
      </c>
      <c r="J69" s="38">
        <f>I69/$L69</f>
        <v>0.4391647258248397</v>
      </c>
      <c r="K69" s="9"/>
      <c r="L69" s="32">
        <f t="shared" si="3"/>
        <v>89440141</v>
      </c>
    </row>
    <row r="70" spans="1:12" ht="12.75">
      <c r="A70" s="50">
        <v>66</v>
      </c>
      <c r="B70" s="49" t="s">
        <v>65</v>
      </c>
      <c r="C70" s="31">
        <v>6283671</v>
      </c>
      <c r="D70" s="40">
        <f>C70/$L70</f>
        <v>0.21063553280992825</v>
      </c>
      <c r="E70" s="9"/>
      <c r="F70" s="31">
        <v>15169513</v>
      </c>
      <c r="G70" s="40">
        <f>F70/$L70</f>
        <v>0.5084986870289888</v>
      </c>
      <c r="H70" s="9"/>
      <c r="I70" s="56">
        <v>8378777</v>
      </c>
      <c r="J70" s="57">
        <f>I70/$L70</f>
        <v>0.28086578016108293</v>
      </c>
      <c r="K70" s="9"/>
      <c r="L70" s="31">
        <f>C70+F70+I70</f>
        <v>29831961</v>
      </c>
    </row>
    <row r="71" spans="1:12" ht="12" customHeight="1">
      <c r="A71" s="48">
        <v>67</v>
      </c>
      <c r="B71" s="45" t="s">
        <v>66</v>
      </c>
      <c r="C71" s="30">
        <v>3121573</v>
      </c>
      <c r="D71" s="37">
        <f>C71/$L71</f>
        <v>0.07617260672620965</v>
      </c>
      <c r="E71" s="9"/>
      <c r="F71" s="30">
        <v>18060078</v>
      </c>
      <c r="G71" s="37">
        <f>F71/$L71</f>
        <v>0.44070192141547576</v>
      </c>
      <c r="H71" s="9"/>
      <c r="I71" s="30">
        <v>19798606</v>
      </c>
      <c r="J71" s="37">
        <f>I71/$L71</f>
        <v>0.4831254718583146</v>
      </c>
      <c r="K71" s="9"/>
      <c r="L71" s="30">
        <f>C71+F71+I71</f>
        <v>40980257</v>
      </c>
    </row>
    <row r="72" spans="1:12" ht="12.75">
      <c r="A72" s="46">
        <v>68</v>
      </c>
      <c r="B72" s="45" t="s">
        <v>67</v>
      </c>
      <c r="C72" s="32">
        <v>4436509</v>
      </c>
      <c r="D72" s="38">
        <f>C72/$L72</f>
        <v>0.21045555696654866</v>
      </c>
      <c r="E72" s="9"/>
      <c r="F72" s="32">
        <v>11643881</v>
      </c>
      <c r="G72" s="38">
        <f>F72/$L72</f>
        <v>0.5523530913849636</v>
      </c>
      <c r="H72" s="9"/>
      <c r="I72" s="32">
        <v>5000113</v>
      </c>
      <c r="J72" s="38">
        <f>I72/$L72</f>
        <v>0.2371913516484877</v>
      </c>
      <c r="K72" s="9"/>
      <c r="L72" s="32">
        <f>C72+F72+I72</f>
        <v>21080503</v>
      </c>
    </row>
    <row r="73" spans="1:12" ht="12.75">
      <c r="A73" s="51"/>
      <c r="B73" s="52" t="s">
        <v>112</v>
      </c>
      <c r="C73" s="33">
        <f>SUM(C5:C72)</f>
        <v>1059844874</v>
      </c>
      <c r="D73" s="41">
        <f>C73/$L73</f>
        <v>0.157234728455404</v>
      </c>
      <c r="E73" s="10"/>
      <c r="F73" s="33">
        <f>SUM(F5:F72)</f>
        <v>2865905387</v>
      </c>
      <c r="G73" s="41">
        <f>F73/$L73</f>
        <v>0.425175293439995</v>
      </c>
      <c r="H73" s="10"/>
      <c r="I73" s="33">
        <f>SUM(I5:I72)</f>
        <v>2814776367</v>
      </c>
      <c r="J73" s="41">
        <f>I73/$L73</f>
        <v>0.417589978104601</v>
      </c>
      <c r="K73" s="10"/>
      <c r="L73" s="33">
        <f>SUM(L5:L72)</f>
        <v>6740526628</v>
      </c>
    </row>
    <row r="74" spans="1:12" ht="12.75">
      <c r="A74" s="15"/>
      <c r="B74" s="16"/>
      <c r="C74" s="16"/>
      <c r="D74" s="21"/>
      <c r="F74" s="15"/>
      <c r="G74" s="21"/>
      <c r="I74" s="15"/>
      <c r="J74" s="21"/>
      <c r="L74" s="60"/>
    </row>
    <row r="75" spans="1:12" ht="12.75">
      <c r="A75" s="44">
        <v>318</v>
      </c>
      <c r="B75" s="45" t="s">
        <v>68</v>
      </c>
      <c r="C75" s="31">
        <v>54749</v>
      </c>
      <c r="D75" s="37">
        <f>C75/$L75</f>
        <v>0.004903720957685982</v>
      </c>
      <c r="F75" s="31">
        <v>5741696</v>
      </c>
      <c r="G75" s="37">
        <f>F75/$L75</f>
        <v>0.5142682972814439</v>
      </c>
      <c r="I75" s="31">
        <v>5368342</v>
      </c>
      <c r="J75" s="37">
        <f>I75/$L75</f>
        <v>0.48082798176087016</v>
      </c>
      <c r="L75" s="31">
        <f>C75+F75+I75</f>
        <v>11164787</v>
      </c>
    </row>
    <row r="76" spans="1:12" ht="12.75">
      <c r="A76" s="46">
        <v>319</v>
      </c>
      <c r="B76" s="53" t="s">
        <v>69</v>
      </c>
      <c r="C76" s="32">
        <v>280404</v>
      </c>
      <c r="D76" s="37">
        <f>C76/$L76</f>
        <v>0.08027239550710016</v>
      </c>
      <c r="F76" s="32">
        <v>2271799</v>
      </c>
      <c r="G76" s="37">
        <f>F76/$L76</f>
        <v>0.6503571555349947</v>
      </c>
      <c r="I76" s="32">
        <v>940953</v>
      </c>
      <c r="J76" s="37">
        <f>I76/$L76</f>
        <v>0.26937044895790513</v>
      </c>
      <c r="L76" s="32">
        <f>C76+F76+I76</f>
        <v>3493156</v>
      </c>
    </row>
    <row r="77" spans="1:12" ht="12.75">
      <c r="A77" s="17"/>
      <c r="B77" s="18" t="s">
        <v>70</v>
      </c>
      <c r="C77" s="34">
        <f>SUM(C75:C76)</f>
        <v>335153</v>
      </c>
      <c r="D77" s="42">
        <f>C77/$L77</f>
        <v>0.02286494087199002</v>
      </c>
      <c r="F77" s="34">
        <f>SUM(F75:F76)</f>
        <v>8013495</v>
      </c>
      <c r="G77" s="42">
        <f>F77/$L77</f>
        <v>0.5466998336669749</v>
      </c>
      <c r="I77" s="33">
        <f>SUM(I75:I76)</f>
        <v>6309295</v>
      </c>
      <c r="J77" s="42">
        <f>I77/$L77</f>
        <v>0.430435225461035</v>
      </c>
      <c r="L77" s="33">
        <f>SUM(L75:L76)</f>
        <v>14657943</v>
      </c>
    </row>
    <row r="78" spans="1:12" ht="12.75">
      <c r="A78" s="15"/>
      <c r="B78" s="16"/>
      <c r="C78" s="16"/>
      <c r="D78" s="21"/>
      <c r="F78" s="15"/>
      <c r="G78" s="21"/>
      <c r="I78" s="15"/>
      <c r="J78" s="21"/>
      <c r="L78" s="60"/>
    </row>
    <row r="79" spans="1:12" ht="12.75">
      <c r="A79" s="44">
        <v>321</v>
      </c>
      <c r="B79" s="45" t="s">
        <v>71</v>
      </c>
      <c r="C79" s="31">
        <v>542065</v>
      </c>
      <c r="D79" s="37">
        <f aca="true" t="shared" si="7" ref="D79:D86">C79/$L79</f>
        <v>0.18795941811690714</v>
      </c>
      <c r="F79" s="31">
        <v>2315162</v>
      </c>
      <c r="G79" s="37">
        <f aca="true" t="shared" si="8" ref="G79:G86">F79/$L79</f>
        <v>0.8027755017689299</v>
      </c>
      <c r="I79" s="31">
        <v>26720</v>
      </c>
      <c r="J79" s="37">
        <f aca="true" t="shared" si="9" ref="J79:J86">I79/$L79</f>
        <v>0.009265080114162985</v>
      </c>
      <c r="L79" s="31">
        <f aca="true" t="shared" si="10" ref="L79:L85">C79+F79+I79</f>
        <v>2883947</v>
      </c>
    </row>
    <row r="80" spans="1:12" ht="12.75">
      <c r="A80" s="44">
        <v>329</v>
      </c>
      <c r="B80" s="45" t="s">
        <v>72</v>
      </c>
      <c r="C80" s="31">
        <v>288336</v>
      </c>
      <c r="D80" s="37">
        <f t="shared" si="7"/>
        <v>0.09359166992070532</v>
      </c>
      <c r="F80" s="31">
        <v>2703486</v>
      </c>
      <c r="G80" s="37">
        <f t="shared" si="8"/>
        <v>0.8775309685479716</v>
      </c>
      <c r="I80" s="31">
        <v>88965</v>
      </c>
      <c r="J80" s="37">
        <f t="shared" si="9"/>
        <v>0.028877361531323004</v>
      </c>
      <c r="L80" s="31">
        <f t="shared" si="10"/>
        <v>3080787</v>
      </c>
    </row>
    <row r="81" spans="1:12" ht="12.75">
      <c r="A81" s="44">
        <v>331</v>
      </c>
      <c r="B81" s="45" t="s">
        <v>73</v>
      </c>
      <c r="C81" s="31">
        <v>496945</v>
      </c>
      <c r="D81" s="37">
        <f t="shared" si="7"/>
        <v>0.13086870888338728</v>
      </c>
      <c r="F81" s="31">
        <v>2784626</v>
      </c>
      <c r="G81" s="37">
        <f t="shared" si="8"/>
        <v>0.7333214125166995</v>
      </c>
      <c r="I81" s="31">
        <v>515708</v>
      </c>
      <c r="J81" s="37">
        <f t="shared" si="9"/>
        <v>0.13580987859991325</v>
      </c>
      <c r="L81" s="31">
        <f t="shared" si="10"/>
        <v>3797279</v>
      </c>
    </row>
    <row r="82" spans="1:12" ht="12.75">
      <c r="A82" s="44">
        <v>333</v>
      </c>
      <c r="B82" s="45" t="s">
        <v>74</v>
      </c>
      <c r="C82" s="31">
        <v>504549</v>
      </c>
      <c r="D82" s="37">
        <f t="shared" si="7"/>
        <v>0.11455247253788889</v>
      </c>
      <c r="F82" s="31">
        <v>3609902</v>
      </c>
      <c r="G82" s="37">
        <f t="shared" si="8"/>
        <v>0.8195897716960497</v>
      </c>
      <c r="I82" s="31">
        <v>290072</v>
      </c>
      <c r="J82" s="37">
        <f t="shared" si="9"/>
        <v>0.06585775576606138</v>
      </c>
      <c r="L82" s="31">
        <f t="shared" si="10"/>
        <v>4404523</v>
      </c>
    </row>
    <row r="83" spans="1:12" ht="12.75">
      <c r="A83" s="44">
        <v>336</v>
      </c>
      <c r="B83" s="45" t="s">
        <v>75</v>
      </c>
      <c r="C83" s="31">
        <v>425880</v>
      </c>
      <c r="D83" s="37">
        <f t="shared" si="7"/>
        <v>0.11201649684108639</v>
      </c>
      <c r="F83" s="31">
        <v>3220053</v>
      </c>
      <c r="G83" s="37">
        <f t="shared" si="8"/>
        <v>0.84694997816904</v>
      </c>
      <c r="I83" s="31">
        <v>156007</v>
      </c>
      <c r="J83" s="37">
        <f t="shared" si="9"/>
        <v>0.04103352498987359</v>
      </c>
      <c r="L83" s="31">
        <f t="shared" si="10"/>
        <v>3801940</v>
      </c>
    </row>
    <row r="84" spans="1:12" ht="12.75">
      <c r="A84" s="44">
        <v>337</v>
      </c>
      <c r="B84" s="45" t="s">
        <v>76</v>
      </c>
      <c r="C84" s="31">
        <v>2392491</v>
      </c>
      <c r="D84" s="37">
        <f t="shared" si="7"/>
        <v>0.20956047841808004</v>
      </c>
      <c r="F84" s="31">
        <v>8623684</v>
      </c>
      <c r="G84" s="37">
        <f t="shared" si="8"/>
        <v>0.7553563815982347</v>
      </c>
      <c r="I84" s="31">
        <v>400534</v>
      </c>
      <c r="J84" s="37">
        <f t="shared" si="9"/>
        <v>0.03508313998368531</v>
      </c>
      <c r="L84" s="31">
        <f t="shared" si="10"/>
        <v>11416709</v>
      </c>
    </row>
    <row r="85" spans="1:12" ht="12.75">
      <c r="A85" s="46">
        <v>339</v>
      </c>
      <c r="B85" s="47" t="s">
        <v>77</v>
      </c>
      <c r="C85" s="31">
        <v>744497</v>
      </c>
      <c r="D85" s="37">
        <f t="shared" si="7"/>
        <v>0.20655759900585605</v>
      </c>
      <c r="F85" s="31">
        <v>2784362</v>
      </c>
      <c r="G85" s="37">
        <f t="shared" si="8"/>
        <v>0.7725096669068423</v>
      </c>
      <c r="I85" s="31">
        <v>75448</v>
      </c>
      <c r="J85" s="37">
        <f t="shared" si="9"/>
        <v>0.020932734087301664</v>
      </c>
      <c r="L85" s="31">
        <f t="shared" si="10"/>
        <v>3604307</v>
      </c>
    </row>
    <row r="86" spans="1:12" ht="12.75">
      <c r="A86" s="17"/>
      <c r="B86" s="18" t="s">
        <v>78</v>
      </c>
      <c r="C86" s="35">
        <f>SUM(C79:C85)</f>
        <v>5394763</v>
      </c>
      <c r="D86" s="42">
        <f t="shared" si="7"/>
        <v>0.1635297384997623</v>
      </c>
      <c r="F86" s="35">
        <f>SUM(F79:F85)</f>
        <v>26041275</v>
      </c>
      <c r="G86" s="43">
        <f t="shared" si="8"/>
        <v>0.7893809034707173</v>
      </c>
      <c r="I86" s="35">
        <f>SUM(I79:I85)</f>
        <v>1553454</v>
      </c>
      <c r="J86" s="43">
        <f t="shared" si="9"/>
        <v>0.04708935802952043</v>
      </c>
      <c r="L86" s="35">
        <f>SUM(L79:L85)</f>
        <v>32989492</v>
      </c>
    </row>
    <row r="87" spans="1:12" ht="12.75">
      <c r="A87" s="15"/>
      <c r="B87" s="16"/>
      <c r="C87" s="16"/>
      <c r="D87" s="21"/>
      <c r="F87" s="15"/>
      <c r="G87" s="21"/>
      <c r="I87" s="15"/>
      <c r="J87" s="21"/>
      <c r="L87" s="60"/>
    </row>
    <row r="88" spans="1:12" ht="12.75" customHeight="1">
      <c r="A88" s="44">
        <v>300</v>
      </c>
      <c r="B88" s="45" t="s">
        <v>79</v>
      </c>
      <c r="C88" s="31">
        <v>1323748</v>
      </c>
      <c r="D88" s="37">
        <f aca="true" t="shared" si="11" ref="D88:D106">C88/$L88</f>
        <v>0.3149909755990192</v>
      </c>
      <c r="F88" s="31">
        <v>1645736</v>
      </c>
      <c r="G88" s="37">
        <f aca="true" t="shared" si="12" ref="G88:G106">F88/$L88</f>
        <v>0.3916092702073411</v>
      </c>
      <c r="I88" s="31">
        <v>1233011</v>
      </c>
      <c r="J88" s="37">
        <f aca="true" t="shared" si="13" ref="J88:J106">I88/$L88</f>
        <v>0.29339975419363973</v>
      </c>
      <c r="L88" s="31">
        <f aca="true" t="shared" si="14" ref="L88:L105">C88+F88+I88</f>
        <v>4202495</v>
      </c>
    </row>
    <row r="89" spans="1:12" ht="12.75">
      <c r="A89" s="44">
        <v>300</v>
      </c>
      <c r="B89" s="45" t="s">
        <v>80</v>
      </c>
      <c r="C89" s="31">
        <v>1223935</v>
      </c>
      <c r="D89" s="37">
        <f t="shared" si="11"/>
        <v>0.44921211204767186</v>
      </c>
      <c r="F89" s="31">
        <v>850379</v>
      </c>
      <c r="G89" s="37">
        <f t="shared" si="12"/>
        <v>0.3121085242525029</v>
      </c>
      <c r="I89" s="31">
        <v>650312</v>
      </c>
      <c r="J89" s="37">
        <f t="shared" si="13"/>
        <v>0.23867936369982523</v>
      </c>
      <c r="L89" s="31">
        <f t="shared" si="14"/>
        <v>2724626</v>
      </c>
    </row>
    <row r="90" spans="1:12" ht="12.75" customHeight="1">
      <c r="A90" s="44">
        <v>390</v>
      </c>
      <c r="B90" s="45" t="s">
        <v>81</v>
      </c>
      <c r="C90" s="31">
        <v>1041525</v>
      </c>
      <c r="D90" s="37">
        <f t="shared" si="11"/>
        <v>0.1854403858634255</v>
      </c>
      <c r="F90" s="31">
        <v>2728208</v>
      </c>
      <c r="G90" s="37">
        <f t="shared" si="12"/>
        <v>0.48574920835859375</v>
      </c>
      <c r="I90" s="31">
        <v>1846762</v>
      </c>
      <c r="J90" s="37">
        <f t="shared" si="13"/>
        <v>0.32881040577798076</v>
      </c>
      <c r="L90" s="31">
        <f t="shared" si="14"/>
        <v>5616495</v>
      </c>
    </row>
    <row r="91" spans="1:12" ht="12.75">
      <c r="A91" s="44">
        <v>391</v>
      </c>
      <c r="B91" s="45" t="s">
        <v>82</v>
      </c>
      <c r="C91" s="31">
        <v>524568</v>
      </c>
      <c r="D91" s="37">
        <f t="shared" si="11"/>
        <v>0.1711981238204118</v>
      </c>
      <c r="F91" s="31">
        <v>1520141</v>
      </c>
      <c r="G91" s="37">
        <f t="shared" si="12"/>
        <v>0.4961135394124015</v>
      </c>
      <c r="I91" s="31">
        <v>1019390</v>
      </c>
      <c r="J91" s="37">
        <f t="shared" si="13"/>
        <v>0.3326883367671867</v>
      </c>
      <c r="L91" s="31">
        <f t="shared" si="14"/>
        <v>3064099</v>
      </c>
    </row>
    <row r="92" spans="1:12" ht="12.75" customHeight="1">
      <c r="A92" s="44">
        <v>392</v>
      </c>
      <c r="B92" s="45" t="s">
        <v>105</v>
      </c>
      <c r="C92" s="31">
        <v>0</v>
      </c>
      <c r="D92" s="37">
        <f t="shared" si="11"/>
        <v>0</v>
      </c>
      <c r="F92" s="31">
        <v>959187</v>
      </c>
      <c r="G92" s="37">
        <f t="shared" si="12"/>
        <v>0.5381392875055964</v>
      </c>
      <c r="I92" s="31">
        <f>765917+57310</f>
        <v>823227</v>
      </c>
      <c r="J92" s="37">
        <f t="shared" si="13"/>
        <v>0.46186071249440364</v>
      </c>
      <c r="L92" s="31">
        <f t="shared" si="14"/>
        <v>1782414</v>
      </c>
    </row>
    <row r="93" spans="1:12" ht="12.75">
      <c r="A93" s="46">
        <v>392</v>
      </c>
      <c r="B93" s="54" t="s">
        <v>104</v>
      </c>
      <c r="C93" s="32">
        <v>0</v>
      </c>
      <c r="D93" s="38">
        <f t="shared" si="11"/>
        <v>0</v>
      </c>
      <c r="F93" s="32">
        <v>696788</v>
      </c>
      <c r="G93" s="38">
        <f t="shared" si="12"/>
        <v>0.5793242209584623</v>
      </c>
      <c r="I93" s="32">
        <f>426381+79591</f>
        <v>505972</v>
      </c>
      <c r="J93" s="38">
        <f t="shared" si="13"/>
        <v>0.4206757790415378</v>
      </c>
      <c r="L93" s="32">
        <f t="shared" si="14"/>
        <v>1202760</v>
      </c>
    </row>
    <row r="94" spans="1:12" ht="12.75">
      <c r="A94" s="48">
        <v>393</v>
      </c>
      <c r="B94" s="49" t="s">
        <v>83</v>
      </c>
      <c r="C94" s="30">
        <v>1515730</v>
      </c>
      <c r="D94" s="39">
        <f t="shared" si="11"/>
        <v>0.22039755984001755</v>
      </c>
      <c r="F94" s="30">
        <v>2800408</v>
      </c>
      <c r="G94" s="39">
        <f t="shared" si="12"/>
        <v>0.40719857082492517</v>
      </c>
      <c r="I94" s="30">
        <v>2561116</v>
      </c>
      <c r="J94" s="39">
        <f t="shared" si="13"/>
        <v>0.37240386933505726</v>
      </c>
      <c r="L94" s="30">
        <f t="shared" si="14"/>
        <v>6877254</v>
      </c>
    </row>
    <row r="95" spans="1:12" ht="12.75">
      <c r="A95" s="44">
        <v>395</v>
      </c>
      <c r="B95" s="45" t="s">
        <v>84</v>
      </c>
      <c r="C95" s="31">
        <v>1002692</v>
      </c>
      <c r="D95" s="37">
        <f t="shared" si="11"/>
        <v>0.21696259891545963</v>
      </c>
      <c r="F95" s="31">
        <v>2134014</v>
      </c>
      <c r="G95" s="37">
        <f t="shared" si="12"/>
        <v>0.46175817056680984</v>
      </c>
      <c r="I95" s="31">
        <v>1484791</v>
      </c>
      <c r="J95" s="37">
        <f t="shared" si="13"/>
        <v>0.3212792305177305</v>
      </c>
      <c r="L95" s="31">
        <f t="shared" si="14"/>
        <v>4621497</v>
      </c>
    </row>
    <row r="96" spans="1:12" ht="12.75">
      <c r="A96" s="44">
        <v>395</v>
      </c>
      <c r="B96" s="45" t="s">
        <v>85</v>
      </c>
      <c r="C96" s="31">
        <v>876475</v>
      </c>
      <c r="D96" s="37">
        <f t="shared" si="11"/>
        <v>0.1943164422116569</v>
      </c>
      <c r="F96" s="31">
        <v>2060763</v>
      </c>
      <c r="G96" s="37">
        <f t="shared" si="12"/>
        <v>0.4568757059829666</v>
      </c>
      <c r="I96" s="31">
        <v>1573317</v>
      </c>
      <c r="J96" s="37">
        <f t="shared" si="13"/>
        <v>0.3488078518053765</v>
      </c>
      <c r="L96" s="31">
        <f t="shared" si="14"/>
        <v>4510555</v>
      </c>
    </row>
    <row r="97" spans="1:12" ht="12.75">
      <c r="A97" s="44">
        <v>395</v>
      </c>
      <c r="B97" s="45" t="s">
        <v>86</v>
      </c>
      <c r="C97" s="31">
        <v>572608</v>
      </c>
      <c r="D97" s="37">
        <f t="shared" si="11"/>
        <v>0.16258353726975344</v>
      </c>
      <c r="F97" s="31">
        <v>1800865</v>
      </c>
      <c r="G97" s="37">
        <f t="shared" si="12"/>
        <v>0.5113288704406759</v>
      </c>
      <c r="I97" s="31">
        <v>1148458</v>
      </c>
      <c r="J97" s="37">
        <f t="shared" si="13"/>
        <v>0.3260875922895707</v>
      </c>
      <c r="L97" s="31">
        <f t="shared" si="14"/>
        <v>3521931</v>
      </c>
    </row>
    <row r="98" spans="1:12" ht="12.75">
      <c r="A98" s="44">
        <v>395</v>
      </c>
      <c r="B98" s="45" t="s">
        <v>87</v>
      </c>
      <c r="C98" s="31">
        <v>217093</v>
      </c>
      <c r="D98" s="37">
        <f t="shared" si="11"/>
        <v>0.13834373440715153</v>
      </c>
      <c r="F98" s="31">
        <v>902146</v>
      </c>
      <c r="G98" s="37">
        <f t="shared" si="12"/>
        <v>0.5748976089531865</v>
      </c>
      <c r="I98" s="31">
        <v>449990</v>
      </c>
      <c r="J98" s="37">
        <f t="shared" si="13"/>
        <v>0.2867586566396619</v>
      </c>
      <c r="L98" s="31">
        <f t="shared" si="14"/>
        <v>1569229</v>
      </c>
    </row>
    <row r="99" spans="1:12" ht="12.75">
      <c r="A99" s="46">
        <v>395</v>
      </c>
      <c r="B99" s="54" t="s">
        <v>88</v>
      </c>
      <c r="C99" s="32">
        <v>1004913</v>
      </c>
      <c r="D99" s="38">
        <f t="shared" si="11"/>
        <v>0.14807435832941748</v>
      </c>
      <c r="F99" s="32">
        <v>3500360</v>
      </c>
      <c r="G99" s="38">
        <f t="shared" si="12"/>
        <v>0.5157795360612907</v>
      </c>
      <c r="I99" s="32">
        <v>2281270</v>
      </c>
      <c r="J99" s="38">
        <f t="shared" si="13"/>
        <v>0.3361461056092918</v>
      </c>
      <c r="L99" s="32">
        <f t="shared" si="14"/>
        <v>6786543</v>
      </c>
    </row>
    <row r="100" spans="1:12" ht="12.75">
      <c r="A100" s="48">
        <v>395</v>
      </c>
      <c r="B100" s="49" t="s">
        <v>89</v>
      </c>
      <c r="C100" s="30">
        <v>365689</v>
      </c>
      <c r="D100" s="39">
        <f t="shared" si="11"/>
        <v>0.10901666809760938</v>
      </c>
      <c r="F100" s="30">
        <v>1837382</v>
      </c>
      <c r="G100" s="39">
        <f t="shared" si="12"/>
        <v>0.5477475769370195</v>
      </c>
      <c r="I100" s="30">
        <v>1151361</v>
      </c>
      <c r="J100" s="39">
        <f t="shared" si="13"/>
        <v>0.3432357549653712</v>
      </c>
      <c r="L100" s="30">
        <f t="shared" si="14"/>
        <v>3354432</v>
      </c>
    </row>
    <row r="101" spans="1:12" ht="12.75">
      <c r="A101" s="44">
        <v>396</v>
      </c>
      <c r="B101" s="45" t="s">
        <v>90</v>
      </c>
      <c r="C101" s="31">
        <v>154897214</v>
      </c>
      <c r="D101" s="37">
        <f t="shared" si="11"/>
        <v>0.6975158263288546</v>
      </c>
      <c r="F101" s="31">
        <v>45341082</v>
      </c>
      <c r="G101" s="37">
        <f t="shared" si="12"/>
        <v>0.20417489418418044</v>
      </c>
      <c r="I101" s="31">
        <v>21831524</v>
      </c>
      <c r="J101" s="37">
        <f t="shared" si="13"/>
        <v>0.09830927948696495</v>
      </c>
      <c r="L101" s="31">
        <f t="shared" si="14"/>
        <v>222069820</v>
      </c>
    </row>
    <row r="102" spans="1:12" ht="12.75">
      <c r="A102" s="44">
        <v>397</v>
      </c>
      <c r="B102" s="45" t="s">
        <v>91</v>
      </c>
      <c r="C102" s="31">
        <v>543704</v>
      </c>
      <c r="D102" s="37">
        <f t="shared" si="11"/>
        <v>0.17531108056544098</v>
      </c>
      <c r="F102" s="31">
        <v>1551889</v>
      </c>
      <c r="G102" s="37">
        <f t="shared" si="12"/>
        <v>0.500388699563773</v>
      </c>
      <c r="I102" s="31">
        <v>1005774</v>
      </c>
      <c r="J102" s="37">
        <f t="shared" si="13"/>
        <v>0.324300219870786</v>
      </c>
      <c r="L102" s="31">
        <f t="shared" si="14"/>
        <v>3101367</v>
      </c>
    </row>
    <row r="103" spans="1:12" ht="12.75">
      <c r="A103" s="44">
        <v>398</v>
      </c>
      <c r="B103" s="45" t="s">
        <v>92</v>
      </c>
      <c r="C103" s="31">
        <v>401546</v>
      </c>
      <c r="D103" s="37">
        <f t="shared" si="11"/>
        <v>0.25656792967968783</v>
      </c>
      <c r="F103" s="31">
        <v>329933</v>
      </c>
      <c r="G103" s="37">
        <f t="shared" si="12"/>
        <v>0.21081078318052837</v>
      </c>
      <c r="I103" s="31">
        <v>833588</v>
      </c>
      <c r="J103" s="37">
        <f t="shared" si="13"/>
        <v>0.5326212871397837</v>
      </c>
      <c r="L103" s="31">
        <f t="shared" si="14"/>
        <v>1565067</v>
      </c>
    </row>
    <row r="104" spans="1:12" ht="12.75">
      <c r="A104" s="44">
        <v>398</v>
      </c>
      <c r="B104" s="45" t="s">
        <v>93</v>
      </c>
      <c r="C104" s="31">
        <v>1420155</v>
      </c>
      <c r="D104" s="37">
        <f t="shared" si="11"/>
        <v>0.28694910017936404</v>
      </c>
      <c r="F104" s="31">
        <v>1607290</v>
      </c>
      <c r="G104" s="37">
        <f t="shared" si="12"/>
        <v>0.32476062065569605</v>
      </c>
      <c r="I104" s="31">
        <v>1921708</v>
      </c>
      <c r="J104" s="37">
        <f t="shared" si="13"/>
        <v>0.38829027916493997</v>
      </c>
      <c r="L104" s="31">
        <f t="shared" si="14"/>
        <v>4949153</v>
      </c>
    </row>
    <row r="105" spans="1:12" ht="12.75">
      <c r="A105" s="46">
        <v>399</v>
      </c>
      <c r="B105" s="53" t="s">
        <v>94</v>
      </c>
      <c r="C105" s="36">
        <v>660859</v>
      </c>
      <c r="D105" s="37">
        <f t="shared" si="11"/>
        <v>0.16202925484965577</v>
      </c>
      <c r="F105" s="36">
        <v>2331431</v>
      </c>
      <c r="G105" s="37">
        <f t="shared" si="12"/>
        <v>0.5716197065688563</v>
      </c>
      <c r="I105" s="36">
        <v>1086350</v>
      </c>
      <c r="J105" s="37">
        <f t="shared" si="13"/>
        <v>0.26635103858148795</v>
      </c>
      <c r="L105" s="36">
        <f t="shared" si="14"/>
        <v>4078640</v>
      </c>
    </row>
    <row r="106" spans="1:12" ht="12.75">
      <c r="A106" s="17"/>
      <c r="B106" s="18" t="s">
        <v>113</v>
      </c>
      <c r="C106" s="23">
        <f>SUM(C88:C105)</f>
        <v>167592454</v>
      </c>
      <c r="D106" s="14">
        <f t="shared" si="11"/>
        <v>0.586811647042378</v>
      </c>
      <c r="F106" s="22">
        <f>SUM(F88:F105)</f>
        <v>74598002</v>
      </c>
      <c r="G106" s="14">
        <f t="shared" si="12"/>
        <v>0.2611989703288825</v>
      </c>
      <c r="I106" s="22">
        <f>SUM(I88:I105)</f>
        <v>43407921</v>
      </c>
      <c r="J106" s="58">
        <f t="shared" si="13"/>
        <v>0.1519893826287395</v>
      </c>
      <c r="L106" s="22">
        <f>SUM(L88:L105)</f>
        <v>285598377</v>
      </c>
    </row>
    <row r="107" spans="1:12" ht="12.75">
      <c r="A107" s="15"/>
      <c r="B107" s="16"/>
      <c r="C107" s="16"/>
      <c r="D107" s="21"/>
      <c r="F107" s="15"/>
      <c r="G107" s="21"/>
      <c r="I107" s="15"/>
      <c r="J107" s="21"/>
      <c r="L107" s="60"/>
    </row>
    <row r="108" spans="1:12" ht="13.5" thickBot="1">
      <c r="A108" s="19"/>
      <c r="B108" s="20" t="s">
        <v>95</v>
      </c>
      <c r="C108" s="29">
        <f>C73+C77+C86+C106</f>
        <v>1233167244</v>
      </c>
      <c r="D108" s="24">
        <f>C108/$L108</f>
        <v>0.17432950444190426</v>
      </c>
      <c r="F108" s="29">
        <f>F73+F77+F86+F106</f>
        <v>2974558159</v>
      </c>
      <c r="G108" s="24">
        <f>F108/$L108</f>
        <v>0.42050520909886663</v>
      </c>
      <c r="I108" s="29">
        <f>I73+I77+I86+I106</f>
        <v>2866047037</v>
      </c>
      <c r="J108" s="24">
        <f>I108/$L108</f>
        <v>0.4051652864592291</v>
      </c>
      <c r="L108" s="29">
        <f>L73+L77+L86+L106</f>
        <v>7073772440</v>
      </c>
    </row>
    <row r="109" ht="13.5" thickTop="1"/>
    <row r="110" spans="1:12" ht="24.75" customHeight="1">
      <c r="A110" s="61" t="s">
        <v>109</v>
      </c>
      <c r="B110" s="66" t="s">
        <v>107</v>
      </c>
      <c r="C110" s="66"/>
      <c r="D110" s="66"/>
      <c r="E110" s="66"/>
      <c r="F110" s="66"/>
      <c r="G110" s="66"/>
      <c r="H110" s="66"/>
      <c r="I110" s="66"/>
      <c r="J110" s="66"/>
      <c r="K110" s="63"/>
      <c r="L110" s="63"/>
    </row>
    <row r="112" spans="1:9" ht="12.75">
      <c r="A112" s="62" t="s">
        <v>110</v>
      </c>
      <c r="B112" s="64" t="s">
        <v>108</v>
      </c>
      <c r="C112" s="64"/>
      <c r="D112" s="64"/>
      <c r="E112" s="64"/>
      <c r="F112" s="64"/>
      <c r="G112" s="64"/>
      <c r="H112" s="64"/>
      <c r="I112" s="64"/>
    </row>
  </sheetData>
  <mergeCells count="3">
    <mergeCell ref="B112:I112"/>
    <mergeCell ref="A1:L1"/>
    <mergeCell ref="B110:J110"/>
  </mergeCells>
  <printOptions horizontalCentered="1"/>
  <pageMargins left="0.17" right="0.16" top="0.56" bottom="0.25" header="0.49" footer="0.48"/>
  <pageSetup horizontalDpi="600" verticalDpi="600" orientation="portrait" paperSize="5" scale="85" r:id="rId1"/>
  <rowBreaks count="1" manualBreakCount="1">
    <brk id="7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cstevens</dc:creator>
  <cp:keywords/>
  <dc:description/>
  <cp:lastModifiedBy>Louisiana State Department of Education</cp:lastModifiedBy>
  <cp:lastPrinted>2008-10-09T16:12:49Z</cp:lastPrinted>
  <dcterms:created xsi:type="dcterms:W3CDTF">2003-04-30T18:47:40Z</dcterms:created>
  <dcterms:modified xsi:type="dcterms:W3CDTF">2008-10-10T13:31:13Z</dcterms:modified>
  <cp:category/>
  <cp:version/>
  <cp:contentType/>
  <cp:contentStatus/>
</cp:coreProperties>
</file>