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15" windowHeight="5340" tabRatio="599" activeTab="0"/>
  </bookViews>
  <sheets>
    <sheet name="Other Uses of Funds - 900" sheetId="1" r:id="rId1"/>
  </sheets>
  <definedNames>
    <definedName name="_xlnm.Print_Area" localSheetId="0">'Other Uses of Funds - 900'!$A$1:$N$135</definedName>
    <definedName name="_xlnm.Print_Titles" localSheetId="0">'Other Uses of Funds - 900'!$A:$C,'Other Uses of Funds - 900'!$1:$3</definedName>
  </definedNames>
  <calcPr fullCalcOnLoad="1"/>
</workbook>
</file>

<file path=xl/sharedStrings.xml><?xml version="1.0" encoding="utf-8"?>
<sst xmlns="http://schemas.openxmlformats.org/spreadsheetml/2006/main" count="157" uniqueCount="143">
  <si>
    <t>LEA</t>
  </si>
  <si>
    <t>DISTRICT</t>
  </si>
  <si>
    <t>Per Pupil</t>
  </si>
  <si>
    <t>Object Code 910</t>
  </si>
  <si>
    <t>Redemption of Principal</t>
  </si>
  <si>
    <t>Object Code 915</t>
  </si>
  <si>
    <t>Payments to Escrow Agent</t>
  </si>
  <si>
    <t>Total Other Uses of Funds Expenditures</t>
  </si>
  <si>
    <t>Object Code 932</t>
  </si>
  <si>
    <t>Object Code 933</t>
  </si>
  <si>
    <t>Operating Transfers Out</t>
  </si>
  <si>
    <t>Indirect Costs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</si>
  <si>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</si>
  <si>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</si>
  <si>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</si>
  <si>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</si>
  <si>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</si>
  <si>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</si>
  <si>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</si>
  <si>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</si>
  <si>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</si>
  <si>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</si>
  <si>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</si>
  <si>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</si>
  <si>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</si>
  <si>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</si>
  <si>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</si>
  <si>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</si>
  <si>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</si>
  <si>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</si>
  <si>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</si>
  <si>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</si>
  <si>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</si>
  <si>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</si>
  <si>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</si>
  <si>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</si>
  <si>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</si>
  <si>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</si>
  <si>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</si>
  <si>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</si>
  <si>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</si>
  <si>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Ouachita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</si>
  <si>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</si>
  <si>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</si>
  <si>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</si>
  <si>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</si>
  <si>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</si>
  <si>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</si>
  <si>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</si>
  <si>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</si>
  <si>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</si>
  <si>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</si>
  <si>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</si>
  <si>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</si>
  <si>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</si>
  <si>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</si>
  <si>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</si>
  <si>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</si>
  <si>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</si>
  <si>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</si>
  <si>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</si>
  <si>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</si>
  <si>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</si>
  <si>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Zachary Community School Board</t>
  </si>
  <si>
    <t>City of Baker School Board</t>
  </si>
  <si>
    <t xml:space="preserve"> Total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</si>
  <si>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</si>
  <si>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</si>
  <si>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</si>
  <si>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</si>
  <si>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</si>
  <si>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</si>
  <si>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</si>
  <si>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</si>
  <si>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</si>
  <si>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</si>
  <si>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</si>
  <si>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</si>
  <si>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</si>
  <si>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</si>
  <si>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</si>
  <si>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</si>
  <si>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New Orleans Free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</si>
  <si>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</si>
  <si>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</si>
  <si>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</si>
  <si>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</si>
  <si>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</si>
  <si>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</si>
  <si>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</si>
  <si>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Sophie B. Wright (SUNO)</t>
  </si>
  <si>
    <t>Edward Phillips (KIPP)</t>
  </si>
  <si>
    <t>McDonogh #15 (KIPP)</t>
  </si>
  <si>
    <t>Samuel J. Green (MSA)</t>
  </si>
  <si>
    <t>Total State</t>
  </si>
  <si>
    <t>Other Uses of Funds - 
Expenditures by Object</t>
  </si>
  <si>
    <t>The MAX Charter School</t>
  </si>
  <si>
    <t>NOLA College Prep Charter School</t>
  </si>
  <si>
    <t>A.D. Crossman: Esperanza Charter School</t>
  </si>
  <si>
    <t>Langston Hughes Academy Charter School</t>
  </si>
  <si>
    <t>Andrew H. Wilson Charter School</t>
  </si>
  <si>
    <t>Abramson Science &amp; Technology Charter School</t>
  </si>
  <si>
    <t>McDonogh #42 Elementary Charter School</t>
  </si>
  <si>
    <t>Algiers Technology Academy</t>
  </si>
  <si>
    <t>Guste: KIPP Central City Academy</t>
  </si>
  <si>
    <t>New Orleans Charter Middle School</t>
  </si>
  <si>
    <t>Central Community School Board</t>
  </si>
  <si>
    <t>Children's Charter</t>
  </si>
  <si>
    <t>KIPP Central City Primary</t>
  </si>
  <si>
    <t>Oct.  2008 Elementary Secondary Membership</t>
  </si>
  <si>
    <t>Glen Oaks Middle (ADVANCE BR)</t>
  </si>
  <si>
    <t>Prescott Middle School (ADVANCE BR)</t>
  </si>
  <si>
    <t>Pointe Coupee Central High (ADVANCE BR)</t>
  </si>
  <si>
    <t>Capitol Pre-College Academy for Boys (100 BLACK MEN)</t>
  </si>
  <si>
    <t>Capitol Pre-College Academy for Girls (100 BLACK MEN)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</si>
  <si>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</si>
  <si>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</si>
  <si>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</si>
  <si>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</si>
  <si>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</si>
  <si>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</si>
  <si>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2008-2009</t>
  </si>
  <si>
    <t>Includes KPC 51115, 51120, 51130 under Other Uses of Funds.</t>
  </si>
  <si>
    <t xml:space="preserve">*  The district of prior jurisdiction transferred local revenue to the Recovery School District (RSD) and each RSD school reported it as miscellaneous local revenue. $6,855,629 is subtracted from East Baton Rouge Parish School Board; $97,742,218 is subtracted from Orleans Parish School Board; $1,668,261 is subtracted from Point Coupee Parish School Board.   </t>
  </si>
  <si>
    <t>Total Type 5 Charter Schools</t>
  </si>
  <si>
    <t>Allen Parish School Board**</t>
  </si>
  <si>
    <t>Calcasieu Parish School Board**</t>
  </si>
  <si>
    <t>Cameron Parish School Board**</t>
  </si>
  <si>
    <t>East Baton Rouge Parish School Board*</t>
  </si>
  <si>
    <t>Jefferson Parish School Board**</t>
  </si>
  <si>
    <t>Jefferson Davis Parish School Board**</t>
  </si>
  <si>
    <t>Orleans Parish School Board*, **</t>
  </si>
  <si>
    <t>Plaquemines Parish School Board**</t>
  </si>
  <si>
    <t>Pointe Coupee Parish School Board*</t>
  </si>
  <si>
    <t>St. Bernard Parish School Board**</t>
  </si>
  <si>
    <t>St. Charles Parish School Board**</t>
  </si>
  <si>
    <t>St. Tammany Parish School Board**</t>
  </si>
  <si>
    <t>Terrebonne Parish School Board**</t>
  </si>
  <si>
    <t>Vermilion Parish School Board**</t>
  </si>
  <si>
    <t>City of Bogalusa School Board**</t>
  </si>
  <si>
    <t>Recovery School District (RSD OPERATED)***</t>
  </si>
  <si>
    <t>**  Includes one-time Hurricane Related revenue</t>
  </si>
  <si>
    <t>*** Excludes one-time Hurricane Related revenue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</si>
</sst>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4">
    <font>
      <sz val="10"/>
      <name val="Arial"/>
      <family val="0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  <font>
      <sz val="20"/>
      <name val="Arial Narro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99" applyFont="1" applyFill="1" applyBorder="1" applyAlignment="1">
      <alignment horizontal="center"/>
      <protection/>
    </xf>
    <xf numFmtId="0" fontId="2" fillId="33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5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5" fillId="0" borderId="14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4" fillId="33" borderId="10" xfId="0" applyNumberFormat="1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3" fillId="0" borderId="18" xfId="100" applyFont="1" applyFill="1" applyBorder="1" applyAlignment="1">
      <alignment horizontal="right" wrapText="1"/>
      <protection/>
    </xf>
    <xf numFmtId="0" fontId="3" fillId="0" borderId="19" xfId="100" applyFont="1" applyFill="1" applyBorder="1" applyAlignment="1">
      <alignment horizontal="left" wrapText="1"/>
      <protection/>
    </xf>
    <xf numFmtId="0" fontId="2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3" fillId="0" borderId="21" xfId="100" applyFont="1" applyFill="1" applyBorder="1" applyAlignment="1">
      <alignment horizontal="right" wrapText="1"/>
      <protection/>
    </xf>
    <xf numFmtId="0" fontId="3" fillId="0" borderId="11" xfId="100" applyFont="1" applyFill="1" applyBorder="1" applyAlignment="1">
      <alignment horizontal="right" wrapText="1"/>
      <protection/>
    </xf>
    <xf numFmtId="0" fontId="2" fillId="0" borderId="22" xfId="0" applyFont="1" applyBorder="1" applyAlignment="1">
      <alignment/>
    </xf>
    <xf numFmtId="0" fontId="5" fillId="0" borderId="23" xfId="0" applyFont="1" applyBorder="1" applyAlignment="1">
      <alignment horizontal="left"/>
    </xf>
    <xf numFmtId="164" fontId="5" fillId="0" borderId="13" xfId="0" applyNumberFormat="1" applyFont="1" applyBorder="1" applyAlignment="1">
      <alignment/>
    </xf>
    <xf numFmtId="164" fontId="5" fillId="0" borderId="24" xfId="0" applyNumberFormat="1" applyFont="1" applyBorder="1" applyAlignment="1">
      <alignment/>
    </xf>
    <xf numFmtId="0" fontId="2" fillId="35" borderId="25" xfId="0" applyFont="1" applyFill="1" applyBorder="1" applyAlignment="1">
      <alignment/>
    </xf>
    <xf numFmtId="164" fontId="4" fillId="33" borderId="26" xfId="0" applyNumberFormat="1" applyFont="1" applyFill="1" applyBorder="1" applyAlignment="1">
      <alignment/>
    </xf>
    <xf numFmtId="0" fontId="2" fillId="35" borderId="27" xfId="0" applyFont="1" applyFill="1" applyBorder="1" applyAlignment="1">
      <alignment/>
    </xf>
    <xf numFmtId="164" fontId="5" fillId="0" borderId="11" xfId="0" applyNumberFormat="1" applyFont="1" applyBorder="1" applyAlignment="1">
      <alignment/>
    </xf>
    <xf numFmtId="164" fontId="5" fillId="0" borderId="28" xfId="0" applyNumberFormat="1" applyFont="1" applyBorder="1" applyAlignment="1">
      <alignment/>
    </xf>
    <xf numFmtId="164" fontId="4" fillId="33" borderId="13" xfId="0" applyNumberFormat="1" applyFont="1" applyFill="1" applyBorder="1" applyAlignment="1">
      <alignment/>
    </xf>
    <xf numFmtId="164" fontId="4" fillId="33" borderId="28" xfId="0" applyNumberFormat="1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1" xfId="100" applyNumberFormat="1" applyFont="1" applyFill="1" applyBorder="1" applyAlignment="1">
      <alignment horizontal="right" wrapText="1"/>
      <protection/>
    </xf>
    <xf numFmtId="164" fontId="3" fillId="36" borderId="11" xfId="100" applyNumberFormat="1" applyFont="1" applyFill="1" applyBorder="1" applyAlignment="1">
      <alignment horizontal="right" wrapText="1"/>
      <protection/>
    </xf>
    <xf numFmtId="0" fontId="3" fillId="0" borderId="21" xfId="100" applyFont="1" applyFill="1" applyBorder="1" applyAlignment="1">
      <alignment wrapText="1"/>
      <protection/>
    </xf>
    <xf numFmtId="164" fontId="3" fillId="0" borderId="21" xfId="100" applyNumberFormat="1" applyFont="1" applyFill="1" applyBorder="1" applyAlignment="1">
      <alignment horizontal="right" wrapText="1"/>
      <protection/>
    </xf>
    <xf numFmtId="164" fontId="3" fillId="36" borderId="21" xfId="100" applyNumberFormat="1" applyFont="1" applyFill="1" applyBorder="1" applyAlignment="1">
      <alignment horizontal="right" wrapText="1"/>
      <protection/>
    </xf>
    <xf numFmtId="0" fontId="6" fillId="0" borderId="0" xfId="0" applyFont="1" applyBorder="1" applyAlignment="1">
      <alignment horizontal="center" vertical="center"/>
    </xf>
    <xf numFmtId="164" fontId="3" fillId="0" borderId="13" xfId="100" applyNumberFormat="1" applyFont="1" applyFill="1" applyBorder="1" applyAlignment="1">
      <alignment horizontal="right" wrapText="1"/>
      <protection/>
    </xf>
    <xf numFmtId="0" fontId="3" fillId="0" borderId="11" xfId="100" applyFont="1" applyFill="1" applyBorder="1" applyAlignment="1">
      <alignment wrapText="1"/>
      <protection/>
    </xf>
    <xf numFmtId="3" fontId="2" fillId="34" borderId="11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3" fontId="5" fillId="34" borderId="18" xfId="0" applyNumberFormat="1" applyFont="1" applyFill="1" applyBorder="1" applyAlignment="1">
      <alignment/>
    </xf>
    <xf numFmtId="3" fontId="5" fillId="34" borderId="26" xfId="0" applyNumberFormat="1" applyFont="1" applyFill="1" applyBorder="1" applyAlignment="1">
      <alignment/>
    </xf>
    <xf numFmtId="3" fontId="3" fillId="34" borderId="13" xfId="101" applyNumberFormat="1" applyFont="1" applyFill="1" applyBorder="1" applyAlignment="1">
      <alignment horizontal="right" wrapText="1"/>
      <protection/>
    </xf>
    <xf numFmtId="3" fontId="3" fillId="34" borderId="11" xfId="101" applyNumberFormat="1" applyFont="1" applyFill="1" applyBorder="1" applyAlignment="1">
      <alignment horizontal="right" wrapText="1"/>
      <protection/>
    </xf>
    <xf numFmtId="3" fontId="3" fillId="34" borderId="21" xfId="101" applyNumberFormat="1" applyFont="1" applyFill="1" applyBorder="1" applyAlignment="1">
      <alignment horizontal="right" wrapText="1"/>
      <protection/>
    </xf>
    <xf numFmtId="0" fontId="3" fillId="0" borderId="13" xfId="100" applyFont="1" applyFill="1" applyBorder="1" applyAlignment="1">
      <alignment wrapText="1"/>
      <protection/>
    </xf>
    <xf numFmtId="164" fontId="3" fillId="36" borderId="13" xfId="100" applyNumberFormat="1" applyFont="1" applyFill="1" applyBorder="1" applyAlignment="1">
      <alignment horizontal="right" wrapText="1"/>
      <protection/>
    </xf>
    <xf numFmtId="0" fontId="3" fillId="0" borderId="11" xfId="100" applyFont="1" applyFill="1" applyBorder="1" applyAlignment="1">
      <alignment horizontal="left" wrapText="1"/>
      <protection/>
    </xf>
    <xf numFmtId="0" fontId="3" fillId="0" borderId="13" xfId="100" applyFont="1" applyFill="1" applyBorder="1" applyAlignment="1">
      <alignment horizontal="right" wrapText="1"/>
      <protection/>
    </xf>
    <xf numFmtId="164" fontId="4" fillId="33" borderId="12" xfId="0" applyNumberFormat="1" applyFont="1" applyFill="1" applyBorder="1" applyAlignment="1">
      <alignment/>
    </xf>
    <xf numFmtId="164" fontId="5" fillId="0" borderId="29" xfId="0" applyNumberFormat="1" applyFont="1" applyBorder="1" applyAlignment="1">
      <alignment/>
    </xf>
    <xf numFmtId="0" fontId="2" fillId="0" borderId="0" xfId="0" applyFont="1" applyAlignment="1">
      <alignment wrapText="1"/>
    </xf>
    <xf numFmtId="38" fontId="2" fillId="0" borderId="0" xfId="0" applyNumberFormat="1" applyFont="1" applyFill="1" applyAlignment="1">
      <alignment horizontal="left" vertical="top" wrapText="1"/>
    </xf>
    <xf numFmtId="38" fontId="2" fillId="0" borderId="0" xfId="86" applyNumberFormat="1" applyFont="1" applyFill="1" applyAlignment="1">
      <alignment horizontal="left" vertical="center" wrapText="1"/>
      <protection/>
    </xf>
    <xf numFmtId="38" fontId="2" fillId="0" borderId="0" xfId="86" applyNumberFormat="1" applyFont="1" applyFill="1" applyAlignment="1">
      <alignment horizontal="left" vertical="top" wrapText="1"/>
      <protection/>
    </xf>
    <xf numFmtId="0" fontId="6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6 2" xfId="64"/>
    <cellStyle name="Normal 17" xfId="65"/>
    <cellStyle name="Normal 18" xfId="66"/>
    <cellStyle name="Normal 19" xfId="67"/>
    <cellStyle name="Normal 2" xfId="68"/>
    <cellStyle name="Normal 20" xfId="69"/>
    <cellStyle name="Normal 21" xfId="70"/>
    <cellStyle name="Normal 22" xfId="71"/>
    <cellStyle name="Normal 23" xfId="72"/>
    <cellStyle name="Normal 24" xfId="73"/>
    <cellStyle name="Normal 25" xfId="74"/>
    <cellStyle name="Normal 26" xfId="75"/>
    <cellStyle name="Normal 27" xfId="76"/>
    <cellStyle name="Normal 28" xfId="77"/>
    <cellStyle name="Normal 29" xfId="78"/>
    <cellStyle name="Normal 3" xfId="79"/>
    <cellStyle name="Normal 30" xfId="80"/>
    <cellStyle name="Normal 31" xfId="81"/>
    <cellStyle name="Normal 32" xfId="82"/>
    <cellStyle name="Normal 33" xfId="83"/>
    <cellStyle name="Normal 34" xfId="84"/>
    <cellStyle name="Normal 35" xfId="85"/>
    <cellStyle name="Normal 38" xfId="86"/>
    <cellStyle name="Normal 39" xfId="87"/>
    <cellStyle name="Normal 4" xfId="88"/>
    <cellStyle name="Normal 4 2" xfId="89"/>
    <cellStyle name="Normal 4 3" xfId="90"/>
    <cellStyle name="Normal 4 4" xfId="91"/>
    <cellStyle name="Normal 4 5" xfId="92"/>
    <cellStyle name="Normal 4 6" xfId="93"/>
    <cellStyle name="Normal 5" xfId="94"/>
    <cellStyle name="Normal 6" xfId="95"/>
    <cellStyle name="Normal 7" xfId="96"/>
    <cellStyle name="Normal 8" xfId="97"/>
    <cellStyle name="Normal 9" xfId="98"/>
    <cellStyle name="Normal_800" xfId="99"/>
    <cellStyle name="Normal_Sheet1" xfId="100"/>
    <cellStyle name="Normal_Sheet1_Other Objects - 800" xfId="101"/>
    <cellStyle name="Note" xfId="102"/>
    <cellStyle name="Output" xfId="103"/>
    <cellStyle name="Percent" xfId="104"/>
    <cellStyle name="Title" xfId="105"/>
    <cellStyle name="Total" xfId="106"/>
    <cellStyle name="Warning 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5"/>
  <sheetViews>
    <sheetView tabSelected="1" view="pageBreakPreview" zoomScale="6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140625" defaultRowHeight="12.75"/>
  <cols>
    <col min="1" max="1" width="8.7109375" style="1" customWidth="1"/>
    <col min="2" max="2" width="44.7109375" style="1" customWidth="1"/>
    <col min="3" max="3" width="14.8515625" style="1" customWidth="1"/>
    <col min="4" max="4" width="17.28125" style="1" customWidth="1"/>
    <col min="5" max="5" width="10.8515625" style="1" customWidth="1"/>
    <col min="6" max="6" width="19.00390625" style="1" customWidth="1"/>
    <col min="7" max="7" width="10.7109375" style="1" customWidth="1"/>
    <col min="8" max="8" width="18.140625" style="1" customWidth="1"/>
    <col min="9" max="9" width="10.8515625" style="1" customWidth="1"/>
    <col min="10" max="10" width="16.7109375" style="1" customWidth="1"/>
    <col min="11" max="11" width="10.8515625" style="1" customWidth="1"/>
    <col min="12" max="12" width="20.28125" style="1" customWidth="1"/>
    <col min="13" max="13" width="10.57421875" style="1" customWidth="1"/>
    <col min="14" max="14" width="19.421875" style="1" customWidth="1"/>
    <col min="15" max="16384" width="9.140625" style="1" customWidth="1"/>
  </cols>
  <sheetData>
    <row r="1" spans="1:14" s="33" customFormat="1" ht="63" customHeight="1">
      <c r="A1" s="60" t="s">
        <v>121</v>
      </c>
      <c r="B1" s="60"/>
      <c r="C1" s="40"/>
      <c r="D1" s="67" t="s">
        <v>95</v>
      </c>
      <c r="E1" s="60"/>
      <c r="F1" s="60"/>
      <c r="G1" s="60"/>
      <c r="H1" s="67" t="s">
        <v>95</v>
      </c>
      <c r="I1" s="67"/>
      <c r="J1" s="67"/>
      <c r="K1" s="67"/>
      <c r="L1" s="67" t="s">
        <v>95</v>
      </c>
      <c r="M1" s="67"/>
      <c r="N1" s="67"/>
    </row>
    <row r="2" spans="1:13" ht="29.25" customHeight="1">
      <c r="A2" s="61"/>
      <c r="B2" s="61"/>
      <c r="C2" s="65" t="s">
        <v>109</v>
      </c>
      <c r="D2" s="7" t="s">
        <v>4</v>
      </c>
      <c r="E2" s="4"/>
      <c r="F2" s="7" t="s">
        <v>6</v>
      </c>
      <c r="G2" s="6"/>
      <c r="H2" s="7" t="s">
        <v>10</v>
      </c>
      <c r="I2" s="4"/>
      <c r="J2" s="7" t="s">
        <v>11</v>
      </c>
      <c r="K2" s="6"/>
      <c r="L2" s="63" t="s">
        <v>7</v>
      </c>
      <c r="M2" s="6"/>
    </row>
    <row r="3" spans="1:13" ht="27" customHeight="1">
      <c r="A3" s="2" t="s">
        <v>0</v>
      </c>
      <c r="B3" s="2" t="s">
        <v>1</v>
      </c>
      <c r="C3" s="66"/>
      <c r="D3" s="3" t="s">
        <v>3</v>
      </c>
      <c r="E3" s="5" t="s">
        <v>2</v>
      </c>
      <c r="F3" s="3" t="s">
        <v>5</v>
      </c>
      <c r="G3" s="5" t="s">
        <v>2</v>
      </c>
      <c r="H3" s="3" t="s">
        <v>8</v>
      </c>
      <c r="I3" s="5" t="s">
        <v>2</v>
      </c>
      <c r="J3" s="3" t="s">
        <v>9</v>
      </c>
      <c r="K3" s="5" t="s">
        <v>2</v>
      </c>
      <c r="L3" s="64"/>
      <c r="M3" s="5" t="s">
        <v>2</v>
      </c>
    </row>
    <row r="4" spans="1:13" ht="12.75">
      <c r="A4" s="50">
        <v>1</v>
      </c>
      <c r="B4" s="37" t="s">
        <v>12</v>
      </c>
      <c r="C4" s="47">
        <v>9370</v>
      </c>
      <c r="D4" s="41">
        <v>680000</v>
      </c>
      <c r="E4" s="41">
        <f>D4/$C4</f>
        <v>72.57203842049093</v>
      </c>
      <c r="F4" s="41">
        <v>0</v>
      </c>
      <c r="G4" s="41">
        <f>F4/$C4</f>
        <v>0</v>
      </c>
      <c r="H4" s="41">
        <v>4789091</v>
      </c>
      <c r="I4" s="41">
        <f>H4/$C4</f>
        <v>511.1089647812166</v>
      </c>
      <c r="J4" s="41">
        <v>396672</v>
      </c>
      <c r="K4" s="41">
        <f>J4/$C4</f>
        <v>42.33425827107791</v>
      </c>
      <c r="L4" s="51">
        <f>D4+F4+H4+J4</f>
        <v>5865763</v>
      </c>
      <c r="M4" s="41">
        <f>L4/$C4</f>
        <v>626.0152614727855</v>
      </c>
    </row>
    <row r="5" spans="1:13" ht="12.75">
      <c r="A5" s="19">
        <v>2</v>
      </c>
      <c r="B5" s="37" t="s">
        <v>125</v>
      </c>
      <c r="C5" s="49">
        <v>4196</v>
      </c>
      <c r="D5" s="38">
        <v>1364000</v>
      </c>
      <c r="E5" s="38">
        <f aca="true" t="shared" si="0" ref="E5:E70">D5/$C5</f>
        <v>325.07149666348903</v>
      </c>
      <c r="F5" s="38">
        <v>0</v>
      </c>
      <c r="G5" s="38">
        <f aca="true" t="shared" si="1" ref="G5:G70">F5/$C5</f>
        <v>0</v>
      </c>
      <c r="H5" s="38">
        <v>2988510</v>
      </c>
      <c r="I5" s="38">
        <f aca="true" t="shared" si="2" ref="I5:I70">H5/$C5</f>
        <v>712.2283126787416</v>
      </c>
      <c r="J5" s="38">
        <v>106546</v>
      </c>
      <c r="K5" s="38">
        <f aca="true" t="shared" si="3" ref="K5:K70">J5/$C5</f>
        <v>25.392278360343184</v>
      </c>
      <c r="L5" s="39">
        <f aca="true" t="shared" si="4" ref="L5:L68">D5+F5+H5+J5</f>
        <v>4459056</v>
      </c>
      <c r="M5" s="38">
        <f aca="true" t="shared" si="5" ref="M5:M70">L5/$C5</f>
        <v>1062.6920877025739</v>
      </c>
    </row>
    <row r="6" spans="1:13" ht="12.75">
      <c r="A6" s="19">
        <v>3</v>
      </c>
      <c r="B6" s="37" t="s">
        <v>13</v>
      </c>
      <c r="C6" s="49">
        <v>19137</v>
      </c>
      <c r="D6" s="38">
        <v>5635000</v>
      </c>
      <c r="E6" s="38">
        <f t="shared" si="0"/>
        <v>294.45576631655956</v>
      </c>
      <c r="F6" s="38">
        <v>7197336</v>
      </c>
      <c r="G6" s="38">
        <f t="shared" si="1"/>
        <v>376.09531274494435</v>
      </c>
      <c r="H6" s="38">
        <v>12464535</v>
      </c>
      <c r="I6" s="38">
        <f t="shared" si="2"/>
        <v>651.3317134347076</v>
      </c>
      <c r="J6" s="38">
        <v>588015</v>
      </c>
      <c r="K6" s="38">
        <f t="shared" si="3"/>
        <v>30.726602915817526</v>
      </c>
      <c r="L6" s="39">
        <f t="shared" si="4"/>
        <v>25884886</v>
      </c>
      <c r="M6" s="38">
        <f t="shared" si="5"/>
        <v>1352.609395412029</v>
      </c>
    </row>
    <row r="7" spans="1:13" ht="12.75">
      <c r="A7" s="19">
        <v>4</v>
      </c>
      <c r="B7" s="37" t="s">
        <v>14</v>
      </c>
      <c r="C7" s="49">
        <v>4006</v>
      </c>
      <c r="D7" s="38">
        <v>605000</v>
      </c>
      <c r="E7" s="38">
        <f t="shared" si="0"/>
        <v>151.02346480279581</v>
      </c>
      <c r="F7" s="38">
        <v>0</v>
      </c>
      <c r="G7" s="38">
        <f t="shared" si="1"/>
        <v>0</v>
      </c>
      <c r="H7" s="38">
        <v>465554</v>
      </c>
      <c r="I7" s="38">
        <f t="shared" si="2"/>
        <v>116.21417873190215</v>
      </c>
      <c r="J7" s="38">
        <v>301450</v>
      </c>
      <c r="K7" s="38">
        <f t="shared" si="3"/>
        <v>75.24962556165751</v>
      </c>
      <c r="L7" s="39">
        <f t="shared" si="4"/>
        <v>1372004</v>
      </c>
      <c r="M7" s="38">
        <f t="shared" si="5"/>
        <v>342.4872690963555</v>
      </c>
    </row>
    <row r="8" spans="1:13" ht="12.75">
      <c r="A8" s="20">
        <v>5</v>
      </c>
      <c r="B8" s="52" t="s">
        <v>15</v>
      </c>
      <c r="C8" s="43">
        <v>6204</v>
      </c>
      <c r="D8" s="35">
        <v>205775</v>
      </c>
      <c r="E8" s="35">
        <f t="shared" si="0"/>
        <v>33.16811734364926</v>
      </c>
      <c r="F8" s="35">
        <v>0</v>
      </c>
      <c r="G8" s="35">
        <f t="shared" si="1"/>
        <v>0</v>
      </c>
      <c r="H8" s="35">
        <v>14005025</v>
      </c>
      <c r="I8" s="35">
        <f t="shared" si="2"/>
        <v>2257.4186009026434</v>
      </c>
      <c r="J8" s="35">
        <v>631972</v>
      </c>
      <c r="K8" s="35">
        <f t="shared" si="3"/>
        <v>101.86524822695036</v>
      </c>
      <c r="L8" s="36">
        <f t="shared" si="4"/>
        <v>14842772</v>
      </c>
      <c r="M8" s="35">
        <f t="shared" si="5"/>
        <v>2392.451966473243</v>
      </c>
    </row>
    <row r="9" spans="1:13" ht="12.75">
      <c r="A9" s="50">
        <v>6</v>
      </c>
      <c r="B9" s="50" t="s">
        <v>16</v>
      </c>
      <c r="C9" s="47">
        <v>6001</v>
      </c>
      <c r="D9" s="41">
        <v>1040000</v>
      </c>
      <c r="E9" s="41">
        <f t="shared" si="0"/>
        <v>173.3044492584569</v>
      </c>
      <c r="F9" s="41">
        <v>0</v>
      </c>
      <c r="G9" s="41">
        <f t="shared" si="1"/>
        <v>0</v>
      </c>
      <c r="H9" s="41">
        <v>411609</v>
      </c>
      <c r="I9" s="41">
        <f t="shared" si="2"/>
        <v>68.59006832194635</v>
      </c>
      <c r="J9" s="41">
        <v>230225</v>
      </c>
      <c r="K9" s="41">
        <f t="shared" si="3"/>
        <v>38.36443926012331</v>
      </c>
      <c r="L9" s="51">
        <f t="shared" si="4"/>
        <v>1681834</v>
      </c>
      <c r="M9" s="41">
        <f t="shared" si="5"/>
        <v>280.2589568405266</v>
      </c>
    </row>
    <row r="10" spans="1:13" ht="12.75">
      <c r="A10" s="19">
        <v>7</v>
      </c>
      <c r="B10" s="37" t="s">
        <v>17</v>
      </c>
      <c r="C10" s="49">
        <v>2207</v>
      </c>
      <c r="D10" s="38">
        <v>954618</v>
      </c>
      <c r="E10" s="38">
        <f t="shared" si="0"/>
        <v>432.5410058903489</v>
      </c>
      <c r="F10" s="38">
        <v>0</v>
      </c>
      <c r="G10" s="38">
        <f t="shared" si="1"/>
        <v>0</v>
      </c>
      <c r="H10" s="38">
        <v>1250685</v>
      </c>
      <c r="I10" s="38">
        <f t="shared" si="2"/>
        <v>566.6900770276393</v>
      </c>
      <c r="J10" s="38">
        <v>162633</v>
      </c>
      <c r="K10" s="38">
        <f t="shared" si="3"/>
        <v>73.68962392387857</v>
      </c>
      <c r="L10" s="39">
        <f t="shared" si="4"/>
        <v>2367936</v>
      </c>
      <c r="M10" s="38">
        <f t="shared" si="5"/>
        <v>1072.9207068418668</v>
      </c>
    </row>
    <row r="11" spans="1:13" ht="12.75">
      <c r="A11" s="19">
        <v>8</v>
      </c>
      <c r="B11" s="37" t="s">
        <v>18</v>
      </c>
      <c r="C11" s="49">
        <v>19776</v>
      </c>
      <c r="D11" s="38">
        <v>8129214</v>
      </c>
      <c r="E11" s="38">
        <f t="shared" si="0"/>
        <v>411.06462378640776</v>
      </c>
      <c r="F11" s="38">
        <v>0</v>
      </c>
      <c r="G11" s="38">
        <f t="shared" si="1"/>
        <v>0</v>
      </c>
      <c r="H11" s="38">
        <v>73184257</v>
      </c>
      <c r="I11" s="38">
        <f t="shared" si="2"/>
        <v>3700.6602447411005</v>
      </c>
      <c r="J11" s="38">
        <v>343979</v>
      </c>
      <c r="K11" s="38">
        <f t="shared" si="3"/>
        <v>17.39376011326861</v>
      </c>
      <c r="L11" s="39">
        <f t="shared" si="4"/>
        <v>81657450</v>
      </c>
      <c r="M11" s="38">
        <f t="shared" si="5"/>
        <v>4129.1186286407765</v>
      </c>
    </row>
    <row r="12" spans="1:13" ht="12.75">
      <c r="A12" s="19">
        <v>9</v>
      </c>
      <c r="B12" s="37" t="s">
        <v>19</v>
      </c>
      <c r="C12" s="49">
        <v>42610</v>
      </c>
      <c r="D12" s="38">
        <v>5022790</v>
      </c>
      <c r="E12" s="38">
        <f t="shared" si="0"/>
        <v>117.87819760619573</v>
      </c>
      <c r="F12" s="38">
        <v>0</v>
      </c>
      <c r="G12" s="38">
        <f t="shared" si="1"/>
        <v>0</v>
      </c>
      <c r="H12" s="38">
        <v>22494861</v>
      </c>
      <c r="I12" s="38">
        <f t="shared" si="2"/>
        <v>527.9244543534381</v>
      </c>
      <c r="J12" s="38">
        <v>2381043</v>
      </c>
      <c r="K12" s="38">
        <f t="shared" si="3"/>
        <v>55.87991081905656</v>
      </c>
      <c r="L12" s="39">
        <f t="shared" si="4"/>
        <v>29898694</v>
      </c>
      <c r="M12" s="38">
        <f t="shared" si="5"/>
        <v>701.6825627786905</v>
      </c>
    </row>
    <row r="13" spans="1:13" ht="12.75">
      <c r="A13" s="20">
        <v>10</v>
      </c>
      <c r="B13" s="52" t="s">
        <v>126</v>
      </c>
      <c r="C13" s="43">
        <v>32685</v>
      </c>
      <c r="D13" s="35">
        <v>17548753</v>
      </c>
      <c r="E13" s="35">
        <f t="shared" si="0"/>
        <v>536.905400030595</v>
      </c>
      <c r="F13" s="35">
        <v>30198791</v>
      </c>
      <c r="G13" s="35">
        <f t="shared" si="1"/>
        <v>923.9342511855591</v>
      </c>
      <c r="H13" s="35">
        <v>6815803</v>
      </c>
      <c r="I13" s="35">
        <f t="shared" si="2"/>
        <v>208.52999847024628</v>
      </c>
      <c r="J13" s="35">
        <v>901855</v>
      </c>
      <c r="K13" s="35">
        <f t="shared" si="3"/>
        <v>27.592320636377544</v>
      </c>
      <c r="L13" s="36">
        <f t="shared" si="4"/>
        <v>55465202</v>
      </c>
      <c r="M13" s="35">
        <f t="shared" si="5"/>
        <v>1696.9619703227781</v>
      </c>
    </row>
    <row r="14" spans="1:13" ht="12.75">
      <c r="A14" s="50">
        <v>11</v>
      </c>
      <c r="B14" s="37" t="s">
        <v>20</v>
      </c>
      <c r="C14" s="47">
        <v>1715</v>
      </c>
      <c r="D14" s="41">
        <v>207727</v>
      </c>
      <c r="E14" s="41">
        <f t="shared" si="0"/>
        <v>121.12361516034986</v>
      </c>
      <c r="F14" s="41">
        <v>0</v>
      </c>
      <c r="G14" s="41">
        <f t="shared" si="1"/>
        <v>0</v>
      </c>
      <c r="H14" s="41">
        <v>0</v>
      </c>
      <c r="I14" s="41">
        <f t="shared" si="2"/>
        <v>0</v>
      </c>
      <c r="J14" s="41">
        <v>102715</v>
      </c>
      <c r="K14" s="41">
        <f t="shared" si="3"/>
        <v>59.89212827988338</v>
      </c>
      <c r="L14" s="51">
        <f t="shared" si="4"/>
        <v>310442</v>
      </c>
      <c r="M14" s="41">
        <f t="shared" si="5"/>
        <v>181.01574344023322</v>
      </c>
    </row>
    <row r="15" spans="1:13" ht="12.75">
      <c r="A15" s="19">
        <v>12</v>
      </c>
      <c r="B15" s="37" t="s">
        <v>127</v>
      </c>
      <c r="C15" s="49">
        <v>1311</v>
      </c>
      <c r="D15" s="38">
        <v>1055000</v>
      </c>
      <c r="E15" s="38">
        <f t="shared" si="0"/>
        <v>804.7292143401983</v>
      </c>
      <c r="F15" s="38">
        <v>0</v>
      </c>
      <c r="G15" s="38">
        <f t="shared" si="1"/>
        <v>0</v>
      </c>
      <c r="H15" s="38">
        <v>26822512</v>
      </c>
      <c r="I15" s="38">
        <f t="shared" si="2"/>
        <v>20459.58199847445</v>
      </c>
      <c r="J15" s="38">
        <v>47268</v>
      </c>
      <c r="K15" s="38">
        <f t="shared" si="3"/>
        <v>36.05491990846682</v>
      </c>
      <c r="L15" s="39">
        <f t="shared" si="4"/>
        <v>27924780</v>
      </c>
      <c r="M15" s="38">
        <f t="shared" si="5"/>
        <v>21300.366132723113</v>
      </c>
    </row>
    <row r="16" spans="1:13" ht="12.75">
      <c r="A16" s="19">
        <v>13</v>
      </c>
      <c r="B16" s="37" t="s">
        <v>21</v>
      </c>
      <c r="C16" s="49">
        <v>1674</v>
      </c>
      <c r="D16" s="38">
        <v>109182</v>
      </c>
      <c r="E16" s="38">
        <f t="shared" si="0"/>
        <v>65.22222222222223</v>
      </c>
      <c r="F16" s="38">
        <v>600</v>
      </c>
      <c r="G16" s="38">
        <f t="shared" si="1"/>
        <v>0.35842293906810035</v>
      </c>
      <c r="H16" s="38">
        <v>154505</v>
      </c>
      <c r="I16" s="38">
        <f t="shared" si="2"/>
        <v>92.29689366786141</v>
      </c>
      <c r="J16" s="38">
        <v>167225</v>
      </c>
      <c r="K16" s="38">
        <f t="shared" si="3"/>
        <v>99.89545997610514</v>
      </c>
      <c r="L16" s="39">
        <f t="shared" si="4"/>
        <v>431512</v>
      </c>
      <c r="M16" s="38">
        <f t="shared" si="5"/>
        <v>257.77299880525686</v>
      </c>
    </row>
    <row r="17" spans="1:13" ht="12.75">
      <c r="A17" s="19">
        <v>14</v>
      </c>
      <c r="B17" s="37" t="s">
        <v>22</v>
      </c>
      <c r="C17" s="49">
        <v>2349</v>
      </c>
      <c r="D17" s="38">
        <v>845430</v>
      </c>
      <c r="E17" s="38">
        <f t="shared" si="0"/>
        <v>359.9106002554278</v>
      </c>
      <c r="F17" s="38">
        <v>0</v>
      </c>
      <c r="G17" s="38">
        <f t="shared" si="1"/>
        <v>0</v>
      </c>
      <c r="H17" s="38">
        <v>2336079</v>
      </c>
      <c r="I17" s="38">
        <f t="shared" si="2"/>
        <v>994.4993614303959</v>
      </c>
      <c r="J17" s="38">
        <v>118212</v>
      </c>
      <c r="K17" s="38">
        <f t="shared" si="3"/>
        <v>50.324393358876115</v>
      </c>
      <c r="L17" s="39">
        <f t="shared" si="4"/>
        <v>3299721</v>
      </c>
      <c r="M17" s="38">
        <f t="shared" si="5"/>
        <v>1404.7343550447</v>
      </c>
    </row>
    <row r="18" spans="1:13" ht="12.75">
      <c r="A18" s="20">
        <v>15</v>
      </c>
      <c r="B18" s="52" t="s">
        <v>23</v>
      </c>
      <c r="C18" s="43">
        <v>3906</v>
      </c>
      <c r="D18" s="35">
        <v>422273</v>
      </c>
      <c r="E18" s="35">
        <f t="shared" si="0"/>
        <v>108.10880696364568</v>
      </c>
      <c r="F18" s="35">
        <v>0</v>
      </c>
      <c r="G18" s="35">
        <f t="shared" si="1"/>
        <v>0</v>
      </c>
      <c r="H18" s="35">
        <v>8017312</v>
      </c>
      <c r="I18" s="35">
        <f t="shared" si="2"/>
        <v>2052.5632360471072</v>
      </c>
      <c r="J18" s="35">
        <v>158340</v>
      </c>
      <c r="K18" s="35">
        <f t="shared" si="3"/>
        <v>40.53763440860215</v>
      </c>
      <c r="L18" s="36">
        <f t="shared" si="4"/>
        <v>8597925</v>
      </c>
      <c r="M18" s="35">
        <f t="shared" si="5"/>
        <v>2201.2096774193546</v>
      </c>
    </row>
    <row r="19" spans="1:13" ht="12.75">
      <c r="A19" s="50">
        <v>16</v>
      </c>
      <c r="B19" s="50" t="s">
        <v>24</v>
      </c>
      <c r="C19" s="47">
        <v>4841</v>
      </c>
      <c r="D19" s="41">
        <v>3466000</v>
      </c>
      <c r="E19" s="41">
        <f t="shared" si="0"/>
        <v>715.9677752530469</v>
      </c>
      <c r="F19" s="41">
        <v>0</v>
      </c>
      <c r="G19" s="41">
        <f t="shared" si="1"/>
        <v>0</v>
      </c>
      <c r="H19" s="41">
        <v>6078426</v>
      </c>
      <c r="I19" s="41">
        <f t="shared" si="2"/>
        <v>1255.613716174344</v>
      </c>
      <c r="J19" s="41">
        <v>229713</v>
      </c>
      <c r="K19" s="41">
        <f t="shared" si="3"/>
        <v>47.45155959512498</v>
      </c>
      <c r="L19" s="51">
        <f t="shared" si="4"/>
        <v>9774139</v>
      </c>
      <c r="M19" s="41">
        <f t="shared" si="5"/>
        <v>2019.033051022516</v>
      </c>
    </row>
    <row r="20" spans="1:13" ht="12.75">
      <c r="A20" s="19">
        <v>17</v>
      </c>
      <c r="B20" s="37" t="s">
        <v>128</v>
      </c>
      <c r="C20" s="49">
        <v>43925</v>
      </c>
      <c r="D20" s="38">
        <v>163636</v>
      </c>
      <c r="E20" s="38">
        <f t="shared" si="0"/>
        <v>3.725350028457598</v>
      </c>
      <c r="F20" s="38">
        <v>0</v>
      </c>
      <c r="G20" s="38">
        <f t="shared" si="1"/>
        <v>0</v>
      </c>
      <c r="H20" s="38">
        <f>34630568-6855629</f>
        <v>27774939</v>
      </c>
      <c r="I20" s="38">
        <f t="shared" si="2"/>
        <v>632.3264428002277</v>
      </c>
      <c r="J20" s="38">
        <v>5268618</v>
      </c>
      <c r="K20" s="38">
        <f t="shared" si="3"/>
        <v>119.94577120091064</v>
      </c>
      <c r="L20" s="39">
        <f t="shared" si="4"/>
        <v>33207193</v>
      </c>
      <c r="M20" s="38">
        <f t="shared" si="5"/>
        <v>755.9975640295959</v>
      </c>
    </row>
    <row r="21" spans="1:13" ht="12.75">
      <c r="A21" s="19">
        <v>18</v>
      </c>
      <c r="B21" s="37" t="s">
        <v>25</v>
      </c>
      <c r="C21" s="49">
        <v>1410</v>
      </c>
      <c r="D21" s="38">
        <v>149994</v>
      </c>
      <c r="E21" s="38">
        <f t="shared" si="0"/>
        <v>106.37872340425533</v>
      </c>
      <c r="F21" s="38">
        <v>0</v>
      </c>
      <c r="G21" s="38">
        <f t="shared" si="1"/>
        <v>0</v>
      </c>
      <c r="H21" s="38">
        <v>2922167</v>
      </c>
      <c r="I21" s="38">
        <f t="shared" si="2"/>
        <v>2072.458865248227</v>
      </c>
      <c r="J21" s="38">
        <v>172472</v>
      </c>
      <c r="K21" s="38">
        <f t="shared" si="3"/>
        <v>122.32056737588653</v>
      </c>
      <c r="L21" s="39">
        <f t="shared" si="4"/>
        <v>3244633</v>
      </c>
      <c r="M21" s="38">
        <f t="shared" si="5"/>
        <v>2301.158156028369</v>
      </c>
    </row>
    <row r="22" spans="1:13" ht="12.75">
      <c r="A22" s="19">
        <v>19</v>
      </c>
      <c r="B22" s="37" t="s">
        <v>26</v>
      </c>
      <c r="C22" s="49">
        <v>2228</v>
      </c>
      <c r="D22" s="38">
        <v>0</v>
      </c>
      <c r="E22" s="38">
        <f t="shared" si="0"/>
        <v>0</v>
      </c>
      <c r="F22" s="38">
        <v>0</v>
      </c>
      <c r="G22" s="38">
        <f t="shared" si="1"/>
        <v>0</v>
      </c>
      <c r="H22" s="38">
        <v>3838822</v>
      </c>
      <c r="I22" s="38">
        <f t="shared" si="2"/>
        <v>1722.9901256732496</v>
      </c>
      <c r="J22" s="38">
        <v>145585</v>
      </c>
      <c r="K22" s="38">
        <f t="shared" si="3"/>
        <v>65.34335727109516</v>
      </c>
      <c r="L22" s="39">
        <f t="shared" si="4"/>
        <v>3984407</v>
      </c>
      <c r="M22" s="38">
        <f t="shared" si="5"/>
        <v>1788.3334829443447</v>
      </c>
    </row>
    <row r="23" spans="1:13" ht="12.75">
      <c r="A23" s="20">
        <v>20</v>
      </c>
      <c r="B23" s="52" t="s">
        <v>27</v>
      </c>
      <c r="C23" s="43">
        <v>5997</v>
      </c>
      <c r="D23" s="35">
        <v>521182</v>
      </c>
      <c r="E23" s="35">
        <f t="shared" si="0"/>
        <v>86.90712022678005</v>
      </c>
      <c r="F23" s="35">
        <v>0</v>
      </c>
      <c r="G23" s="35">
        <f t="shared" si="1"/>
        <v>0</v>
      </c>
      <c r="H23" s="35">
        <v>2008489</v>
      </c>
      <c r="I23" s="35">
        <f t="shared" si="2"/>
        <v>334.9156244789061</v>
      </c>
      <c r="J23" s="35">
        <v>378990</v>
      </c>
      <c r="K23" s="35">
        <f t="shared" si="3"/>
        <v>63.19659829914958</v>
      </c>
      <c r="L23" s="36">
        <f t="shared" si="4"/>
        <v>2908661</v>
      </c>
      <c r="M23" s="35">
        <f t="shared" si="5"/>
        <v>485.0193430048358</v>
      </c>
    </row>
    <row r="24" spans="1:13" ht="12.75">
      <c r="A24" s="50">
        <v>21</v>
      </c>
      <c r="B24" s="37" t="s">
        <v>28</v>
      </c>
      <c r="C24" s="47">
        <v>3313</v>
      </c>
      <c r="D24" s="41">
        <v>1252947</v>
      </c>
      <c r="E24" s="41">
        <f t="shared" si="0"/>
        <v>378.1910654995472</v>
      </c>
      <c r="F24" s="41">
        <v>0</v>
      </c>
      <c r="G24" s="41">
        <f t="shared" si="1"/>
        <v>0</v>
      </c>
      <c r="H24" s="41">
        <v>1746709</v>
      </c>
      <c r="I24" s="41">
        <f t="shared" si="2"/>
        <v>527.2287956534863</v>
      </c>
      <c r="J24" s="41">
        <v>408847</v>
      </c>
      <c r="K24" s="41">
        <f t="shared" si="3"/>
        <v>123.40688198007848</v>
      </c>
      <c r="L24" s="51">
        <f t="shared" si="4"/>
        <v>3408503</v>
      </c>
      <c r="M24" s="41">
        <f t="shared" si="5"/>
        <v>1028.826743133112</v>
      </c>
    </row>
    <row r="25" spans="1:13" ht="12.75">
      <c r="A25" s="19">
        <v>22</v>
      </c>
      <c r="B25" s="37" t="s">
        <v>29</v>
      </c>
      <c r="C25" s="49">
        <v>3457</v>
      </c>
      <c r="D25" s="38">
        <v>0</v>
      </c>
      <c r="E25" s="38">
        <f t="shared" si="0"/>
        <v>0</v>
      </c>
      <c r="F25" s="38">
        <v>775955</v>
      </c>
      <c r="G25" s="38">
        <f t="shared" si="1"/>
        <v>224.45906855655193</v>
      </c>
      <c r="H25" s="38">
        <v>2395144</v>
      </c>
      <c r="I25" s="38">
        <f t="shared" si="2"/>
        <v>692.8388776395719</v>
      </c>
      <c r="J25" s="38">
        <v>162537</v>
      </c>
      <c r="K25" s="38">
        <f t="shared" si="3"/>
        <v>47.01677755279144</v>
      </c>
      <c r="L25" s="39">
        <f t="shared" si="4"/>
        <v>3333636</v>
      </c>
      <c r="M25" s="38">
        <f t="shared" si="5"/>
        <v>964.3147237489153</v>
      </c>
    </row>
    <row r="26" spans="1:13" ht="12.75">
      <c r="A26" s="19">
        <v>23</v>
      </c>
      <c r="B26" s="37" t="s">
        <v>30</v>
      </c>
      <c r="C26" s="49">
        <v>13797</v>
      </c>
      <c r="D26" s="38">
        <v>3975000</v>
      </c>
      <c r="E26" s="38">
        <f t="shared" si="0"/>
        <v>288.10611002391823</v>
      </c>
      <c r="F26" s="38">
        <v>0</v>
      </c>
      <c r="G26" s="38">
        <f t="shared" si="1"/>
        <v>0</v>
      </c>
      <c r="H26" s="38">
        <v>0</v>
      </c>
      <c r="I26" s="38">
        <f t="shared" si="2"/>
        <v>0</v>
      </c>
      <c r="J26" s="38">
        <v>390930</v>
      </c>
      <c r="K26" s="38">
        <f t="shared" si="3"/>
        <v>28.33442052620135</v>
      </c>
      <c r="L26" s="39">
        <f t="shared" si="4"/>
        <v>4365930</v>
      </c>
      <c r="M26" s="38">
        <f t="shared" si="5"/>
        <v>316.4405305501196</v>
      </c>
    </row>
    <row r="27" spans="1:13" ht="12.75">
      <c r="A27" s="19">
        <v>24</v>
      </c>
      <c r="B27" s="37" t="s">
        <v>31</v>
      </c>
      <c r="C27" s="49">
        <v>4265</v>
      </c>
      <c r="D27" s="38">
        <v>4565000</v>
      </c>
      <c r="E27" s="38">
        <f t="shared" si="0"/>
        <v>1070.339976553341</v>
      </c>
      <c r="F27" s="38">
        <v>0</v>
      </c>
      <c r="G27" s="38">
        <f t="shared" si="1"/>
        <v>0</v>
      </c>
      <c r="H27" s="38">
        <v>15786392</v>
      </c>
      <c r="I27" s="38">
        <f t="shared" si="2"/>
        <v>3701.3814771395078</v>
      </c>
      <c r="J27" s="38">
        <v>334229</v>
      </c>
      <c r="K27" s="38">
        <f t="shared" si="3"/>
        <v>78.36553341148887</v>
      </c>
      <c r="L27" s="39">
        <f t="shared" si="4"/>
        <v>20685621</v>
      </c>
      <c r="M27" s="38">
        <f t="shared" si="5"/>
        <v>4850.086987104338</v>
      </c>
    </row>
    <row r="28" spans="1:13" ht="12.75">
      <c r="A28" s="20">
        <v>25</v>
      </c>
      <c r="B28" s="52" t="s">
        <v>32</v>
      </c>
      <c r="C28" s="43">
        <v>2242</v>
      </c>
      <c r="D28" s="35">
        <v>442740</v>
      </c>
      <c r="E28" s="35">
        <f t="shared" si="0"/>
        <v>197.47546833184657</v>
      </c>
      <c r="F28" s="35">
        <v>0</v>
      </c>
      <c r="G28" s="35">
        <f t="shared" si="1"/>
        <v>0</v>
      </c>
      <c r="H28" s="35">
        <v>666991</v>
      </c>
      <c r="I28" s="35">
        <f t="shared" si="2"/>
        <v>297.49821587867973</v>
      </c>
      <c r="J28" s="35">
        <v>77379</v>
      </c>
      <c r="K28" s="35">
        <f t="shared" si="3"/>
        <v>34.513380909901876</v>
      </c>
      <c r="L28" s="36">
        <f t="shared" si="4"/>
        <v>1187110</v>
      </c>
      <c r="M28" s="35">
        <f t="shared" si="5"/>
        <v>529.4870651204282</v>
      </c>
    </row>
    <row r="29" spans="1:13" ht="12.75">
      <c r="A29" s="50">
        <v>26</v>
      </c>
      <c r="B29" s="50" t="s">
        <v>129</v>
      </c>
      <c r="C29" s="47">
        <v>43722</v>
      </c>
      <c r="D29" s="41">
        <v>11120621</v>
      </c>
      <c r="E29" s="41">
        <f t="shared" si="0"/>
        <v>254.34840583687847</v>
      </c>
      <c r="F29" s="41">
        <v>0</v>
      </c>
      <c r="G29" s="41">
        <f t="shared" si="1"/>
        <v>0</v>
      </c>
      <c r="H29" s="41">
        <v>77213988</v>
      </c>
      <c r="I29" s="41">
        <f t="shared" si="2"/>
        <v>1766.0214079868258</v>
      </c>
      <c r="J29" s="41">
        <v>3353977</v>
      </c>
      <c r="K29" s="41">
        <f t="shared" si="3"/>
        <v>76.71142674168611</v>
      </c>
      <c r="L29" s="51">
        <f t="shared" si="4"/>
        <v>91688586</v>
      </c>
      <c r="M29" s="41">
        <f t="shared" si="5"/>
        <v>2097.0812405653905</v>
      </c>
    </row>
    <row r="30" spans="1:13" ht="12.75">
      <c r="A30" s="19">
        <v>27</v>
      </c>
      <c r="B30" s="37" t="s">
        <v>130</v>
      </c>
      <c r="C30" s="49">
        <v>5839</v>
      </c>
      <c r="D30" s="38">
        <v>1564000</v>
      </c>
      <c r="E30" s="38">
        <f t="shared" si="0"/>
        <v>267.854084603528</v>
      </c>
      <c r="F30" s="38">
        <v>0</v>
      </c>
      <c r="G30" s="38">
        <f t="shared" si="1"/>
        <v>0</v>
      </c>
      <c r="H30" s="38">
        <v>64306</v>
      </c>
      <c r="I30" s="38">
        <f t="shared" si="2"/>
        <v>11.013187189587258</v>
      </c>
      <c r="J30" s="38">
        <v>217610</v>
      </c>
      <c r="K30" s="38">
        <f t="shared" si="3"/>
        <v>37.26836787121082</v>
      </c>
      <c r="L30" s="39">
        <f t="shared" si="4"/>
        <v>1845916</v>
      </c>
      <c r="M30" s="38">
        <f t="shared" si="5"/>
        <v>316.1356396643261</v>
      </c>
    </row>
    <row r="31" spans="1:13" ht="12.75">
      <c r="A31" s="19">
        <v>28</v>
      </c>
      <c r="B31" s="37" t="s">
        <v>33</v>
      </c>
      <c r="C31" s="49">
        <v>29653</v>
      </c>
      <c r="D31" s="38">
        <v>7748081</v>
      </c>
      <c r="E31" s="38">
        <f t="shared" si="0"/>
        <v>261.2916399689745</v>
      </c>
      <c r="F31" s="38">
        <v>0</v>
      </c>
      <c r="G31" s="38">
        <f t="shared" si="1"/>
        <v>0</v>
      </c>
      <c r="H31" s="38">
        <v>6284676</v>
      </c>
      <c r="I31" s="38">
        <f t="shared" si="2"/>
        <v>211.94064681482482</v>
      </c>
      <c r="J31" s="38">
        <v>1337122</v>
      </c>
      <c r="K31" s="38">
        <f t="shared" si="3"/>
        <v>45.09230094762756</v>
      </c>
      <c r="L31" s="39">
        <f t="shared" si="4"/>
        <v>15369879</v>
      </c>
      <c r="M31" s="38">
        <f t="shared" si="5"/>
        <v>518.3245877314268</v>
      </c>
    </row>
    <row r="32" spans="1:13" ht="12.75">
      <c r="A32" s="19">
        <v>29</v>
      </c>
      <c r="B32" s="37" t="s">
        <v>34</v>
      </c>
      <c r="C32" s="49">
        <v>14639</v>
      </c>
      <c r="D32" s="38">
        <v>5973393</v>
      </c>
      <c r="E32" s="38">
        <f t="shared" si="0"/>
        <v>408.04651957100896</v>
      </c>
      <c r="F32" s="38">
        <v>0</v>
      </c>
      <c r="G32" s="38">
        <f t="shared" si="1"/>
        <v>0</v>
      </c>
      <c r="H32" s="38">
        <v>3738817</v>
      </c>
      <c r="I32" s="38">
        <f t="shared" si="2"/>
        <v>255.40112029510212</v>
      </c>
      <c r="J32" s="38">
        <v>433586</v>
      </c>
      <c r="K32" s="38">
        <f t="shared" si="3"/>
        <v>29.618553179862012</v>
      </c>
      <c r="L32" s="39">
        <f t="shared" si="4"/>
        <v>10145796</v>
      </c>
      <c r="M32" s="38">
        <f t="shared" si="5"/>
        <v>693.0661930459731</v>
      </c>
    </row>
    <row r="33" spans="1:13" ht="12.75">
      <c r="A33" s="20">
        <v>30</v>
      </c>
      <c r="B33" s="52" t="s">
        <v>35</v>
      </c>
      <c r="C33" s="43">
        <v>2607</v>
      </c>
      <c r="D33" s="35">
        <v>70000</v>
      </c>
      <c r="E33" s="35">
        <f t="shared" si="0"/>
        <v>26.85078634445723</v>
      </c>
      <c r="F33" s="35">
        <v>400</v>
      </c>
      <c r="G33" s="35">
        <f t="shared" si="1"/>
        <v>0.1534330648254699</v>
      </c>
      <c r="H33" s="35">
        <v>5912338</v>
      </c>
      <c r="I33" s="35">
        <f t="shared" si="2"/>
        <v>2267.8703490602225</v>
      </c>
      <c r="J33" s="35">
        <v>102140</v>
      </c>
      <c r="K33" s="35">
        <f t="shared" si="3"/>
        <v>39.17913310318374</v>
      </c>
      <c r="L33" s="36">
        <f t="shared" si="4"/>
        <v>6084878</v>
      </c>
      <c r="M33" s="35">
        <f t="shared" si="5"/>
        <v>2334.053701572689</v>
      </c>
    </row>
    <row r="34" spans="1:13" ht="12.75">
      <c r="A34" s="50">
        <v>31</v>
      </c>
      <c r="B34" s="37" t="s">
        <v>36</v>
      </c>
      <c r="C34" s="47">
        <v>6703</v>
      </c>
      <c r="D34" s="41">
        <v>1455000</v>
      </c>
      <c r="E34" s="41">
        <f t="shared" si="0"/>
        <v>217.06698493211994</v>
      </c>
      <c r="F34" s="41">
        <v>0</v>
      </c>
      <c r="G34" s="41">
        <f t="shared" si="1"/>
        <v>0</v>
      </c>
      <c r="H34" s="41">
        <v>9593163</v>
      </c>
      <c r="I34" s="41">
        <f t="shared" si="2"/>
        <v>1431.1745487095332</v>
      </c>
      <c r="J34" s="41">
        <v>173595</v>
      </c>
      <c r="K34" s="41">
        <f t="shared" si="3"/>
        <v>25.898105325973443</v>
      </c>
      <c r="L34" s="51">
        <f t="shared" si="4"/>
        <v>11221758</v>
      </c>
      <c r="M34" s="41">
        <f t="shared" si="5"/>
        <v>1674.1396389676265</v>
      </c>
    </row>
    <row r="35" spans="1:13" ht="12.75">
      <c r="A35" s="19">
        <v>32</v>
      </c>
      <c r="B35" s="37" t="s">
        <v>37</v>
      </c>
      <c r="C35" s="49">
        <v>24131</v>
      </c>
      <c r="D35" s="38">
        <v>3377641</v>
      </c>
      <c r="E35" s="38">
        <f t="shared" si="0"/>
        <v>139.97103311093613</v>
      </c>
      <c r="F35" s="38">
        <v>0</v>
      </c>
      <c r="G35" s="38">
        <f t="shared" si="1"/>
        <v>0</v>
      </c>
      <c r="H35" s="38">
        <v>11945245</v>
      </c>
      <c r="I35" s="38">
        <f t="shared" si="2"/>
        <v>495.0165761883055</v>
      </c>
      <c r="J35" s="38">
        <v>429751</v>
      </c>
      <c r="K35" s="38">
        <f t="shared" si="3"/>
        <v>17.809083751191412</v>
      </c>
      <c r="L35" s="39">
        <f t="shared" si="4"/>
        <v>15752637</v>
      </c>
      <c r="M35" s="38">
        <f t="shared" si="5"/>
        <v>652.7966930504331</v>
      </c>
    </row>
    <row r="36" spans="1:13" ht="12.75">
      <c r="A36" s="19">
        <v>33</v>
      </c>
      <c r="B36" s="37" t="s">
        <v>38</v>
      </c>
      <c r="C36" s="49">
        <v>2096</v>
      </c>
      <c r="D36" s="38">
        <v>851085</v>
      </c>
      <c r="E36" s="38">
        <f t="shared" si="0"/>
        <v>406.0520038167939</v>
      </c>
      <c r="F36" s="38">
        <v>0</v>
      </c>
      <c r="G36" s="38">
        <f t="shared" si="1"/>
        <v>0</v>
      </c>
      <c r="H36" s="38">
        <v>35184</v>
      </c>
      <c r="I36" s="38">
        <f t="shared" si="2"/>
        <v>16.786259541984734</v>
      </c>
      <c r="J36" s="38">
        <v>275872</v>
      </c>
      <c r="K36" s="38">
        <f t="shared" si="3"/>
        <v>131.61832061068702</v>
      </c>
      <c r="L36" s="39">
        <f t="shared" si="4"/>
        <v>1162141</v>
      </c>
      <c r="M36" s="38">
        <f t="shared" si="5"/>
        <v>554.4565839694657</v>
      </c>
    </row>
    <row r="37" spans="1:13" ht="12.75">
      <c r="A37" s="19">
        <v>34</v>
      </c>
      <c r="B37" s="37" t="s">
        <v>39</v>
      </c>
      <c r="C37" s="49">
        <v>4746</v>
      </c>
      <c r="D37" s="38">
        <v>640103</v>
      </c>
      <c r="E37" s="38">
        <f t="shared" si="0"/>
        <v>134.87210282343025</v>
      </c>
      <c r="F37" s="38">
        <v>0</v>
      </c>
      <c r="G37" s="38">
        <f t="shared" si="1"/>
        <v>0</v>
      </c>
      <c r="H37" s="38">
        <v>500</v>
      </c>
      <c r="I37" s="38">
        <f t="shared" si="2"/>
        <v>0.10535187526337969</v>
      </c>
      <c r="J37" s="38">
        <v>471469</v>
      </c>
      <c r="K37" s="38">
        <f t="shared" si="3"/>
        <v>99.34028655710071</v>
      </c>
      <c r="L37" s="39">
        <f t="shared" si="4"/>
        <v>1112072</v>
      </c>
      <c r="M37" s="38">
        <f t="shared" si="5"/>
        <v>234.31774125579435</v>
      </c>
    </row>
    <row r="38" spans="1:13" ht="12.75">
      <c r="A38" s="20">
        <v>35</v>
      </c>
      <c r="B38" s="52" t="s">
        <v>40</v>
      </c>
      <c r="C38" s="43">
        <v>6754</v>
      </c>
      <c r="D38" s="35">
        <v>6243252</v>
      </c>
      <c r="E38" s="35">
        <f t="shared" si="0"/>
        <v>924.378442404501</v>
      </c>
      <c r="F38" s="35">
        <v>0</v>
      </c>
      <c r="G38" s="35">
        <f t="shared" si="1"/>
        <v>0</v>
      </c>
      <c r="H38" s="35">
        <v>2703977</v>
      </c>
      <c r="I38" s="35">
        <f t="shared" si="2"/>
        <v>400.3519395913533</v>
      </c>
      <c r="J38" s="35">
        <v>361762</v>
      </c>
      <c r="K38" s="35">
        <f t="shared" si="3"/>
        <v>53.562629552857565</v>
      </c>
      <c r="L38" s="36">
        <f t="shared" si="4"/>
        <v>9308991</v>
      </c>
      <c r="M38" s="35">
        <f t="shared" si="5"/>
        <v>1378.2930115487118</v>
      </c>
    </row>
    <row r="39" spans="1:13" ht="12.75">
      <c r="A39" s="50">
        <v>36</v>
      </c>
      <c r="B39" s="50" t="s">
        <v>131</v>
      </c>
      <c r="C39" s="47">
        <v>10109</v>
      </c>
      <c r="D39" s="41">
        <v>27435854</v>
      </c>
      <c r="E39" s="41">
        <f t="shared" si="0"/>
        <v>2714.002769809081</v>
      </c>
      <c r="F39" s="41">
        <v>0</v>
      </c>
      <c r="G39" s="41">
        <f t="shared" si="1"/>
        <v>0</v>
      </c>
      <c r="H39" s="41">
        <f>158313324-97742218</f>
        <v>60571106</v>
      </c>
      <c r="I39" s="41">
        <f t="shared" si="2"/>
        <v>5991.799980215649</v>
      </c>
      <c r="J39" s="41">
        <v>3960481</v>
      </c>
      <c r="K39" s="41">
        <f t="shared" si="3"/>
        <v>391.7777228212484</v>
      </c>
      <c r="L39" s="51">
        <f t="shared" si="4"/>
        <v>91967441</v>
      </c>
      <c r="M39" s="41">
        <f t="shared" si="5"/>
        <v>9097.580472845979</v>
      </c>
    </row>
    <row r="40" spans="1:13" ht="12.75">
      <c r="A40" s="19">
        <v>37</v>
      </c>
      <c r="B40" s="37" t="s">
        <v>41</v>
      </c>
      <c r="C40" s="49">
        <v>19119</v>
      </c>
      <c r="D40" s="38">
        <v>35364200</v>
      </c>
      <c r="E40" s="38">
        <f t="shared" si="0"/>
        <v>1849.6887912547727</v>
      </c>
      <c r="F40" s="38">
        <v>314192</v>
      </c>
      <c r="G40" s="38">
        <f t="shared" si="1"/>
        <v>16.433495475704795</v>
      </c>
      <c r="H40" s="38">
        <v>12963420</v>
      </c>
      <c r="I40" s="38">
        <f t="shared" si="2"/>
        <v>678.0386003452063</v>
      </c>
      <c r="J40" s="38">
        <v>664229</v>
      </c>
      <c r="K40" s="38">
        <f t="shared" si="3"/>
        <v>34.74182750143836</v>
      </c>
      <c r="L40" s="39">
        <f t="shared" si="4"/>
        <v>49306041</v>
      </c>
      <c r="M40" s="38">
        <f t="shared" si="5"/>
        <v>2578.9027145771224</v>
      </c>
    </row>
    <row r="41" spans="1:13" ht="12.75">
      <c r="A41" s="19">
        <v>38</v>
      </c>
      <c r="B41" s="37" t="s">
        <v>132</v>
      </c>
      <c r="C41" s="49">
        <v>3614</v>
      </c>
      <c r="D41" s="38">
        <v>1277818</v>
      </c>
      <c r="E41" s="38">
        <f t="shared" si="0"/>
        <v>353.57443276148314</v>
      </c>
      <c r="F41" s="38">
        <v>0</v>
      </c>
      <c r="G41" s="38">
        <f t="shared" si="1"/>
        <v>0</v>
      </c>
      <c r="H41" s="38">
        <v>563202</v>
      </c>
      <c r="I41" s="38">
        <f t="shared" si="2"/>
        <v>155.83895960154953</v>
      </c>
      <c r="J41" s="38">
        <v>125170</v>
      </c>
      <c r="K41" s="38">
        <f t="shared" si="3"/>
        <v>34.63475373547316</v>
      </c>
      <c r="L41" s="39">
        <f t="shared" si="4"/>
        <v>1966190</v>
      </c>
      <c r="M41" s="38">
        <f t="shared" si="5"/>
        <v>544.0481460985059</v>
      </c>
    </row>
    <row r="42" spans="1:13" ht="12.75">
      <c r="A42" s="19">
        <v>39</v>
      </c>
      <c r="B42" s="37" t="s">
        <v>133</v>
      </c>
      <c r="C42" s="49">
        <v>2634</v>
      </c>
      <c r="D42" s="38">
        <v>182564</v>
      </c>
      <c r="E42" s="38">
        <f t="shared" si="0"/>
        <v>69.31055429005315</v>
      </c>
      <c r="F42" s="38"/>
      <c r="G42" s="38">
        <f t="shared" si="1"/>
        <v>0</v>
      </c>
      <c r="H42" s="38">
        <f>1668261-1668261</f>
        <v>0</v>
      </c>
      <c r="I42" s="38">
        <f t="shared" si="2"/>
        <v>0</v>
      </c>
      <c r="J42" s="38">
        <v>187898</v>
      </c>
      <c r="K42" s="38">
        <f t="shared" si="3"/>
        <v>71.33561123766135</v>
      </c>
      <c r="L42" s="39">
        <f t="shared" si="4"/>
        <v>370462</v>
      </c>
      <c r="M42" s="38">
        <f t="shared" si="5"/>
        <v>140.64616552771452</v>
      </c>
    </row>
    <row r="43" spans="1:13" ht="12.75">
      <c r="A43" s="20">
        <v>40</v>
      </c>
      <c r="B43" s="52" t="s">
        <v>42</v>
      </c>
      <c r="C43" s="43">
        <v>23634</v>
      </c>
      <c r="D43" s="35">
        <v>6581000</v>
      </c>
      <c r="E43" s="35">
        <f t="shared" si="0"/>
        <v>278.4547685537785</v>
      </c>
      <c r="F43" s="35">
        <v>19506456</v>
      </c>
      <c r="G43" s="35">
        <f t="shared" si="1"/>
        <v>825.3556740289414</v>
      </c>
      <c r="H43" s="35">
        <v>36539992</v>
      </c>
      <c r="I43" s="35">
        <f t="shared" si="2"/>
        <v>1546.077346196158</v>
      </c>
      <c r="J43" s="35">
        <v>1097130</v>
      </c>
      <c r="K43" s="35">
        <f t="shared" si="3"/>
        <v>46.42168062960142</v>
      </c>
      <c r="L43" s="36">
        <f t="shared" si="4"/>
        <v>63724578</v>
      </c>
      <c r="M43" s="35">
        <f t="shared" si="5"/>
        <v>2696.3094694084793</v>
      </c>
    </row>
    <row r="44" spans="1:13" ht="12.75">
      <c r="A44" s="50">
        <v>41</v>
      </c>
      <c r="B44" s="37" t="s">
        <v>43</v>
      </c>
      <c r="C44" s="47">
        <v>1512</v>
      </c>
      <c r="D44" s="41">
        <v>465000</v>
      </c>
      <c r="E44" s="41">
        <f t="shared" si="0"/>
        <v>307.53968253968253</v>
      </c>
      <c r="F44" s="41">
        <v>0</v>
      </c>
      <c r="G44" s="41">
        <f t="shared" si="1"/>
        <v>0</v>
      </c>
      <c r="H44" s="41">
        <v>251131</v>
      </c>
      <c r="I44" s="41">
        <f t="shared" si="2"/>
        <v>166.09193121693121</v>
      </c>
      <c r="J44" s="41">
        <v>99584</v>
      </c>
      <c r="K44" s="41">
        <f t="shared" si="3"/>
        <v>65.86243386243386</v>
      </c>
      <c r="L44" s="51">
        <f t="shared" si="4"/>
        <v>815715</v>
      </c>
      <c r="M44" s="41">
        <f t="shared" si="5"/>
        <v>539.4940476190476</v>
      </c>
    </row>
    <row r="45" spans="1:13" ht="12.75">
      <c r="A45" s="19">
        <v>42</v>
      </c>
      <c r="B45" s="37" t="s">
        <v>44</v>
      </c>
      <c r="C45" s="49">
        <v>3385</v>
      </c>
      <c r="D45" s="38">
        <v>985000</v>
      </c>
      <c r="E45" s="38">
        <f t="shared" si="0"/>
        <v>290.98966026587885</v>
      </c>
      <c r="F45" s="38">
        <v>0</v>
      </c>
      <c r="G45" s="38">
        <f t="shared" si="1"/>
        <v>0</v>
      </c>
      <c r="H45" s="38">
        <v>5434048</v>
      </c>
      <c r="I45" s="38">
        <f t="shared" si="2"/>
        <v>1605.3317577548005</v>
      </c>
      <c r="J45" s="38">
        <v>322800</v>
      </c>
      <c r="K45" s="38">
        <f t="shared" si="3"/>
        <v>95.36189069423929</v>
      </c>
      <c r="L45" s="39">
        <f t="shared" si="4"/>
        <v>6741848</v>
      </c>
      <c r="M45" s="38">
        <f t="shared" si="5"/>
        <v>1991.6833087149187</v>
      </c>
    </row>
    <row r="46" spans="1:13" ht="12.75">
      <c r="A46" s="19">
        <v>43</v>
      </c>
      <c r="B46" s="37" t="s">
        <v>45</v>
      </c>
      <c r="C46" s="49">
        <v>4253</v>
      </c>
      <c r="D46" s="38">
        <v>1830529</v>
      </c>
      <c r="E46" s="38">
        <f t="shared" si="0"/>
        <v>430.40888784387494</v>
      </c>
      <c r="F46" s="38">
        <v>0</v>
      </c>
      <c r="G46" s="38">
        <f t="shared" si="1"/>
        <v>0</v>
      </c>
      <c r="H46" s="38">
        <v>6334362</v>
      </c>
      <c r="I46" s="38">
        <f t="shared" si="2"/>
        <v>1489.38678579826</v>
      </c>
      <c r="J46" s="38">
        <v>335583</v>
      </c>
      <c r="K46" s="38">
        <f t="shared" si="3"/>
        <v>78.90500822948506</v>
      </c>
      <c r="L46" s="39">
        <f t="shared" si="4"/>
        <v>8500474</v>
      </c>
      <c r="M46" s="38">
        <f t="shared" si="5"/>
        <v>1998.70068187162</v>
      </c>
    </row>
    <row r="47" spans="1:13" ht="12.75">
      <c r="A47" s="19">
        <v>44</v>
      </c>
      <c r="B47" s="37" t="s">
        <v>134</v>
      </c>
      <c r="C47" s="49">
        <v>4645</v>
      </c>
      <c r="D47" s="38">
        <v>2340000</v>
      </c>
      <c r="E47" s="38">
        <f t="shared" si="0"/>
        <v>503.767491926803</v>
      </c>
      <c r="F47" s="38">
        <v>0</v>
      </c>
      <c r="G47" s="38">
        <f t="shared" si="1"/>
        <v>0</v>
      </c>
      <c r="H47" s="38">
        <v>24699829</v>
      </c>
      <c r="I47" s="38">
        <f t="shared" si="2"/>
        <v>5317.508934337998</v>
      </c>
      <c r="J47" s="38">
        <v>566953</v>
      </c>
      <c r="K47" s="38">
        <f t="shared" si="3"/>
        <v>122.05662002152853</v>
      </c>
      <c r="L47" s="39">
        <f t="shared" si="4"/>
        <v>27606782</v>
      </c>
      <c r="M47" s="38">
        <f t="shared" si="5"/>
        <v>5943.33304628633</v>
      </c>
    </row>
    <row r="48" spans="1:13" ht="12.75">
      <c r="A48" s="20">
        <v>45</v>
      </c>
      <c r="B48" s="52" t="s">
        <v>135</v>
      </c>
      <c r="C48" s="43">
        <v>9535</v>
      </c>
      <c r="D48" s="35">
        <v>3561000</v>
      </c>
      <c r="E48" s="35">
        <f t="shared" si="0"/>
        <v>373.466177241741</v>
      </c>
      <c r="F48" s="35">
        <v>0</v>
      </c>
      <c r="G48" s="35">
        <f t="shared" si="1"/>
        <v>0</v>
      </c>
      <c r="H48" s="35">
        <v>27099105</v>
      </c>
      <c r="I48" s="35">
        <f t="shared" si="2"/>
        <v>2842.0665967488203</v>
      </c>
      <c r="J48" s="35">
        <v>237944</v>
      </c>
      <c r="K48" s="35">
        <f t="shared" si="3"/>
        <v>24.954798112218143</v>
      </c>
      <c r="L48" s="36">
        <f t="shared" si="4"/>
        <v>30898049</v>
      </c>
      <c r="M48" s="35">
        <f t="shared" si="5"/>
        <v>3240.4875721027793</v>
      </c>
    </row>
    <row r="49" spans="1:13" ht="12.75">
      <c r="A49" s="50">
        <v>46</v>
      </c>
      <c r="B49" s="50" t="s">
        <v>46</v>
      </c>
      <c r="C49" s="47">
        <v>1208</v>
      </c>
      <c r="D49" s="41">
        <v>49944</v>
      </c>
      <c r="E49" s="41">
        <f t="shared" si="0"/>
        <v>41.34437086092715</v>
      </c>
      <c r="F49" s="41">
        <v>0</v>
      </c>
      <c r="G49" s="41">
        <f t="shared" si="1"/>
        <v>0</v>
      </c>
      <c r="H49" s="41">
        <v>212606</v>
      </c>
      <c r="I49" s="41">
        <f t="shared" si="2"/>
        <v>175.99834437086093</v>
      </c>
      <c r="J49" s="41">
        <v>199692</v>
      </c>
      <c r="K49" s="41">
        <f t="shared" si="3"/>
        <v>165.30794701986756</v>
      </c>
      <c r="L49" s="51">
        <f t="shared" si="4"/>
        <v>462242</v>
      </c>
      <c r="M49" s="41">
        <f t="shared" si="5"/>
        <v>382.6506622516556</v>
      </c>
    </row>
    <row r="50" spans="1:13" ht="12.75">
      <c r="A50" s="19">
        <v>47</v>
      </c>
      <c r="B50" s="37" t="s">
        <v>47</v>
      </c>
      <c r="C50" s="49">
        <v>4085</v>
      </c>
      <c r="D50" s="38">
        <v>2622727</v>
      </c>
      <c r="E50" s="38">
        <f t="shared" si="0"/>
        <v>642.0384332925337</v>
      </c>
      <c r="F50" s="38">
        <v>0</v>
      </c>
      <c r="G50" s="38">
        <f t="shared" si="1"/>
        <v>0</v>
      </c>
      <c r="H50" s="38">
        <v>0</v>
      </c>
      <c r="I50" s="38">
        <f t="shared" si="2"/>
        <v>0</v>
      </c>
      <c r="J50" s="38">
        <v>184370</v>
      </c>
      <c r="K50" s="38">
        <f t="shared" si="3"/>
        <v>45.13341493268054</v>
      </c>
      <c r="L50" s="39">
        <f t="shared" si="4"/>
        <v>2807097</v>
      </c>
      <c r="M50" s="38">
        <f t="shared" si="5"/>
        <v>687.1718482252141</v>
      </c>
    </row>
    <row r="51" spans="1:13" ht="12.75">
      <c r="A51" s="19">
        <v>48</v>
      </c>
      <c r="B51" s="37" t="s">
        <v>48</v>
      </c>
      <c r="C51" s="49">
        <v>6355</v>
      </c>
      <c r="D51" s="38">
        <v>4625000</v>
      </c>
      <c r="E51" s="38">
        <f t="shared" si="0"/>
        <v>727.7734067663257</v>
      </c>
      <c r="F51" s="38">
        <v>4489</v>
      </c>
      <c r="G51" s="38">
        <f t="shared" si="1"/>
        <v>0.706372934697089</v>
      </c>
      <c r="H51" s="38">
        <v>2726186</v>
      </c>
      <c r="I51" s="38">
        <f t="shared" si="2"/>
        <v>428.98284815106217</v>
      </c>
      <c r="J51" s="38">
        <v>161483</v>
      </c>
      <c r="K51" s="38">
        <f t="shared" si="3"/>
        <v>25.41038552321007</v>
      </c>
      <c r="L51" s="39">
        <f t="shared" si="4"/>
        <v>7517158</v>
      </c>
      <c r="M51" s="38">
        <f t="shared" si="5"/>
        <v>1182.873013375295</v>
      </c>
    </row>
    <row r="52" spans="1:13" ht="12.75">
      <c r="A52" s="19">
        <v>49</v>
      </c>
      <c r="B52" s="37" t="s">
        <v>49</v>
      </c>
      <c r="C52" s="49">
        <v>15095</v>
      </c>
      <c r="D52" s="38">
        <v>791600</v>
      </c>
      <c r="E52" s="38">
        <f t="shared" si="0"/>
        <v>52.441205697250744</v>
      </c>
      <c r="F52" s="38">
        <v>1494100</v>
      </c>
      <c r="G52" s="38">
        <f t="shared" si="1"/>
        <v>98.97979463398477</v>
      </c>
      <c r="H52" s="38">
        <v>9953525</v>
      </c>
      <c r="I52" s="38">
        <f t="shared" si="2"/>
        <v>659.3921828420007</v>
      </c>
      <c r="J52" s="38">
        <v>753165</v>
      </c>
      <c r="K52" s="38">
        <f t="shared" si="3"/>
        <v>49.89499834382246</v>
      </c>
      <c r="L52" s="39">
        <f t="shared" si="4"/>
        <v>12992390</v>
      </c>
      <c r="M52" s="38">
        <f t="shared" si="5"/>
        <v>860.7081815170586</v>
      </c>
    </row>
    <row r="53" spans="1:13" ht="12.75">
      <c r="A53" s="20">
        <v>50</v>
      </c>
      <c r="B53" s="52" t="s">
        <v>50</v>
      </c>
      <c r="C53" s="43">
        <v>8404</v>
      </c>
      <c r="D53" s="35">
        <v>1979091</v>
      </c>
      <c r="E53" s="35">
        <f t="shared" si="0"/>
        <v>235.49393146120894</v>
      </c>
      <c r="F53" s="35">
        <v>0</v>
      </c>
      <c r="G53" s="35">
        <f t="shared" si="1"/>
        <v>0</v>
      </c>
      <c r="H53" s="35">
        <v>15877597</v>
      </c>
      <c r="I53" s="35">
        <f t="shared" si="2"/>
        <v>1889.2904569252737</v>
      </c>
      <c r="J53" s="35">
        <v>358258</v>
      </c>
      <c r="K53" s="35">
        <f t="shared" si="3"/>
        <v>42.629462160875775</v>
      </c>
      <c r="L53" s="36">
        <f t="shared" si="4"/>
        <v>18214946</v>
      </c>
      <c r="M53" s="35">
        <f t="shared" si="5"/>
        <v>2167.4138505473584</v>
      </c>
    </row>
    <row r="54" spans="1:13" ht="12.75">
      <c r="A54" s="50">
        <v>51</v>
      </c>
      <c r="B54" s="37" t="s">
        <v>51</v>
      </c>
      <c r="C54" s="47">
        <v>9532</v>
      </c>
      <c r="D54" s="41">
        <v>845000</v>
      </c>
      <c r="E54" s="41">
        <f t="shared" si="0"/>
        <v>88.64876206462442</v>
      </c>
      <c r="F54" s="41">
        <v>0</v>
      </c>
      <c r="G54" s="41">
        <f t="shared" si="1"/>
        <v>0</v>
      </c>
      <c r="H54" s="41">
        <v>2737289</v>
      </c>
      <c r="I54" s="41">
        <f t="shared" si="2"/>
        <v>287.168380193034</v>
      </c>
      <c r="J54" s="41">
        <v>310612</v>
      </c>
      <c r="K54" s="41">
        <f t="shared" si="3"/>
        <v>32.58623583718003</v>
      </c>
      <c r="L54" s="51">
        <f t="shared" si="4"/>
        <v>3892901</v>
      </c>
      <c r="M54" s="41">
        <f t="shared" si="5"/>
        <v>408.40337809483844</v>
      </c>
    </row>
    <row r="55" spans="1:13" ht="12.75">
      <c r="A55" s="19">
        <v>52</v>
      </c>
      <c r="B55" s="37" t="s">
        <v>136</v>
      </c>
      <c r="C55" s="49">
        <v>35490</v>
      </c>
      <c r="D55" s="38">
        <v>12595000</v>
      </c>
      <c r="E55" s="38">
        <f t="shared" si="0"/>
        <v>354.8887010425472</v>
      </c>
      <c r="F55" s="38">
        <v>57469</v>
      </c>
      <c r="G55" s="38">
        <f t="shared" si="1"/>
        <v>1.6193012116089038</v>
      </c>
      <c r="H55" s="38">
        <v>32555609</v>
      </c>
      <c r="I55" s="38">
        <f t="shared" si="2"/>
        <v>917.3178078331924</v>
      </c>
      <c r="J55" s="38">
        <v>846522</v>
      </c>
      <c r="K55" s="38">
        <f t="shared" si="3"/>
        <v>23.852409129332205</v>
      </c>
      <c r="L55" s="39">
        <f t="shared" si="4"/>
        <v>46054600</v>
      </c>
      <c r="M55" s="38">
        <f t="shared" si="5"/>
        <v>1297.6782192166806</v>
      </c>
    </row>
    <row r="56" spans="1:13" ht="12.75">
      <c r="A56" s="19">
        <v>53</v>
      </c>
      <c r="B56" s="37" t="s">
        <v>52</v>
      </c>
      <c r="C56" s="49">
        <v>19402</v>
      </c>
      <c r="D56" s="38">
        <v>5552395</v>
      </c>
      <c r="E56" s="38">
        <f t="shared" si="0"/>
        <v>286.17642511081334</v>
      </c>
      <c r="F56" s="38">
        <v>0</v>
      </c>
      <c r="G56" s="38">
        <f t="shared" si="1"/>
        <v>0</v>
      </c>
      <c r="H56" s="38">
        <v>4928654</v>
      </c>
      <c r="I56" s="38">
        <f t="shared" si="2"/>
        <v>254.0281414287187</v>
      </c>
      <c r="J56" s="38">
        <v>939482</v>
      </c>
      <c r="K56" s="38">
        <f t="shared" si="3"/>
        <v>48.42191526646737</v>
      </c>
      <c r="L56" s="39">
        <f t="shared" si="4"/>
        <v>11420531</v>
      </c>
      <c r="M56" s="38">
        <f t="shared" si="5"/>
        <v>588.6264818059993</v>
      </c>
    </row>
    <row r="57" spans="1:13" ht="12.75">
      <c r="A57" s="19">
        <v>54</v>
      </c>
      <c r="B57" s="37" t="s">
        <v>53</v>
      </c>
      <c r="C57" s="49">
        <v>745</v>
      </c>
      <c r="D57" s="38">
        <v>68000</v>
      </c>
      <c r="E57" s="38">
        <f t="shared" si="0"/>
        <v>91.2751677852349</v>
      </c>
      <c r="F57" s="38">
        <v>0</v>
      </c>
      <c r="G57" s="38">
        <f t="shared" si="1"/>
        <v>0</v>
      </c>
      <c r="H57" s="38">
        <v>747323</v>
      </c>
      <c r="I57" s="38">
        <f t="shared" si="2"/>
        <v>1003.1181208053691</v>
      </c>
      <c r="J57" s="38">
        <v>121271</v>
      </c>
      <c r="K57" s="38">
        <f t="shared" si="3"/>
        <v>162.77986577181207</v>
      </c>
      <c r="L57" s="39">
        <f t="shared" si="4"/>
        <v>936594</v>
      </c>
      <c r="M57" s="38">
        <f t="shared" si="5"/>
        <v>1257.1731543624162</v>
      </c>
    </row>
    <row r="58" spans="1:13" ht="12.75">
      <c r="A58" s="20">
        <v>55</v>
      </c>
      <c r="B58" s="52" t="s">
        <v>137</v>
      </c>
      <c r="C58" s="43">
        <v>18898</v>
      </c>
      <c r="D58" s="35">
        <v>619925</v>
      </c>
      <c r="E58" s="35">
        <f t="shared" si="0"/>
        <v>32.80373584506297</v>
      </c>
      <c r="F58" s="35">
        <v>525</v>
      </c>
      <c r="G58" s="35">
        <f t="shared" si="1"/>
        <v>0.027780717536247224</v>
      </c>
      <c r="H58" s="35">
        <v>23508404</v>
      </c>
      <c r="I58" s="35">
        <f t="shared" si="2"/>
        <v>1243.9625357180655</v>
      </c>
      <c r="J58" s="35">
        <v>752429</v>
      </c>
      <c r="K58" s="35">
        <f t="shared" si="3"/>
        <v>39.815271457297065</v>
      </c>
      <c r="L58" s="36">
        <f t="shared" si="4"/>
        <v>24881283</v>
      </c>
      <c r="M58" s="35">
        <f t="shared" si="5"/>
        <v>1316.6093237379616</v>
      </c>
    </row>
    <row r="59" spans="1:13" ht="12.75">
      <c r="A59" s="50">
        <v>56</v>
      </c>
      <c r="B59" s="50" t="s">
        <v>54</v>
      </c>
      <c r="C59" s="47">
        <v>2826</v>
      </c>
      <c r="D59" s="41">
        <v>0</v>
      </c>
      <c r="E59" s="41">
        <f t="shared" si="0"/>
        <v>0</v>
      </c>
      <c r="F59" s="41">
        <v>0</v>
      </c>
      <c r="G59" s="41">
        <f t="shared" si="1"/>
        <v>0</v>
      </c>
      <c r="H59" s="41">
        <v>1089074</v>
      </c>
      <c r="I59" s="41">
        <f t="shared" si="2"/>
        <v>385.3765038924275</v>
      </c>
      <c r="J59" s="41">
        <v>154315</v>
      </c>
      <c r="K59" s="41">
        <f t="shared" si="3"/>
        <v>54.60544939844303</v>
      </c>
      <c r="L59" s="51">
        <f t="shared" si="4"/>
        <v>1243389</v>
      </c>
      <c r="M59" s="41">
        <f t="shared" si="5"/>
        <v>439.9819532908705</v>
      </c>
    </row>
    <row r="60" spans="1:13" ht="12.75">
      <c r="A60" s="19">
        <v>57</v>
      </c>
      <c r="B60" s="37" t="s">
        <v>138</v>
      </c>
      <c r="C60" s="49">
        <v>8937</v>
      </c>
      <c r="D60" s="38">
        <v>290000</v>
      </c>
      <c r="E60" s="38">
        <f t="shared" si="0"/>
        <v>32.44936779679982</v>
      </c>
      <c r="F60" s="38">
        <v>0</v>
      </c>
      <c r="G60" s="38">
        <f t="shared" si="1"/>
        <v>0</v>
      </c>
      <c r="H60" s="38">
        <v>12158618</v>
      </c>
      <c r="I60" s="38">
        <f t="shared" si="2"/>
        <v>1360.4809220096229</v>
      </c>
      <c r="J60" s="38">
        <v>176540</v>
      </c>
      <c r="K60" s="38">
        <f t="shared" si="3"/>
        <v>19.753832382231174</v>
      </c>
      <c r="L60" s="39">
        <f t="shared" si="4"/>
        <v>12625158</v>
      </c>
      <c r="M60" s="38">
        <f t="shared" si="5"/>
        <v>1412.6841221886539</v>
      </c>
    </row>
    <row r="61" spans="1:13" ht="12.75">
      <c r="A61" s="19">
        <v>58</v>
      </c>
      <c r="B61" s="37" t="s">
        <v>55</v>
      </c>
      <c r="C61" s="49">
        <v>9603</v>
      </c>
      <c r="D61" s="38">
        <v>1107935</v>
      </c>
      <c r="E61" s="38">
        <f t="shared" si="0"/>
        <v>115.37384150786212</v>
      </c>
      <c r="F61" s="38">
        <v>0</v>
      </c>
      <c r="G61" s="38">
        <f t="shared" si="1"/>
        <v>0</v>
      </c>
      <c r="H61" s="38">
        <v>10480943</v>
      </c>
      <c r="I61" s="38">
        <f t="shared" si="2"/>
        <v>1091.4238258877433</v>
      </c>
      <c r="J61" s="38">
        <v>348348</v>
      </c>
      <c r="K61" s="38">
        <f t="shared" si="3"/>
        <v>36.27491408934708</v>
      </c>
      <c r="L61" s="39">
        <f t="shared" si="4"/>
        <v>11937226</v>
      </c>
      <c r="M61" s="38">
        <f t="shared" si="5"/>
        <v>1243.0725814849527</v>
      </c>
    </row>
    <row r="62" spans="1:13" ht="12.75">
      <c r="A62" s="19">
        <v>59</v>
      </c>
      <c r="B62" s="37" t="s">
        <v>56</v>
      </c>
      <c r="C62" s="49">
        <v>5262</v>
      </c>
      <c r="D62" s="38">
        <v>1165664</v>
      </c>
      <c r="E62" s="38">
        <f t="shared" si="0"/>
        <v>221.52489547700495</v>
      </c>
      <c r="F62" s="38">
        <v>0</v>
      </c>
      <c r="G62" s="38">
        <f t="shared" si="1"/>
        <v>0</v>
      </c>
      <c r="H62" s="38">
        <v>1088473</v>
      </c>
      <c r="I62" s="38">
        <f t="shared" si="2"/>
        <v>206.85537818320032</v>
      </c>
      <c r="J62" s="38">
        <v>182294</v>
      </c>
      <c r="K62" s="38">
        <f t="shared" si="3"/>
        <v>34.643481565944505</v>
      </c>
      <c r="L62" s="39">
        <f t="shared" si="4"/>
        <v>2436431</v>
      </c>
      <c r="M62" s="38">
        <f t="shared" si="5"/>
        <v>463.0237552261498</v>
      </c>
    </row>
    <row r="63" spans="1:13" ht="12.75">
      <c r="A63" s="20">
        <v>60</v>
      </c>
      <c r="B63" s="52" t="s">
        <v>57</v>
      </c>
      <c r="C63" s="43">
        <v>7227</v>
      </c>
      <c r="D63" s="35">
        <v>2651000</v>
      </c>
      <c r="E63" s="35">
        <f t="shared" si="0"/>
        <v>366.81887366818876</v>
      </c>
      <c r="F63" s="35">
        <v>0</v>
      </c>
      <c r="G63" s="35">
        <f t="shared" si="1"/>
        <v>0</v>
      </c>
      <c r="H63" s="35">
        <v>5951272</v>
      </c>
      <c r="I63" s="35">
        <f t="shared" si="2"/>
        <v>823.4775148747751</v>
      </c>
      <c r="J63" s="35">
        <v>348111</v>
      </c>
      <c r="K63" s="35">
        <f t="shared" si="3"/>
        <v>48.168119551681194</v>
      </c>
      <c r="L63" s="36">
        <f t="shared" si="4"/>
        <v>8950383</v>
      </c>
      <c r="M63" s="35">
        <f t="shared" si="5"/>
        <v>1238.464508094645</v>
      </c>
    </row>
    <row r="64" spans="1:13" ht="12.75">
      <c r="A64" s="50">
        <v>61</v>
      </c>
      <c r="B64" s="37" t="s">
        <v>58</v>
      </c>
      <c r="C64" s="47">
        <v>3789</v>
      </c>
      <c r="D64" s="41">
        <v>1545000</v>
      </c>
      <c r="E64" s="41">
        <f t="shared" si="0"/>
        <v>407.7593032462391</v>
      </c>
      <c r="F64" s="41">
        <v>0</v>
      </c>
      <c r="G64" s="41">
        <f t="shared" si="1"/>
        <v>0</v>
      </c>
      <c r="H64" s="41">
        <v>3927372</v>
      </c>
      <c r="I64" s="41">
        <f t="shared" si="2"/>
        <v>1036.5193982581156</v>
      </c>
      <c r="J64" s="41">
        <v>116393</v>
      </c>
      <c r="K64" s="41">
        <f t="shared" si="3"/>
        <v>30.71865927685405</v>
      </c>
      <c r="L64" s="51">
        <f t="shared" si="4"/>
        <v>5588765</v>
      </c>
      <c r="M64" s="41">
        <f t="shared" si="5"/>
        <v>1474.9973607812087</v>
      </c>
    </row>
    <row r="65" spans="1:13" ht="12.75">
      <c r="A65" s="19">
        <v>62</v>
      </c>
      <c r="B65" s="37" t="s">
        <v>59</v>
      </c>
      <c r="C65" s="49">
        <v>2257</v>
      </c>
      <c r="D65" s="38">
        <v>0</v>
      </c>
      <c r="E65" s="38">
        <f t="shared" si="0"/>
        <v>0</v>
      </c>
      <c r="F65" s="38">
        <v>0</v>
      </c>
      <c r="G65" s="38">
        <f t="shared" si="1"/>
        <v>0</v>
      </c>
      <c r="H65" s="38">
        <v>378016</v>
      </c>
      <c r="I65" s="38">
        <f t="shared" si="2"/>
        <v>167.48604342046966</v>
      </c>
      <c r="J65" s="38">
        <v>125377</v>
      </c>
      <c r="K65" s="38">
        <f t="shared" si="3"/>
        <v>55.550287992910945</v>
      </c>
      <c r="L65" s="39">
        <f t="shared" si="4"/>
        <v>503393</v>
      </c>
      <c r="M65" s="38">
        <f t="shared" si="5"/>
        <v>223.0363314133806</v>
      </c>
    </row>
    <row r="66" spans="1:13" ht="12.75">
      <c r="A66" s="19">
        <v>63</v>
      </c>
      <c r="B66" s="37" t="s">
        <v>60</v>
      </c>
      <c r="C66" s="49">
        <v>2309</v>
      </c>
      <c r="D66" s="38">
        <v>1238055</v>
      </c>
      <c r="E66" s="38">
        <f t="shared" si="0"/>
        <v>536.1866608921611</v>
      </c>
      <c r="F66" s="38">
        <v>0</v>
      </c>
      <c r="G66" s="38">
        <f t="shared" si="1"/>
        <v>0</v>
      </c>
      <c r="H66" s="38">
        <v>669464</v>
      </c>
      <c r="I66" s="38">
        <f t="shared" si="2"/>
        <v>289.93676916414034</v>
      </c>
      <c r="J66" s="38">
        <v>86676</v>
      </c>
      <c r="K66" s="38">
        <f t="shared" si="3"/>
        <v>37.53832828064097</v>
      </c>
      <c r="L66" s="39">
        <f t="shared" si="4"/>
        <v>1994195</v>
      </c>
      <c r="M66" s="38">
        <f t="shared" si="5"/>
        <v>863.6617583369424</v>
      </c>
    </row>
    <row r="67" spans="1:13" ht="12.75">
      <c r="A67" s="19">
        <v>64</v>
      </c>
      <c r="B67" s="37" t="s">
        <v>61</v>
      </c>
      <c r="C67" s="49">
        <v>2669</v>
      </c>
      <c r="D67" s="38">
        <v>815000</v>
      </c>
      <c r="E67" s="38">
        <f t="shared" si="0"/>
        <v>305.35781191457477</v>
      </c>
      <c r="F67" s="38">
        <v>0</v>
      </c>
      <c r="G67" s="38">
        <f t="shared" si="1"/>
        <v>0</v>
      </c>
      <c r="H67" s="38">
        <v>274937</v>
      </c>
      <c r="I67" s="38">
        <f t="shared" si="2"/>
        <v>103.01124016485575</v>
      </c>
      <c r="J67" s="38">
        <v>147156</v>
      </c>
      <c r="K67" s="38">
        <f t="shared" si="3"/>
        <v>55.135256650430875</v>
      </c>
      <c r="L67" s="39">
        <f t="shared" si="4"/>
        <v>1237093</v>
      </c>
      <c r="M67" s="38">
        <f t="shared" si="5"/>
        <v>463.50430872986135</v>
      </c>
    </row>
    <row r="68" spans="1:13" ht="12.75">
      <c r="A68" s="20">
        <v>65</v>
      </c>
      <c r="B68" s="52" t="s">
        <v>62</v>
      </c>
      <c r="C68" s="43">
        <v>8779</v>
      </c>
      <c r="D68" s="35">
        <v>4991000</v>
      </c>
      <c r="E68" s="35">
        <f t="shared" si="0"/>
        <v>568.5157762843148</v>
      </c>
      <c r="F68" s="35">
        <v>0</v>
      </c>
      <c r="G68" s="35">
        <f t="shared" si="1"/>
        <v>0</v>
      </c>
      <c r="H68" s="35">
        <v>1663610</v>
      </c>
      <c r="I68" s="35">
        <f t="shared" si="2"/>
        <v>189.49880396400502</v>
      </c>
      <c r="J68" s="35">
        <v>1077181</v>
      </c>
      <c r="K68" s="35">
        <f t="shared" si="3"/>
        <v>122.699738011163</v>
      </c>
      <c r="L68" s="36">
        <f t="shared" si="4"/>
        <v>7731791</v>
      </c>
      <c r="M68" s="35">
        <f t="shared" si="5"/>
        <v>880.7143182594829</v>
      </c>
    </row>
    <row r="69" spans="1:13" ht="12.75">
      <c r="A69" s="50">
        <v>66</v>
      </c>
      <c r="B69" s="50" t="s">
        <v>139</v>
      </c>
      <c r="C69" s="47">
        <v>2337</v>
      </c>
      <c r="D69" s="41">
        <v>0</v>
      </c>
      <c r="E69" s="41">
        <f>D69/$C69</f>
        <v>0</v>
      </c>
      <c r="F69" s="41">
        <v>0</v>
      </c>
      <c r="G69" s="41">
        <f>F69/$C69</f>
        <v>0</v>
      </c>
      <c r="H69" s="41">
        <v>0</v>
      </c>
      <c r="I69" s="41">
        <f>H69/$C69</f>
        <v>0</v>
      </c>
      <c r="J69" s="41">
        <v>244612</v>
      </c>
      <c r="K69" s="41">
        <f>J69/$C69</f>
        <v>104.66923406076167</v>
      </c>
      <c r="L69" s="51">
        <f aca="true" t="shared" si="6" ref="L69:L74">D69+F69+H69+J69</f>
        <v>244612</v>
      </c>
      <c r="M69" s="41">
        <f>L69/$C69</f>
        <v>104.66923406076167</v>
      </c>
    </row>
    <row r="70" spans="1:13" ht="12.75" customHeight="1">
      <c r="A70" s="19">
        <v>67</v>
      </c>
      <c r="B70" s="37" t="s">
        <v>63</v>
      </c>
      <c r="C70" s="49">
        <v>4618</v>
      </c>
      <c r="D70" s="38">
        <v>2600000</v>
      </c>
      <c r="E70" s="38">
        <f t="shared" si="0"/>
        <v>563.014291901256</v>
      </c>
      <c r="F70" s="38">
        <v>0</v>
      </c>
      <c r="G70" s="38">
        <f t="shared" si="1"/>
        <v>0</v>
      </c>
      <c r="H70" s="38">
        <v>405000</v>
      </c>
      <c r="I70" s="38">
        <f t="shared" si="2"/>
        <v>87.7003031615418</v>
      </c>
      <c r="J70" s="38">
        <v>41185</v>
      </c>
      <c r="K70" s="38">
        <f t="shared" si="3"/>
        <v>8.918362927674318</v>
      </c>
      <c r="L70" s="39">
        <f t="shared" si="6"/>
        <v>3046185</v>
      </c>
      <c r="M70" s="38">
        <f t="shared" si="5"/>
        <v>659.632957990472</v>
      </c>
    </row>
    <row r="71" spans="1:13" ht="12.75">
      <c r="A71" s="19">
        <v>68</v>
      </c>
      <c r="B71" s="37" t="s">
        <v>64</v>
      </c>
      <c r="C71" s="49">
        <v>1842</v>
      </c>
      <c r="D71" s="38">
        <v>0</v>
      </c>
      <c r="E71" s="38">
        <f>D71/$C71</f>
        <v>0</v>
      </c>
      <c r="F71" s="38">
        <v>0</v>
      </c>
      <c r="G71" s="38">
        <f>F71/$C71</f>
        <v>0</v>
      </c>
      <c r="H71" s="38">
        <v>0</v>
      </c>
      <c r="I71" s="38">
        <f>H71/$C71</f>
        <v>0</v>
      </c>
      <c r="J71" s="38">
        <v>52166</v>
      </c>
      <c r="K71" s="38">
        <f>J71/$C71</f>
        <v>28.320304017372422</v>
      </c>
      <c r="L71" s="39">
        <f t="shared" si="6"/>
        <v>52166</v>
      </c>
      <c r="M71" s="38">
        <f>L71/$C71</f>
        <v>28.320304017372422</v>
      </c>
    </row>
    <row r="72" spans="1:13" ht="12.75">
      <c r="A72" s="19">
        <v>69</v>
      </c>
      <c r="B72" s="37" t="s">
        <v>106</v>
      </c>
      <c r="C72" s="49">
        <v>3637</v>
      </c>
      <c r="D72" s="38">
        <v>750000</v>
      </c>
      <c r="E72" s="38">
        <f>D72/$C72</f>
        <v>206.2139125653011</v>
      </c>
      <c r="F72" s="38">
        <v>0</v>
      </c>
      <c r="G72" s="38">
        <f>F72/$C72</f>
        <v>0</v>
      </c>
      <c r="H72" s="38">
        <v>0</v>
      </c>
      <c r="I72" s="38">
        <f>H72/$C72</f>
        <v>0</v>
      </c>
      <c r="J72" s="38">
        <v>97400</v>
      </c>
      <c r="K72" s="38">
        <f>J72/$C72</f>
        <v>26.7803134451471</v>
      </c>
      <c r="L72" s="39">
        <f t="shared" si="6"/>
        <v>847400</v>
      </c>
      <c r="M72" s="38">
        <f>L72/$C72</f>
        <v>232.99422601044816</v>
      </c>
    </row>
    <row r="73" spans="1:13" ht="12.75">
      <c r="A73" s="19">
        <v>396</v>
      </c>
      <c r="B73" s="37" t="s">
        <v>140</v>
      </c>
      <c r="C73" s="49">
        <v>12675</v>
      </c>
      <c r="D73" s="38">
        <v>0</v>
      </c>
      <c r="E73" s="38">
        <f>D73/$C73</f>
        <v>0</v>
      </c>
      <c r="F73" s="38">
        <v>0</v>
      </c>
      <c r="G73" s="38">
        <f>F73/$C73</f>
        <v>0</v>
      </c>
      <c r="H73" s="38">
        <v>484811</v>
      </c>
      <c r="I73" s="38">
        <f>H73/$C73</f>
        <v>38.24938856015779</v>
      </c>
      <c r="J73" s="38">
        <v>0</v>
      </c>
      <c r="K73" s="38">
        <f>J73/$C73</f>
        <v>0</v>
      </c>
      <c r="L73" s="39">
        <f t="shared" si="6"/>
        <v>484811</v>
      </c>
      <c r="M73" s="38">
        <f>L73/$C73</f>
        <v>38.24938856015779</v>
      </c>
    </row>
    <row r="74" spans="1:13" ht="12.75">
      <c r="A74" s="9"/>
      <c r="B74" s="10" t="s">
        <v>65</v>
      </c>
      <c r="C74" s="44">
        <f>SUM(C4:C73)</f>
        <v>663933</v>
      </c>
      <c r="D74" s="23">
        <f>SUM(D4:D73)</f>
        <v>224329738</v>
      </c>
      <c r="E74" s="23">
        <f>D74/$C74</f>
        <v>337.8800842856132</v>
      </c>
      <c r="F74" s="23">
        <f>SUM(F4:F73)</f>
        <v>59550313</v>
      </c>
      <c r="G74" s="23">
        <f>F74/$C74</f>
        <v>89.69325669909463</v>
      </c>
      <c r="H74" s="23">
        <f>SUM(H4:H73)</f>
        <v>663185589</v>
      </c>
      <c r="I74" s="23">
        <f>H74/$C74</f>
        <v>998.8742674336115</v>
      </c>
      <c r="J74" s="23">
        <f>SUM(J4:J73)</f>
        <v>36787144</v>
      </c>
      <c r="K74" s="23">
        <f>J74/$C74</f>
        <v>55.40791616021496</v>
      </c>
      <c r="L74" s="30">
        <f t="shared" si="6"/>
        <v>983852784</v>
      </c>
      <c r="M74" s="23">
        <f>L74/$C74</f>
        <v>1481.8555245785342</v>
      </c>
    </row>
    <row r="75" spans="1:13" ht="12.75">
      <c r="A75" s="32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25"/>
    </row>
    <row r="76" spans="1:13" s="34" customFormat="1" ht="12.75">
      <c r="A76" s="53">
        <v>318</v>
      </c>
      <c r="B76" s="50" t="s">
        <v>66</v>
      </c>
      <c r="C76" s="47">
        <v>1345</v>
      </c>
      <c r="D76" s="41">
        <v>0</v>
      </c>
      <c r="E76" s="41">
        <f>D76/$C76</f>
        <v>0</v>
      </c>
      <c r="F76" s="41">
        <v>0</v>
      </c>
      <c r="G76" s="41">
        <f>F76/$C76</f>
        <v>0</v>
      </c>
      <c r="H76" s="41">
        <v>0</v>
      </c>
      <c r="I76" s="41">
        <f>H76/$C76</f>
        <v>0</v>
      </c>
      <c r="J76" s="41">
        <v>0</v>
      </c>
      <c r="K76" s="41">
        <f>J76/$C76</f>
        <v>0</v>
      </c>
      <c r="L76" s="51">
        <f>D76+F76+H76+J76</f>
        <v>0</v>
      </c>
      <c r="M76" s="41">
        <f>L76/$C76</f>
        <v>0</v>
      </c>
    </row>
    <row r="77" spans="1:13" ht="12.75">
      <c r="A77" s="15">
        <v>319</v>
      </c>
      <c r="B77" s="16" t="s">
        <v>67</v>
      </c>
      <c r="C77" s="48">
        <v>362</v>
      </c>
      <c r="D77" s="35">
        <v>0</v>
      </c>
      <c r="E77" s="35">
        <f>D77/$C77</f>
        <v>0</v>
      </c>
      <c r="F77" s="35">
        <v>0</v>
      </c>
      <c r="G77" s="35">
        <f>F77/$C77</f>
        <v>0</v>
      </c>
      <c r="H77" s="35">
        <v>91809</v>
      </c>
      <c r="I77" s="35">
        <f>H77/$C77</f>
        <v>253.61602209944752</v>
      </c>
      <c r="J77" s="35">
        <v>0</v>
      </c>
      <c r="K77" s="35">
        <f>J77/$C77</f>
        <v>0</v>
      </c>
      <c r="L77" s="36">
        <f>D77+F77+H77+J77</f>
        <v>91809</v>
      </c>
      <c r="M77" s="35">
        <f>L77/$C77</f>
        <v>253.61602209944752</v>
      </c>
    </row>
    <row r="78" spans="1:13" ht="12.75">
      <c r="A78" s="17"/>
      <c r="B78" s="18" t="s">
        <v>68</v>
      </c>
      <c r="C78" s="45">
        <f>SUM(C76:C77)</f>
        <v>1707</v>
      </c>
      <c r="D78" s="28">
        <f>SUM(D76:D77)</f>
        <v>0</v>
      </c>
      <c r="E78" s="28">
        <f>D78/$C78</f>
        <v>0</v>
      </c>
      <c r="F78" s="28">
        <f>SUM(F76:F77)</f>
        <v>0</v>
      </c>
      <c r="G78" s="28">
        <f>F78/$C78</f>
        <v>0</v>
      </c>
      <c r="H78" s="28">
        <f>SUM(H76:H77)</f>
        <v>91809</v>
      </c>
      <c r="I78" s="28">
        <f>H78/$C78</f>
        <v>53.78383128295255</v>
      </c>
      <c r="J78" s="28">
        <f>SUM(J76:J77)</f>
        <v>0</v>
      </c>
      <c r="K78" s="28">
        <f>J78/$C78</f>
        <v>0</v>
      </c>
      <c r="L78" s="12">
        <f>SUM(L76:L77)</f>
        <v>91809</v>
      </c>
      <c r="M78" s="11">
        <f>L78/$C78</f>
        <v>53.78383128295255</v>
      </c>
    </row>
    <row r="79" spans="1:13" ht="12.75">
      <c r="A79" s="13"/>
      <c r="B79" s="14"/>
      <c r="C79" s="8"/>
      <c r="D79" s="14"/>
      <c r="E79" s="14"/>
      <c r="F79" s="14"/>
      <c r="G79" s="14"/>
      <c r="H79" s="14"/>
      <c r="I79" s="14"/>
      <c r="J79" s="14"/>
      <c r="K79" s="14"/>
      <c r="L79" s="14"/>
      <c r="M79" s="27"/>
    </row>
    <row r="80" spans="1:13" ht="12.75">
      <c r="A80" s="50">
        <v>321001</v>
      </c>
      <c r="B80" s="50" t="s">
        <v>69</v>
      </c>
      <c r="C80" s="47">
        <v>335</v>
      </c>
      <c r="D80" s="41">
        <v>0</v>
      </c>
      <c r="E80" s="41">
        <f aca="true" t="shared" si="7" ref="E80:E89">D80/$C80</f>
        <v>0</v>
      </c>
      <c r="F80" s="41">
        <v>0</v>
      </c>
      <c r="G80" s="41">
        <f aca="true" t="shared" si="8" ref="G80:G89">F80/$C80</f>
        <v>0</v>
      </c>
      <c r="H80" s="41">
        <v>0</v>
      </c>
      <c r="I80" s="41">
        <f aca="true" t="shared" si="9" ref="I80:I89">H80/$C80</f>
        <v>0</v>
      </c>
      <c r="J80" s="41">
        <v>0</v>
      </c>
      <c r="K80" s="41">
        <f aca="true" t="shared" si="10" ref="K80:K89">J80/$C80</f>
        <v>0</v>
      </c>
      <c r="L80" s="51">
        <f aca="true" t="shared" si="11" ref="L80:L88">D80+F80+H80+J80</f>
        <v>0</v>
      </c>
      <c r="M80" s="41">
        <f aca="true" t="shared" si="12" ref="M80:M89">L80/$C80</f>
        <v>0</v>
      </c>
    </row>
    <row r="81" spans="1:13" s="34" customFormat="1" ht="12.75">
      <c r="A81" s="19">
        <v>329001</v>
      </c>
      <c r="B81" s="37" t="s">
        <v>70</v>
      </c>
      <c r="C81" s="49">
        <v>370</v>
      </c>
      <c r="D81" s="38">
        <v>1996091</v>
      </c>
      <c r="E81" s="38">
        <f t="shared" si="7"/>
        <v>5394.84054054054</v>
      </c>
      <c r="F81" s="38">
        <v>0</v>
      </c>
      <c r="G81" s="38">
        <f t="shared" si="8"/>
        <v>0</v>
      </c>
      <c r="H81" s="38">
        <v>0</v>
      </c>
      <c r="I81" s="38">
        <f t="shared" si="9"/>
        <v>0</v>
      </c>
      <c r="J81" s="38">
        <v>0</v>
      </c>
      <c r="K81" s="38">
        <f t="shared" si="10"/>
        <v>0</v>
      </c>
      <c r="L81" s="39">
        <f t="shared" si="11"/>
        <v>1996091</v>
      </c>
      <c r="M81" s="38">
        <f t="shared" si="12"/>
        <v>5394.84054054054</v>
      </c>
    </row>
    <row r="82" spans="1:13" s="34" customFormat="1" ht="12.75">
      <c r="A82" s="19">
        <v>331001</v>
      </c>
      <c r="B82" s="37" t="s">
        <v>71</v>
      </c>
      <c r="C82" s="49">
        <v>510</v>
      </c>
      <c r="D82" s="38">
        <v>0</v>
      </c>
      <c r="E82" s="38">
        <f t="shared" si="7"/>
        <v>0</v>
      </c>
      <c r="F82" s="38">
        <v>0</v>
      </c>
      <c r="G82" s="38">
        <f t="shared" si="8"/>
        <v>0</v>
      </c>
      <c r="H82" s="38">
        <v>0</v>
      </c>
      <c r="I82" s="38">
        <f t="shared" si="9"/>
        <v>0</v>
      </c>
      <c r="J82" s="38">
        <v>0</v>
      </c>
      <c r="K82" s="38">
        <f t="shared" si="10"/>
        <v>0</v>
      </c>
      <c r="L82" s="39">
        <f t="shared" si="11"/>
        <v>0</v>
      </c>
      <c r="M82" s="38">
        <f>L82/$C82</f>
        <v>0</v>
      </c>
    </row>
    <row r="83" spans="1:13" s="34" customFormat="1" ht="12.75">
      <c r="A83" s="19">
        <v>333001</v>
      </c>
      <c r="B83" s="37" t="s">
        <v>72</v>
      </c>
      <c r="C83" s="49">
        <v>686</v>
      </c>
      <c r="D83" s="38">
        <v>251903</v>
      </c>
      <c r="E83" s="38">
        <f t="shared" si="7"/>
        <v>367.20553935860056</v>
      </c>
      <c r="F83" s="38">
        <v>0</v>
      </c>
      <c r="G83" s="38">
        <f t="shared" si="8"/>
        <v>0</v>
      </c>
      <c r="H83" s="38">
        <v>0</v>
      </c>
      <c r="I83" s="38">
        <f t="shared" si="9"/>
        <v>0</v>
      </c>
      <c r="J83" s="38">
        <v>0</v>
      </c>
      <c r="K83" s="38">
        <f t="shared" si="10"/>
        <v>0</v>
      </c>
      <c r="L83" s="39">
        <f t="shared" si="11"/>
        <v>251903</v>
      </c>
      <c r="M83" s="38">
        <f t="shared" si="12"/>
        <v>367.20553935860056</v>
      </c>
    </row>
    <row r="84" spans="1:13" ht="12.75">
      <c r="A84" s="20">
        <v>336001</v>
      </c>
      <c r="B84" s="52" t="s">
        <v>73</v>
      </c>
      <c r="C84" s="43">
        <v>547</v>
      </c>
      <c r="D84" s="35">
        <v>287815</v>
      </c>
      <c r="E84" s="35">
        <f t="shared" si="7"/>
        <v>526.1700182815357</v>
      </c>
      <c r="F84" s="35">
        <v>0</v>
      </c>
      <c r="G84" s="35">
        <f t="shared" si="8"/>
        <v>0</v>
      </c>
      <c r="H84" s="35">
        <v>0</v>
      </c>
      <c r="I84" s="35">
        <f t="shared" si="9"/>
        <v>0</v>
      </c>
      <c r="J84" s="35">
        <v>0</v>
      </c>
      <c r="K84" s="35">
        <f t="shared" si="10"/>
        <v>0</v>
      </c>
      <c r="L84" s="36">
        <f t="shared" si="11"/>
        <v>287815</v>
      </c>
      <c r="M84" s="35">
        <f t="shared" si="12"/>
        <v>526.1700182815357</v>
      </c>
    </row>
    <row r="85" spans="1:13" ht="12.75">
      <c r="A85" s="50">
        <v>337001</v>
      </c>
      <c r="B85" s="50" t="s">
        <v>74</v>
      </c>
      <c r="C85" s="47">
        <v>858</v>
      </c>
      <c r="D85" s="41">
        <v>263123</v>
      </c>
      <c r="E85" s="41">
        <f t="shared" si="7"/>
        <v>306.67016317016316</v>
      </c>
      <c r="F85" s="41">
        <v>0</v>
      </c>
      <c r="G85" s="41">
        <f t="shared" si="8"/>
        <v>0</v>
      </c>
      <c r="H85" s="41">
        <v>0</v>
      </c>
      <c r="I85" s="41">
        <f t="shared" si="9"/>
        <v>0</v>
      </c>
      <c r="J85" s="41">
        <v>0</v>
      </c>
      <c r="K85" s="41">
        <f t="shared" si="10"/>
        <v>0</v>
      </c>
      <c r="L85" s="51">
        <f t="shared" si="11"/>
        <v>263123</v>
      </c>
      <c r="M85" s="41">
        <f t="shared" si="12"/>
        <v>306.67016317016316</v>
      </c>
    </row>
    <row r="86" spans="1:13" s="34" customFormat="1" ht="12.75">
      <c r="A86" s="19">
        <v>339001</v>
      </c>
      <c r="B86" s="37" t="s">
        <v>75</v>
      </c>
      <c r="C86" s="49">
        <v>336</v>
      </c>
      <c r="D86" s="38">
        <v>0</v>
      </c>
      <c r="E86" s="38">
        <f t="shared" si="7"/>
        <v>0</v>
      </c>
      <c r="F86" s="38">
        <v>0</v>
      </c>
      <c r="G86" s="38">
        <f t="shared" si="8"/>
        <v>0</v>
      </c>
      <c r="H86" s="38">
        <v>19420</v>
      </c>
      <c r="I86" s="38">
        <f t="shared" si="9"/>
        <v>57.79761904761905</v>
      </c>
      <c r="J86" s="38">
        <v>0</v>
      </c>
      <c r="K86" s="38">
        <f t="shared" si="10"/>
        <v>0</v>
      </c>
      <c r="L86" s="39">
        <f>D86+F86+H86+J86</f>
        <v>19420</v>
      </c>
      <c r="M86" s="38">
        <f t="shared" si="12"/>
        <v>57.79761904761905</v>
      </c>
    </row>
    <row r="87" spans="1:13" ht="12.75">
      <c r="A87" s="19">
        <v>340001</v>
      </c>
      <c r="B87" s="37" t="s">
        <v>96</v>
      </c>
      <c r="C87" s="49">
        <v>106</v>
      </c>
      <c r="D87" s="38">
        <v>0</v>
      </c>
      <c r="E87" s="38">
        <f>D87/$C87</f>
        <v>0</v>
      </c>
      <c r="F87" s="38">
        <v>0</v>
      </c>
      <c r="G87" s="38">
        <f>F87/$C87</f>
        <v>0</v>
      </c>
      <c r="H87" s="38">
        <v>0</v>
      </c>
      <c r="I87" s="38">
        <f>H87/$C87</f>
        <v>0</v>
      </c>
      <c r="J87" s="38">
        <v>0</v>
      </c>
      <c r="K87" s="38">
        <f>J87/$C87</f>
        <v>0</v>
      </c>
      <c r="L87" s="39">
        <f>D87+F87+H87+J87</f>
        <v>0</v>
      </c>
      <c r="M87" s="38">
        <f>L87/$C87</f>
        <v>0</v>
      </c>
    </row>
    <row r="88" spans="1:13" ht="12.75">
      <c r="A88" s="20">
        <v>342001</v>
      </c>
      <c r="B88" s="42" t="s">
        <v>107</v>
      </c>
      <c r="C88" s="48">
        <v>20</v>
      </c>
      <c r="D88" s="35">
        <v>0</v>
      </c>
      <c r="E88" s="38">
        <f t="shared" si="7"/>
        <v>0</v>
      </c>
      <c r="F88" s="38">
        <v>0</v>
      </c>
      <c r="G88" s="38">
        <f t="shared" si="8"/>
        <v>0</v>
      </c>
      <c r="H88" s="38">
        <v>0</v>
      </c>
      <c r="I88" s="38">
        <f t="shared" si="9"/>
        <v>0</v>
      </c>
      <c r="J88" s="38">
        <v>0</v>
      </c>
      <c r="K88" s="38">
        <f t="shared" si="10"/>
        <v>0</v>
      </c>
      <c r="L88" s="39">
        <f t="shared" si="11"/>
        <v>0</v>
      </c>
      <c r="M88" s="38">
        <f t="shared" si="12"/>
        <v>0</v>
      </c>
    </row>
    <row r="89" spans="1:13" ht="12.75">
      <c r="A89" s="17"/>
      <c r="B89" s="18" t="s">
        <v>76</v>
      </c>
      <c r="C89" s="45">
        <f>SUM(C80:C88)</f>
        <v>3768</v>
      </c>
      <c r="D89" s="55">
        <f>SUM(D80:D88)</f>
        <v>2798932</v>
      </c>
      <c r="E89" s="29">
        <f t="shared" si="7"/>
        <v>742.816348195329</v>
      </c>
      <c r="F89" s="29">
        <f>SUM(F80:F88)</f>
        <v>0</v>
      </c>
      <c r="G89" s="29">
        <f t="shared" si="8"/>
        <v>0</v>
      </c>
      <c r="H89" s="29">
        <f>SUM(H80:H88)</f>
        <v>19420</v>
      </c>
      <c r="I89" s="29">
        <f t="shared" si="9"/>
        <v>5.153927813163482</v>
      </c>
      <c r="J89" s="29">
        <f>SUM(J80:J88)</f>
        <v>0</v>
      </c>
      <c r="K89" s="29">
        <f t="shared" si="10"/>
        <v>0</v>
      </c>
      <c r="L89" s="31">
        <f>SUM(L80:L88)</f>
        <v>2818352</v>
      </c>
      <c r="M89" s="29">
        <f t="shared" si="12"/>
        <v>747.9702760084925</v>
      </c>
    </row>
    <row r="90" spans="1:13" ht="12.75">
      <c r="A90" s="32"/>
      <c r="B90" s="14"/>
      <c r="C90" s="8"/>
      <c r="D90" s="14"/>
      <c r="E90" s="14"/>
      <c r="F90" s="14"/>
      <c r="G90" s="14"/>
      <c r="H90" s="14"/>
      <c r="I90" s="14"/>
      <c r="J90" s="14"/>
      <c r="K90" s="14"/>
      <c r="L90" s="14"/>
      <c r="M90" s="27"/>
    </row>
    <row r="91" spans="1:13" ht="15" customHeight="1">
      <c r="A91" s="50">
        <v>300001</v>
      </c>
      <c r="B91" s="50" t="s">
        <v>77</v>
      </c>
      <c r="C91" s="47">
        <v>601</v>
      </c>
      <c r="D91" s="41">
        <v>0</v>
      </c>
      <c r="E91" s="41">
        <f aca="true" t="shared" si="13" ref="E91:E128">D91/$C91</f>
        <v>0</v>
      </c>
      <c r="F91" s="41">
        <v>0</v>
      </c>
      <c r="G91" s="41">
        <f aca="true" t="shared" si="14" ref="G91:G129">F91/$C91</f>
        <v>0</v>
      </c>
      <c r="H91" s="41">
        <v>0</v>
      </c>
      <c r="I91" s="41">
        <f aca="true" t="shared" si="15" ref="I91:I128">H91/$C91</f>
        <v>0</v>
      </c>
      <c r="J91" s="41">
        <v>0</v>
      </c>
      <c r="K91" s="41">
        <f aca="true" t="shared" si="16" ref="K91:K129">J91/$C91</f>
        <v>0</v>
      </c>
      <c r="L91" s="51">
        <f>D91+F91+H91+J91</f>
        <v>0</v>
      </c>
      <c r="M91" s="41">
        <f>L91/$C91</f>
        <v>0</v>
      </c>
    </row>
    <row r="92" spans="1:13" s="34" customFormat="1" ht="12.75">
      <c r="A92" s="19">
        <v>300002</v>
      </c>
      <c r="B92" s="37" t="s">
        <v>78</v>
      </c>
      <c r="C92" s="49">
        <v>357</v>
      </c>
      <c r="D92" s="38">
        <v>0</v>
      </c>
      <c r="E92" s="38">
        <f t="shared" si="13"/>
        <v>0</v>
      </c>
      <c r="F92" s="38">
        <v>0</v>
      </c>
      <c r="G92" s="38">
        <f t="shared" si="14"/>
        <v>0</v>
      </c>
      <c r="H92" s="38">
        <v>0</v>
      </c>
      <c r="I92" s="38">
        <f t="shared" si="15"/>
        <v>0</v>
      </c>
      <c r="J92" s="38">
        <v>0</v>
      </c>
      <c r="K92" s="38">
        <f t="shared" si="16"/>
        <v>0</v>
      </c>
      <c r="L92" s="39">
        <f>D92+F92+H92+J92</f>
        <v>0</v>
      </c>
      <c r="M92" s="38">
        <f aca="true" t="shared" si="17" ref="M92:M129">L92/$C92</f>
        <v>0</v>
      </c>
    </row>
    <row r="93" spans="1:13" s="34" customFormat="1" ht="12.75">
      <c r="A93" s="19">
        <v>377001</v>
      </c>
      <c r="B93" s="37" t="s">
        <v>110</v>
      </c>
      <c r="C93" s="49">
        <v>466</v>
      </c>
      <c r="D93" s="38">
        <v>0</v>
      </c>
      <c r="E93" s="38">
        <f aca="true" t="shared" si="18" ref="E93:E103">D93/$C93</f>
        <v>0</v>
      </c>
      <c r="F93" s="38">
        <v>0</v>
      </c>
      <c r="G93" s="38">
        <f aca="true" t="shared" si="19" ref="G93:G103">F93/$C93</f>
        <v>0</v>
      </c>
      <c r="H93" s="38">
        <v>0</v>
      </c>
      <c r="I93" s="38">
        <f aca="true" t="shared" si="20" ref="I93:I103">H93/$C93</f>
        <v>0</v>
      </c>
      <c r="J93" s="38">
        <v>0</v>
      </c>
      <c r="K93" s="38">
        <f aca="true" t="shared" si="21" ref="K93:K103">J93/$C93</f>
        <v>0</v>
      </c>
      <c r="L93" s="39">
        <f aca="true" t="shared" si="22" ref="L93:L103">D93+F93+H93+J93</f>
        <v>0</v>
      </c>
      <c r="M93" s="38">
        <f aca="true" t="shared" si="23" ref="M93:M103">L93/$C93</f>
        <v>0</v>
      </c>
    </row>
    <row r="94" spans="1:13" s="34" customFormat="1" ht="12.75">
      <c r="A94" s="19">
        <v>377002</v>
      </c>
      <c r="B94" s="37" t="s">
        <v>111</v>
      </c>
      <c r="C94" s="49">
        <v>442</v>
      </c>
      <c r="D94" s="38">
        <v>0</v>
      </c>
      <c r="E94" s="38">
        <f t="shared" si="18"/>
        <v>0</v>
      </c>
      <c r="F94" s="38">
        <v>0</v>
      </c>
      <c r="G94" s="38">
        <f t="shared" si="19"/>
        <v>0</v>
      </c>
      <c r="H94" s="38">
        <v>0</v>
      </c>
      <c r="I94" s="38">
        <f t="shared" si="20"/>
        <v>0</v>
      </c>
      <c r="J94" s="38">
        <v>0</v>
      </c>
      <c r="K94" s="38">
        <f t="shared" si="21"/>
        <v>0</v>
      </c>
      <c r="L94" s="39">
        <f t="shared" si="22"/>
        <v>0</v>
      </c>
      <c r="M94" s="38">
        <f t="shared" si="23"/>
        <v>0</v>
      </c>
    </row>
    <row r="95" spans="1:13" s="34" customFormat="1" ht="12.75">
      <c r="A95" s="20">
        <v>377003</v>
      </c>
      <c r="B95" s="52" t="s">
        <v>112</v>
      </c>
      <c r="C95" s="43">
        <v>464</v>
      </c>
      <c r="D95" s="35">
        <v>0</v>
      </c>
      <c r="E95" s="35">
        <f t="shared" si="18"/>
        <v>0</v>
      </c>
      <c r="F95" s="35">
        <v>0</v>
      </c>
      <c r="G95" s="35">
        <f t="shared" si="19"/>
        <v>0</v>
      </c>
      <c r="H95" s="35">
        <v>0</v>
      </c>
      <c r="I95" s="35">
        <f t="shared" si="20"/>
        <v>0</v>
      </c>
      <c r="J95" s="35">
        <v>0</v>
      </c>
      <c r="K95" s="35">
        <f t="shared" si="21"/>
        <v>0</v>
      </c>
      <c r="L95" s="36">
        <f t="shared" si="22"/>
        <v>0</v>
      </c>
      <c r="M95" s="35">
        <f t="shared" si="23"/>
        <v>0</v>
      </c>
    </row>
    <row r="96" spans="1:13" s="34" customFormat="1" ht="12.75">
      <c r="A96" s="50">
        <v>378001</v>
      </c>
      <c r="B96" s="50" t="s">
        <v>113</v>
      </c>
      <c r="C96" s="47">
        <v>182</v>
      </c>
      <c r="D96" s="41">
        <v>0</v>
      </c>
      <c r="E96" s="41">
        <f t="shared" si="18"/>
        <v>0</v>
      </c>
      <c r="F96" s="41">
        <v>0</v>
      </c>
      <c r="G96" s="41">
        <f t="shared" si="19"/>
        <v>0</v>
      </c>
      <c r="H96" s="41">
        <v>0</v>
      </c>
      <c r="I96" s="41">
        <f t="shared" si="20"/>
        <v>0</v>
      </c>
      <c r="J96" s="41">
        <v>0</v>
      </c>
      <c r="K96" s="41">
        <f t="shared" si="21"/>
        <v>0</v>
      </c>
      <c r="L96" s="51">
        <f t="shared" si="22"/>
        <v>0</v>
      </c>
      <c r="M96" s="41">
        <f t="shared" si="23"/>
        <v>0</v>
      </c>
    </row>
    <row r="97" spans="1:13" s="34" customFormat="1" ht="12.75">
      <c r="A97" s="19">
        <v>378002</v>
      </c>
      <c r="B97" s="37" t="s">
        <v>114</v>
      </c>
      <c r="C97" s="49">
        <v>198</v>
      </c>
      <c r="D97" s="38">
        <v>0</v>
      </c>
      <c r="E97" s="38">
        <f t="shared" si="18"/>
        <v>0</v>
      </c>
      <c r="F97" s="38">
        <v>0</v>
      </c>
      <c r="G97" s="38">
        <f t="shared" si="19"/>
        <v>0</v>
      </c>
      <c r="H97" s="38">
        <v>0</v>
      </c>
      <c r="I97" s="38">
        <f t="shared" si="20"/>
        <v>0</v>
      </c>
      <c r="J97" s="38">
        <v>0</v>
      </c>
      <c r="K97" s="38">
        <f t="shared" si="21"/>
        <v>0</v>
      </c>
      <c r="L97" s="39">
        <f t="shared" si="22"/>
        <v>0</v>
      </c>
      <c r="M97" s="38">
        <f t="shared" si="23"/>
        <v>0</v>
      </c>
    </row>
    <row r="98" spans="1:13" s="34" customFormat="1" ht="12.75">
      <c r="A98" s="19">
        <v>379001</v>
      </c>
      <c r="B98" s="37" t="s">
        <v>115</v>
      </c>
      <c r="C98" s="49">
        <v>92</v>
      </c>
      <c r="D98" s="38">
        <v>0</v>
      </c>
      <c r="E98" s="38">
        <f t="shared" si="18"/>
        <v>0</v>
      </c>
      <c r="F98" s="38">
        <v>0</v>
      </c>
      <c r="G98" s="38">
        <f t="shared" si="19"/>
        <v>0</v>
      </c>
      <c r="H98" s="38">
        <v>0</v>
      </c>
      <c r="I98" s="38">
        <f t="shared" si="20"/>
        <v>0</v>
      </c>
      <c r="J98" s="38">
        <v>0</v>
      </c>
      <c r="K98" s="38">
        <f t="shared" si="21"/>
        <v>0</v>
      </c>
      <c r="L98" s="39">
        <f t="shared" si="22"/>
        <v>0</v>
      </c>
      <c r="M98" s="38">
        <f t="shared" si="23"/>
        <v>0</v>
      </c>
    </row>
    <row r="99" spans="1:13" s="34" customFormat="1" ht="12.75">
      <c r="A99" s="19">
        <v>380001</v>
      </c>
      <c r="B99" s="37" t="s">
        <v>116</v>
      </c>
      <c r="C99" s="49">
        <v>218</v>
      </c>
      <c r="D99" s="38">
        <v>0</v>
      </c>
      <c r="E99" s="38">
        <f t="shared" si="18"/>
        <v>0</v>
      </c>
      <c r="F99" s="38">
        <v>0</v>
      </c>
      <c r="G99" s="38">
        <f t="shared" si="19"/>
        <v>0</v>
      </c>
      <c r="H99" s="38">
        <v>0</v>
      </c>
      <c r="I99" s="38">
        <f t="shared" si="20"/>
        <v>0</v>
      </c>
      <c r="J99" s="38">
        <v>0</v>
      </c>
      <c r="K99" s="38">
        <f t="shared" si="21"/>
        <v>0</v>
      </c>
      <c r="L99" s="39">
        <f t="shared" si="22"/>
        <v>0</v>
      </c>
      <c r="M99" s="38">
        <f t="shared" si="23"/>
        <v>0</v>
      </c>
    </row>
    <row r="100" spans="1:13" s="34" customFormat="1" ht="12.75">
      <c r="A100" s="20">
        <v>381001</v>
      </c>
      <c r="B100" s="52" t="s">
        <v>117</v>
      </c>
      <c r="C100" s="43">
        <v>116</v>
      </c>
      <c r="D100" s="35">
        <v>0</v>
      </c>
      <c r="E100" s="35">
        <f t="shared" si="18"/>
        <v>0</v>
      </c>
      <c r="F100" s="35">
        <v>0</v>
      </c>
      <c r="G100" s="35">
        <f t="shared" si="19"/>
        <v>0</v>
      </c>
      <c r="H100" s="35">
        <v>0</v>
      </c>
      <c r="I100" s="35">
        <f t="shared" si="20"/>
        <v>0</v>
      </c>
      <c r="J100" s="35">
        <v>0</v>
      </c>
      <c r="K100" s="35">
        <f t="shared" si="21"/>
        <v>0</v>
      </c>
      <c r="L100" s="36">
        <f t="shared" si="22"/>
        <v>0</v>
      </c>
      <c r="M100" s="35">
        <f t="shared" si="23"/>
        <v>0</v>
      </c>
    </row>
    <row r="101" spans="1:13" s="34" customFormat="1" ht="12.75">
      <c r="A101" s="50">
        <v>382001</v>
      </c>
      <c r="B101" s="50" t="s">
        <v>118</v>
      </c>
      <c r="C101" s="47">
        <v>83</v>
      </c>
      <c r="D101" s="41">
        <v>0</v>
      </c>
      <c r="E101" s="41">
        <f t="shared" si="18"/>
        <v>0</v>
      </c>
      <c r="F101" s="41">
        <v>0</v>
      </c>
      <c r="G101" s="41">
        <f t="shared" si="19"/>
        <v>0</v>
      </c>
      <c r="H101" s="41">
        <v>0</v>
      </c>
      <c r="I101" s="41">
        <f t="shared" si="20"/>
        <v>0</v>
      </c>
      <c r="J101" s="41">
        <v>0</v>
      </c>
      <c r="K101" s="41">
        <f t="shared" si="21"/>
        <v>0</v>
      </c>
      <c r="L101" s="51">
        <f t="shared" si="22"/>
        <v>0</v>
      </c>
      <c r="M101" s="41">
        <f t="shared" si="23"/>
        <v>0</v>
      </c>
    </row>
    <row r="102" spans="1:13" s="34" customFormat="1" ht="12.75">
      <c r="A102" s="19">
        <v>383001</v>
      </c>
      <c r="B102" s="37" t="s">
        <v>119</v>
      </c>
      <c r="C102" s="49">
        <v>108</v>
      </c>
      <c r="D102" s="38">
        <v>0</v>
      </c>
      <c r="E102" s="38">
        <f t="shared" si="18"/>
        <v>0</v>
      </c>
      <c r="F102" s="38">
        <v>0</v>
      </c>
      <c r="G102" s="38">
        <f t="shared" si="19"/>
        <v>0</v>
      </c>
      <c r="H102" s="38">
        <v>0</v>
      </c>
      <c r="I102" s="38">
        <f t="shared" si="20"/>
        <v>0</v>
      </c>
      <c r="J102" s="38">
        <v>0</v>
      </c>
      <c r="K102" s="38">
        <f t="shared" si="21"/>
        <v>0</v>
      </c>
      <c r="L102" s="39">
        <f t="shared" si="22"/>
        <v>0</v>
      </c>
      <c r="M102" s="38">
        <f t="shared" si="23"/>
        <v>0</v>
      </c>
    </row>
    <row r="103" spans="1:13" s="34" customFormat="1" ht="12.75">
      <c r="A103" s="19">
        <v>384001</v>
      </c>
      <c r="B103" s="37" t="s">
        <v>120</v>
      </c>
      <c r="C103" s="49">
        <v>196</v>
      </c>
      <c r="D103" s="38">
        <v>0</v>
      </c>
      <c r="E103" s="38">
        <f t="shared" si="18"/>
        <v>0</v>
      </c>
      <c r="F103" s="38">
        <v>0</v>
      </c>
      <c r="G103" s="38">
        <f t="shared" si="19"/>
        <v>0</v>
      </c>
      <c r="H103" s="38">
        <v>0</v>
      </c>
      <c r="I103" s="38">
        <f t="shared" si="20"/>
        <v>0</v>
      </c>
      <c r="J103" s="38">
        <v>0</v>
      </c>
      <c r="K103" s="38">
        <f t="shared" si="21"/>
        <v>0</v>
      </c>
      <c r="L103" s="39">
        <f t="shared" si="22"/>
        <v>0</v>
      </c>
      <c r="M103" s="38">
        <f t="shared" si="23"/>
        <v>0</v>
      </c>
    </row>
    <row r="104" spans="1:13" s="34" customFormat="1" ht="12.75">
      <c r="A104" s="19">
        <v>385001</v>
      </c>
      <c r="B104" s="37" t="s">
        <v>97</v>
      </c>
      <c r="C104" s="49">
        <v>154</v>
      </c>
      <c r="D104" s="38">
        <v>0</v>
      </c>
      <c r="E104" s="38">
        <f t="shared" si="13"/>
        <v>0</v>
      </c>
      <c r="F104" s="38">
        <v>0</v>
      </c>
      <c r="G104" s="38">
        <f t="shared" si="14"/>
        <v>0</v>
      </c>
      <c r="H104" s="38">
        <v>0</v>
      </c>
      <c r="I104" s="38">
        <f t="shared" si="15"/>
        <v>0</v>
      </c>
      <c r="J104" s="38">
        <v>0</v>
      </c>
      <c r="K104" s="38">
        <f t="shared" si="16"/>
        <v>0</v>
      </c>
      <c r="L104" s="39">
        <f aca="true" t="shared" si="24" ref="L104:L128">D104+F104+H104+J104</f>
        <v>0</v>
      </c>
      <c r="M104" s="38">
        <f t="shared" si="17"/>
        <v>0</v>
      </c>
    </row>
    <row r="105" spans="1:13" s="34" customFormat="1" ht="12.75">
      <c r="A105" s="20">
        <v>386001</v>
      </c>
      <c r="B105" s="52" t="s">
        <v>98</v>
      </c>
      <c r="C105" s="43">
        <v>335</v>
      </c>
      <c r="D105" s="35">
        <v>0</v>
      </c>
      <c r="E105" s="35">
        <f t="shared" si="13"/>
        <v>0</v>
      </c>
      <c r="F105" s="35">
        <v>0</v>
      </c>
      <c r="G105" s="35">
        <f t="shared" si="14"/>
        <v>0</v>
      </c>
      <c r="H105" s="35">
        <v>0</v>
      </c>
      <c r="I105" s="35">
        <f t="shared" si="15"/>
        <v>0</v>
      </c>
      <c r="J105" s="35">
        <v>0</v>
      </c>
      <c r="K105" s="35">
        <f t="shared" si="16"/>
        <v>0</v>
      </c>
      <c r="L105" s="36">
        <f t="shared" si="24"/>
        <v>0</v>
      </c>
      <c r="M105" s="35">
        <f t="shared" si="17"/>
        <v>0</v>
      </c>
    </row>
    <row r="106" spans="1:13" ht="12.75">
      <c r="A106" s="50">
        <v>387001</v>
      </c>
      <c r="B106" s="50" t="s">
        <v>99</v>
      </c>
      <c r="C106" s="47">
        <v>447</v>
      </c>
      <c r="D106" s="41">
        <v>0</v>
      </c>
      <c r="E106" s="41">
        <f t="shared" si="13"/>
        <v>0</v>
      </c>
      <c r="F106" s="41">
        <v>0</v>
      </c>
      <c r="G106" s="41">
        <f t="shared" si="14"/>
        <v>0</v>
      </c>
      <c r="H106" s="41">
        <v>0</v>
      </c>
      <c r="I106" s="41">
        <f t="shared" si="15"/>
        <v>0</v>
      </c>
      <c r="J106" s="41">
        <v>0</v>
      </c>
      <c r="K106" s="41">
        <f t="shared" si="16"/>
        <v>0</v>
      </c>
      <c r="L106" s="51">
        <f t="shared" si="24"/>
        <v>0</v>
      </c>
      <c r="M106" s="41">
        <f t="shared" si="17"/>
        <v>0</v>
      </c>
    </row>
    <row r="107" spans="1:13" ht="12.75">
      <c r="A107" s="19">
        <v>388001</v>
      </c>
      <c r="B107" s="37" t="s">
        <v>100</v>
      </c>
      <c r="C107" s="49">
        <v>392</v>
      </c>
      <c r="D107" s="38">
        <v>0</v>
      </c>
      <c r="E107" s="38">
        <f t="shared" si="13"/>
        <v>0</v>
      </c>
      <c r="F107" s="38">
        <v>0</v>
      </c>
      <c r="G107" s="38">
        <f t="shared" si="14"/>
        <v>0</v>
      </c>
      <c r="H107" s="38">
        <v>0</v>
      </c>
      <c r="I107" s="38">
        <f t="shared" si="15"/>
        <v>0</v>
      </c>
      <c r="J107" s="38">
        <v>0</v>
      </c>
      <c r="K107" s="38">
        <f t="shared" si="16"/>
        <v>0</v>
      </c>
      <c r="L107" s="39">
        <f t="shared" si="24"/>
        <v>0</v>
      </c>
      <c r="M107" s="38">
        <f t="shared" si="17"/>
        <v>0</v>
      </c>
    </row>
    <row r="108" spans="1:13" s="34" customFormat="1" ht="12.75">
      <c r="A108" s="19">
        <v>389001</v>
      </c>
      <c r="B108" s="37" t="s">
        <v>101</v>
      </c>
      <c r="C108" s="49">
        <v>351</v>
      </c>
      <c r="D108" s="38">
        <v>0</v>
      </c>
      <c r="E108" s="38">
        <f t="shared" si="13"/>
        <v>0</v>
      </c>
      <c r="F108" s="38">
        <v>0</v>
      </c>
      <c r="G108" s="38">
        <f t="shared" si="14"/>
        <v>0</v>
      </c>
      <c r="H108" s="38">
        <v>0</v>
      </c>
      <c r="I108" s="38">
        <f t="shared" si="15"/>
        <v>0</v>
      </c>
      <c r="J108" s="38">
        <v>0</v>
      </c>
      <c r="K108" s="38">
        <f t="shared" si="16"/>
        <v>0</v>
      </c>
      <c r="L108" s="39">
        <f t="shared" si="24"/>
        <v>0</v>
      </c>
      <c r="M108" s="38">
        <f t="shared" si="17"/>
        <v>0</v>
      </c>
    </row>
    <row r="109" spans="1:13" s="34" customFormat="1" ht="12.75">
      <c r="A109" s="19">
        <v>390001</v>
      </c>
      <c r="B109" s="37" t="s">
        <v>79</v>
      </c>
      <c r="C109" s="49">
        <v>749</v>
      </c>
      <c r="D109" s="38">
        <v>0</v>
      </c>
      <c r="E109" s="38">
        <f t="shared" si="13"/>
        <v>0</v>
      </c>
      <c r="F109" s="38">
        <v>0</v>
      </c>
      <c r="G109" s="38">
        <f t="shared" si="14"/>
        <v>0</v>
      </c>
      <c r="H109" s="38">
        <v>0</v>
      </c>
      <c r="I109" s="38">
        <f t="shared" si="15"/>
        <v>0</v>
      </c>
      <c r="J109" s="38">
        <v>0</v>
      </c>
      <c r="K109" s="38">
        <f t="shared" si="16"/>
        <v>0</v>
      </c>
      <c r="L109" s="39">
        <f t="shared" si="24"/>
        <v>0</v>
      </c>
      <c r="M109" s="38">
        <f t="shared" si="17"/>
        <v>0</v>
      </c>
    </row>
    <row r="110" spans="1:13" s="34" customFormat="1" ht="12.75">
      <c r="A110" s="20">
        <v>391001</v>
      </c>
      <c r="B110" s="52" t="s">
        <v>80</v>
      </c>
      <c r="C110" s="43">
        <v>647</v>
      </c>
      <c r="D110" s="35">
        <v>0</v>
      </c>
      <c r="E110" s="35">
        <f t="shared" si="13"/>
        <v>0</v>
      </c>
      <c r="F110" s="35">
        <v>0</v>
      </c>
      <c r="G110" s="35">
        <f t="shared" si="14"/>
        <v>0</v>
      </c>
      <c r="H110" s="35">
        <v>0</v>
      </c>
      <c r="I110" s="35">
        <f t="shared" si="15"/>
        <v>0</v>
      </c>
      <c r="J110" s="35">
        <v>0</v>
      </c>
      <c r="K110" s="35">
        <f t="shared" si="16"/>
        <v>0</v>
      </c>
      <c r="L110" s="36">
        <f t="shared" si="24"/>
        <v>0</v>
      </c>
      <c r="M110" s="35">
        <f t="shared" si="17"/>
        <v>0</v>
      </c>
    </row>
    <row r="111" spans="1:13" ht="12.75">
      <c r="A111" s="50">
        <v>392001</v>
      </c>
      <c r="B111" s="50" t="s">
        <v>81</v>
      </c>
      <c r="C111" s="47">
        <v>351</v>
      </c>
      <c r="D111" s="41">
        <v>0</v>
      </c>
      <c r="E111" s="41">
        <f t="shared" si="13"/>
        <v>0</v>
      </c>
      <c r="F111" s="41">
        <v>0</v>
      </c>
      <c r="G111" s="41">
        <f t="shared" si="14"/>
        <v>0</v>
      </c>
      <c r="H111" s="41">
        <v>0</v>
      </c>
      <c r="I111" s="41">
        <f t="shared" si="15"/>
        <v>0</v>
      </c>
      <c r="J111" s="41">
        <v>0</v>
      </c>
      <c r="K111" s="41">
        <f t="shared" si="16"/>
        <v>0</v>
      </c>
      <c r="L111" s="51">
        <f t="shared" si="24"/>
        <v>0</v>
      </c>
      <c r="M111" s="41">
        <f t="shared" si="17"/>
        <v>0</v>
      </c>
    </row>
    <row r="112" spans="1:13" ht="12.75">
      <c r="A112" s="19">
        <v>392002</v>
      </c>
      <c r="B112" s="37" t="s">
        <v>82</v>
      </c>
      <c r="C112" s="49">
        <v>203</v>
      </c>
      <c r="D112" s="38">
        <v>0</v>
      </c>
      <c r="E112" s="38">
        <f t="shared" si="13"/>
        <v>0</v>
      </c>
      <c r="F112" s="38">
        <v>0</v>
      </c>
      <c r="G112" s="38">
        <f t="shared" si="14"/>
        <v>0</v>
      </c>
      <c r="H112" s="38">
        <v>0</v>
      </c>
      <c r="I112" s="38">
        <f t="shared" si="15"/>
        <v>0</v>
      </c>
      <c r="J112" s="38">
        <v>0</v>
      </c>
      <c r="K112" s="38">
        <f t="shared" si="16"/>
        <v>0</v>
      </c>
      <c r="L112" s="39">
        <f t="shared" si="24"/>
        <v>0</v>
      </c>
      <c r="M112" s="38">
        <f t="shared" si="17"/>
        <v>0</v>
      </c>
    </row>
    <row r="113" spans="1:13" s="34" customFormat="1" ht="12.75">
      <c r="A113" s="19">
        <v>393001</v>
      </c>
      <c r="B113" s="37" t="s">
        <v>83</v>
      </c>
      <c r="C113" s="49">
        <v>731</v>
      </c>
      <c r="D113" s="38">
        <v>0</v>
      </c>
      <c r="E113" s="38">
        <f t="shared" si="13"/>
        <v>0</v>
      </c>
      <c r="F113" s="38">
        <v>0</v>
      </c>
      <c r="G113" s="38">
        <f t="shared" si="14"/>
        <v>0</v>
      </c>
      <c r="H113" s="38">
        <v>250834</v>
      </c>
      <c r="I113" s="38">
        <f t="shared" si="15"/>
        <v>343.13816689466483</v>
      </c>
      <c r="J113" s="38">
        <v>0</v>
      </c>
      <c r="K113" s="38">
        <f t="shared" si="16"/>
        <v>0</v>
      </c>
      <c r="L113" s="39">
        <f t="shared" si="24"/>
        <v>250834</v>
      </c>
      <c r="M113" s="38">
        <f t="shared" si="17"/>
        <v>343.13816689466483</v>
      </c>
    </row>
    <row r="114" spans="1:13" s="34" customFormat="1" ht="12.75">
      <c r="A114" s="19">
        <v>394003</v>
      </c>
      <c r="B114" s="37" t="s">
        <v>102</v>
      </c>
      <c r="C114" s="49">
        <v>504</v>
      </c>
      <c r="D114" s="38">
        <v>0</v>
      </c>
      <c r="E114" s="38">
        <f t="shared" si="13"/>
        <v>0</v>
      </c>
      <c r="F114" s="38">
        <v>0</v>
      </c>
      <c r="G114" s="38">
        <f t="shared" si="14"/>
        <v>0</v>
      </c>
      <c r="H114" s="38">
        <v>0</v>
      </c>
      <c r="I114" s="38">
        <f t="shared" si="15"/>
        <v>0</v>
      </c>
      <c r="J114" s="38">
        <v>0</v>
      </c>
      <c r="K114" s="38">
        <f t="shared" si="16"/>
        <v>0</v>
      </c>
      <c r="L114" s="39">
        <f t="shared" si="24"/>
        <v>0</v>
      </c>
      <c r="M114" s="38">
        <f t="shared" si="17"/>
        <v>0</v>
      </c>
    </row>
    <row r="115" spans="1:13" s="34" customFormat="1" ht="12.75">
      <c r="A115" s="20">
        <v>395001</v>
      </c>
      <c r="B115" s="52" t="s">
        <v>84</v>
      </c>
      <c r="C115" s="43">
        <v>614</v>
      </c>
      <c r="D115" s="35">
        <v>0</v>
      </c>
      <c r="E115" s="35">
        <f t="shared" si="13"/>
        <v>0</v>
      </c>
      <c r="F115" s="35">
        <v>0</v>
      </c>
      <c r="G115" s="35">
        <f t="shared" si="14"/>
        <v>0</v>
      </c>
      <c r="H115" s="35">
        <v>0</v>
      </c>
      <c r="I115" s="35">
        <f t="shared" si="15"/>
        <v>0</v>
      </c>
      <c r="J115" s="35">
        <v>78155</v>
      </c>
      <c r="K115" s="35">
        <f t="shared" si="16"/>
        <v>127.28827361563518</v>
      </c>
      <c r="L115" s="36">
        <f t="shared" si="24"/>
        <v>78155</v>
      </c>
      <c r="M115" s="35">
        <f t="shared" si="17"/>
        <v>127.28827361563518</v>
      </c>
    </row>
    <row r="116" spans="1:13" ht="12.75">
      <c r="A116" s="50">
        <v>395002</v>
      </c>
      <c r="B116" s="50" t="s">
        <v>85</v>
      </c>
      <c r="C116" s="47">
        <v>575</v>
      </c>
      <c r="D116" s="41">
        <v>0</v>
      </c>
      <c r="E116" s="41">
        <f t="shared" si="13"/>
        <v>0</v>
      </c>
      <c r="F116" s="41">
        <v>0</v>
      </c>
      <c r="G116" s="41">
        <f t="shared" si="14"/>
        <v>0</v>
      </c>
      <c r="H116" s="41">
        <v>0</v>
      </c>
      <c r="I116" s="41">
        <f t="shared" si="15"/>
        <v>0</v>
      </c>
      <c r="J116" s="41">
        <v>66542</v>
      </c>
      <c r="K116" s="41">
        <f t="shared" si="16"/>
        <v>115.72521739130435</v>
      </c>
      <c r="L116" s="51">
        <f t="shared" si="24"/>
        <v>66542</v>
      </c>
      <c r="M116" s="41">
        <f t="shared" si="17"/>
        <v>115.72521739130435</v>
      </c>
    </row>
    <row r="117" spans="1:13" ht="12.75">
      <c r="A117" s="19">
        <v>395003</v>
      </c>
      <c r="B117" s="37" t="s">
        <v>86</v>
      </c>
      <c r="C117" s="49">
        <v>432</v>
      </c>
      <c r="D117" s="38">
        <v>0</v>
      </c>
      <c r="E117" s="38">
        <f t="shared" si="13"/>
        <v>0</v>
      </c>
      <c r="F117" s="38">
        <v>0</v>
      </c>
      <c r="G117" s="38">
        <f t="shared" si="14"/>
        <v>0</v>
      </c>
      <c r="H117" s="38">
        <v>0</v>
      </c>
      <c r="I117" s="38">
        <f t="shared" si="15"/>
        <v>0</v>
      </c>
      <c r="J117" s="38">
        <v>54529</v>
      </c>
      <c r="K117" s="38">
        <f t="shared" si="16"/>
        <v>126.22453703703704</v>
      </c>
      <c r="L117" s="39">
        <f t="shared" si="24"/>
        <v>54529</v>
      </c>
      <c r="M117" s="38">
        <f t="shared" si="17"/>
        <v>126.22453703703704</v>
      </c>
    </row>
    <row r="118" spans="1:13" s="34" customFormat="1" ht="12.75">
      <c r="A118" s="19">
        <v>395004</v>
      </c>
      <c r="B118" s="37" t="s">
        <v>87</v>
      </c>
      <c r="C118" s="49">
        <v>510</v>
      </c>
      <c r="D118" s="38">
        <v>0</v>
      </c>
      <c r="E118" s="38">
        <f t="shared" si="13"/>
        <v>0</v>
      </c>
      <c r="F118" s="38">
        <v>0</v>
      </c>
      <c r="G118" s="38">
        <f t="shared" si="14"/>
        <v>0</v>
      </c>
      <c r="H118" s="38">
        <v>0</v>
      </c>
      <c r="I118" s="38">
        <f t="shared" si="15"/>
        <v>0</v>
      </c>
      <c r="J118" s="38">
        <v>43597</v>
      </c>
      <c r="K118" s="38">
        <f t="shared" si="16"/>
        <v>85.4843137254902</v>
      </c>
      <c r="L118" s="39">
        <f t="shared" si="24"/>
        <v>43597</v>
      </c>
      <c r="M118" s="38">
        <f t="shared" si="17"/>
        <v>85.4843137254902</v>
      </c>
    </row>
    <row r="119" spans="1:13" s="34" customFormat="1" ht="12.75">
      <c r="A119" s="19">
        <v>395005</v>
      </c>
      <c r="B119" s="37" t="s">
        <v>88</v>
      </c>
      <c r="C119" s="49">
        <v>854</v>
      </c>
      <c r="D119" s="38">
        <v>0</v>
      </c>
      <c r="E119" s="38">
        <f t="shared" si="13"/>
        <v>0</v>
      </c>
      <c r="F119" s="38">
        <v>0</v>
      </c>
      <c r="G119" s="38">
        <f t="shared" si="14"/>
        <v>0</v>
      </c>
      <c r="H119" s="38">
        <v>0</v>
      </c>
      <c r="I119" s="38">
        <f t="shared" si="15"/>
        <v>0</v>
      </c>
      <c r="J119" s="38">
        <v>86984</v>
      </c>
      <c r="K119" s="38">
        <f t="shared" si="16"/>
        <v>101.85480093676814</v>
      </c>
      <c r="L119" s="39">
        <f t="shared" si="24"/>
        <v>86984</v>
      </c>
      <c r="M119" s="38">
        <f t="shared" si="17"/>
        <v>101.85480093676814</v>
      </c>
    </row>
    <row r="120" spans="1:13" s="34" customFormat="1" ht="12.75">
      <c r="A120" s="20">
        <v>395006</v>
      </c>
      <c r="B120" s="52" t="s">
        <v>89</v>
      </c>
      <c r="C120" s="43">
        <v>416</v>
      </c>
      <c r="D120" s="35">
        <v>0</v>
      </c>
      <c r="E120" s="35">
        <f t="shared" si="13"/>
        <v>0</v>
      </c>
      <c r="F120" s="35">
        <v>0</v>
      </c>
      <c r="G120" s="35">
        <f t="shared" si="14"/>
        <v>0</v>
      </c>
      <c r="H120" s="35">
        <v>0</v>
      </c>
      <c r="I120" s="35">
        <f t="shared" si="15"/>
        <v>0</v>
      </c>
      <c r="J120" s="35">
        <v>49302</v>
      </c>
      <c r="K120" s="35">
        <f t="shared" si="16"/>
        <v>118.51442307692308</v>
      </c>
      <c r="L120" s="36">
        <f t="shared" si="24"/>
        <v>49302</v>
      </c>
      <c r="M120" s="35">
        <f t="shared" si="17"/>
        <v>118.51442307692308</v>
      </c>
    </row>
    <row r="121" spans="1:13" ht="12.75">
      <c r="A121" s="50">
        <v>395007</v>
      </c>
      <c r="B121" s="50" t="s">
        <v>103</v>
      </c>
      <c r="C121" s="47">
        <v>266</v>
      </c>
      <c r="D121" s="41">
        <v>0</v>
      </c>
      <c r="E121" s="41">
        <f t="shared" si="13"/>
        <v>0</v>
      </c>
      <c r="F121" s="41">
        <v>0</v>
      </c>
      <c r="G121" s="41">
        <f t="shared" si="14"/>
        <v>0</v>
      </c>
      <c r="H121" s="41">
        <v>0</v>
      </c>
      <c r="I121" s="41">
        <f t="shared" si="15"/>
        <v>0</v>
      </c>
      <c r="J121" s="41">
        <v>18428</v>
      </c>
      <c r="K121" s="41">
        <f t="shared" si="16"/>
        <v>69.2781954887218</v>
      </c>
      <c r="L121" s="51">
        <f t="shared" si="24"/>
        <v>18428</v>
      </c>
      <c r="M121" s="41">
        <f t="shared" si="17"/>
        <v>69.2781954887218</v>
      </c>
    </row>
    <row r="122" spans="1:13" s="34" customFormat="1" ht="12.75">
      <c r="A122" s="19">
        <v>397001</v>
      </c>
      <c r="B122" s="37" t="s">
        <v>90</v>
      </c>
      <c r="C122" s="49">
        <v>312</v>
      </c>
      <c r="D122" s="38">
        <v>0</v>
      </c>
      <c r="E122" s="38">
        <f t="shared" si="13"/>
        <v>0</v>
      </c>
      <c r="F122" s="38">
        <v>0</v>
      </c>
      <c r="G122" s="38">
        <f t="shared" si="14"/>
        <v>0</v>
      </c>
      <c r="H122" s="38">
        <v>0</v>
      </c>
      <c r="I122" s="38">
        <f t="shared" si="15"/>
        <v>0</v>
      </c>
      <c r="J122" s="38">
        <v>0</v>
      </c>
      <c r="K122" s="38">
        <f t="shared" si="16"/>
        <v>0</v>
      </c>
      <c r="L122" s="39">
        <f t="shared" si="24"/>
        <v>0</v>
      </c>
      <c r="M122" s="38">
        <f t="shared" si="17"/>
        <v>0</v>
      </c>
    </row>
    <row r="123" spans="1:13" s="34" customFormat="1" ht="12.75">
      <c r="A123" s="19">
        <v>398001</v>
      </c>
      <c r="B123" s="37" t="s">
        <v>91</v>
      </c>
      <c r="C123" s="49">
        <v>254</v>
      </c>
      <c r="D123" s="38">
        <v>0</v>
      </c>
      <c r="E123" s="38">
        <f t="shared" si="13"/>
        <v>0</v>
      </c>
      <c r="F123" s="38">
        <v>0</v>
      </c>
      <c r="G123" s="38">
        <f t="shared" si="14"/>
        <v>0</v>
      </c>
      <c r="H123" s="38">
        <v>0</v>
      </c>
      <c r="I123" s="38">
        <f t="shared" si="15"/>
        <v>0</v>
      </c>
      <c r="J123" s="38">
        <v>20448</v>
      </c>
      <c r="K123" s="38">
        <f t="shared" si="16"/>
        <v>80.50393700787401</v>
      </c>
      <c r="L123" s="39">
        <f t="shared" si="24"/>
        <v>20448</v>
      </c>
      <c r="M123" s="38">
        <f t="shared" si="17"/>
        <v>80.50393700787401</v>
      </c>
    </row>
    <row r="124" spans="1:13" s="34" customFormat="1" ht="12.75">
      <c r="A124" s="20">
        <v>398002</v>
      </c>
      <c r="B124" s="52" t="s">
        <v>92</v>
      </c>
      <c r="C124" s="43">
        <v>465</v>
      </c>
      <c r="D124" s="35">
        <v>0</v>
      </c>
      <c r="E124" s="35">
        <f t="shared" si="13"/>
        <v>0</v>
      </c>
      <c r="F124" s="35">
        <v>0</v>
      </c>
      <c r="G124" s="35">
        <f t="shared" si="14"/>
        <v>0</v>
      </c>
      <c r="H124" s="35">
        <v>0</v>
      </c>
      <c r="I124" s="35">
        <f t="shared" si="15"/>
        <v>0</v>
      </c>
      <c r="J124" s="35">
        <v>41313</v>
      </c>
      <c r="K124" s="35">
        <f t="shared" si="16"/>
        <v>88.84516129032258</v>
      </c>
      <c r="L124" s="36">
        <f t="shared" si="24"/>
        <v>41313</v>
      </c>
      <c r="M124" s="35">
        <f t="shared" si="17"/>
        <v>88.84516129032258</v>
      </c>
    </row>
    <row r="125" spans="1:13" ht="12.75">
      <c r="A125" s="50">
        <v>398003</v>
      </c>
      <c r="B125" s="50" t="s">
        <v>104</v>
      </c>
      <c r="C125" s="47">
        <v>176</v>
      </c>
      <c r="D125" s="41">
        <v>0</v>
      </c>
      <c r="E125" s="41">
        <f t="shared" si="13"/>
        <v>0</v>
      </c>
      <c r="F125" s="41">
        <v>0</v>
      </c>
      <c r="G125" s="41">
        <f t="shared" si="14"/>
        <v>0</v>
      </c>
      <c r="H125" s="41">
        <v>9398</v>
      </c>
      <c r="I125" s="41">
        <f t="shared" si="15"/>
        <v>53.39772727272727</v>
      </c>
      <c r="J125" s="41">
        <v>798</v>
      </c>
      <c r="K125" s="41">
        <f t="shared" si="16"/>
        <v>4.534090909090909</v>
      </c>
      <c r="L125" s="51">
        <f t="shared" si="24"/>
        <v>10196</v>
      </c>
      <c r="M125" s="41">
        <f t="shared" si="17"/>
        <v>57.93181818181818</v>
      </c>
    </row>
    <row r="126" spans="1:13" ht="12.75">
      <c r="A126" s="19">
        <v>398004</v>
      </c>
      <c r="B126" s="37" t="s">
        <v>108</v>
      </c>
      <c r="C126" s="49">
        <v>95</v>
      </c>
      <c r="D126" s="38">
        <v>0</v>
      </c>
      <c r="E126" s="38">
        <f>D126/$C126</f>
        <v>0</v>
      </c>
      <c r="F126" s="38">
        <v>0</v>
      </c>
      <c r="G126" s="38">
        <f>F126/$C126</f>
        <v>0</v>
      </c>
      <c r="H126" s="38">
        <v>0</v>
      </c>
      <c r="I126" s="38">
        <f>H126/$C126</f>
        <v>0</v>
      </c>
      <c r="J126" s="38">
        <v>4507</v>
      </c>
      <c r="K126" s="38">
        <f>J126/$C126</f>
        <v>47.44210526315789</v>
      </c>
      <c r="L126" s="39">
        <f t="shared" si="24"/>
        <v>4507</v>
      </c>
      <c r="M126" s="38">
        <f>L126/$C126</f>
        <v>47.44210526315789</v>
      </c>
    </row>
    <row r="127" spans="1:13" s="34" customFormat="1" ht="12.75">
      <c r="A127" s="19">
        <v>399001</v>
      </c>
      <c r="B127" s="37" t="s">
        <v>93</v>
      </c>
      <c r="C127" s="49">
        <v>402</v>
      </c>
      <c r="D127" s="38">
        <v>0</v>
      </c>
      <c r="E127" s="38">
        <f t="shared" si="13"/>
        <v>0</v>
      </c>
      <c r="F127" s="38">
        <v>0</v>
      </c>
      <c r="G127" s="38">
        <f t="shared" si="14"/>
        <v>0</v>
      </c>
      <c r="H127" s="38">
        <v>0</v>
      </c>
      <c r="I127" s="38">
        <f t="shared" si="15"/>
        <v>0</v>
      </c>
      <c r="J127" s="38">
        <v>0</v>
      </c>
      <c r="K127" s="38">
        <f t="shared" si="16"/>
        <v>0</v>
      </c>
      <c r="L127" s="39">
        <f t="shared" si="24"/>
        <v>0</v>
      </c>
      <c r="M127" s="38">
        <f t="shared" si="17"/>
        <v>0</v>
      </c>
    </row>
    <row r="128" spans="1:13" ht="12.75">
      <c r="A128" s="20">
        <v>399002</v>
      </c>
      <c r="B128" s="42" t="s">
        <v>105</v>
      </c>
      <c r="C128" s="48">
        <v>151</v>
      </c>
      <c r="D128" s="35">
        <v>0</v>
      </c>
      <c r="E128" s="35">
        <f t="shared" si="13"/>
        <v>0</v>
      </c>
      <c r="F128" s="35">
        <v>0</v>
      </c>
      <c r="G128" s="35">
        <f t="shared" si="14"/>
        <v>0</v>
      </c>
      <c r="H128" s="35">
        <v>0</v>
      </c>
      <c r="I128" s="35">
        <f t="shared" si="15"/>
        <v>0</v>
      </c>
      <c r="J128" s="35">
        <v>0</v>
      </c>
      <c r="K128" s="35">
        <f t="shared" si="16"/>
        <v>0</v>
      </c>
      <c r="L128" s="36">
        <f t="shared" si="24"/>
        <v>0</v>
      </c>
      <c r="M128" s="35">
        <f t="shared" si="17"/>
        <v>0</v>
      </c>
    </row>
    <row r="129" spans="1:13" ht="12.75">
      <c r="A129" s="17"/>
      <c r="B129" s="18" t="s">
        <v>124</v>
      </c>
      <c r="C129" s="45">
        <f>SUM(C91:C128)</f>
        <v>13909</v>
      </c>
      <c r="D129" s="28">
        <f>SUM(D91:D128)</f>
        <v>0</v>
      </c>
      <c r="E129" s="28">
        <f>D129/$C129</f>
        <v>0</v>
      </c>
      <c r="F129" s="28">
        <f>SUM(F91:F128)</f>
        <v>0</v>
      </c>
      <c r="G129" s="28">
        <f t="shared" si="14"/>
        <v>0</v>
      </c>
      <c r="H129" s="28">
        <f>SUM(H91:H128)</f>
        <v>260232</v>
      </c>
      <c r="I129" s="28">
        <f>H129/$C129</f>
        <v>18.709612481127326</v>
      </c>
      <c r="J129" s="28">
        <f>SUM(J91:J128)</f>
        <v>464603</v>
      </c>
      <c r="K129" s="28">
        <f t="shared" si="16"/>
        <v>33.40304838593716</v>
      </c>
      <c r="L129" s="54">
        <f>SUM(L91:L128)</f>
        <v>724835</v>
      </c>
      <c r="M129" s="28">
        <f t="shared" si="17"/>
        <v>52.11266086706449</v>
      </c>
    </row>
    <row r="130" spans="1:13" ht="12.75">
      <c r="A130" s="13"/>
      <c r="B130" s="14"/>
      <c r="C130" s="14"/>
      <c r="D130" s="8"/>
      <c r="E130" s="8"/>
      <c r="F130" s="8"/>
      <c r="G130" s="8"/>
      <c r="H130" s="8"/>
      <c r="I130" s="8"/>
      <c r="J130" s="8"/>
      <c r="K130" s="8"/>
      <c r="L130" s="14"/>
      <c r="M130" s="27"/>
    </row>
    <row r="131" spans="1:13" ht="13.5" thickBot="1">
      <c r="A131" s="21"/>
      <c r="B131" s="22" t="s">
        <v>94</v>
      </c>
      <c r="C131" s="46">
        <f>SUM(C129+C89+C78+C74)</f>
        <v>683317</v>
      </c>
      <c r="D131" s="24">
        <f>D129+D89+D78+D74</f>
        <v>227128670</v>
      </c>
      <c r="E131" s="24">
        <f>D131/$C131</f>
        <v>332.39136447651674</v>
      </c>
      <c r="F131" s="24">
        <f>F129+F89+F78+F74</f>
        <v>59550313</v>
      </c>
      <c r="G131" s="24">
        <f>F131/$C131</f>
        <v>87.14888258304711</v>
      </c>
      <c r="H131" s="24">
        <f>H129+H89+H78+H74</f>
        <v>663557050</v>
      </c>
      <c r="I131" s="24">
        <f>H131/$C131</f>
        <v>971.0823087966493</v>
      </c>
      <c r="J131" s="24">
        <f>J129+J89+J78+J74</f>
        <v>37251747</v>
      </c>
      <c r="K131" s="24">
        <f>J131/$C131</f>
        <v>54.51605477399216</v>
      </c>
      <c r="L131" s="26">
        <f>L129+L89+L78+L74</f>
        <v>987487780</v>
      </c>
      <c r="M131" s="24">
        <f>L131/$C131</f>
        <v>1445.1386106302052</v>
      </c>
    </row>
    <row r="132" spans="4:14" ht="36.75" customHeight="1" thickTop="1">
      <c r="D132" s="62" t="s">
        <v>122</v>
      </c>
      <c r="E132" s="62"/>
      <c r="F132" s="62"/>
      <c r="G132" s="62"/>
      <c r="H132" s="62" t="s">
        <v>122</v>
      </c>
      <c r="I132" s="62"/>
      <c r="J132" s="62"/>
      <c r="K132" s="62"/>
      <c r="L132" s="68" t="s">
        <v>122</v>
      </c>
      <c r="M132" s="68"/>
      <c r="N132" s="68"/>
    </row>
    <row r="133" spans="4:14" ht="91.5" customHeight="1">
      <c r="D133" s="57" t="s">
        <v>123</v>
      </c>
      <c r="E133" s="57"/>
      <c r="F133" s="57"/>
      <c r="G133" s="57"/>
      <c r="H133" s="57" t="s">
        <v>123</v>
      </c>
      <c r="I133" s="57"/>
      <c r="J133" s="57"/>
      <c r="K133" s="57"/>
      <c r="L133" s="57" t="s">
        <v>123</v>
      </c>
      <c r="M133" s="57"/>
      <c r="N133" s="57"/>
    </row>
    <row r="134" spans="4:14" ht="12.75" customHeight="1">
      <c r="D134" s="58" t="s">
        <v>141</v>
      </c>
      <c r="E134" s="58"/>
      <c r="F134" s="58"/>
      <c r="G134" s="56"/>
      <c r="H134" s="58" t="s">
        <v>141</v>
      </c>
      <c r="I134" s="58"/>
      <c r="J134" s="58"/>
      <c r="K134" s="56"/>
      <c r="L134" s="58" t="s">
        <v>141</v>
      </c>
      <c r="M134" s="58"/>
      <c r="N134" s="58"/>
    </row>
    <row r="135" spans="4:14" ht="12.75" customHeight="1">
      <c r="D135" s="59" t="s">
        <v>142</v>
      </c>
      <c r="E135" s="59"/>
      <c r="F135" s="59"/>
      <c r="G135" s="56"/>
      <c r="H135" s="59" t="s">
        <v>142</v>
      </c>
      <c r="I135" s="59"/>
      <c r="J135" s="59"/>
      <c r="K135" s="56"/>
      <c r="L135" s="59" t="s">
        <v>142</v>
      </c>
      <c r="M135" s="59"/>
      <c r="N135" s="59"/>
    </row>
  </sheetData>
  <sheetProtection/>
  <mergeCells count="18">
    <mergeCell ref="A1:B2"/>
    <mergeCell ref="D132:G132"/>
    <mergeCell ref="H132:K132"/>
    <mergeCell ref="L2:L3"/>
    <mergeCell ref="C2:C3"/>
    <mergeCell ref="D1:G1"/>
    <mergeCell ref="H1:K1"/>
    <mergeCell ref="L1:N1"/>
    <mergeCell ref="L132:N132"/>
    <mergeCell ref="D133:G133"/>
    <mergeCell ref="H133:K133"/>
    <mergeCell ref="L133:N133"/>
    <mergeCell ref="D134:F134"/>
    <mergeCell ref="D135:F135"/>
    <mergeCell ref="H134:J134"/>
    <mergeCell ref="H135:J135"/>
    <mergeCell ref="L134:N134"/>
    <mergeCell ref="L135:N135"/>
  </mergeCells>
  <printOptions horizontalCentered="1"/>
  <pageMargins left="0.25" right="0.25" top="0.72" bottom="0.5" header="0.45" footer="0.5"/>
  <pageSetup fitToHeight="2" fitToWidth="14" horizontalDpi="600" verticalDpi="600" orientation="portrait" paperSize="5" scale="80" r:id="rId1"/>
  <rowBreaks count="1" manualBreakCount="1">
    <brk id="75" max="13" man="1"/>
  </rowBreaks>
  <colBreaks count="1" manualBreakCount="1">
    <brk id="7" max="1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kelliott</cp:lastModifiedBy>
  <cp:lastPrinted>2011-01-06T14:23:40Z</cp:lastPrinted>
  <dcterms:created xsi:type="dcterms:W3CDTF">2003-04-30T20:08:44Z</dcterms:created>
  <dcterms:modified xsi:type="dcterms:W3CDTF">2011-01-06T14:23:46Z</dcterms:modified>
  <cp:category/>
  <cp:version/>
  <cp:contentType/>
  <cp:contentStatus/>
</cp:coreProperties>
</file>