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5985" activeTab="0"/>
  </bookViews>
  <sheets>
    <sheet name="Revenue by Fund" sheetId="1" r:id="rId1"/>
  </sheets>
  <definedNames>
    <definedName name="_xlnm.Print_Titles" localSheetId="0">'Revenue by Fund'!$A:$B,'Revenue by Fund'!$1:$2</definedName>
  </definedNames>
  <calcPr fullCalcOnLoad="1"/>
</workbook>
</file>

<file path=xl/sharedStrings.xml><?xml version="1.0" encoding="utf-8"?>
<sst xmlns="http://schemas.openxmlformats.org/spreadsheetml/2006/main" count="147" uniqueCount="143">
  <si>
    <t>LEA</t>
  </si>
  <si>
    <t>General Funds</t>
  </si>
  <si>
    <t xml:space="preserve">Special Fund Federal </t>
  </si>
  <si>
    <t>Other Special Funds</t>
  </si>
  <si>
    <t>Debt Service Funds</t>
  </si>
  <si>
    <t>Capital Project Funds</t>
  </si>
  <si>
    <t>DISTRICT</t>
  </si>
  <si>
    <t>NCLB Federal Funds</t>
  </si>
  <si>
    <t>Total Revenue</t>
  </si>
  <si>
    <t>Percent           General Funds</t>
  </si>
  <si>
    <t xml:space="preserve">Percent            Special Fund Federal </t>
  </si>
  <si>
    <t>Percent               NCLB Federal Funds</t>
  </si>
  <si>
    <t>Percent          Other Special Funds</t>
  </si>
  <si>
    <t>Percent           Debt Service Funds</t>
  </si>
  <si>
    <t>Percent             Capital Project Funds</t>
  </si>
  <si>
    <t>Acadia Parish School Board</t>
  </si>
  <si>
    <t>Ascension Parish School Board</t>
  </si>
  <si>
    <t>Assumption Parish School Board</t>
  </si>
  <si>
    <t>Avoyelles Parish School Board</t>
  </si>
  <si>
    <t>Beauregard Parish School Board</t>
  </si>
  <si>
    <t>Bienville Parish School Board</t>
  </si>
  <si>
    <t>Bossier Parish School Board</t>
  </si>
  <si>
    <t>Caddo Parish School Board</t>
  </si>
  <si>
    <t>Caldwell Parish School Board</t>
  </si>
  <si>
    <t>Catahoula Parish School Board</t>
  </si>
  <si>
    <t>Claiborne Parish School Board</t>
  </si>
  <si>
    <t>Concordia Parish School Board</t>
  </si>
  <si>
    <t>DeSoto Parish School Board</t>
  </si>
  <si>
    <t>East Carroll Parish School Board</t>
  </si>
  <si>
    <t>East Feliciana Parish School Board</t>
  </si>
  <si>
    <t>Evangeline Parish School Board</t>
  </si>
  <si>
    <t>Franklin Parish School Board</t>
  </si>
  <si>
    <t>Grant Parish School Board</t>
  </si>
  <si>
    <t>Iberia Parish School Board</t>
  </si>
  <si>
    <t>Iberville Parish School Board</t>
  </si>
  <si>
    <t>Jackson Parish School Board</t>
  </si>
  <si>
    <t>Lafayette Parish School Board</t>
  </si>
  <si>
    <t>Lafourche Parish School Board</t>
  </si>
  <si>
    <t>LaSalle Parish School Board</t>
  </si>
  <si>
    <t>Lincoln Parish School Board</t>
  </si>
  <si>
    <t>Livingston Parish School Board</t>
  </si>
  <si>
    <t>Madison Parish School Board</t>
  </si>
  <si>
    <t>Morehouse Parish School Board</t>
  </si>
  <si>
    <t>Natchitoches Parish School Board</t>
  </si>
  <si>
    <t>Ouachita Parish School Board</t>
  </si>
  <si>
    <t>Rapides Parish School Board</t>
  </si>
  <si>
    <t>Red River Parish School Board</t>
  </si>
  <si>
    <t>Richland Parish School Board</t>
  </si>
  <si>
    <t>Sabine Parish School Board</t>
  </si>
  <si>
    <t>St. Helena Parish School Board</t>
  </si>
  <si>
    <t>St. James Parish School Board</t>
  </si>
  <si>
    <t>St. John Parish School Board</t>
  </si>
  <si>
    <t>St. Landry Parish School Board</t>
  </si>
  <si>
    <t>St. Martin Parish School Board</t>
  </si>
  <si>
    <t>St. Mary Parish School Board</t>
  </si>
  <si>
    <t>Tangipahoa Parish School Board</t>
  </si>
  <si>
    <t>Tensas Parish School Board</t>
  </si>
  <si>
    <t>Union Parish School Board</t>
  </si>
  <si>
    <t>Vernon Parish School Board</t>
  </si>
  <si>
    <t>Washington Parish School Board</t>
  </si>
  <si>
    <t>Webster Parish School Board</t>
  </si>
  <si>
    <t>West Baton Rouge Parish School Board</t>
  </si>
  <si>
    <t>West Carroll Parish School Board</t>
  </si>
  <si>
    <t>West Feliciana Parish School Board</t>
  </si>
  <si>
    <t>Winn Parish School Board</t>
  </si>
  <si>
    <t>City of Monroe School Board</t>
  </si>
  <si>
    <t>Zachary Community School Board</t>
  </si>
  <si>
    <t>City of Baker School Board</t>
  </si>
  <si>
    <t>Total Districts</t>
  </si>
  <si>
    <t>LSU Laboratory School</t>
  </si>
  <si>
    <t>Southern University Lab School</t>
  </si>
  <si>
    <t>Total Lab Schools</t>
  </si>
  <si>
    <t>New Vision Learning Academy</t>
  </si>
  <si>
    <t>V. B. Glencoe Charter School</t>
  </si>
  <si>
    <t>International School of Louisiana</t>
  </si>
  <si>
    <t>Avoyelles Public Charter School</t>
  </si>
  <si>
    <t>Delhi Charter School</t>
  </si>
  <si>
    <t>Belle Chasse Academy</t>
  </si>
  <si>
    <t>Milestone SABIS Academy of New Orleans</t>
  </si>
  <si>
    <t>Total Type 2 Charter Schools</t>
  </si>
  <si>
    <t>P. A. Capdau including Early College H.S. (UNO)</t>
  </si>
  <si>
    <t>Medard Nelson (UNO)</t>
  </si>
  <si>
    <t>James M. Singleton Charter Middle (DRYADES)</t>
  </si>
  <si>
    <t>Martin Luther King Elem. (FRIENDS OF KING)</t>
  </si>
  <si>
    <t>McDonogh #28 City Park Academy (NOCSF)</t>
  </si>
  <si>
    <t>New Orleans Free (NOCSF)</t>
  </si>
  <si>
    <t>Lafayette Academy (CHOICE)</t>
  </si>
  <si>
    <t>Martin Behrman (ALGIERS)</t>
  </si>
  <si>
    <t>Dwight D. Eisenhower (ALGIERS)</t>
  </si>
  <si>
    <t>William J. Fisher (ALGIERS)</t>
  </si>
  <si>
    <t>McDonogh #32 (ALGIERS)</t>
  </si>
  <si>
    <t>O. P. Walker Sr. High (ALGIERS)</t>
  </si>
  <si>
    <t>Harriet Tubman (ALGIERS)</t>
  </si>
  <si>
    <t>Sophie B. Wright (SUNO)</t>
  </si>
  <si>
    <t>Edward Phillips (KIPP)</t>
  </si>
  <si>
    <t>McDonogh #15 (KIPP)</t>
  </si>
  <si>
    <t>Samuel J. Green (MSA)</t>
  </si>
  <si>
    <t>Total State</t>
  </si>
  <si>
    <t>The MAX Charter School</t>
  </si>
  <si>
    <t>NOLA College Prep Charter School</t>
  </si>
  <si>
    <t>A.D. Crossman: Esperanza Charter School</t>
  </si>
  <si>
    <t>Langston Hughes Academy Charter School</t>
  </si>
  <si>
    <t>Andrew H. Wilson Charter School</t>
  </si>
  <si>
    <t>Abramson Science &amp; Technology Charter School</t>
  </si>
  <si>
    <t>McDonogh #42 Elementary Charter School</t>
  </si>
  <si>
    <t>Algiers Technology Academy</t>
  </si>
  <si>
    <t>Guste: KIPP Central City Academy</t>
  </si>
  <si>
    <t>New Orleans Charter Middle School</t>
  </si>
  <si>
    <t>Central Community School Board</t>
  </si>
  <si>
    <t>Children's Charter</t>
  </si>
  <si>
    <t>Glen Oaks Middle (ADVANCE BR)</t>
  </si>
  <si>
    <t>Prescott Middle School (ADVANCE BR)</t>
  </si>
  <si>
    <t>Pointe Coupee Central High (ADVANCE BR)</t>
  </si>
  <si>
    <t>Capitol Pre-College Academy for Boys (100 BLACK MEN)</t>
  </si>
  <si>
    <t>Capitol Pre-College Academy for Girls (100 BLACK MEN)</t>
  </si>
  <si>
    <t>Crocker Arts &amp; Technology School</t>
  </si>
  <si>
    <t>The Intercultural Charter School</t>
  </si>
  <si>
    <t>Akili Academy of New Orleans</t>
  </si>
  <si>
    <t>New Orleans Charter Science &amp; Math Academy</t>
  </si>
  <si>
    <t>Sojourner Truth Academy</t>
  </si>
  <si>
    <t>Miller-McCoy Academy</t>
  </si>
  <si>
    <t>KIPP Central City Primary</t>
  </si>
  <si>
    <t>Revenue by Fund Source - 2008-2009</t>
  </si>
  <si>
    <t xml:space="preserve">*  The district of prior jurisdiction transferred local revenue to the Recovery School District (RSD) and each RSD school reported it as miscellaneous local revenue. $6,855,629 is subtracted from East Baton Rouge Parish School Board General Fund; $97,742,218 is subtracted from Orleans Parish School Board General Fund; $1,668,261 is subtracted from Point Coupee Parish School Board General Fund.   </t>
  </si>
  <si>
    <t>Total Type 5 Charter Schools</t>
  </si>
  <si>
    <t>**  Includes one-time Hurricane Related revenue</t>
  </si>
  <si>
    <t>*** Excludes one-time Hurricane Related revenue</t>
  </si>
  <si>
    <t>Allen Parish School Board**</t>
  </si>
  <si>
    <t>Calcasieu Parish School Board**</t>
  </si>
  <si>
    <t>Cameron Parish School Board**</t>
  </si>
  <si>
    <t>East Baton Rouge Parish School Board*</t>
  </si>
  <si>
    <t>Jefferson Parish School Board**</t>
  </si>
  <si>
    <t>Jefferson Davis Parish School Board**</t>
  </si>
  <si>
    <t>Orleans Parish School Board*, **</t>
  </si>
  <si>
    <t>Plaquemines Parish School Board**</t>
  </si>
  <si>
    <t>Pointe Coupee Parish School Board*</t>
  </si>
  <si>
    <t>St. Bernard Parish School Board**</t>
  </si>
  <si>
    <t>St. Charles Parish School Board**</t>
  </si>
  <si>
    <t>St. Tammany Parish School Board**</t>
  </si>
  <si>
    <t>Terrebonne Parish School Board**</t>
  </si>
  <si>
    <t>Vermilion Parish School Board**</t>
  </si>
  <si>
    <t>City of Bogalusa School Board**</t>
  </si>
  <si>
    <t>Recovery School District (RSD OPERATED)***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</si>
</sst>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1">
    <font>
      <sz val="10"/>
      <name val="Arial"/>
      <family val="0"/>
    </font>
    <font>
      <sz val="10"/>
      <color indexed="8"/>
      <name val="Arial Narrow"/>
      <family val="2"/>
    </font>
    <font>
      <sz val="10"/>
      <color indexed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20"/>
      <name val="Arial Narrow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2499700039625167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double"/>
    </border>
    <border>
      <left style="thin"/>
      <right style="thin">
        <color indexed="8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indexed="22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10" xfId="83" applyFont="1" applyFill="1" applyBorder="1" applyAlignment="1">
      <alignment horizontal="right" wrapText="1"/>
      <protection/>
    </xf>
    <xf numFmtId="0" fontId="3" fillId="33" borderId="11" xfId="0" applyFont="1" applyFill="1" applyBorder="1" applyAlignment="1">
      <alignment/>
    </xf>
    <xf numFmtId="0" fontId="4" fillId="0" borderId="12" xfId="0" applyFont="1" applyBorder="1" applyAlignment="1">
      <alignment horizontal="left"/>
    </xf>
    <xf numFmtId="0" fontId="3" fillId="33" borderId="13" xfId="0" applyFont="1" applyFill="1" applyBorder="1" applyAlignment="1">
      <alignment/>
    </xf>
    <xf numFmtId="0" fontId="3" fillId="0" borderId="14" xfId="0" applyFont="1" applyBorder="1" applyAlignment="1">
      <alignment/>
    </xf>
    <xf numFmtId="0" fontId="1" fillId="0" borderId="15" xfId="83" applyFont="1" applyFill="1" applyBorder="1" applyAlignment="1">
      <alignment horizontal="right" wrapText="1"/>
      <protection/>
    </xf>
    <xf numFmtId="0" fontId="1" fillId="0" borderId="16" xfId="83" applyFont="1" applyFill="1" applyBorder="1" applyAlignment="1">
      <alignment horizontal="right" wrapText="1"/>
      <protection/>
    </xf>
    <xf numFmtId="0" fontId="3" fillId="33" borderId="17" xfId="0" applyFont="1" applyFill="1" applyBorder="1" applyAlignment="1">
      <alignment/>
    </xf>
    <xf numFmtId="164" fontId="4" fillId="0" borderId="18" xfId="0" applyNumberFormat="1" applyFont="1" applyBorder="1" applyAlignment="1">
      <alignment/>
    </xf>
    <xf numFmtId="0" fontId="3" fillId="33" borderId="19" xfId="0" applyFont="1" applyFill="1" applyBorder="1" applyAlignment="1">
      <alignment/>
    </xf>
    <xf numFmtId="0" fontId="3" fillId="0" borderId="20" xfId="0" applyFont="1" applyBorder="1" applyAlignment="1">
      <alignment/>
    </xf>
    <xf numFmtId="0" fontId="4" fillId="0" borderId="21" xfId="0" applyFont="1" applyBorder="1" applyAlignment="1">
      <alignment horizontal="left"/>
    </xf>
    <xf numFmtId="10" fontId="4" fillId="0" borderId="22" xfId="0" applyNumberFormat="1" applyFont="1" applyBorder="1" applyAlignment="1">
      <alignment/>
    </xf>
    <xf numFmtId="0" fontId="3" fillId="33" borderId="23" xfId="0" applyFont="1" applyFill="1" applyBorder="1" applyAlignment="1">
      <alignment/>
    </xf>
    <xf numFmtId="164" fontId="4" fillId="34" borderId="24" xfId="0" applyNumberFormat="1" applyFont="1" applyFill="1" applyBorder="1" applyAlignment="1">
      <alignment/>
    </xf>
    <xf numFmtId="164" fontId="4" fillId="34" borderId="22" xfId="0" applyNumberFormat="1" applyFont="1" applyFill="1" applyBorder="1" applyAlignment="1">
      <alignment/>
    </xf>
    <xf numFmtId="0" fontId="3" fillId="33" borderId="25" xfId="0" applyFont="1" applyFill="1" applyBorder="1" applyAlignment="1">
      <alignment/>
    </xf>
    <xf numFmtId="164" fontId="4" fillId="0" borderId="24" xfId="0" applyNumberFormat="1" applyFont="1" applyFill="1" applyBorder="1" applyAlignment="1">
      <alignment/>
    </xf>
    <xf numFmtId="10" fontId="4" fillId="0" borderId="24" xfId="0" applyNumberFormat="1" applyFont="1" applyFill="1" applyBorder="1" applyAlignment="1">
      <alignment/>
    </xf>
    <xf numFmtId="10" fontId="3" fillId="33" borderId="25" xfId="0" applyNumberFormat="1" applyFont="1" applyFill="1" applyBorder="1" applyAlignment="1">
      <alignment/>
    </xf>
    <xf numFmtId="164" fontId="1" fillId="0" borderId="16" xfId="83" applyNumberFormat="1" applyFont="1" applyFill="1" applyBorder="1" applyAlignment="1">
      <alignment horizontal="right" wrapText="1"/>
      <protection/>
    </xf>
    <xf numFmtId="164" fontId="1" fillId="34" borderId="16" xfId="83" applyNumberFormat="1" applyFont="1" applyFill="1" applyBorder="1" applyAlignment="1">
      <alignment horizontal="right" wrapText="1"/>
      <protection/>
    </xf>
    <xf numFmtId="10" fontId="1" fillId="0" borderId="16" xfId="83" applyNumberFormat="1" applyFont="1" applyFill="1" applyBorder="1" applyAlignment="1">
      <alignment horizontal="right" wrapText="1"/>
      <protection/>
    </xf>
    <xf numFmtId="10" fontId="4" fillId="0" borderId="10" xfId="0" applyNumberFormat="1" applyFont="1" applyFill="1" applyBorder="1" applyAlignment="1">
      <alignment/>
    </xf>
    <xf numFmtId="0" fontId="3" fillId="0" borderId="26" xfId="0" applyFont="1" applyBorder="1" applyAlignment="1">
      <alignment/>
    </xf>
    <xf numFmtId="0" fontId="4" fillId="0" borderId="25" xfId="0" applyFont="1" applyBorder="1" applyAlignment="1">
      <alignment/>
    </xf>
    <xf numFmtId="0" fontId="3" fillId="33" borderId="26" xfId="0" applyFont="1" applyFill="1" applyBorder="1" applyAlignment="1">
      <alignment/>
    </xf>
    <xf numFmtId="0" fontId="1" fillId="0" borderId="14" xfId="83" applyFont="1" applyFill="1" applyBorder="1" applyAlignment="1">
      <alignment horizontal="left" wrapText="1"/>
      <protection/>
    </xf>
    <xf numFmtId="0" fontId="5" fillId="0" borderId="0" xfId="0" applyFont="1" applyAlignment="1">
      <alignment horizontal="center" vertical="center"/>
    </xf>
    <xf numFmtId="164" fontId="1" fillId="0" borderId="15" xfId="83" applyNumberFormat="1" applyFont="1" applyFill="1" applyBorder="1" applyAlignment="1">
      <alignment horizontal="right" wrapText="1"/>
      <protection/>
    </xf>
    <xf numFmtId="164" fontId="1" fillId="34" borderId="15" xfId="83" applyNumberFormat="1" applyFont="1" applyFill="1" applyBorder="1" applyAlignment="1">
      <alignment horizontal="right" wrapText="1"/>
      <protection/>
    </xf>
    <xf numFmtId="10" fontId="1" fillId="0" borderId="15" xfId="83" applyNumberFormat="1" applyFont="1" applyFill="1" applyBorder="1" applyAlignment="1">
      <alignment horizontal="right" wrapText="1"/>
      <protection/>
    </xf>
    <xf numFmtId="0" fontId="1" fillId="0" borderId="27" xfId="83" applyFont="1" applyFill="1" applyBorder="1" applyAlignment="1">
      <alignment horizontal="left" wrapText="1"/>
      <protection/>
    </xf>
    <xf numFmtId="0" fontId="3" fillId="0" borderId="0" xfId="0" applyFont="1" applyBorder="1" applyAlignment="1">
      <alignment/>
    </xf>
    <xf numFmtId="10" fontId="3" fillId="0" borderId="15" xfId="0" applyNumberFormat="1" applyFont="1" applyFill="1" applyBorder="1" applyAlignment="1">
      <alignment/>
    </xf>
    <xf numFmtId="0" fontId="1" fillId="0" borderId="15" xfId="83" applyFont="1" applyFill="1" applyBorder="1" applyAlignment="1">
      <alignment wrapText="1"/>
      <protection/>
    </xf>
    <xf numFmtId="0" fontId="4" fillId="0" borderId="24" xfId="0" applyFont="1" applyBorder="1" applyAlignment="1">
      <alignment horizontal="center"/>
    </xf>
    <xf numFmtId="0" fontId="4" fillId="0" borderId="24" xfId="0" applyFont="1" applyBorder="1" applyAlignment="1">
      <alignment horizontal="center" vertical="center" wrapText="1"/>
    </xf>
    <xf numFmtId="0" fontId="4" fillId="34" borderId="24" xfId="0" applyFont="1" applyFill="1" applyBorder="1" applyAlignment="1">
      <alignment horizontal="center" vertical="center" wrapText="1"/>
    </xf>
    <xf numFmtId="0" fontId="1" fillId="0" borderId="27" xfId="83" applyFont="1" applyFill="1" applyBorder="1" applyAlignment="1">
      <alignment wrapText="1"/>
      <protection/>
    </xf>
    <xf numFmtId="6" fontId="1" fillId="34" borderId="15" xfId="83" applyNumberFormat="1" applyFont="1" applyFill="1" applyBorder="1" applyAlignment="1">
      <alignment horizontal="right" wrapText="1"/>
      <protection/>
    </xf>
    <xf numFmtId="6" fontId="3" fillId="34" borderId="15" xfId="0" applyNumberFormat="1" applyFont="1" applyFill="1" applyBorder="1" applyAlignment="1">
      <alignment horizontal="right"/>
    </xf>
    <xf numFmtId="6" fontId="1" fillId="0" borderId="15" xfId="83" applyNumberFormat="1" applyFont="1" applyFill="1" applyBorder="1" applyAlignment="1">
      <alignment horizontal="right" wrapText="1"/>
      <protection/>
    </xf>
    <xf numFmtId="6" fontId="3" fillId="0" borderId="15" xfId="0" applyNumberFormat="1" applyFont="1" applyFill="1" applyBorder="1" applyAlignment="1">
      <alignment horizontal="right"/>
    </xf>
    <xf numFmtId="164" fontId="3" fillId="33" borderId="23" xfId="0" applyNumberFormat="1" applyFont="1" applyFill="1" applyBorder="1" applyAlignment="1">
      <alignment/>
    </xf>
    <xf numFmtId="0" fontId="1" fillId="0" borderId="28" xfId="83" applyFont="1" applyFill="1" applyBorder="1" applyAlignment="1">
      <alignment horizontal="right" wrapText="1"/>
      <protection/>
    </xf>
    <xf numFmtId="0" fontId="1" fillId="0" borderId="28" xfId="83" applyFont="1" applyFill="1" applyBorder="1" applyAlignment="1">
      <alignment wrapText="1"/>
      <protection/>
    </xf>
    <xf numFmtId="0" fontId="1" fillId="0" borderId="16" xfId="83" applyFont="1" applyFill="1" applyBorder="1" applyAlignment="1">
      <alignment wrapText="1"/>
      <protection/>
    </xf>
    <xf numFmtId="0" fontId="1" fillId="0" borderId="29" xfId="83" applyFont="1" applyFill="1" applyBorder="1" applyAlignment="1">
      <alignment horizontal="right" wrapText="1"/>
      <protection/>
    </xf>
    <xf numFmtId="0" fontId="1" fillId="0" borderId="29" xfId="83" applyFont="1" applyFill="1" applyBorder="1" applyAlignment="1">
      <alignment wrapText="1"/>
      <protection/>
    </xf>
    <xf numFmtId="164" fontId="1" fillId="0" borderId="29" xfId="83" applyNumberFormat="1" applyFont="1" applyFill="1" applyBorder="1" applyAlignment="1">
      <alignment horizontal="right" wrapText="1"/>
      <protection/>
    </xf>
    <xf numFmtId="164" fontId="1" fillId="34" borderId="29" xfId="83" applyNumberFormat="1" applyFont="1" applyFill="1" applyBorder="1" applyAlignment="1">
      <alignment horizontal="right" wrapText="1"/>
      <protection/>
    </xf>
    <xf numFmtId="10" fontId="1" fillId="0" borderId="29" xfId="83" applyNumberFormat="1" applyFont="1" applyFill="1" applyBorder="1" applyAlignment="1">
      <alignment horizontal="right" wrapText="1"/>
      <protection/>
    </xf>
    <xf numFmtId="10" fontId="3" fillId="33" borderId="23" xfId="0" applyNumberFormat="1" applyFont="1" applyFill="1" applyBorder="1" applyAlignment="1">
      <alignment/>
    </xf>
    <xf numFmtId="10" fontId="4" fillId="0" borderId="30" xfId="0" applyNumberFormat="1" applyFont="1" applyFill="1" applyBorder="1" applyAlignment="1">
      <alignment/>
    </xf>
    <xf numFmtId="10" fontId="1" fillId="0" borderId="31" xfId="83" applyNumberFormat="1" applyFont="1" applyFill="1" applyBorder="1" applyAlignment="1">
      <alignment horizontal="right" wrapText="1"/>
      <protection/>
    </xf>
    <xf numFmtId="10" fontId="1" fillId="0" borderId="32" xfId="83" applyNumberFormat="1" applyFont="1" applyFill="1" applyBorder="1" applyAlignment="1">
      <alignment horizontal="right" wrapText="1"/>
      <protection/>
    </xf>
    <xf numFmtId="10" fontId="4" fillId="0" borderId="33" xfId="0" applyNumberFormat="1" applyFont="1" applyFill="1" applyBorder="1" applyAlignment="1">
      <alignment/>
    </xf>
    <xf numFmtId="10" fontId="1" fillId="0" borderId="34" xfId="83" applyNumberFormat="1" applyFont="1" applyFill="1" applyBorder="1" applyAlignment="1">
      <alignment horizontal="right" wrapText="1"/>
      <protection/>
    </xf>
    <xf numFmtId="10" fontId="4" fillId="0" borderId="18" xfId="0" applyNumberFormat="1" applyFont="1" applyBorder="1" applyAlignment="1">
      <alignment/>
    </xf>
    <xf numFmtId="10" fontId="3" fillId="33" borderId="26" xfId="0" applyNumberFormat="1" applyFont="1" applyFill="1" applyBorder="1" applyAlignment="1">
      <alignment/>
    </xf>
    <xf numFmtId="0" fontId="4" fillId="0" borderId="23" xfId="0" applyFont="1" applyBorder="1" applyAlignment="1">
      <alignment horizontal="center" vertical="center" wrapText="1"/>
    </xf>
    <xf numFmtId="10" fontId="3" fillId="0" borderId="34" xfId="0" applyNumberFormat="1" applyFont="1" applyFill="1" applyBorder="1" applyAlignment="1">
      <alignment/>
    </xf>
    <xf numFmtId="10" fontId="4" fillId="0" borderId="23" xfId="0" applyNumberFormat="1" applyFont="1" applyFill="1" applyBorder="1" applyAlignment="1">
      <alignment/>
    </xf>
    <xf numFmtId="0" fontId="4" fillId="0" borderId="26" xfId="0" applyFont="1" applyBorder="1" applyAlignment="1">
      <alignment horizontal="center" vertical="center" wrapText="1"/>
    </xf>
    <xf numFmtId="164" fontId="4" fillId="0" borderId="35" xfId="0" applyNumberFormat="1" applyFont="1" applyBorder="1" applyAlignment="1">
      <alignment/>
    </xf>
    <xf numFmtId="164" fontId="4" fillId="34" borderId="16" xfId="0" applyNumberFormat="1" applyFont="1" applyFill="1" applyBorder="1" applyAlignment="1">
      <alignment/>
    </xf>
    <xf numFmtId="10" fontId="4" fillId="0" borderId="16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64" fontId="4" fillId="0" borderId="16" xfId="0" applyNumberFormat="1" applyFont="1" applyFill="1" applyBorder="1" applyAlignment="1">
      <alignment/>
    </xf>
    <xf numFmtId="164" fontId="3" fillId="35" borderId="23" xfId="0" applyNumberFormat="1" applyFont="1" applyFill="1" applyBorder="1" applyAlignment="1">
      <alignment/>
    </xf>
    <xf numFmtId="0" fontId="1" fillId="0" borderId="36" xfId="83" applyFont="1" applyFill="1" applyBorder="1" applyAlignment="1">
      <alignment horizontal="left" wrapText="1"/>
      <protection/>
    </xf>
    <xf numFmtId="0" fontId="4" fillId="0" borderId="0" xfId="0" applyFont="1" applyFill="1" applyBorder="1" applyAlignment="1">
      <alignment horizontal="left"/>
    </xf>
    <xf numFmtId="10" fontId="4" fillId="0" borderId="0" xfId="0" applyNumberFormat="1" applyFont="1" applyFill="1" applyBorder="1" applyAlignment="1">
      <alignment/>
    </xf>
    <xf numFmtId="164" fontId="4" fillId="0" borderId="16" xfId="0" applyNumberFormat="1" applyFont="1" applyBorder="1" applyAlignment="1">
      <alignment/>
    </xf>
    <xf numFmtId="164" fontId="4" fillId="0" borderId="36" xfId="0" applyNumberFormat="1" applyFont="1" applyBorder="1" applyAlignment="1">
      <alignment/>
    </xf>
    <xf numFmtId="10" fontId="4" fillId="0" borderId="16" xfId="0" applyNumberFormat="1" applyFont="1" applyBorder="1" applyAlignment="1">
      <alignment/>
    </xf>
    <xf numFmtId="10" fontId="4" fillId="0" borderId="32" xfId="0" applyNumberFormat="1" applyFont="1" applyBorder="1" applyAlignment="1">
      <alignment/>
    </xf>
    <xf numFmtId="0" fontId="1" fillId="0" borderId="36" xfId="83" applyFont="1" applyFill="1" applyBorder="1" applyAlignment="1">
      <alignment wrapText="1"/>
      <protection/>
    </xf>
    <xf numFmtId="6" fontId="1" fillId="0" borderId="16" xfId="83" applyNumberFormat="1" applyFont="1" applyFill="1" applyBorder="1" applyAlignment="1">
      <alignment horizontal="right" wrapText="1"/>
      <protection/>
    </xf>
    <xf numFmtId="6" fontId="1" fillId="34" borderId="16" xfId="83" applyNumberFormat="1" applyFont="1" applyFill="1" applyBorder="1" applyAlignment="1">
      <alignment horizontal="right" wrapText="1"/>
      <protection/>
    </xf>
    <xf numFmtId="0" fontId="5" fillId="0" borderId="37" xfId="0" applyFont="1" applyBorder="1" applyAlignment="1">
      <alignment horizontal="center" vertical="center"/>
    </xf>
    <xf numFmtId="38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vertical="center" wrapText="1"/>
    </xf>
    <xf numFmtId="38" fontId="3" fillId="0" borderId="0" xfId="63" applyNumberFormat="1" applyFont="1" applyFill="1" applyAlignment="1">
      <alignment horizontal="left" vertical="top" wrapText="1"/>
      <protection/>
    </xf>
    <xf numFmtId="38" fontId="3" fillId="0" borderId="0" xfId="63" applyNumberFormat="1" applyFont="1" applyFill="1" applyAlignment="1">
      <alignment horizontal="left" vertical="center" wrapText="1"/>
      <protection/>
    </xf>
    <xf numFmtId="0" fontId="1" fillId="0" borderId="15" xfId="83" applyFont="1" applyFill="1" applyBorder="1" applyAlignment="1">
      <alignment wrapText="1"/>
      <protection/>
    </xf>
    <xf numFmtId="0" fontId="1" fillId="0" borderId="29" xfId="83" applyFont="1" applyFill="1" applyBorder="1" applyAlignment="1">
      <alignment wrapText="1"/>
      <protection/>
    </xf>
    <xf numFmtId="0" fontId="1" fillId="0" borderId="16" xfId="83" applyFont="1" applyFill="1" applyBorder="1" applyAlignment="1">
      <alignment horizontal="left" wrapText="1"/>
      <protection/>
    </xf>
  </cellXfs>
  <cellStyles count="7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9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10" xfId="57"/>
    <cellStyle name="Normal 11" xfId="58"/>
    <cellStyle name="Normal 12" xfId="59"/>
    <cellStyle name="Normal 13" xfId="60"/>
    <cellStyle name="Normal 14" xfId="61"/>
    <cellStyle name="Normal 15" xfId="62"/>
    <cellStyle name="Normal 16" xfId="63"/>
    <cellStyle name="Normal 17" xfId="64"/>
    <cellStyle name="Normal 18" xfId="65"/>
    <cellStyle name="Normal 19" xfId="66"/>
    <cellStyle name="Normal 2" xfId="67"/>
    <cellStyle name="Normal 20" xfId="68"/>
    <cellStyle name="Normal 21" xfId="69"/>
    <cellStyle name="Normal 3" xfId="70"/>
    <cellStyle name="Normal 33" xfId="71"/>
    <cellStyle name="Normal 4" xfId="72"/>
    <cellStyle name="Normal 4 2" xfId="73"/>
    <cellStyle name="Normal 4 3" xfId="74"/>
    <cellStyle name="Normal 4 4" xfId="75"/>
    <cellStyle name="Normal 4 5" xfId="76"/>
    <cellStyle name="Normal 4 6" xfId="77"/>
    <cellStyle name="Normal 5" xfId="78"/>
    <cellStyle name="Normal 6" xfId="79"/>
    <cellStyle name="Normal 7" xfId="80"/>
    <cellStyle name="Normal 8" xfId="81"/>
    <cellStyle name="Normal 9" xfId="82"/>
    <cellStyle name="Normal_Sheet1" xfId="83"/>
    <cellStyle name="Note" xfId="84"/>
    <cellStyle name="Output" xfId="85"/>
    <cellStyle name="Percent" xfId="86"/>
    <cellStyle name="Title" xfId="87"/>
    <cellStyle name="Total" xfId="88"/>
    <cellStyle name="Warning Text" xfId="89"/>
  </cellStyles>
  <dxfs count="2">
    <dxf>
      <border>
        <bottom style="thin"/>
      </border>
    </dxf>
    <dxf>
      <border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4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3" sqref="C3"/>
    </sheetView>
  </sheetViews>
  <sheetFormatPr defaultColWidth="9.140625" defaultRowHeight="12.75"/>
  <cols>
    <col min="1" max="1" width="6.00390625" style="1" customWidth="1"/>
    <col min="2" max="2" width="41.28125" style="1" customWidth="1"/>
    <col min="3" max="3" width="12.421875" style="1" customWidth="1"/>
    <col min="4" max="4" width="11.421875" style="1" customWidth="1"/>
    <col min="5" max="5" width="14.421875" style="1" bestFit="1" customWidth="1"/>
    <col min="6" max="7" width="11.57421875" style="1" customWidth="1"/>
    <col min="8" max="8" width="12.140625" style="1" bestFit="1" customWidth="1"/>
    <col min="9" max="9" width="12.57421875" style="1" customWidth="1"/>
    <col min="10" max="15" width="11.140625" style="1" customWidth="1"/>
    <col min="16" max="16384" width="9.140625" style="1" customWidth="1"/>
  </cols>
  <sheetData>
    <row r="1" spans="2:15" ht="60" customHeight="1">
      <c r="B1" s="30"/>
      <c r="C1" s="84" t="s">
        <v>122</v>
      </c>
      <c r="D1" s="84"/>
      <c r="E1" s="84"/>
      <c r="F1" s="84"/>
      <c r="G1" s="84"/>
      <c r="H1" s="84"/>
      <c r="I1" s="84"/>
      <c r="J1" s="84" t="s">
        <v>122</v>
      </c>
      <c r="K1" s="84"/>
      <c r="L1" s="84"/>
      <c r="M1" s="84"/>
      <c r="N1" s="84"/>
      <c r="O1" s="84"/>
    </row>
    <row r="2" spans="1:15" ht="51">
      <c r="A2" s="38" t="s">
        <v>0</v>
      </c>
      <c r="B2" s="38" t="s">
        <v>6</v>
      </c>
      <c r="C2" s="39" t="s">
        <v>1</v>
      </c>
      <c r="D2" s="39" t="s">
        <v>2</v>
      </c>
      <c r="E2" s="39" t="s">
        <v>7</v>
      </c>
      <c r="F2" s="39" t="s">
        <v>3</v>
      </c>
      <c r="G2" s="39" t="s">
        <v>4</v>
      </c>
      <c r="H2" s="66" t="s">
        <v>5</v>
      </c>
      <c r="I2" s="40" t="s">
        <v>8</v>
      </c>
      <c r="J2" s="39" t="s">
        <v>9</v>
      </c>
      <c r="K2" s="63" t="s">
        <v>10</v>
      </c>
      <c r="L2" s="39" t="s">
        <v>11</v>
      </c>
      <c r="M2" s="39" t="s">
        <v>12</v>
      </c>
      <c r="N2" s="39" t="s">
        <v>13</v>
      </c>
      <c r="O2" s="39" t="s">
        <v>14</v>
      </c>
    </row>
    <row r="3" spans="1:15" ht="12.75">
      <c r="A3" s="37">
        <v>1</v>
      </c>
      <c r="B3" s="89" t="s">
        <v>15</v>
      </c>
      <c r="C3" s="44">
        <v>69867342</v>
      </c>
      <c r="D3" s="44">
        <v>5622920</v>
      </c>
      <c r="E3" s="44">
        <v>4739828</v>
      </c>
      <c r="F3" s="44">
        <v>6555392</v>
      </c>
      <c r="G3" s="44">
        <v>806591</v>
      </c>
      <c r="H3" s="44">
        <v>12327</v>
      </c>
      <c r="I3" s="42">
        <f>SUM(C3:H3)</f>
        <v>87604400</v>
      </c>
      <c r="J3" s="33">
        <f aca="true" t="shared" si="0" ref="J3:O3">C3/$I3</f>
        <v>0.7975323385583373</v>
      </c>
      <c r="K3" s="60">
        <f t="shared" si="0"/>
        <v>0.0641853605526663</v>
      </c>
      <c r="L3" s="33">
        <f t="shared" si="0"/>
        <v>0.054104907972658906</v>
      </c>
      <c r="M3" s="33">
        <f t="shared" si="0"/>
        <v>0.07482948345060293</v>
      </c>
      <c r="N3" s="33">
        <f t="shared" si="0"/>
        <v>0.009207197355383976</v>
      </c>
      <c r="O3" s="33">
        <f t="shared" si="0"/>
        <v>0.00014071211035062166</v>
      </c>
    </row>
    <row r="4" spans="1:15" ht="12.75">
      <c r="A4" s="7">
        <v>2</v>
      </c>
      <c r="B4" s="89" t="s">
        <v>127</v>
      </c>
      <c r="C4" s="44">
        <v>37085635</v>
      </c>
      <c r="D4" s="44">
        <v>970428</v>
      </c>
      <c r="E4" s="44">
        <v>1705230</v>
      </c>
      <c r="F4" s="44">
        <v>4813915</v>
      </c>
      <c r="G4" s="44">
        <v>1256925</v>
      </c>
      <c r="H4" s="44">
        <v>67916</v>
      </c>
      <c r="I4" s="42">
        <f aca="true" t="shared" si="1" ref="I4:I67">SUM(C4:H4)</f>
        <v>45900049</v>
      </c>
      <c r="J4" s="33">
        <f aca="true" t="shared" si="2" ref="J4:J67">C4/$I4</f>
        <v>0.8079650416059468</v>
      </c>
      <c r="K4" s="60">
        <f aca="true" t="shared" si="3" ref="K4:K67">D4/$I4</f>
        <v>0.02114219965211802</v>
      </c>
      <c r="L4" s="33">
        <f aca="true" t="shared" si="4" ref="L4:L67">E4/$I4</f>
        <v>0.0371509407321112</v>
      </c>
      <c r="M4" s="33">
        <f aca="true" t="shared" si="5" ref="M4:M67">F4/$I4</f>
        <v>0.10487821047859884</v>
      </c>
      <c r="N4" s="33">
        <f aca="true" t="shared" si="6" ref="N4:N67">G4/$I4</f>
        <v>0.027383957694685684</v>
      </c>
      <c r="O4" s="33">
        <f aca="true" t="shared" si="7" ref="O4:O67">H4/$I4</f>
        <v>0.0014796498365393903</v>
      </c>
    </row>
    <row r="5" spans="1:15" ht="12.75">
      <c r="A5" s="7">
        <v>3</v>
      </c>
      <c r="B5" s="89" t="s">
        <v>16</v>
      </c>
      <c r="C5" s="44">
        <v>185794741</v>
      </c>
      <c r="D5" s="44">
        <v>6147656</v>
      </c>
      <c r="E5" s="44">
        <v>4810939</v>
      </c>
      <c r="F5" s="44">
        <v>8546014</v>
      </c>
      <c r="G5" s="44">
        <v>12030608</v>
      </c>
      <c r="H5" s="44">
        <v>822789</v>
      </c>
      <c r="I5" s="42">
        <f t="shared" si="1"/>
        <v>218152747</v>
      </c>
      <c r="J5" s="33">
        <f t="shared" si="2"/>
        <v>0.8516727089391177</v>
      </c>
      <c r="K5" s="60">
        <f t="shared" si="3"/>
        <v>0.02818051152021478</v>
      </c>
      <c r="L5" s="33">
        <f t="shared" si="4"/>
        <v>0.02205307549943435</v>
      </c>
      <c r="M5" s="33">
        <f t="shared" si="5"/>
        <v>0.03917445055138361</v>
      </c>
      <c r="N5" s="33">
        <f t="shared" si="6"/>
        <v>0.05514763469836115</v>
      </c>
      <c r="O5" s="33">
        <f t="shared" si="7"/>
        <v>0.003771618791488333</v>
      </c>
    </row>
    <row r="6" spans="1:15" ht="12.75">
      <c r="A6" s="7">
        <v>4</v>
      </c>
      <c r="B6" s="89" t="s">
        <v>17</v>
      </c>
      <c r="C6" s="44">
        <v>38848245</v>
      </c>
      <c r="D6" s="44">
        <v>2814909</v>
      </c>
      <c r="E6" s="44">
        <v>2101304</v>
      </c>
      <c r="F6" s="44">
        <v>2394111</v>
      </c>
      <c r="G6" s="44">
        <v>1143989</v>
      </c>
      <c r="H6" s="44">
        <v>0</v>
      </c>
      <c r="I6" s="42">
        <f t="shared" si="1"/>
        <v>47302558</v>
      </c>
      <c r="J6" s="33">
        <f t="shared" si="2"/>
        <v>0.8212715473019451</v>
      </c>
      <c r="K6" s="60">
        <f t="shared" si="3"/>
        <v>0.05950859993660385</v>
      </c>
      <c r="L6" s="33">
        <f t="shared" si="4"/>
        <v>0.044422629321653175</v>
      </c>
      <c r="M6" s="33">
        <f t="shared" si="5"/>
        <v>0.050612717392577375</v>
      </c>
      <c r="N6" s="33">
        <f t="shared" si="6"/>
        <v>0.024184506047220534</v>
      </c>
      <c r="O6" s="33">
        <f t="shared" si="7"/>
        <v>0</v>
      </c>
    </row>
    <row r="7" spans="1:15" ht="12.75">
      <c r="A7" s="7">
        <v>5</v>
      </c>
      <c r="B7" s="91" t="s">
        <v>18</v>
      </c>
      <c r="C7" s="45">
        <v>39122247</v>
      </c>
      <c r="D7" s="45">
        <v>2819475</v>
      </c>
      <c r="E7" s="45">
        <v>3797325</v>
      </c>
      <c r="F7" s="45">
        <v>8270578</v>
      </c>
      <c r="G7" s="45">
        <v>77341</v>
      </c>
      <c r="H7" s="45">
        <v>0</v>
      </c>
      <c r="I7" s="43">
        <f t="shared" si="1"/>
        <v>54086966</v>
      </c>
      <c r="J7" s="36">
        <f t="shared" si="2"/>
        <v>0.7233211602218546</v>
      </c>
      <c r="K7" s="64">
        <f t="shared" si="3"/>
        <v>0.0521285479388879</v>
      </c>
      <c r="L7" s="36">
        <f t="shared" si="4"/>
        <v>0.0702077650278997</v>
      </c>
      <c r="M7" s="36">
        <f t="shared" si="5"/>
        <v>0.1529125889590479</v>
      </c>
      <c r="N7" s="36">
        <f t="shared" si="6"/>
        <v>0.0014299378523099262</v>
      </c>
      <c r="O7" s="36">
        <f t="shared" si="7"/>
        <v>0</v>
      </c>
    </row>
    <row r="8" spans="1:15" ht="12.75">
      <c r="A8" s="7">
        <v>6</v>
      </c>
      <c r="B8" s="90" t="s">
        <v>19</v>
      </c>
      <c r="C8" s="44">
        <v>51916376</v>
      </c>
      <c r="D8" s="44">
        <v>1439694</v>
      </c>
      <c r="E8" s="44">
        <v>1827270</v>
      </c>
      <c r="F8" s="44">
        <v>2393227</v>
      </c>
      <c r="G8" s="44">
        <v>3090217</v>
      </c>
      <c r="H8" s="44">
        <v>7496</v>
      </c>
      <c r="I8" s="42">
        <f t="shared" si="1"/>
        <v>60674280</v>
      </c>
      <c r="J8" s="33">
        <f t="shared" si="2"/>
        <v>0.8556570593009097</v>
      </c>
      <c r="K8" s="60">
        <f t="shared" si="3"/>
        <v>0.0237282420162217</v>
      </c>
      <c r="L8" s="33">
        <f t="shared" si="4"/>
        <v>0.030116055765309454</v>
      </c>
      <c r="M8" s="33">
        <f t="shared" si="5"/>
        <v>0.03944384671725812</v>
      </c>
      <c r="N8" s="33">
        <f t="shared" si="6"/>
        <v>0.05093125126495115</v>
      </c>
      <c r="O8" s="33">
        <f t="shared" si="7"/>
        <v>0.00012354493534987148</v>
      </c>
    </row>
    <row r="9" spans="1:15" ht="12.75">
      <c r="A9" s="7">
        <v>7</v>
      </c>
      <c r="B9" s="89" t="s">
        <v>20</v>
      </c>
      <c r="C9" s="44">
        <v>26103074</v>
      </c>
      <c r="D9" s="44">
        <v>1012749</v>
      </c>
      <c r="E9" s="44">
        <v>1436780</v>
      </c>
      <c r="F9" s="44">
        <v>8177720</v>
      </c>
      <c r="G9" s="44">
        <v>1168982</v>
      </c>
      <c r="H9" s="44">
        <v>9489</v>
      </c>
      <c r="I9" s="42">
        <f t="shared" si="1"/>
        <v>37908794</v>
      </c>
      <c r="J9" s="33">
        <f t="shared" si="2"/>
        <v>0.6885756903793879</v>
      </c>
      <c r="K9" s="60">
        <f t="shared" si="3"/>
        <v>0.026715410677533028</v>
      </c>
      <c r="L9" s="33">
        <f t="shared" si="4"/>
        <v>0.03790096830830335</v>
      </c>
      <c r="M9" s="33">
        <f t="shared" si="5"/>
        <v>0.21572092216914102</v>
      </c>
      <c r="N9" s="33">
        <f t="shared" si="6"/>
        <v>0.030836697152644844</v>
      </c>
      <c r="O9" s="33">
        <f t="shared" si="7"/>
        <v>0.0002503113129898039</v>
      </c>
    </row>
    <row r="10" spans="1:15" ht="12.75">
      <c r="A10" s="7">
        <v>8</v>
      </c>
      <c r="B10" s="89" t="s">
        <v>21</v>
      </c>
      <c r="C10" s="44">
        <v>109471759</v>
      </c>
      <c r="D10" s="44">
        <v>5099974</v>
      </c>
      <c r="E10" s="44">
        <v>6415704</v>
      </c>
      <c r="F10" s="44">
        <v>77606366</v>
      </c>
      <c r="G10" s="44">
        <v>9439573</v>
      </c>
      <c r="H10" s="44">
        <v>357066</v>
      </c>
      <c r="I10" s="42">
        <f t="shared" si="1"/>
        <v>208390442</v>
      </c>
      <c r="J10" s="33">
        <f t="shared" si="2"/>
        <v>0.5253204415200579</v>
      </c>
      <c r="K10" s="60">
        <f t="shared" si="3"/>
        <v>0.024473166576421006</v>
      </c>
      <c r="L10" s="33">
        <f t="shared" si="4"/>
        <v>0.030786939834793383</v>
      </c>
      <c r="M10" s="33">
        <f t="shared" si="5"/>
        <v>0.3724084715939131</v>
      </c>
      <c r="N10" s="33">
        <f t="shared" si="6"/>
        <v>0.0452975333676772</v>
      </c>
      <c r="O10" s="33">
        <f t="shared" si="7"/>
        <v>0.001713447107137476</v>
      </c>
    </row>
    <row r="11" spans="1:15" ht="12.75">
      <c r="A11" s="7">
        <v>9</v>
      </c>
      <c r="B11" s="89" t="s">
        <v>22</v>
      </c>
      <c r="C11" s="44">
        <v>384281542</v>
      </c>
      <c r="D11" s="44">
        <v>14258295</v>
      </c>
      <c r="E11" s="44">
        <v>31669777</v>
      </c>
      <c r="F11" s="44">
        <v>32538283</v>
      </c>
      <c r="G11" s="44">
        <v>10060546</v>
      </c>
      <c r="H11" s="44">
        <v>16383355</v>
      </c>
      <c r="I11" s="42">
        <f t="shared" si="1"/>
        <v>489191798</v>
      </c>
      <c r="J11" s="33">
        <f t="shared" si="2"/>
        <v>0.7855437142877035</v>
      </c>
      <c r="K11" s="60">
        <f t="shared" si="3"/>
        <v>0.029146635447064466</v>
      </c>
      <c r="L11" s="33">
        <f t="shared" si="4"/>
        <v>0.06473897790085188</v>
      </c>
      <c r="M11" s="33">
        <f t="shared" si="5"/>
        <v>0.06651436743835186</v>
      </c>
      <c r="N11" s="33">
        <f t="shared" si="6"/>
        <v>0.020565647341454406</v>
      </c>
      <c r="O11" s="33">
        <f t="shared" si="7"/>
        <v>0.03349065758457381</v>
      </c>
    </row>
    <row r="12" spans="1:15" ht="12.75">
      <c r="A12" s="7">
        <v>10</v>
      </c>
      <c r="B12" s="91" t="s">
        <v>128</v>
      </c>
      <c r="C12" s="45">
        <v>282592347</v>
      </c>
      <c r="D12" s="45">
        <v>14192962</v>
      </c>
      <c r="E12" s="45">
        <v>11704735</v>
      </c>
      <c r="F12" s="45">
        <v>12129207</v>
      </c>
      <c r="G12" s="45">
        <v>22184249</v>
      </c>
      <c r="H12" s="45">
        <v>6675859</v>
      </c>
      <c r="I12" s="43">
        <f t="shared" si="1"/>
        <v>349479359</v>
      </c>
      <c r="J12" s="36">
        <f t="shared" si="2"/>
        <v>0.8086095493840024</v>
      </c>
      <c r="K12" s="64">
        <f t="shared" si="3"/>
        <v>0.04061173180760012</v>
      </c>
      <c r="L12" s="36">
        <f t="shared" si="4"/>
        <v>0.03349192076319449</v>
      </c>
      <c r="M12" s="36">
        <f t="shared" si="5"/>
        <v>0.0347065046551147</v>
      </c>
      <c r="N12" s="36">
        <f t="shared" si="6"/>
        <v>0.06347799499082862</v>
      </c>
      <c r="O12" s="36">
        <f t="shared" si="7"/>
        <v>0.01910229839925968</v>
      </c>
    </row>
    <row r="13" spans="1:15" ht="12.75">
      <c r="A13" s="7">
        <v>11</v>
      </c>
      <c r="B13" s="89" t="s">
        <v>23</v>
      </c>
      <c r="C13" s="44">
        <v>12048542</v>
      </c>
      <c r="D13" s="44">
        <v>893595</v>
      </c>
      <c r="E13" s="44">
        <v>698417</v>
      </c>
      <c r="F13" s="44">
        <v>4378067</v>
      </c>
      <c r="G13" s="44">
        <v>1279018</v>
      </c>
      <c r="H13" s="44">
        <v>117582</v>
      </c>
      <c r="I13" s="42">
        <f t="shared" si="1"/>
        <v>19415221</v>
      </c>
      <c r="J13" s="33">
        <f t="shared" si="2"/>
        <v>0.6205719728866337</v>
      </c>
      <c r="K13" s="60">
        <f t="shared" si="3"/>
        <v>0.04602548691050182</v>
      </c>
      <c r="L13" s="33">
        <f t="shared" si="4"/>
        <v>0.03597265259045983</v>
      </c>
      <c r="M13" s="33">
        <f t="shared" si="5"/>
        <v>0.2254966348309916</v>
      </c>
      <c r="N13" s="33">
        <f t="shared" si="6"/>
        <v>0.06587707654731306</v>
      </c>
      <c r="O13" s="33">
        <f t="shared" si="7"/>
        <v>0.00605617623410004</v>
      </c>
    </row>
    <row r="14" spans="1:15" ht="12.75">
      <c r="A14" s="7">
        <v>12</v>
      </c>
      <c r="B14" s="89" t="s">
        <v>129</v>
      </c>
      <c r="C14" s="44">
        <v>22585072</v>
      </c>
      <c r="D14" s="44">
        <v>26216069</v>
      </c>
      <c r="E14" s="44">
        <v>539163</v>
      </c>
      <c r="F14" s="44">
        <v>982621</v>
      </c>
      <c r="G14" s="44">
        <v>1733653</v>
      </c>
      <c r="H14" s="44">
        <v>1766</v>
      </c>
      <c r="I14" s="42">
        <f t="shared" si="1"/>
        <v>52058344</v>
      </c>
      <c r="J14" s="33">
        <f t="shared" si="2"/>
        <v>0.433841537487247</v>
      </c>
      <c r="K14" s="60">
        <f t="shared" si="3"/>
        <v>0.5035901449343068</v>
      </c>
      <c r="L14" s="33">
        <f t="shared" si="4"/>
        <v>0.010356898790326485</v>
      </c>
      <c r="M14" s="33">
        <f t="shared" si="5"/>
        <v>0.01887537951649019</v>
      </c>
      <c r="N14" s="33">
        <f t="shared" si="6"/>
        <v>0.03330211579530843</v>
      </c>
      <c r="O14" s="33">
        <f t="shared" si="7"/>
        <v>3.392347632110618E-05</v>
      </c>
    </row>
    <row r="15" spans="1:15" ht="12.75">
      <c r="A15" s="7">
        <v>13</v>
      </c>
      <c r="B15" s="89" t="s">
        <v>24</v>
      </c>
      <c r="C15" s="44">
        <v>13366539</v>
      </c>
      <c r="D15" s="44">
        <v>794813</v>
      </c>
      <c r="E15" s="44">
        <v>1167696</v>
      </c>
      <c r="F15" s="44">
        <v>2040999</v>
      </c>
      <c r="G15" s="44">
        <v>105965</v>
      </c>
      <c r="H15" s="44">
        <v>0</v>
      </c>
      <c r="I15" s="42">
        <f t="shared" si="1"/>
        <v>17476012</v>
      </c>
      <c r="J15" s="33">
        <f t="shared" si="2"/>
        <v>0.7648506421259038</v>
      </c>
      <c r="K15" s="60">
        <f t="shared" si="3"/>
        <v>0.045480227411150785</v>
      </c>
      <c r="L15" s="33">
        <f t="shared" si="4"/>
        <v>0.0668170747422238</v>
      </c>
      <c r="M15" s="33">
        <f t="shared" si="5"/>
        <v>0.11678860142691594</v>
      </c>
      <c r="N15" s="33">
        <f t="shared" si="6"/>
        <v>0.006063454293805703</v>
      </c>
      <c r="O15" s="33">
        <f t="shared" si="7"/>
        <v>0</v>
      </c>
    </row>
    <row r="16" spans="1:15" ht="12.75">
      <c r="A16" s="7">
        <v>14</v>
      </c>
      <c r="B16" s="89" t="s">
        <v>25</v>
      </c>
      <c r="C16" s="44">
        <v>22993535</v>
      </c>
      <c r="D16" s="44">
        <v>808301</v>
      </c>
      <c r="E16" s="44">
        <v>1428066</v>
      </c>
      <c r="F16" s="44">
        <v>2544200</v>
      </c>
      <c r="G16" s="44">
        <v>2205758</v>
      </c>
      <c r="H16" s="44">
        <v>18</v>
      </c>
      <c r="I16" s="42">
        <f t="shared" si="1"/>
        <v>29979878</v>
      </c>
      <c r="J16" s="33">
        <f t="shared" si="2"/>
        <v>0.7669655960574623</v>
      </c>
      <c r="K16" s="60">
        <f t="shared" si="3"/>
        <v>0.02696145061030602</v>
      </c>
      <c r="L16" s="33">
        <f t="shared" si="4"/>
        <v>0.047634149812083956</v>
      </c>
      <c r="M16" s="33">
        <f t="shared" si="5"/>
        <v>0.08486358750359158</v>
      </c>
      <c r="N16" s="33">
        <f t="shared" si="6"/>
        <v>0.07357461561384607</v>
      </c>
      <c r="O16" s="33">
        <f t="shared" si="7"/>
        <v>6.004027101110951E-07</v>
      </c>
    </row>
    <row r="17" spans="1:15" ht="12.75">
      <c r="A17" s="7">
        <v>15</v>
      </c>
      <c r="B17" s="91" t="s">
        <v>26</v>
      </c>
      <c r="C17" s="45">
        <v>29206545</v>
      </c>
      <c r="D17" s="45">
        <v>1328837</v>
      </c>
      <c r="E17" s="45">
        <v>3250481</v>
      </c>
      <c r="F17" s="45">
        <v>8522615</v>
      </c>
      <c r="G17" s="45">
        <v>10503</v>
      </c>
      <c r="H17" s="45">
        <v>0</v>
      </c>
      <c r="I17" s="43">
        <f t="shared" si="1"/>
        <v>42318981</v>
      </c>
      <c r="J17" s="36">
        <f t="shared" si="2"/>
        <v>0.6901523692170187</v>
      </c>
      <c r="K17" s="64">
        <f t="shared" si="3"/>
        <v>0.03140049615088794</v>
      </c>
      <c r="L17" s="36">
        <f t="shared" si="4"/>
        <v>0.07680905643734663</v>
      </c>
      <c r="M17" s="36">
        <f t="shared" si="5"/>
        <v>0.2013898916894998</v>
      </c>
      <c r="N17" s="36">
        <f t="shared" si="6"/>
        <v>0.0002481865052469009</v>
      </c>
      <c r="O17" s="36">
        <f t="shared" si="7"/>
        <v>0</v>
      </c>
    </row>
    <row r="18" spans="1:15" ht="12.75">
      <c r="A18" s="7">
        <v>16</v>
      </c>
      <c r="B18" s="90" t="s">
        <v>27</v>
      </c>
      <c r="C18" s="44">
        <v>62760660</v>
      </c>
      <c r="D18" s="44">
        <v>2813546</v>
      </c>
      <c r="E18" s="44">
        <v>2583031</v>
      </c>
      <c r="F18" s="44">
        <v>6057177</v>
      </c>
      <c r="G18" s="44">
        <v>3804637</v>
      </c>
      <c r="H18" s="44">
        <v>5469103</v>
      </c>
      <c r="I18" s="42">
        <f t="shared" si="1"/>
        <v>83488154</v>
      </c>
      <c r="J18" s="33">
        <f t="shared" si="2"/>
        <v>0.7517313174752912</v>
      </c>
      <c r="K18" s="60">
        <f t="shared" si="3"/>
        <v>0.03369994262898662</v>
      </c>
      <c r="L18" s="33">
        <f t="shared" si="4"/>
        <v>0.030938892240927978</v>
      </c>
      <c r="M18" s="33">
        <f t="shared" si="5"/>
        <v>0.07255133464802684</v>
      </c>
      <c r="N18" s="33">
        <f t="shared" si="6"/>
        <v>0.045570980045863754</v>
      </c>
      <c r="O18" s="33">
        <f t="shared" si="7"/>
        <v>0.06550753296090366</v>
      </c>
    </row>
    <row r="19" spans="1:15" ht="12.75">
      <c r="A19" s="7">
        <v>17</v>
      </c>
      <c r="B19" s="89" t="s">
        <v>130</v>
      </c>
      <c r="C19" s="44">
        <f>406931604-6855629</f>
        <v>400075975</v>
      </c>
      <c r="D19" s="44">
        <v>19961169</v>
      </c>
      <c r="E19" s="44">
        <v>32581057</v>
      </c>
      <c r="F19" s="44">
        <v>66264812</v>
      </c>
      <c r="G19" s="44">
        <v>0</v>
      </c>
      <c r="H19" s="44">
        <v>39271749</v>
      </c>
      <c r="I19" s="42">
        <f t="shared" si="1"/>
        <v>558154762</v>
      </c>
      <c r="J19" s="33">
        <f t="shared" si="2"/>
        <v>0.7167832333212272</v>
      </c>
      <c r="K19" s="60">
        <f t="shared" si="3"/>
        <v>0.03576278544766765</v>
      </c>
      <c r="L19" s="33">
        <f t="shared" si="4"/>
        <v>0.05837280126976682</v>
      </c>
      <c r="M19" s="33">
        <f t="shared" si="5"/>
        <v>0.11872121589101482</v>
      </c>
      <c r="N19" s="33">
        <f t="shared" si="6"/>
        <v>0</v>
      </c>
      <c r="O19" s="33">
        <f t="shared" si="7"/>
        <v>0.07035996407032356</v>
      </c>
    </row>
    <row r="20" spans="1:15" ht="12.75">
      <c r="A20" s="7">
        <v>18</v>
      </c>
      <c r="B20" s="89" t="s">
        <v>28</v>
      </c>
      <c r="C20" s="44">
        <v>11997743</v>
      </c>
      <c r="D20" s="44">
        <v>854956</v>
      </c>
      <c r="E20" s="44">
        <v>2361633</v>
      </c>
      <c r="F20" s="44">
        <v>1139985</v>
      </c>
      <c r="G20" s="44">
        <v>0</v>
      </c>
      <c r="H20" s="44">
        <v>201864</v>
      </c>
      <c r="I20" s="42">
        <f t="shared" si="1"/>
        <v>16556181</v>
      </c>
      <c r="J20" s="33">
        <f t="shared" si="2"/>
        <v>0.7246685089997507</v>
      </c>
      <c r="K20" s="60">
        <f t="shared" si="3"/>
        <v>0.05163968671277513</v>
      </c>
      <c r="L20" s="33">
        <f t="shared" si="4"/>
        <v>0.1426435842903626</v>
      </c>
      <c r="M20" s="33">
        <f t="shared" si="5"/>
        <v>0.06885555310128585</v>
      </c>
      <c r="N20" s="33">
        <f t="shared" si="6"/>
        <v>0</v>
      </c>
      <c r="O20" s="33">
        <f t="shared" si="7"/>
        <v>0.012192666895825795</v>
      </c>
    </row>
    <row r="21" spans="1:15" ht="12.75">
      <c r="A21" s="7">
        <v>19</v>
      </c>
      <c r="B21" s="89" t="s">
        <v>29</v>
      </c>
      <c r="C21" s="44">
        <v>18441010</v>
      </c>
      <c r="D21" s="44">
        <v>682766</v>
      </c>
      <c r="E21" s="44">
        <v>1937629</v>
      </c>
      <c r="F21" s="44">
        <v>2237888</v>
      </c>
      <c r="G21" s="44">
        <v>876</v>
      </c>
      <c r="H21" s="44">
        <v>39</v>
      </c>
      <c r="I21" s="42">
        <f t="shared" si="1"/>
        <v>23300208</v>
      </c>
      <c r="J21" s="33">
        <f t="shared" si="2"/>
        <v>0.7914525913245066</v>
      </c>
      <c r="K21" s="60">
        <f t="shared" si="3"/>
        <v>0.029303000213560325</v>
      </c>
      <c r="L21" s="33">
        <f t="shared" si="4"/>
        <v>0.08315930055216675</v>
      </c>
      <c r="M21" s="33">
        <f t="shared" si="5"/>
        <v>0.09604583787406533</v>
      </c>
      <c r="N21" s="33">
        <f t="shared" si="6"/>
        <v>3.759623090059968E-05</v>
      </c>
      <c r="O21" s="33">
        <f t="shared" si="7"/>
        <v>1.673804800369164E-06</v>
      </c>
    </row>
    <row r="22" spans="1:15" ht="12.75">
      <c r="A22" s="7">
        <v>20</v>
      </c>
      <c r="B22" s="91" t="s">
        <v>30</v>
      </c>
      <c r="C22" s="45">
        <v>48670969</v>
      </c>
      <c r="D22" s="45">
        <v>2118987</v>
      </c>
      <c r="E22" s="45">
        <v>3650698</v>
      </c>
      <c r="F22" s="45">
        <v>4617582</v>
      </c>
      <c r="G22" s="45">
        <v>326707</v>
      </c>
      <c r="H22" s="45">
        <v>0</v>
      </c>
      <c r="I22" s="43">
        <f t="shared" si="1"/>
        <v>59384943</v>
      </c>
      <c r="J22" s="36">
        <f t="shared" si="2"/>
        <v>0.8195843347024852</v>
      </c>
      <c r="K22" s="64">
        <f t="shared" si="3"/>
        <v>0.03568222672201605</v>
      </c>
      <c r="L22" s="36">
        <f t="shared" si="4"/>
        <v>0.06147514530745613</v>
      </c>
      <c r="M22" s="36">
        <f t="shared" si="5"/>
        <v>0.07775678087288894</v>
      </c>
      <c r="N22" s="36">
        <f t="shared" si="6"/>
        <v>0.005501512395153768</v>
      </c>
      <c r="O22" s="36">
        <f t="shared" si="7"/>
        <v>0</v>
      </c>
    </row>
    <row r="23" spans="1:15" ht="12.75">
      <c r="A23" s="7">
        <v>21</v>
      </c>
      <c r="B23" s="89" t="s">
        <v>31</v>
      </c>
      <c r="C23" s="44">
        <v>23745516</v>
      </c>
      <c r="D23" s="44">
        <v>2900119</v>
      </c>
      <c r="E23" s="44">
        <v>2972495</v>
      </c>
      <c r="F23" s="44">
        <v>1744301</v>
      </c>
      <c r="G23" s="44">
        <v>0</v>
      </c>
      <c r="H23" s="44">
        <v>1779332</v>
      </c>
      <c r="I23" s="42">
        <f t="shared" si="1"/>
        <v>33141763</v>
      </c>
      <c r="J23" s="33">
        <f t="shared" si="2"/>
        <v>0.7164831876928213</v>
      </c>
      <c r="K23" s="60">
        <f t="shared" si="3"/>
        <v>0.08750647936260965</v>
      </c>
      <c r="L23" s="33">
        <f t="shared" si="4"/>
        <v>0.0896903100779521</v>
      </c>
      <c r="M23" s="33">
        <f t="shared" si="5"/>
        <v>0.05263150907210338</v>
      </c>
      <c r="N23" s="33">
        <f t="shared" si="6"/>
        <v>0</v>
      </c>
      <c r="O23" s="33">
        <f t="shared" si="7"/>
        <v>0.05368851379451359</v>
      </c>
    </row>
    <row r="24" spans="1:15" ht="12.75">
      <c r="A24" s="7">
        <v>22</v>
      </c>
      <c r="B24" s="89" t="s">
        <v>32</v>
      </c>
      <c r="C24" s="44">
        <v>23957506</v>
      </c>
      <c r="D24" s="44">
        <v>930486</v>
      </c>
      <c r="E24" s="44">
        <v>1658004</v>
      </c>
      <c r="F24" s="44">
        <v>3292483</v>
      </c>
      <c r="G24" s="44">
        <v>116677</v>
      </c>
      <c r="H24" s="44">
        <v>928140</v>
      </c>
      <c r="I24" s="42">
        <f t="shared" si="1"/>
        <v>30883296</v>
      </c>
      <c r="J24" s="33">
        <f t="shared" si="2"/>
        <v>0.775743171972318</v>
      </c>
      <c r="K24" s="60">
        <f t="shared" si="3"/>
        <v>0.030129102800426483</v>
      </c>
      <c r="L24" s="33">
        <f t="shared" si="4"/>
        <v>0.05368610915104398</v>
      </c>
      <c r="M24" s="33">
        <f t="shared" si="5"/>
        <v>0.10661047965864784</v>
      </c>
      <c r="N24" s="33">
        <f t="shared" si="6"/>
        <v>0.0037779970117179204</v>
      </c>
      <c r="O24" s="33">
        <f t="shared" si="7"/>
        <v>0.0300531394058458</v>
      </c>
    </row>
    <row r="25" spans="1:15" ht="12.75">
      <c r="A25" s="7">
        <v>23</v>
      </c>
      <c r="B25" s="89" t="s">
        <v>33</v>
      </c>
      <c r="C25" s="44">
        <v>113884808</v>
      </c>
      <c r="D25" s="44">
        <v>4074109</v>
      </c>
      <c r="E25" s="44">
        <v>7398303</v>
      </c>
      <c r="F25" s="44">
        <v>13411755</v>
      </c>
      <c r="G25" s="44">
        <v>9331706</v>
      </c>
      <c r="H25" s="44">
        <v>478904</v>
      </c>
      <c r="I25" s="42">
        <f t="shared" si="1"/>
        <v>148579585</v>
      </c>
      <c r="J25" s="33">
        <f t="shared" si="2"/>
        <v>0.7664902819589918</v>
      </c>
      <c r="K25" s="60">
        <f t="shared" si="3"/>
        <v>0.02742038214738586</v>
      </c>
      <c r="L25" s="33">
        <f t="shared" si="4"/>
        <v>0.04979353657502812</v>
      </c>
      <c r="M25" s="33">
        <f t="shared" si="5"/>
        <v>0.09026647234207849</v>
      </c>
      <c r="N25" s="33">
        <f t="shared" si="6"/>
        <v>0.06280611162024716</v>
      </c>
      <c r="O25" s="33">
        <f t="shared" si="7"/>
        <v>0.003223215356268494</v>
      </c>
    </row>
    <row r="26" spans="1:15" ht="12.75">
      <c r="A26" s="7">
        <v>24</v>
      </c>
      <c r="B26" s="89" t="s">
        <v>34</v>
      </c>
      <c r="C26" s="44">
        <v>45320448</v>
      </c>
      <c r="D26" s="44">
        <v>2882871</v>
      </c>
      <c r="E26" s="44">
        <v>2949745</v>
      </c>
      <c r="F26" s="44">
        <v>27841387</v>
      </c>
      <c r="G26" s="44">
        <v>174060</v>
      </c>
      <c r="H26" s="44">
        <v>0</v>
      </c>
      <c r="I26" s="42">
        <f t="shared" si="1"/>
        <v>79168511</v>
      </c>
      <c r="J26" s="33">
        <f t="shared" si="2"/>
        <v>0.5724554804371652</v>
      </c>
      <c r="K26" s="60">
        <f t="shared" si="3"/>
        <v>0.036414364291883675</v>
      </c>
      <c r="L26" s="33">
        <f t="shared" si="4"/>
        <v>0.037259068823461895</v>
      </c>
      <c r="M26" s="33">
        <f t="shared" si="5"/>
        <v>0.3516724850363802</v>
      </c>
      <c r="N26" s="33">
        <f t="shared" si="6"/>
        <v>0.00219860141110902</v>
      </c>
      <c r="O26" s="33">
        <f t="shared" si="7"/>
        <v>0</v>
      </c>
    </row>
    <row r="27" spans="1:15" ht="12.75">
      <c r="A27" s="7">
        <v>25</v>
      </c>
      <c r="B27" s="91" t="s">
        <v>35</v>
      </c>
      <c r="C27" s="45">
        <v>21641819</v>
      </c>
      <c r="D27" s="45">
        <v>554087</v>
      </c>
      <c r="E27" s="45">
        <v>958472</v>
      </c>
      <c r="F27" s="45">
        <v>1221173</v>
      </c>
      <c r="G27" s="45">
        <v>545919</v>
      </c>
      <c r="H27" s="45">
        <v>473</v>
      </c>
      <c r="I27" s="43">
        <f t="shared" si="1"/>
        <v>24921943</v>
      </c>
      <c r="J27" s="36">
        <f t="shared" si="2"/>
        <v>0.8683840983024478</v>
      </c>
      <c r="K27" s="64">
        <f t="shared" si="3"/>
        <v>0.02223289733067763</v>
      </c>
      <c r="L27" s="36">
        <f t="shared" si="4"/>
        <v>0.03845895964050636</v>
      </c>
      <c r="M27" s="36">
        <f t="shared" si="5"/>
        <v>0.04899991144350182</v>
      </c>
      <c r="N27" s="36">
        <f t="shared" si="6"/>
        <v>0.021905154024307014</v>
      </c>
      <c r="O27" s="36">
        <f t="shared" si="7"/>
        <v>1.897925855941489E-05</v>
      </c>
    </row>
    <row r="28" spans="1:15" ht="12.75">
      <c r="A28" s="7">
        <v>26</v>
      </c>
      <c r="B28" s="90" t="s">
        <v>131</v>
      </c>
      <c r="C28" s="44">
        <v>374825023</v>
      </c>
      <c r="D28" s="44">
        <v>38669634</v>
      </c>
      <c r="E28" s="44">
        <v>39311526</v>
      </c>
      <c r="F28" s="44">
        <v>32980614</v>
      </c>
      <c r="G28" s="44">
        <v>131868</v>
      </c>
      <c r="H28" s="44">
        <v>27901512</v>
      </c>
      <c r="I28" s="42">
        <f t="shared" si="1"/>
        <v>513820177</v>
      </c>
      <c r="J28" s="33">
        <f t="shared" si="2"/>
        <v>0.7294867733463881</v>
      </c>
      <c r="K28" s="60">
        <f t="shared" si="3"/>
        <v>0.07525908037667427</v>
      </c>
      <c r="L28" s="33">
        <f t="shared" si="4"/>
        <v>0.07650833454911211</v>
      </c>
      <c r="M28" s="33">
        <f t="shared" si="5"/>
        <v>0.06418707453755752</v>
      </c>
      <c r="N28" s="33">
        <f t="shared" si="6"/>
        <v>0.0002566423155469039</v>
      </c>
      <c r="O28" s="33">
        <f t="shared" si="7"/>
        <v>0.054302094874721124</v>
      </c>
    </row>
    <row r="29" spans="1:15" ht="12.75">
      <c r="A29" s="7">
        <v>27</v>
      </c>
      <c r="B29" s="89" t="s">
        <v>132</v>
      </c>
      <c r="C29" s="44">
        <v>50536340</v>
      </c>
      <c r="D29" s="44">
        <v>1734024</v>
      </c>
      <c r="E29" s="44">
        <v>2506094</v>
      </c>
      <c r="F29" s="44">
        <v>5981283</v>
      </c>
      <c r="G29" s="44">
        <v>3342510</v>
      </c>
      <c r="H29" s="44">
        <v>3991</v>
      </c>
      <c r="I29" s="42">
        <f t="shared" si="1"/>
        <v>64104242</v>
      </c>
      <c r="J29" s="33">
        <f t="shared" si="2"/>
        <v>0.7883462688787428</v>
      </c>
      <c r="K29" s="60">
        <f t="shared" si="3"/>
        <v>0.027050066359103037</v>
      </c>
      <c r="L29" s="33">
        <f t="shared" si="4"/>
        <v>0.0390940431056029</v>
      </c>
      <c r="M29" s="33">
        <f t="shared" si="5"/>
        <v>0.0933055725079785</v>
      </c>
      <c r="N29" s="33">
        <f t="shared" si="6"/>
        <v>0.052141791178187555</v>
      </c>
      <c r="O29" s="33">
        <f t="shared" si="7"/>
        <v>6.225797038517358E-05</v>
      </c>
    </row>
    <row r="30" spans="1:15" ht="12.75">
      <c r="A30" s="7">
        <v>28</v>
      </c>
      <c r="B30" s="89" t="s">
        <v>36</v>
      </c>
      <c r="C30" s="44">
        <v>233591173</v>
      </c>
      <c r="D30" s="44">
        <v>16352240</v>
      </c>
      <c r="E30" s="44">
        <v>13477112</v>
      </c>
      <c r="F30" s="44">
        <v>45041887</v>
      </c>
      <c r="G30" s="44">
        <v>8610700</v>
      </c>
      <c r="H30" s="44">
        <v>8929507</v>
      </c>
      <c r="I30" s="42">
        <f t="shared" si="1"/>
        <v>326002619</v>
      </c>
      <c r="J30" s="33">
        <f t="shared" si="2"/>
        <v>0.716531584060679</v>
      </c>
      <c r="K30" s="60">
        <f t="shared" si="3"/>
        <v>0.05015984242752357</v>
      </c>
      <c r="L30" s="33">
        <f t="shared" si="4"/>
        <v>0.0413405022368854</v>
      </c>
      <c r="M30" s="33">
        <f t="shared" si="5"/>
        <v>0.13816418757052992</v>
      </c>
      <c r="N30" s="33">
        <f t="shared" si="6"/>
        <v>0.026412977988989714</v>
      </c>
      <c r="O30" s="33">
        <f t="shared" si="7"/>
        <v>0.027390905715392426</v>
      </c>
    </row>
    <row r="31" spans="1:15" ht="12.75">
      <c r="A31" s="7">
        <v>29</v>
      </c>
      <c r="B31" s="89" t="s">
        <v>37</v>
      </c>
      <c r="C31" s="44">
        <v>113577064</v>
      </c>
      <c r="D31" s="44">
        <v>4982720</v>
      </c>
      <c r="E31" s="44">
        <v>5834114</v>
      </c>
      <c r="F31" s="44">
        <v>23473272</v>
      </c>
      <c r="G31" s="44">
        <v>10532105</v>
      </c>
      <c r="H31" s="44">
        <v>2222190</v>
      </c>
      <c r="I31" s="42">
        <f t="shared" si="1"/>
        <v>160621465</v>
      </c>
      <c r="J31" s="33">
        <f t="shared" si="2"/>
        <v>0.7071101237932302</v>
      </c>
      <c r="K31" s="60">
        <f t="shared" si="3"/>
        <v>0.031021507617303826</v>
      </c>
      <c r="L31" s="33">
        <f t="shared" si="4"/>
        <v>0.036322131665278985</v>
      </c>
      <c r="M31" s="33">
        <f t="shared" si="5"/>
        <v>0.14614031816980377</v>
      </c>
      <c r="N31" s="33">
        <f t="shared" si="6"/>
        <v>0.0655709683634127</v>
      </c>
      <c r="O31" s="33">
        <f t="shared" si="7"/>
        <v>0.013834950390970472</v>
      </c>
    </row>
    <row r="32" spans="1:15" ht="12.75">
      <c r="A32" s="7">
        <v>30</v>
      </c>
      <c r="B32" s="91" t="s">
        <v>38</v>
      </c>
      <c r="C32" s="45">
        <v>21456950</v>
      </c>
      <c r="D32" s="45">
        <v>705309</v>
      </c>
      <c r="E32" s="45">
        <v>939328</v>
      </c>
      <c r="F32" s="45">
        <v>3177271</v>
      </c>
      <c r="G32" s="45">
        <v>2033636</v>
      </c>
      <c r="H32" s="45">
        <v>534608</v>
      </c>
      <c r="I32" s="43">
        <f t="shared" si="1"/>
        <v>28847102</v>
      </c>
      <c r="J32" s="36">
        <f t="shared" si="2"/>
        <v>0.7438164845813628</v>
      </c>
      <c r="K32" s="64">
        <f t="shared" si="3"/>
        <v>0.024449908347812545</v>
      </c>
      <c r="L32" s="36">
        <f t="shared" si="4"/>
        <v>0.032562300365561854</v>
      </c>
      <c r="M32" s="36">
        <f t="shared" si="5"/>
        <v>0.11014177437997065</v>
      </c>
      <c r="N32" s="36">
        <f t="shared" si="6"/>
        <v>0.07049706414183303</v>
      </c>
      <c r="O32" s="36">
        <f t="shared" si="7"/>
        <v>0.018532468183459123</v>
      </c>
    </row>
    <row r="33" spans="1:15" ht="12.75">
      <c r="A33" s="7">
        <v>31</v>
      </c>
      <c r="B33" s="89" t="s">
        <v>39</v>
      </c>
      <c r="C33" s="44">
        <v>48054626</v>
      </c>
      <c r="D33" s="44">
        <v>1536106</v>
      </c>
      <c r="E33" s="44">
        <v>2843197</v>
      </c>
      <c r="F33" s="44">
        <v>18689775</v>
      </c>
      <c r="G33" s="44">
        <v>2667460</v>
      </c>
      <c r="H33" s="44">
        <v>38014</v>
      </c>
      <c r="I33" s="42">
        <f t="shared" si="1"/>
        <v>73829178</v>
      </c>
      <c r="J33" s="33">
        <f t="shared" si="2"/>
        <v>0.6508893543417211</v>
      </c>
      <c r="K33" s="60">
        <f t="shared" si="3"/>
        <v>0.02080621837615475</v>
      </c>
      <c r="L33" s="33">
        <f t="shared" si="4"/>
        <v>0.0385104788786894</v>
      </c>
      <c r="M33" s="33">
        <f t="shared" si="5"/>
        <v>0.2531488973099497</v>
      </c>
      <c r="N33" s="33">
        <f t="shared" si="6"/>
        <v>0.036130159812967175</v>
      </c>
      <c r="O33" s="33">
        <f t="shared" si="7"/>
        <v>0.0005148912805178462</v>
      </c>
    </row>
    <row r="34" spans="1:15" ht="12.75">
      <c r="A34" s="7">
        <v>32</v>
      </c>
      <c r="B34" s="89" t="s">
        <v>40</v>
      </c>
      <c r="C34" s="44">
        <v>188358775</v>
      </c>
      <c r="D34" s="44">
        <v>5198821</v>
      </c>
      <c r="E34" s="44">
        <v>5631088</v>
      </c>
      <c r="F34" s="44">
        <v>12325088</v>
      </c>
      <c r="G34" s="44">
        <v>7397200</v>
      </c>
      <c r="H34" s="44">
        <v>2071919</v>
      </c>
      <c r="I34" s="42">
        <f t="shared" si="1"/>
        <v>220982891</v>
      </c>
      <c r="J34" s="33">
        <f t="shared" si="2"/>
        <v>0.8523681364997618</v>
      </c>
      <c r="K34" s="60">
        <f t="shared" si="3"/>
        <v>0.023525898210825742</v>
      </c>
      <c r="L34" s="33">
        <f t="shared" si="4"/>
        <v>0.02548200892167711</v>
      </c>
      <c r="M34" s="33">
        <f t="shared" si="5"/>
        <v>0.055773946771290994</v>
      </c>
      <c r="N34" s="33">
        <f t="shared" si="6"/>
        <v>0.033474084652100965</v>
      </c>
      <c r="O34" s="33">
        <f t="shared" si="7"/>
        <v>0.009375924944343316</v>
      </c>
    </row>
    <row r="35" spans="1:15" ht="12.75">
      <c r="A35" s="7">
        <v>33</v>
      </c>
      <c r="B35" s="89" t="s">
        <v>41</v>
      </c>
      <c r="C35" s="44">
        <v>17238127</v>
      </c>
      <c r="D35" s="44">
        <v>2202529</v>
      </c>
      <c r="E35" s="44">
        <v>2285883</v>
      </c>
      <c r="F35" s="44">
        <v>1314827</v>
      </c>
      <c r="G35" s="44">
        <v>3242107</v>
      </c>
      <c r="H35" s="44">
        <v>460350</v>
      </c>
      <c r="I35" s="42">
        <f t="shared" si="1"/>
        <v>26743823</v>
      </c>
      <c r="J35" s="33">
        <f t="shared" si="2"/>
        <v>0.6445648028705544</v>
      </c>
      <c r="K35" s="60">
        <f t="shared" si="3"/>
        <v>0.08235655014617768</v>
      </c>
      <c r="L35" s="33">
        <f t="shared" si="4"/>
        <v>0.08547330723808634</v>
      </c>
      <c r="M35" s="33">
        <f t="shared" si="5"/>
        <v>0.049163763909146424</v>
      </c>
      <c r="N35" s="33">
        <f t="shared" si="6"/>
        <v>0.12122825521242793</v>
      </c>
      <c r="O35" s="33">
        <f t="shared" si="7"/>
        <v>0.017213320623607177</v>
      </c>
    </row>
    <row r="36" spans="1:15" ht="12.75">
      <c r="A36" s="7">
        <v>34</v>
      </c>
      <c r="B36" s="89" t="s">
        <v>42</v>
      </c>
      <c r="C36" s="44">
        <v>40008277</v>
      </c>
      <c r="D36" s="44">
        <v>2411111</v>
      </c>
      <c r="E36" s="44">
        <v>3725141</v>
      </c>
      <c r="F36" s="44">
        <v>4231898</v>
      </c>
      <c r="G36" s="44">
        <v>1433033</v>
      </c>
      <c r="H36" s="44">
        <v>350864</v>
      </c>
      <c r="I36" s="42">
        <f t="shared" si="1"/>
        <v>52160324</v>
      </c>
      <c r="J36" s="33">
        <f t="shared" si="2"/>
        <v>0.7670250859638065</v>
      </c>
      <c r="K36" s="60">
        <f t="shared" si="3"/>
        <v>0.046225000442865344</v>
      </c>
      <c r="L36" s="33">
        <f t="shared" si="4"/>
        <v>0.0714171369027539</v>
      </c>
      <c r="M36" s="33">
        <f t="shared" si="5"/>
        <v>0.08113250983640362</v>
      </c>
      <c r="N36" s="33">
        <f t="shared" si="6"/>
        <v>0.02747362152121601</v>
      </c>
      <c r="O36" s="33">
        <f t="shared" si="7"/>
        <v>0.006726645332954604</v>
      </c>
    </row>
    <row r="37" spans="1:15" ht="12.75">
      <c r="A37" s="7">
        <v>35</v>
      </c>
      <c r="B37" s="91" t="s">
        <v>43</v>
      </c>
      <c r="C37" s="45">
        <v>51620406</v>
      </c>
      <c r="D37" s="45">
        <v>2046759</v>
      </c>
      <c r="E37" s="45">
        <v>3709535</v>
      </c>
      <c r="F37" s="45">
        <v>8942776</v>
      </c>
      <c r="G37" s="45">
        <v>3390638</v>
      </c>
      <c r="H37" s="45">
        <v>4875</v>
      </c>
      <c r="I37" s="43">
        <f t="shared" si="1"/>
        <v>69714989</v>
      </c>
      <c r="J37" s="36">
        <f t="shared" si="2"/>
        <v>0.7404491737063891</v>
      </c>
      <c r="K37" s="64">
        <f t="shared" si="3"/>
        <v>0.029358951774345114</v>
      </c>
      <c r="L37" s="36">
        <f t="shared" si="4"/>
        <v>0.053210006244137825</v>
      </c>
      <c r="M37" s="36">
        <f t="shared" si="5"/>
        <v>0.12827623052483017</v>
      </c>
      <c r="N37" s="36">
        <f t="shared" si="6"/>
        <v>0.048635710177046716</v>
      </c>
      <c r="O37" s="36">
        <f t="shared" si="7"/>
        <v>6.992757325114116E-05</v>
      </c>
    </row>
    <row r="38" spans="1:15" ht="12.75">
      <c r="A38" s="7">
        <v>36</v>
      </c>
      <c r="B38" s="90" t="s">
        <v>133</v>
      </c>
      <c r="C38" s="44">
        <f>185384989-97742218</f>
        <v>87642771</v>
      </c>
      <c r="D38" s="44">
        <v>15103934</v>
      </c>
      <c r="E38" s="44">
        <v>40770845</v>
      </c>
      <c r="F38" s="44">
        <v>6822448</v>
      </c>
      <c r="G38" s="44">
        <v>40369793</v>
      </c>
      <c r="H38" s="44">
        <v>4485100</v>
      </c>
      <c r="I38" s="42">
        <f t="shared" si="1"/>
        <v>195194891</v>
      </c>
      <c r="J38" s="33">
        <f t="shared" si="2"/>
        <v>0.4490013573152383</v>
      </c>
      <c r="K38" s="60">
        <f t="shared" si="3"/>
        <v>0.07737873631129004</v>
      </c>
      <c r="L38" s="33">
        <f t="shared" si="4"/>
        <v>0.20887250066396462</v>
      </c>
      <c r="M38" s="33">
        <f t="shared" si="5"/>
        <v>0.034951980377396254</v>
      </c>
      <c r="N38" s="33">
        <f t="shared" si="6"/>
        <v>0.20681787721585398</v>
      </c>
      <c r="O38" s="33">
        <f t="shared" si="7"/>
        <v>0.022977548116256793</v>
      </c>
    </row>
    <row r="39" spans="1:15" ht="12.75">
      <c r="A39" s="7">
        <v>37</v>
      </c>
      <c r="B39" s="89" t="s">
        <v>44</v>
      </c>
      <c r="C39" s="44">
        <v>169634370</v>
      </c>
      <c r="D39" s="44">
        <v>4521029</v>
      </c>
      <c r="E39" s="44">
        <v>7461441</v>
      </c>
      <c r="F39" s="44">
        <v>14673869</v>
      </c>
      <c r="G39" s="44">
        <v>4662239</v>
      </c>
      <c r="H39" s="44">
        <v>868400</v>
      </c>
      <c r="I39" s="42">
        <f t="shared" si="1"/>
        <v>201821348</v>
      </c>
      <c r="J39" s="33">
        <f t="shared" si="2"/>
        <v>0.8405174758816892</v>
      </c>
      <c r="K39" s="60">
        <f t="shared" si="3"/>
        <v>0.022401143609446113</v>
      </c>
      <c r="L39" s="33">
        <f t="shared" si="4"/>
        <v>0.036970524049814595</v>
      </c>
      <c r="M39" s="33">
        <f t="shared" si="5"/>
        <v>0.07270721925809355</v>
      </c>
      <c r="N39" s="33">
        <f t="shared" si="6"/>
        <v>0.023100821821881796</v>
      </c>
      <c r="O39" s="33">
        <f t="shared" si="7"/>
        <v>0.004302815379074764</v>
      </c>
    </row>
    <row r="40" spans="1:15" ht="12.75">
      <c r="A40" s="7">
        <v>38</v>
      </c>
      <c r="B40" s="89" t="s">
        <v>134</v>
      </c>
      <c r="C40" s="44">
        <v>48020655</v>
      </c>
      <c r="D40" s="44">
        <v>4954321</v>
      </c>
      <c r="E40" s="44">
        <v>1900968</v>
      </c>
      <c r="F40" s="44">
        <v>1831614</v>
      </c>
      <c r="G40" s="44">
        <v>3313117</v>
      </c>
      <c r="H40" s="44">
        <v>10660</v>
      </c>
      <c r="I40" s="42">
        <f t="shared" si="1"/>
        <v>60031335</v>
      </c>
      <c r="J40" s="33">
        <f t="shared" si="2"/>
        <v>0.7999264883914375</v>
      </c>
      <c r="K40" s="60">
        <f t="shared" si="3"/>
        <v>0.08252891594031683</v>
      </c>
      <c r="L40" s="33">
        <f t="shared" si="4"/>
        <v>0.03166626229451669</v>
      </c>
      <c r="M40" s="33">
        <f t="shared" si="5"/>
        <v>0.03051096564819023</v>
      </c>
      <c r="N40" s="33">
        <f t="shared" si="6"/>
        <v>0.055189793796856255</v>
      </c>
      <c r="O40" s="33">
        <f t="shared" si="7"/>
        <v>0.00017757392868241226</v>
      </c>
    </row>
    <row r="41" spans="1:15" ht="12.75">
      <c r="A41" s="7">
        <v>39</v>
      </c>
      <c r="B41" s="89" t="s">
        <v>135</v>
      </c>
      <c r="C41" s="44">
        <f>24946565-1668261</f>
        <v>23278304</v>
      </c>
      <c r="D41" s="44">
        <v>1268992</v>
      </c>
      <c r="E41" s="44">
        <v>2474832</v>
      </c>
      <c r="F41" s="44">
        <v>3141992</v>
      </c>
      <c r="G41" s="44">
        <v>306186</v>
      </c>
      <c r="H41" s="44">
        <v>31711</v>
      </c>
      <c r="I41" s="42">
        <f t="shared" si="1"/>
        <v>30502017</v>
      </c>
      <c r="J41" s="33">
        <f t="shared" si="2"/>
        <v>0.7631726124865775</v>
      </c>
      <c r="K41" s="60">
        <f t="shared" si="3"/>
        <v>0.04160354379187448</v>
      </c>
      <c r="L41" s="33">
        <f t="shared" si="4"/>
        <v>0.08113666712598055</v>
      </c>
      <c r="M41" s="33">
        <f t="shared" si="5"/>
        <v>0.10300931902306658</v>
      </c>
      <c r="N41" s="33">
        <f t="shared" si="6"/>
        <v>0.010038221406800737</v>
      </c>
      <c r="O41" s="33">
        <f t="shared" si="7"/>
        <v>0.001039636165700124</v>
      </c>
    </row>
    <row r="42" spans="1:15" ht="12.75">
      <c r="A42" s="7">
        <v>40</v>
      </c>
      <c r="B42" s="91" t="s">
        <v>45</v>
      </c>
      <c r="C42" s="45">
        <v>152629313</v>
      </c>
      <c r="D42" s="45">
        <v>7108411</v>
      </c>
      <c r="E42" s="45">
        <v>10662636</v>
      </c>
      <c r="F42" s="45">
        <v>50149167</v>
      </c>
      <c r="G42" s="45">
        <v>7683376</v>
      </c>
      <c r="H42" s="45">
        <v>147505</v>
      </c>
      <c r="I42" s="43">
        <f t="shared" si="1"/>
        <v>228380408</v>
      </c>
      <c r="J42" s="36">
        <f t="shared" si="2"/>
        <v>0.6683117625396308</v>
      </c>
      <c r="K42" s="64">
        <f t="shared" si="3"/>
        <v>0.031125310013457898</v>
      </c>
      <c r="L42" s="36">
        <f t="shared" si="4"/>
        <v>0.04668805040404342</v>
      </c>
      <c r="M42" s="36">
        <f t="shared" si="5"/>
        <v>0.21958611703679942</v>
      </c>
      <c r="N42" s="36">
        <f t="shared" si="6"/>
        <v>0.033642885864360136</v>
      </c>
      <c r="O42" s="36">
        <f t="shared" si="7"/>
        <v>0.0006458741417083378</v>
      </c>
    </row>
    <row r="43" spans="1:15" ht="12.75">
      <c r="A43" s="7">
        <v>41</v>
      </c>
      <c r="B43" s="89" t="s">
        <v>46</v>
      </c>
      <c r="C43" s="44">
        <v>16267781</v>
      </c>
      <c r="D43" s="44">
        <v>868874</v>
      </c>
      <c r="E43" s="44">
        <v>1334750</v>
      </c>
      <c r="F43" s="44">
        <v>6638135</v>
      </c>
      <c r="G43" s="44">
        <v>1068859</v>
      </c>
      <c r="H43" s="44">
        <v>0</v>
      </c>
      <c r="I43" s="42">
        <f t="shared" si="1"/>
        <v>26178399</v>
      </c>
      <c r="J43" s="33">
        <f t="shared" si="2"/>
        <v>0.6214200112084777</v>
      </c>
      <c r="K43" s="60">
        <f t="shared" si="3"/>
        <v>0.03319049419332328</v>
      </c>
      <c r="L43" s="33">
        <f t="shared" si="4"/>
        <v>0.05098669326569589</v>
      </c>
      <c r="M43" s="33">
        <f t="shared" si="5"/>
        <v>0.2535729935203448</v>
      </c>
      <c r="N43" s="33">
        <f t="shared" si="6"/>
        <v>0.04082980781215841</v>
      </c>
      <c r="O43" s="33">
        <f t="shared" si="7"/>
        <v>0</v>
      </c>
    </row>
    <row r="44" spans="1:15" ht="12.75">
      <c r="A44" s="7">
        <v>42</v>
      </c>
      <c r="B44" s="89" t="s">
        <v>47</v>
      </c>
      <c r="C44" s="44">
        <v>28654029</v>
      </c>
      <c r="D44" s="44">
        <v>1197934</v>
      </c>
      <c r="E44" s="44">
        <v>2960447</v>
      </c>
      <c r="F44" s="44">
        <v>3521871</v>
      </c>
      <c r="G44" s="44">
        <v>2116801</v>
      </c>
      <c r="H44" s="44">
        <v>415</v>
      </c>
      <c r="I44" s="42">
        <f t="shared" si="1"/>
        <v>38451497</v>
      </c>
      <c r="J44" s="33">
        <f t="shared" si="2"/>
        <v>0.745199309145233</v>
      </c>
      <c r="K44" s="60">
        <f t="shared" si="3"/>
        <v>0.031154417733072915</v>
      </c>
      <c r="L44" s="33">
        <f t="shared" si="4"/>
        <v>0.07699172284501693</v>
      </c>
      <c r="M44" s="33">
        <f t="shared" si="5"/>
        <v>0.09159255880206693</v>
      </c>
      <c r="N44" s="33">
        <f t="shared" si="6"/>
        <v>0.05505119865684293</v>
      </c>
      <c r="O44" s="33">
        <f t="shared" si="7"/>
        <v>1.0792817767277046E-05</v>
      </c>
    </row>
    <row r="45" spans="1:15" ht="12.75">
      <c r="A45" s="7">
        <v>43</v>
      </c>
      <c r="B45" s="89" t="s">
        <v>48</v>
      </c>
      <c r="C45" s="44">
        <v>34625702</v>
      </c>
      <c r="D45" s="44">
        <v>2456392</v>
      </c>
      <c r="E45" s="44">
        <v>2253908</v>
      </c>
      <c r="F45" s="44">
        <v>4126492</v>
      </c>
      <c r="G45" s="44">
        <v>2424093</v>
      </c>
      <c r="H45" s="44">
        <v>17854</v>
      </c>
      <c r="I45" s="42">
        <f t="shared" si="1"/>
        <v>45904441</v>
      </c>
      <c r="J45" s="33">
        <f t="shared" si="2"/>
        <v>0.7542996112293362</v>
      </c>
      <c r="K45" s="60">
        <f t="shared" si="3"/>
        <v>0.0535109881852172</v>
      </c>
      <c r="L45" s="33">
        <f t="shared" si="4"/>
        <v>0.04909999884324918</v>
      </c>
      <c r="M45" s="33">
        <f t="shared" si="5"/>
        <v>0.08989308899328499</v>
      </c>
      <c r="N45" s="33">
        <f t="shared" si="6"/>
        <v>0.0528073743453275</v>
      </c>
      <c r="O45" s="33">
        <f t="shared" si="7"/>
        <v>0.00038893840358496034</v>
      </c>
    </row>
    <row r="46" spans="1:15" ht="12.75">
      <c r="A46" s="7">
        <v>44</v>
      </c>
      <c r="B46" s="89" t="s">
        <v>136</v>
      </c>
      <c r="C46" s="44">
        <v>46924297</v>
      </c>
      <c r="D46" s="44">
        <v>46469539</v>
      </c>
      <c r="E46" s="44">
        <v>4017768</v>
      </c>
      <c r="F46" s="44">
        <v>2735475</v>
      </c>
      <c r="G46" s="44">
        <v>3932086</v>
      </c>
      <c r="H46" s="44">
        <v>996813</v>
      </c>
      <c r="I46" s="42">
        <f t="shared" si="1"/>
        <v>105075978</v>
      </c>
      <c r="J46" s="33">
        <f t="shared" si="2"/>
        <v>0.44657492505089985</v>
      </c>
      <c r="K46" s="60">
        <f t="shared" si="3"/>
        <v>0.4422470281456719</v>
      </c>
      <c r="L46" s="33">
        <f t="shared" si="4"/>
        <v>0.038236789002335056</v>
      </c>
      <c r="M46" s="33">
        <f t="shared" si="5"/>
        <v>0.026033305157530866</v>
      </c>
      <c r="N46" s="33">
        <f t="shared" si="6"/>
        <v>0.037421359999142714</v>
      </c>
      <c r="O46" s="33">
        <f t="shared" si="7"/>
        <v>0.009486592644419641</v>
      </c>
    </row>
    <row r="47" spans="1:15" ht="12.75">
      <c r="A47" s="7">
        <v>45</v>
      </c>
      <c r="B47" s="91" t="s">
        <v>137</v>
      </c>
      <c r="C47" s="45">
        <v>129786721</v>
      </c>
      <c r="D47" s="45">
        <v>4325424</v>
      </c>
      <c r="E47" s="45">
        <v>2418801</v>
      </c>
      <c r="F47" s="45">
        <v>7760333</v>
      </c>
      <c r="G47" s="45">
        <v>7722891</v>
      </c>
      <c r="H47" s="45">
        <v>7218874</v>
      </c>
      <c r="I47" s="43">
        <f t="shared" si="1"/>
        <v>159233044</v>
      </c>
      <c r="J47" s="36">
        <f t="shared" si="2"/>
        <v>0.815074043299706</v>
      </c>
      <c r="K47" s="64">
        <f t="shared" si="3"/>
        <v>0.027164110484504712</v>
      </c>
      <c r="L47" s="36">
        <f t="shared" si="4"/>
        <v>0.015190320672385061</v>
      </c>
      <c r="M47" s="36">
        <f t="shared" si="5"/>
        <v>0.04873569458359409</v>
      </c>
      <c r="N47" s="36">
        <f t="shared" si="6"/>
        <v>0.04850055494762758</v>
      </c>
      <c r="O47" s="36">
        <f t="shared" si="7"/>
        <v>0.0453352760121825</v>
      </c>
    </row>
    <row r="48" spans="1:15" ht="12.75">
      <c r="A48" s="7">
        <v>46</v>
      </c>
      <c r="B48" s="90" t="s">
        <v>49</v>
      </c>
      <c r="C48" s="44">
        <v>8425269</v>
      </c>
      <c r="D48" s="44">
        <v>822234</v>
      </c>
      <c r="E48" s="44">
        <v>1504484</v>
      </c>
      <c r="F48" s="44">
        <v>2333736</v>
      </c>
      <c r="G48" s="44">
        <v>0</v>
      </c>
      <c r="H48" s="44">
        <v>543635</v>
      </c>
      <c r="I48" s="42">
        <f t="shared" si="1"/>
        <v>13629358</v>
      </c>
      <c r="J48" s="33">
        <f t="shared" si="2"/>
        <v>0.6181706431073276</v>
      </c>
      <c r="K48" s="60">
        <f t="shared" si="3"/>
        <v>0.06032815338770909</v>
      </c>
      <c r="L48" s="33">
        <f t="shared" si="4"/>
        <v>0.11038553686828095</v>
      </c>
      <c r="M48" s="33">
        <f t="shared" si="5"/>
        <v>0.17122860812666305</v>
      </c>
      <c r="N48" s="33">
        <f t="shared" si="6"/>
        <v>0</v>
      </c>
      <c r="O48" s="33">
        <f t="shared" si="7"/>
        <v>0.03988705851001933</v>
      </c>
    </row>
    <row r="49" spans="1:15" ht="12.75">
      <c r="A49" s="7">
        <v>47</v>
      </c>
      <c r="B49" s="89" t="s">
        <v>50</v>
      </c>
      <c r="C49" s="44">
        <v>40045950</v>
      </c>
      <c r="D49" s="44">
        <v>1792815</v>
      </c>
      <c r="E49" s="44">
        <v>2791043</v>
      </c>
      <c r="F49" s="44">
        <v>10603945</v>
      </c>
      <c r="G49" s="44">
        <v>3670889</v>
      </c>
      <c r="H49" s="44">
        <v>180605</v>
      </c>
      <c r="I49" s="42">
        <f t="shared" si="1"/>
        <v>59085247</v>
      </c>
      <c r="J49" s="33">
        <f t="shared" si="2"/>
        <v>0.6777656358109158</v>
      </c>
      <c r="K49" s="60">
        <f t="shared" si="3"/>
        <v>0.030342853606078687</v>
      </c>
      <c r="L49" s="33">
        <f t="shared" si="4"/>
        <v>0.047237561687776305</v>
      </c>
      <c r="M49" s="33">
        <f t="shared" si="5"/>
        <v>0.17946857360179944</v>
      </c>
      <c r="N49" s="33">
        <f t="shared" si="6"/>
        <v>0.06212869009416175</v>
      </c>
      <c r="O49" s="33">
        <f t="shared" si="7"/>
        <v>0.0030566851992681015</v>
      </c>
    </row>
    <row r="50" spans="1:15" ht="12.75">
      <c r="A50" s="7">
        <v>48</v>
      </c>
      <c r="B50" s="89" t="s">
        <v>51</v>
      </c>
      <c r="C50" s="44">
        <v>74187442</v>
      </c>
      <c r="D50" s="44">
        <v>4853311</v>
      </c>
      <c r="E50" s="44">
        <v>3819866</v>
      </c>
      <c r="F50" s="44">
        <v>3325157</v>
      </c>
      <c r="G50" s="44">
        <v>5290676</v>
      </c>
      <c r="H50" s="44">
        <v>5298514</v>
      </c>
      <c r="I50" s="42">
        <f t="shared" si="1"/>
        <v>96774966</v>
      </c>
      <c r="J50" s="33">
        <f t="shared" si="2"/>
        <v>0.7665974483525005</v>
      </c>
      <c r="K50" s="60">
        <f t="shared" si="3"/>
        <v>0.05015048003220172</v>
      </c>
      <c r="L50" s="33">
        <f t="shared" si="4"/>
        <v>0.03947163360408724</v>
      </c>
      <c r="M50" s="33">
        <f t="shared" si="5"/>
        <v>0.03435968140768967</v>
      </c>
      <c r="N50" s="33">
        <f t="shared" si="6"/>
        <v>0.054669882291666215</v>
      </c>
      <c r="O50" s="33">
        <f t="shared" si="7"/>
        <v>0.054750874311854575</v>
      </c>
    </row>
    <row r="51" spans="1:15" ht="12.75">
      <c r="A51" s="7">
        <v>49</v>
      </c>
      <c r="B51" s="89" t="s">
        <v>52</v>
      </c>
      <c r="C51" s="44">
        <v>120135589</v>
      </c>
      <c r="D51" s="44">
        <v>5111022</v>
      </c>
      <c r="E51" s="44">
        <v>8970053</v>
      </c>
      <c r="F51" s="44">
        <v>8476242</v>
      </c>
      <c r="G51" s="44">
        <v>10328</v>
      </c>
      <c r="H51" s="44">
        <v>34956</v>
      </c>
      <c r="I51" s="42">
        <f t="shared" si="1"/>
        <v>142738190</v>
      </c>
      <c r="J51" s="33">
        <f t="shared" si="2"/>
        <v>0.8416499396552527</v>
      </c>
      <c r="K51" s="60">
        <f t="shared" si="3"/>
        <v>0.035806969389201304</v>
      </c>
      <c r="L51" s="33">
        <f t="shared" si="4"/>
        <v>0.06284269822953478</v>
      </c>
      <c r="M51" s="33">
        <f t="shared" si="5"/>
        <v>0.05938314055964981</v>
      </c>
      <c r="N51" s="33">
        <f t="shared" si="6"/>
        <v>7.235624887775304E-05</v>
      </c>
      <c r="O51" s="33">
        <f t="shared" si="7"/>
        <v>0.0002448959174836111</v>
      </c>
    </row>
    <row r="52" spans="1:15" ht="12.75">
      <c r="A52" s="7">
        <v>50</v>
      </c>
      <c r="B52" s="91" t="s">
        <v>53</v>
      </c>
      <c r="C52" s="45">
        <v>52317468</v>
      </c>
      <c r="D52" s="45">
        <v>2442928</v>
      </c>
      <c r="E52" s="45">
        <v>3640490</v>
      </c>
      <c r="F52" s="45">
        <v>18829789</v>
      </c>
      <c r="G52" s="45">
        <v>4594569</v>
      </c>
      <c r="H52" s="45">
        <v>44049</v>
      </c>
      <c r="I52" s="43">
        <f t="shared" si="1"/>
        <v>81869293</v>
      </c>
      <c r="J52" s="36">
        <f t="shared" si="2"/>
        <v>0.6390365188569541</v>
      </c>
      <c r="K52" s="64">
        <f t="shared" si="3"/>
        <v>0.029839368467491224</v>
      </c>
      <c r="L52" s="36">
        <f t="shared" si="4"/>
        <v>0.04446709952655876</v>
      </c>
      <c r="M52" s="36">
        <f t="shared" si="5"/>
        <v>0.22999818747671363</v>
      </c>
      <c r="N52" s="36">
        <f t="shared" si="6"/>
        <v>0.05612078511536676</v>
      </c>
      <c r="O52" s="36">
        <f t="shared" si="7"/>
        <v>0.0005380405569155214</v>
      </c>
    </row>
    <row r="53" spans="1:15" ht="12.75">
      <c r="A53" s="7">
        <v>51</v>
      </c>
      <c r="B53" s="89" t="s">
        <v>54</v>
      </c>
      <c r="C53" s="44">
        <v>88350073</v>
      </c>
      <c r="D53" s="44">
        <v>3006023</v>
      </c>
      <c r="E53" s="44">
        <v>5014672</v>
      </c>
      <c r="F53" s="44">
        <v>5766212</v>
      </c>
      <c r="G53" s="44">
        <v>2330114</v>
      </c>
      <c r="H53" s="44">
        <v>190261</v>
      </c>
      <c r="I53" s="42">
        <f t="shared" si="1"/>
        <v>104657355</v>
      </c>
      <c r="J53" s="33">
        <f t="shared" si="2"/>
        <v>0.8441840805168447</v>
      </c>
      <c r="K53" s="60">
        <f t="shared" si="3"/>
        <v>0.028722520266253625</v>
      </c>
      <c r="L53" s="33">
        <f t="shared" si="4"/>
        <v>0.04791514174995155</v>
      </c>
      <c r="M53" s="33">
        <f t="shared" si="5"/>
        <v>0.05509609907492885</v>
      </c>
      <c r="N53" s="33">
        <f t="shared" si="6"/>
        <v>0.022264216404093148</v>
      </c>
      <c r="O53" s="33">
        <f t="shared" si="7"/>
        <v>0.00181794198792813</v>
      </c>
    </row>
    <row r="54" spans="1:15" ht="12.75">
      <c r="A54" s="7">
        <v>52</v>
      </c>
      <c r="B54" s="89" t="s">
        <v>138</v>
      </c>
      <c r="C54" s="44">
        <v>335976793</v>
      </c>
      <c r="D54" s="44">
        <v>32181192</v>
      </c>
      <c r="E54" s="44">
        <v>8281973</v>
      </c>
      <c r="F54" s="44">
        <v>21913586</v>
      </c>
      <c r="G54" s="44">
        <v>30212986</v>
      </c>
      <c r="H54" s="44">
        <v>1908315</v>
      </c>
      <c r="I54" s="42">
        <f t="shared" si="1"/>
        <v>430474845</v>
      </c>
      <c r="J54" s="33">
        <f t="shared" si="2"/>
        <v>0.7804795028150832</v>
      </c>
      <c r="K54" s="60">
        <f t="shared" si="3"/>
        <v>0.07475742746361869</v>
      </c>
      <c r="L54" s="33">
        <f t="shared" si="4"/>
        <v>0.019239156703802288</v>
      </c>
      <c r="M54" s="33">
        <f t="shared" si="5"/>
        <v>0.05090561331173718</v>
      </c>
      <c r="N54" s="33">
        <f t="shared" si="6"/>
        <v>0.0701852532172931</v>
      </c>
      <c r="O54" s="33">
        <f t="shared" si="7"/>
        <v>0.004433046488465545</v>
      </c>
    </row>
    <row r="55" spans="1:15" ht="12.75">
      <c r="A55" s="7">
        <v>53</v>
      </c>
      <c r="B55" s="89" t="s">
        <v>55</v>
      </c>
      <c r="C55" s="44">
        <v>124797521</v>
      </c>
      <c r="D55" s="44">
        <v>5518743</v>
      </c>
      <c r="E55" s="44">
        <v>13169192</v>
      </c>
      <c r="F55" s="44">
        <v>22645258</v>
      </c>
      <c r="G55" s="44">
        <v>6587515</v>
      </c>
      <c r="H55" s="44">
        <v>4801514</v>
      </c>
      <c r="I55" s="42">
        <f t="shared" si="1"/>
        <v>177519743</v>
      </c>
      <c r="J55" s="33">
        <f t="shared" si="2"/>
        <v>0.7030064312339614</v>
      </c>
      <c r="K55" s="60">
        <f t="shared" si="3"/>
        <v>0.03108805199205364</v>
      </c>
      <c r="L55" s="33">
        <f t="shared" si="4"/>
        <v>0.0741843795932039</v>
      </c>
      <c r="M55" s="33">
        <f t="shared" si="5"/>
        <v>0.12756472951856404</v>
      </c>
      <c r="N55" s="33">
        <f t="shared" si="6"/>
        <v>0.03710863303807284</v>
      </c>
      <c r="O55" s="33">
        <f t="shared" si="7"/>
        <v>0.0270477746241442</v>
      </c>
    </row>
    <row r="56" spans="1:15" ht="12.75">
      <c r="A56" s="7">
        <v>54</v>
      </c>
      <c r="B56" s="89" t="s">
        <v>56</v>
      </c>
      <c r="C56" s="44">
        <v>8035845</v>
      </c>
      <c r="D56" s="44">
        <v>743483</v>
      </c>
      <c r="E56" s="44">
        <v>973364</v>
      </c>
      <c r="F56" s="44">
        <v>551111</v>
      </c>
      <c r="G56" s="44">
        <v>17</v>
      </c>
      <c r="H56" s="44">
        <v>16356</v>
      </c>
      <c r="I56" s="42">
        <f t="shared" si="1"/>
        <v>10320176</v>
      </c>
      <c r="J56" s="33">
        <f t="shared" si="2"/>
        <v>0.7786538717944345</v>
      </c>
      <c r="K56" s="60">
        <f t="shared" si="3"/>
        <v>0.07204169773848818</v>
      </c>
      <c r="L56" s="33">
        <f t="shared" si="4"/>
        <v>0.09431660855396265</v>
      </c>
      <c r="M56" s="33">
        <f t="shared" si="5"/>
        <v>0.05340131796201925</v>
      </c>
      <c r="N56" s="33">
        <f t="shared" si="6"/>
        <v>1.6472587289209021E-06</v>
      </c>
      <c r="O56" s="33">
        <f t="shared" si="7"/>
        <v>0.0015848566923664868</v>
      </c>
    </row>
    <row r="57" spans="1:15" ht="12.75">
      <c r="A57" s="7">
        <v>55</v>
      </c>
      <c r="B57" s="91" t="s">
        <v>139</v>
      </c>
      <c r="C57" s="45">
        <v>161521161</v>
      </c>
      <c r="D57" s="45">
        <v>5404948</v>
      </c>
      <c r="E57" s="45">
        <v>9039119</v>
      </c>
      <c r="F57" s="45">
        <v>7918859</v>
      </c>
      <c r="G57" s="45">
        <v>1146</v>
      </c>
      <c r="H57" s="45">
        <v>814870</v>
      </c>
      <c r="I57" s="43">
        <f t="shared" si="1"/>
        <v>184700103</v>
      </c>
      <c r="J57" s="36">
        <f t="shared" si="2"/>
        <v>0.874504986063814</v>
      </c>
      <c r="K57" s="64">
        <f t="shared" si="3"/>
        <v>0.029263372960869435</v>
      </c>
      <c r="L57" s="36">
        <f t="shared" si="4"/>
        <v>0.04893943670404992</v>
      </c>
      <c r="M57" s="36">
        <f t="shared" si="5"/>
        <v>0.04287414501333548</v>
      </c>
      <c r="N57" s="36">
        <f t="shared" si="6"/>
        <v>6.204652739148716E-06</v>
      </c>
      <c r="O57" s="36">
        <f t="shared" si="7"/>
        <v>0.004411854605192072</v>
      </c>
    </row>
    <row r="58" spans="1:15" ht="12.75">
      <c r="A58" s="7">
        <v>56</v>
      </c>
      <c r="B58" s="90" t="s">
        <v>57</v>
      </c>
      <c r="C58" s="44">
        <v>24043731</v>
      </c>
      <c r="D58" s="44">
        <v>1448029</v>
      </c>
      <c r="E58" s="44">
        <v>1482293</v>
      </c>
      <c r="F58" s="44">
        <v>2966040</v>
      </c>
      <c r="G58" s="44">
        <v>0</v>
      </c>
      <c r="H58" s="44">
        <v>0</v>
      </c>
      <c r="I58" s="42">
        <f t="shared" si="1"/>
        <v>29940093</v>
      </c>
      <c r="J58" s="33">
        <f t="shared" si="2"/>
        <v>0.8030613331762196</v>
      </c>
      <c r="K58" s="60">
        <f t="shared" si="3"/>
        <v>0.04836421182793253</v>
      </c>
      <c r="L58" s="33">
        <f t="shared" si="4"/>
        <v>0.0495086304508139</v>
      </c>
      <c r="M58" s="33">
        <f t="shared" si="5"/>
        <v>0.09906582454503397</v>
      </c>
      <c r="N58" s="33">
        <f t="shared" si="6"/>
        <v>0</v>
      </c>
      <c r="O58" s="33">
        <f t="shared" si="7"/>
        <v>0</v>
      </c>
    </row>
    <row r="59" spans="1:15" ht="12.75">
      <c r="A59" s="7">
        <v>57</v>
      </c>
      <c r="B59" s="89" t="s">
        <v>140</v>
      </c>
      <c r="C59" s="44">
        <v>60388514</v>
      </c>
      <c r="D59" s="44">
        <v>9477875</v>
      </c>
      <c r="E59" s="44">
        <v>3982307</v>
      </c>
      <c r="F59" s="44">
        <v>15790142</v>
      </c>
      <c r="G59" s="44">
        <v>432478</v>
      </c>
      <c r="H59" s="44">
        <v>0</v>
      </c>
      <c r="I59" s="42">
        <f t="shared" si="1"/>
        <v>90071316</v>
      </c>
      <c r="J59" s="33">
        <f t="shared" si="2"/>
        <v>0.6704522225477421</v>
      </c>
      <c r="K59" s="60">
        <f t="shared" si="3"/>
        <v>0.10522634086971706</v>
      </c>
      <c r="L59" s="33">
        <f t="shared" si="4"/>
        <v>0.0442128213159448</v>
      </c>
      <c r="M59" s="33">
        <f t="shared" si="5"/>
        <v>0.1753071088691543</v>
      </c>
      <c r="N59" s="33">
        <f t="shared" si="6"/>
        <v>0.004801506397441778</v>
      </c>
      <c r="O59" s="33">
        <f t="shared" si="7"/>
        <v>0</v>
      </c>
    </row>
    <row r="60" spans="1:15" ht="12.75">
      <c r="A60" s="7">
        <v>58</v>
      </c>
      <c r="B60" s="89" t="s">
        <v>58</v>
      </c>
      <c r="C60" s="44">
        <v>79489061</v>
      </c>
      <c r="D60" s="44">
        <v>4308839</v>
      </c>
      <c r="E60" s="44">
        <v>2676523</v>
      </c>
      <c r="F60" s="44">
        <v>6482452</v>
      </c>
      <c r="G60" s="44">
        <v>1583395</v>
      </c>
      <c r="H60" s="44">
        <v>15546</v>
      </c>
      <c r="I60" s="42">
        <f t="shared" si="1"/>
        <v>94555816</v>
      </c>
      <c r="J60" s="33">
        <f t="shared" si="2"/>
        <v>0.8406575540525185</v>
      </c>
      <c r="K60" s="60">
        <f t="shared" si="3"/>
        <v>0.045569264612977375</v>
      </c>
      <c r="L60" s="33">
        <f t="shared" si="4"/>
        <v>0.028306275734535463</v>
      </c>
      <c r="M60" s="33">
        <f t="shared" si="5"/>
        <v>0.06855688284684677</v>
      </c>
      <c r="N60" s="33">
        <f t="shared" si="6"/>
        <v>0.01674561192513002</v>
      </c>
      <c r="O60" s="33">
        <f t="shared" si="7"/>
        <v>0.00016441082799179693</v>
      </c>
    </row>
    <row r="61" spans="1:15" ht="12.75">
      <c r="A61" s="7">
        <v>59</v>
      </c>
      <c r="B61" s="89" t="s">
        <v>59</v>
      </c>
      <c r="C61" s="44">
        <v>44422539</v>
      </c>
      <c r="D61" s="44">
        <v>1883526</v>
      </c>
      <c r="E61" s="44">
        <v>3954780</v>
      </c>
      <c r="F61" s="44">
        <v>3473855</v>
      </c>
      <c r="G61" s="44">
        <v>2716983</v>
      </c>
      <c r="H61" s="44">
        <v>31558</v>
      </c>
      <c r="I61" s="42">
        <f t="shared" si="1"/>
        <v>56483241</v>
      </c>
      <c r="J61" s="33">
        <f t="shared" si="2"/>
        <v>0.7864729114959957</v>
      </c>
      <c r="K61" s="60">
        <f t="shared" si="3"/>
        <v>0.033346634623887816</v>
      </c>
      <c r="L61" s="33">
        <f t="shared" si="4"/>
        <v>0.070016874562846</v>
      </c>
      <c r="M61" s="33">
        <f t="shared" si="5"/>
        <v>0.061502402101890716</v>
      </c>
      <c r="N61" s="33">
        <f t="shared" si="6"/>
        <v>0.04810246281724521</v>
      </c>
      <c r="O61" s="33">
        <f t="shared" si="7"/>
        <v>0.0005587143981344838</v>
      </c>
    </row>
    <row r="62" spans="1:15" ht="12.75">
      <c r="A62" s="7">
        <v>60</v>
      </c>
      <c r="B62" s="91" t="s">
        <v>60</v>
      </c>
      <c r="C62" s="45">
        <v>51341968</v>
      </c>
      <c r="D62" s="45">
        <v>3220593</v>
      </c>
      <c r="E62" s="45">
        <v>3178834</v>
      </c>
      <c r="F62" s="45">
        <v>14780152</v>
      </c>
      <c r="G62" s="45">
        <v>5665468</v>
      </c>
      <c r="H62" s="45">
        <v>1212078</v>
      </c>
      <c r="I62" s="43">
        <f t="shared" si="1"/>
        <v>79399093</v>
      </c>
      <c r="J62" s="36">
        <f t="shared" si="2"/>
        <v>0.6466316687018074</v>
      </c>
      <c r="K62" s="64">
        <f t="shared" si="3"/>
        <v>0.040562088032919975</v>
      </c>
      <c r="L62" s="36">
        <f t="shared" si="4"/>
        <v>0.04003615003511438</v>
      </c>
      <c r="M62" s="36">
        <f t="shared" si="5"/>
        <v>0.18615013650092954</v>
      </c>
      <c r="N62" s="36">
        <f t="shared" si="6"/>
        <v>0.07135431635220317</v>
      </c>
      <c r="O62" s="36">
        <f t="shared" si="7"/>
        <v>0.015265640377025465</v>
      </c>
    </row>
    <row r="63" spans="1:15" ht="12.75">
      <c r="A63" s="7">
        <v>61</v>
      </c>
      <c r="B63" s="89" t="s">
        <v>61</v>
      </c>
      <c r="C63" s="44">
        <v>37458011</v>
      </c>
      <c r="D63" s="44">
        <v>2347363</v>
      </c>
      <c r="E63" s="44">
        <v>1563654</v>
      </c>
      <c r="F63" s="44">
        <v>4307321</v>
      </c>
      <c r="G63" s="44">
        <v>2467895</v>
      </c>
      <c r="H63" s="44">
        <v>0</v>
      </c>
      <c r="I63" s="42">
        <f t="shared" si="1"/>
        <v>48144244</v>
      </c>
      <c r="J63" s="33">
        <f t="shared" si="2"/>
        <v>0.7780371626564538</v>
      </c>
      <c r="K63" s="60">
        <f t="shared" si="3"/>
        <v>0.04875687735381202</v>
      </c>
      <c r="L63" s="33">
        <f t="shared" si="4"/>
        <v>0.032478524327851116</v>
      </c>
      <c r="M63" s="33">
        <f t="shared" si="5"/>
        <v>0.08946699838094872</v>
      </c>
      <c r="N63" s="33">
        <f t="shared" si="6"/>
        <v>0.05126043728093435</v>
      </c>
      <c r="O63" s="33">
        <f t="shared" si="7"/>
        <v>0</v>
      </c>
    </row>
    <row r="64" spans="1:15" ht="12.75">
      <c r="A64" s="7">
        <v>62</v>
      </c>
      <c r="B64" s="89" t="s">
        <v>62</v>
      </c>
      <c r="C64" s="44">
        <v>17240936</v>
      </c>
      <c r="D64" s="44">
        <v>607175</v>
      </c>
      <c r="E64" s="44">
        <v>1054712</v>
      </c>
      <c r="F64" s="44">
        <v>2413295</v>
      </c>
      <c r="G64" s="44">
        <v>0</v>
      </c>
      <c r="H64" s="44">
        <v>0</v>
      </c>
      <c r="I64" s="42">
        <f t="shared" si="1"/>
        <v>21316118</v>
      </c>
      <c r="J64" s="33">
        <f t="shared" si="2"/>
        <v>0.8088215687302913</v>
      </c>
      <c r="K64" s="60">
        <f t="shared" si="3"/>
        <v>0.02848431407632478</v>
      </c>
      <c r="L64" s="33">
        <f t="shared" si="4"/>
        <v>0.04947955345340085</v>
      </c>
      <c r="M64" s="33">
        <f t="shared" si="5"/>
        <v>0.11321456373998305</v>
      </c>
      <c r="N64" s="33">
        <f t="shared" si="6"/>
        <v>0</v>
      </c>
      <c r="O64" s="33">
        <f t="shared" si="7"/>
        <v>0</v>
      </c>
    </row>
    <row r="65" spans="1:15" ht="12.75">
      <c r="A65" s="7">
        <v>63</v>
      </c>
      <c r="B65" s="89" t="s">
        <v>63</v>
      </c>
      <c r="C65" s="44">
        <v>23322155</v>
      </c>
      <c r="D65" s="44">
        <v>1492294</v>
      </c>
      <c r="E65" s="44">
        <v>628080</v>
      </c>
      <c r="F65" s="44">
        <v>1050064</v>
      </c>
      <c r="G65" s="44">
        <v>1128287</v>
      </c>
      <c r="H65" s="44">
        <v>49</v>
      </c>
      <c r="I65" s="42">
        <f t="shared" si="1"/>
        <v>27620929</v>
      </c>
      <c r="J65" s="33">
        <f t="shared" si="2"/>
        <v>0.8443653361550584</v>
      </c>
      <c r="K65" s="60">
        <f t="shared" si="3"/>
        <v>0.05402765417484691</v>
      </c>
      <c r="L65" s="33">
        <f t="shared" si="4"/>
        <v>0.02273927861007137</v>
      </c>
      <c r="M65" s="33">
        <f t="shared" si="5"/>
        <v>0.03801696894409308</v>
      </c>
      <c r="N65" s="33">
        <f t="shared" si="6"/>
        <v>0.04084898809884345</v>
      </c>
      <c r="O65" s="33">
        <f t="shared" si="7"/>
        <v>1.7740170868257182E-06</v>
      </c>
    </row>
    <row r="66" spans="1:15" ht="12.75">
      <c r="A66" s="7">
        <v>64</v>
      </c>
      <c r="B66" s="89" t="s">
        <v>64</v>
      </c>
      <c r="C66" s="44">
        <v>20623360</v>
      </c>
      <c r="D66" s="44">
        <v>923125</v>
      </c>
      <c r="E66" s="44">
        <v>1251283</v>
      </c>
      <c r="F66" s="44">
        <v>3192228</v>
      </c>
      <c r="G66" s="44">
        <v>1447805</v>
      </c>
      <c r="H66" s="44">
        <v>13547</v>
      </c>
      <c r="I66" s="42">
        <f>SUM(C66:H66)</f>
        <v>27451348</v>
      </c>
      <c r="J66" s="33">
        <f t="shared" si="2"/>
        <v>0.7512694822855329</v>
      </c>
      <c r="K66" s="60">
        <f t="shared" si="3"/>
        <v>0.03362767467739653</v>
      </c>
      <c r="L66" s="33">
        <f t="shared" si="4"/>
        <v>0.04558184173687937</v>
      </c>
      <c r="M66" s="33">
        <f t="shared" si="5"/>
        <v>0.1162867484685998</v>
      </c>
      <c r="N66" s="33">
        <f t="shared" si="6"/>
        <v>0.05274076158300132</v>
      </c>
      <c r="O66" s="33">
        <f t="shared" si="7"/>
        <v>0.000493491248590051</v>
      </c>
    </row>
    <row r="67" spans="1:15" ht="12.75">
      <c r="A67" s="7">
        <v>65</v>
      </c>
      <c r="B67" s="91" t="s">
        <v>65</v>
      </c>
      <c r="C67" s="44">
        <v>56806662</v>
      </c>
      <c r="D67" s="44">
        <v>4356625</v>
      </c>
      <c r="E67" s="44">
        <v>9768077</v>
      </c>
      <c r="F67" s="44">
        <v>29121741</v>
      </c>
      <c r="G67" s="44">
        <v>4151185</v>
      </c>
      <c r="H67" s="44">
        <v>40458</v>
      </c>
      <c r="I67" s="42">
        <f t="shared" si="1"/>
        <v>104244748</v>
      </c>
      <c r="J67" s="33">
        <f t="shared" si="2"/>
        <v>0.544935482025435</v>
      </c>
      <c r="K67" s="60">
        <f t="shared" si="3"/>
        <v>0.04179227331433522</v>
      </c>
      <c r="L67" s="33">
        <f t="shared" si="4"/>
        <v>0.09370330100467028</v>
      </c>
      <c r="M67" s="33">
        <f t="shared" si="5"/>
        <v>0.27935931122400526</v>
      </c>
      <c r="N67" s="33">
        <f t="shared" si="6"/>
        <v>0.03982152654827272</v>
      </c>
      <c r="O67" s="33">
        <f t="shared" si="7"/>
        <v>0.00038810588328152515</v>
      </c>
    </row>
    <row r="68" spans="1:15" ht="12.75">
      <c r="A68" s="7">
        <v>66</v>
      </c>
      <c r="B68" s="90" t="s">
        <v>141</v>
      </c>
      <c r="C68" s="44">
        <v>22562375</v>
      </c>
      <c r="D68" s="44">
        <v>747173</v>
      </c>
      <c r="E68" s="44">
        <v>2818775</v>
      </c>
      <c r="F68" s="44">
        <v>2946136</v>
      </c>
      <c r="G68" s="44">
        <v>0</v>
      </c>
      <c r="H68" s="44">
        <v>0</v>
      </c>
      <c r="I68" s="42">
        <f>SUM(C68:H68)</f>
        <v>29074459</v>
      </c>
      <c r="J68" s="33">
        <f aca="true" t="shared" si="8" ref="J68:O70">C68/$I68</f>
        <v>0.7760204583686321</v>
      </c>
      <c r="K68" s="60">
        <f t="shared" si="8"/>
        <v>0.02569860371262626</v>
      </c>
      <c r="L68" s="33">
        <f t="shared" si="8"/>
        <v>0.09695021324386466</v>
      </c>
      <c r="M68" s="33">
        <f t="shared" si="8"/>
        <v>0.10133072467487701</v>
      </c>
      <c r="N68" s="33">
        <f t="shared" si="8"/>
        <v>0</v>
      </c>
      <c r="O68" s="33">
        <f t="shared" si="8"/>
        <v>0</v>
      </c>
    </row>
    <row r="69" spans="1:15" ht="12.75">
      <c r="A69" s="7">
        <v>67</v>
      </c>
      <c r="B69" s="89" t="s">
        <v>66</v>
      </c>
      <c r="C69" s="44">
        <v>43759342</v>
      </c>
      <c r="D69" s="44">
        <v>769313</v>
      </c>
      <c r="E69" s="44">
        <v>1006221</v>
      </c>
      <c r="F69" s="44">
        <v>2028699</v>
      </c>
      <c r="G69" s="44">
        <v>6149745</v>
      </c>
      <c r="H69" s="44">
        <v>194585</v>
      </c>
      <c r="I69" s="42">
        <f>SUM(C69:H69)</f>
        <v>53907905</v>
      </c>
      <c r="J69" s="33">
        <f>C69/$I69</f>
        <v>0.8117425820944071</v>
      </c>
      <c r="K69" s="60">
        <f>D69/$I69</f>
        <v>0.014270875486628538</v>
      </c>
      <c r="L69" s="33">
        <f t="shared" si="8"/>
        <v>0.018665555636042618</v>
      </c>
      <c r="M69" s="33">
        <f t="shared" si="8"/>
        <v>0.037632681143887896</v>
      </c>
      <c r="N69" s="33">
        <f t="shared" si="8"/>
        <v>0.1140787237048073</v>
      </c>
      <c r="O69" s="33">
        <f t="shared" si="8"/>
        <v>0.0036095819342265296</v>
      </c>
    </row>
    <row r="70" spans="1:15" ht="12.75">
      <c r="A70" s="7">
        <v>68</v>
      </c>
      <c r="B70" s="89" t="s">
        <v>67</v>
      </c>
      <c r="C70" s="44">
        <v>18081226</v>
      </c>
      <c r="D70" s="44">
        <v>588079</v>
      </c>
      <c r="E70" s="44">
        <v>1095639</v>
      </c>
      <c r="F70" s="44">
        <v>1694314</v>
      </c>
      <c r="G70" s="44">
        <v>0</v>
      </c>
      <c r="H70" s="44">
        <v>0</v>
      </c>
      <c r="I70" s="42">
        <f>SUM(C70:H70)</f>
        <v>21459258</v>
      </c>
      <c r="J70" s="33">
        <f>C70/$I70</f>
        <v>0.8425839327715805</v>
      </c>
      <c r="K70" s="60">
        <f>D70/$I70</f>
        <v>0.02740444240895934</v>
      </c>
      <c r="L70" s="33">
        <f t="shared" si="8"/>
        <v>0.05105670475652047</v>
      </c>
      <c r="M70" s="33">
        <f t="shared" si="8"/>
        <v>0.07895492006293973</v>
      </c>
      <c r="N70" s="33">
        <f t="shared" si="8"/>
        <v>0</v>
      </c>
      <c r="O70" s="33">
        <f t="shared" si="8"/>
        <v>0</v>
      </c>
    </row>
    <row r="71" spans="1:15" ht="12.75">
      <c r="A71" s="7">
        <v>69</v>
      </c>
      <c r="B71" s="89" t="s">
        <v>108</v>
      </c>
      <c r="C71" s="44">
        <v>31590206</v>
      </c>
      <c r="D71" s="44">
        <v>995909</v>
      </c>
      <c r="E71" s="44">
        <v>978868</v>
      </c>
      <c r="F71" s="44">
        <v>1764290</v>
      </c>
      <c r="G71" s="44">
        <v>0</v>
      </c>
      <c r="H71" s="44">
        <v>0</v>
      </c>
      <c r="I71" s="42">
        <f>SUM(C71:H71)</f>
        <v>35329273</v>
      </c>
      <c r="J71" s="33">
        <f aca="true" t="shared" si="9" ref="J71:O71">C71/$I71</f>
        <v>0.894165187039088</v>
      </c>
      <c r="K71" s="60">
        <f t="shared" si="9"/>
        <v>0.02818934315461289</v>
      </c>
      <c r="L71" s="33">
        <f t="shared" si="9"/>
        <v>0.02770699527273035</v>
      </c>
      <c r="M71" s="33">
        <f t="shared" si="9"/>
        <v>0.049938474533568804</v>
      </c>
      <c r="N71" s="33">
        <f t="shared" si="9"/>
        <v>0</v>
      </c>
      <c r="O71" s="33">
        <f t="shared" si="9"/>
        <v>0</v>
      </c>
    </row>
    <row r="72" spans="1:15" ht="12.75">
      <c r="A72" s="7">
        <v>396</v>
      </c>
      <c r="B72" s="89" t="s">
        <v>142</v>
      </c>
      <c r="C72" s="44">
        <v>102840458.81</v>
      </c>
      <c r="D72" s="44">
        <v>4199470.5600000005</v>
      </c>
      <c r="E72" s="44">
        <v>20195743.14</v>
      </c>
      <c r="F72" s="44">
        <v>27448597.42</v>
      </c>
      <c r="G72" s="44">
        <v>0</v>
      </c>
      <c r="H72" s="44">
        <v>0</v>
      </c>
      <c r="I72" s="42">
        <f>SUM(C72:H72)</f>
        <v>154684269.93</v>
      </c>
      <c r="J72" s="33">
        <f aca="true" t="shared" si="10" ref="J72:O72">C72/$I72</f>
        <v>0.6648410911887735</v>
      </c>
      <c r="K72" s="60">
        <f t="shared" si="10"/>
        <v>0.0271486594073231</v>
      </c>
      <c r="L72" s="33">
        <f t="shared" si="10"/>
        <v>0.13056106577054846</v>
      </c>
      <c r="M72" s="33">
        <f t="shared" si="10"/>
        <v>0.17744918363335485</v>
      </c>
      <c r="N72" s="33">
        <f t="shared" si="10"/>
        <v>0</v>
      </c>
      <c r="O72" s="33">
        <f t="shared" si="10"/>
        <v>0</v>
      </c>
    </row>
    <row r="73" spans="1:15" ht="12.75">
      <c r="A73" s="26"/>
      <c r="B73" s="27" t="s">
        <v>68</v>
      </c>
      <c r="C73" s="19">
        <f aca="true" t="shared" si="11" ref="C73:I73">SUM(C3:C72)</f>
        <v>5620274354.81</v>
      </c>
      <c r="D73" s="19">
        <f t="shared" si="11"/>
        <v>385549963.56</v>
      </c>
      <c r="E73" s="19">
        <f t="shared" si="11"/>
        <v>405703241.14</v>
      </c>
      <c r="F73" s="19">
        <f t="shared" si="11"/>
        <v>789105166.42</v>
      </c>
      <c r="G73" s="19">
        <f t="shared" si="11"/>
        <v>275716679</v>
      </c>
      <c r="H73" s="19">
        <f t="shared" si="11"/>
        <v>144221325</v>
      </c>
      <c r="I73" s="16">
        <f t="shared" si="11"/>
        <v>7620570729.93</v>
      </c>
      <c r="J73" s="20">
        <f aca="true" t="shared" si="12" ref="J73:O73">C73/$I73</f>
        <v>0.7375135739815679</v>
      </c>
      <c r="K73" s="65">
        <f t="shared" si="12"/>
        <v>0.05059331869275118</v>
      </c>
      <c r="L73" s="20">
        <f t="shared" si="12"/>
        <v>0.05323790769982482</v>
      </c>
      <c r="M73" s="20">
        <f t="shared" si="12"/>
        <v>0.10354935271721419</v>
      </c>
      <c r="N73" s="20">
        <f t="shared" si="12"/>
        <v>0.03618058132012543</v>
      </c>
      <c r="O73" s="20">
        <f t="shared" si="12"/>
        <v>0.01892526558851646</v>
      </c>
    </row>
    <row r="74" spans="1:15" ht="12.75">
      <c r="A74" s="28"/>
      <c r="B74" s="18"/>
      <c r="C74" s="73"/>
      <c r="D74" s="73"/>
      <c r="E74" s="73"/>
      <c r="F74" s="73"/>
      <c r="G74" s="73"/>
      <c r="H74" s="73"/>
      <c r="I74" s="46"/>
      <c r="J74" s="62"/>
      <c r="K74" s="21"/>
      <c r="L74" s="21"/>
      <c r="M74" s="21"/>
      <c r="N74" s="21"/>
      <c r="O74" s="55"/>
    </row>
    <row r="75" spans="1:15" ht="12.75">
      <c r="A75" s="50">
        <v>318</v>
      </c>
      <c r="B75" s="51" t="s">
        <v>69</v>
      </c>
      <c r="C75" s="52">
        <v>10538858</v>
      </c>
      <c r="D75" s="52">
        <v>0</v>
      </c>
      <c r="E75" s="52">
        <v>0</v>
      </c>
      <c r="F75" s="52">
        <v>1854318</v>
      </c>
      <c r="G75" s="52">
        <v>0</v>
      </c>
      <c r="H75" s="52">
        <v>0</v>
      </c>
      <c r="I75" s="53">
        <f>SUM(C75:H75)</f>
        <v>12393176</v>
      </c>
      <c r="J75" s="54">
        <f aca="true" t="shared" si="13" ref="J75:O77">C75/$I75</f>
        <v>0.8503758842769602</v>
      </c>
      <c r="K75" s="57">
        <f t="shared" si="13"/>
        <v>0</v>
      </c>
      <c r="L75" s="54">
        <f t="shared" si="13"/>
        <v>0</v>
      </c>
      <c r="M75" s="54">
        <f t="shared" si="13"/>
        <v>0.14962411572303985</v>
      </c>
      <c r="N75" s="54">
        <f t="shared" si="13"/>
        <v>0</v>
      </c>
      <c r="O75" s="54">
        <f t="shared" si="13"/>
        <v>0</v>
      </c>
    </row>
    <row r="76" spans="1:15" ht="12.75" customHeight="1">
      <c r="A76" s="2">
        <v>319</v>
      </c>
      <c r="B76" s="29" t="s">
        <v>70</v>
      </c>
      <c r="C76" s="22">
        <v>2557700</v>
      </c>
      <c r="D76" s="22">
        <v>40571</v>
      </c>
      <c r="E76" s="22">
        <v>0</v>
      </c>
      <c r="F76" s="22">
        <v>418531</v>
      </c>
      <c r="G76" s="22">
        <v>0</v>
      </c>
      <c r="H76" s="22">
        <v>0</v>
      </c>
      <c r="I76" s="23">
        <f>SUM(C76:H76)</f>
        <v>3016802</v>
      </c>
      <c r="J76" s="24">
        <f t="shared" si="13"/>
        <v>0.8478183188687889</v>
      </c>
      <c r="K76" s="58">
        <f t="shared" si="13"/>
        <v>0.013448346958136464</v>
      </c>
      <c r="L76" s="24">
        <f t="shared" si="13"/>
        <v>0</v>
      </c>
      <c r="M76" s="24">
        <f t="shared" si="13"/>
        <v>0.13873333417307468</v>
      </c>
      <c r="N76" s="24">
        <f t="shared" si="13"/>
        <v>0</v>
      </c>
      <c r="O76" s="24">
        <f t="shared" si="13"/>
        <v>0</v>
      </c>
    </row>
    <row r="77" spans="1:15" ht="12.75">
      <c r="A77" s="6"/>
      <c r="B77" s="4" t="s">
        <v>71</v>
      </c>
      <c r="C77" s="72">
        <f>SUM(C75:C76)</f>
        <v>13096558</v>
      </c>
      <c r="D77" s="72">
        <f aca="true" t="shared" si="14" ref="D77:I77">SUM(D75:D76)</f>
        <v>40571</v>
      </c>
      <c r="E77" s="72">
        <f t="shared" si="14"/>
        <v>0</v>
      </c>
      <c r="F77" s="72">
        <f t="shared" si="14"/>
        <v>2272849</v>
      </c>
      <c r="G77" s="72">
        <f t="shared" si="14"/>
        <v>0</v>
      </c>
      <c r="H77" s="72">
        <f t="shared" si="14"/>
        <v>0</v>
      </c>
      <c r="I77" s="68">
        <f t="shared" si="14"/>
        <v>15409978</v>
      </c>
      <c r="J77" s="69">
        <f t="shared" si="13"/>
        <v>0.8498751912559511</v>
      </c>
      <c r="K77" s="59">
        <f t="shared" si="13"/>
        <v>0.0026327746866348545</v>
      </c>
      <c r="L77" s="25">
        <f t="shared" si="13"/>
        <v>0</v>
      </c>
      <c r="M77" s="25">
        <f t="shared" si="13"/>
        <v>0.14749203405741396</v>
      </c>
      <c r="N77" s="25">
        <f t="shared" si="13"/>
        <v>0</v>
      </c>
      <c r="O77" s="56">
        <f t="shared" si="13"/>
        <v>0</v>
      </c>
    </row>
    <row r="78" spans="1:15" ht="12.75">
      <c r="A78" s="5"/>
      <c r="B78" s="3"/>
      <c r="C78" s="73"/>
      <c r="D78" s="73"/>
      <c r="E78" s="73"/>
      <c r="F78" s="73"/>
      <c r="G78" s="73"/>
      <c r="H78" s="73"/>
      <c r="I78" s="46"/>
      <c r="J78" s="62"/>
      <c r="K78" s="21"/>
      <c r="L78" s="21"/>
      <c r="M78" s="21"/>
      <c r="N78" s="21"/>
      <c r="O78" s="55"/>
    </row>
    <row r="79" spans="1:15" ht="12.75">
      <c r="A79" s="47">
        <v>321001</v>
      </c>
      <c r="B79" s="48" t="s">
        <v>72</v>
      </c>
      <c r="C79" s="31">
        <v>2728412</v>
      </c>
      <c r="D79" s="31">
        <v>104632</v>
      </c>
      <c r="E79" s="31">
        <v>267632</v>
      </c>
      <c r="F79" s="31">
        <v>244657</v>
      </c>
      <c r="G79" s="31">
        <v>0</v>
      </c>
      <c r="H79" s="31">
        <v>0</v>
      </c>
      <c r="I79" s="32">
        <f aca="true" t="shared" si="15" ref="I79:I87">SUM(C79:H79)</f>
        <v>3345333</v>
      </c>
      <c r="J79" s="33">
        <f aca="true" t="shared" si="16" ref="J79:O88">C79/$I79</f>
        <v>0.8155875663200046</v>
      </c>
      <c r="K79" s="60">
        <f t="shared" si="16"/>
        <v>0.031277005906437415</v>
      </c>
      <c r="L79" s="33">
        <f t="shared" si="16"/>
        <v>0.08000160223212457</v>
      </c>
      <c r="M79" s="33">
        <f t="shared" si="16"/>
        <v>0.0731338255414334</v>
      </c>
      <c r="N79" s="33">
        <f t="shared" si="16"/>
        <v>0</v>
      </c>
      <c r="O79" s="33">
        <f t="shared" si="16"/>
        <v>0</v>
      </c>
    </row>
    <row r="80" spans="1:15" ht="12.75">
      <c r="A80" s="7">
        <v>329001</v>
      </c>
      <c r="B80" s="37" t="s">
        <v>73</v>
      </c>
      <c r="C80" s="31">
        <v>3250033</v>
      </c>
      <c r="D80" s="31">
        <v>14770</v>
      </c>
      <c r="E80" s="31">
        <v>244291</v>
      </c>
      <c r="F80" s="31">
        <v>246877</v>
      </c>
      <c r="G80" s="31">
        <v>0</v>
      </c>
      <c r="H80" s="31">
        <v>0</v>
      </c>
      <c r="I80" s="32">
        <f t="shared" si="15"/>
        <v>3755971</v>
      </c>
      <c r="J80" s="33">
        <f t="shared" si="16"/>
        <v>0.8652976820108569</v>
      </c>
      <c r="K80" s="60">
        <f t="shared" si="16"/>
        <v>0.003932405228900862</v>
      </c>
      <c r="L80" s="33">
        <f t="shared" si="16"/>
        <v>0.06504070452088155</v>
      </c>
      <c r="M80" s="33">
        <f t="shared" si="16"/>
        <v>0.06572920823936074</v>
      </c>
      <c r="N80" s="33">
        <f t="shared" si="16"/>
        <v>0</v>
      </c>
      <c r="O80" s="33">
        <f t="shared" si="16"/>
        <v>0</v>
      </c>
    </row>
    <row r="81" spans="1:15" ht="12.75">
      <c r="A81" s="7">
        <v>331001</v>
      </c>
      <c r="B81" s="37" t="s">
        <v>74</v>
      </c>
      <c r="C81" s="31">
        <v>4427944</v>
      </c>
      <c r="D81" s="31">
        <v>0</v>
      </c>
      <c r="E81" s="31">
        <v>191322</v>
      </c>
      <c r="F81" s="31">
        <v>236381</v>
      </c>
      <c r="G81" s="31">
        <v>0</v>
      </c>
      <c r="H81" s="31">
        <v>0</v>
      </c>
      <c r="I81" s="32">
        <f t="shared" si="15"/>
        <v>4855647</v>
      </c>
      <c r="J81" s="33">
        <f t="shared" si="16"/>
        <v>0.9119163728335277</v>
      </c>
      <c r="K81" s="60">
        <f t="shared" si="16"/>
        <v>0</v>
      </c>
      <c r="L81" s="33">
        <f t="shared" si="16"/>
        <v>0.039401958173648124</v>
      </c>
      <c r="M81" s="33">
        <f t="shared" si="16"/>
        <v>0.04868166899282423</v>
      </c>
      <c r="N81" s="33">
        <f t="shared" si="16"/>
        <v>0</v>
      </c>
      <c r="O81" s="33">
        <f t="shared" si="16"/>
        <v>0</v>
      </c>
    </row>
    <row r="82" spans="1:15" ht="12.75">
      <c r="A82" s="7">
        <v>333001</v>
      </c>
      <c r="B82" s="37" t="s">
        <v>75</v>
      </c>
      <c r="C82" s="31">
        <v>4922661</v>
      </c>
      <c r="D82" s="31">
        <v>104512</v>
      </c>
      <c r="E82" s="31">
        <v>257351</v>
      </c>
      <c r="F82" s="31">
        <v>315414</v>
      </c>
      <c r="G82" s="31">
        <v>0</v>
      </c>
      <c r="H82" s="31">
        <v>0</v>
      </c>
      <c r="I82" s="32">
        <f t="shared" si="15"/>
        <v>5599938</v>
      </c>
      <c r="J82" s="33">
        <f t="shared" si="16"/>
        <v>0.8790563395523308</v>
      </c>
      <c r="K82" s="60">
        <f t="shared" si="16"/>
        <v>0.018663063769634593</v>
      </c>
      <c r="L82" s="33">
        <f t="shared" si="16"/>
        <v>0.04595604451334997</v>
      </c>
      <c r="M82" s="33">
        <f t="shared" si="16"/>
        <v>0.05632455216468468</v>
      </c>
      <c r="N82" s="33">
        <f t="shared" si="16"/>
        <v>0</v>
      </c>
      <c r="O82" s="33">
        <f t="shared" si="16"/>
        <v>0</v>
      </c>
    </row>
    <row r="83" spans="1:15" ht="12.75">
      <c r="A83" s="8">
        <v>336001</v>
      </c>
      <c r="B83" s="49" t="s">
        <v>76</v>
      </c>
      <c r="C83" s="22">
        <v>4787700</v>
      </c>
      <c r="D83" s="22">
        <v>102681</v>
      </c>
      <c r="E83" s="22">
        <v>179850</v>
      </c>
      <c r="F83" s="22">
        <v>321670</v>
      </c>
      <c r="G83" s="22">
        <v>0</v>
      </c>
      <c r="H83" s="22">
        <v>0</v>
      </c>
      <c r="I83" s="23">
        <f t="shared" si="15"/>
        <v>5391901</v>
      </c>
      <c r="J83" s="24">
        <f t="shared" si="16"/>
        <v>0.887942860968701</v>
      </c>
      <c r="K83" s="58">
        <f t="shared" si="16"/>
        <v>0.019043561816138685</v>
      </c>
      <c r="L83" s="24">
        <f t="shared" si="16"/>
        <v>0.03335558275272488</v>
      </c>
      <c r="M83" s="24">
        <f t="shared" si="16"/>
        <v>0.05965799446243542</v>
      </c>
      <c r="N83" s="24">
        <f t="shared" si="16"/>
        <v>0</v>
      </c>
      <c r="O83" s="24">
        <f t="shared" si="16"/>
        <v>0</v>
      </c>
    </row>
    <row r="84" spans="1:15" ht="12.75">
      <c r="A84" s="7">
        <v>337001</v>
      </c>
      <c r="B84" s="37" t="s">
        <v>77</v>
      </c>
      <c r="C84" s="31">
        <v>12118683</v>
      </c>
      <c r="D84" s="31">
        <v>450860</v>
      </c>
      <c r="E84" s="31">
        <v>278669</v>
      </c>
      <c r="F84" s="31">
        <v>295689</v>
      </c>
      <c r="G84" s="31">
        <v>0</v>
      </c>
      <c r="H84" s="31">
        <v>0</v>
      </c>
      <c r="I84" s="32">
        <f t="shared" si="15"/>
        <v>13143901</v>
      </c>
      <c r="J84" s="33">
        <f t="shared" si="16"/>
        <v>0.9220004776359774</v>
      </c>
      <c r="K84" s="60">
        <f t="shared" si="16"/>
        <v>0.03430184083096791</v>
      </c>
      <c r="L84" s="33">
        <f t="shared" si="16"/>
        <v>0.02120139218942687</v>
      </c>
      <c r="M84" s="33">
        <f t="shared" si="16"/>
        <v>0.022496289343627893</v>
      </c>
      <c r="N84" s="33">
        <f t="shared" si="16"/>
        <v>0</v>
      </c>
      <c r="O84" s="33">
        <f t="shared" si="16"/>
        <v>0</v>
      </c>
    </row>
    <row r="85" spans="1:15" s="35" customFormat="1" ht="12.75">
      <c r="A85" s="7">
        <v>339001</v>
      </c>
      <c r="B85" s="34" t="s">
        <v>78</v>
      </c>
      <c r="C85" s="31">
        <v>2783328</v>
      </c>
      <c r="D85" s="31">
        <v>277540</v>
      </c>
      <c r="E85" s="31">
        <v>511201</v>
      </c>
      <c r="F85" s="31">
        <v>221346</v>
      </c>
      <c r="G85" s="31">
        <v>0</v>
      </c>
      <c r="H85" s="31">
        <v>0</v>
      </c>
      <c r="I85" s="32">
        <f>SUM(C85:H85)</f>
        <v>3793415</v>
      </c>
      <c r="J85" s="33">
        <f aca="true" t="shared" si="17" ref="J85:O86">C85/$I85</f>
        <v>0.7337262071247148</v>
      </c>
      <c r="K85" s="60">
        <f t="shared" si="17"/>
        <v>0.07316362696936665</v>
      </c>
      <c r="L85" s="33">
        <f t="shared" si="17"/>
        <v>0.13476010402236507</v>
      </c>
      <c r="M85" s="33">
        <f t="shared" si="17"/>
        <v>0.058350061883553475</v>
      </c>
      <c r="N85" s="33">
        <f t="shared" si="17"/>
        <v>0</v>
      </c>
      <c r="O85" s="33">
        <f t="shared" si="17"/>
        <v>0</v>
      </c>
    </row>
    <row r="86" spans="1:15" ht="12.75">
      <c r="A86" s="7">
        <v>340001</v>
      </c>
      <c r="B86" s="34" t="s">
        <v>98</v>
      </c>
      <c r="C86" s="31">
        <v>1033358</v>
      </c>
      <c r="D86" s="31">
        <v>135429</v>
      </c>
      <c r="E86" s="31">
        <v>29692</v>
      </c>
      <c r="F86" s="31">
        <v>29162</v>
      </c>
      <c r="G86" s="31">
        <v>0</v>
      </c>
      <c r="H86" s="31">
        <v>0</v>
      </c>
      <c r="I86" s="32">
        <f>SUM(C86:H86)</f>
        <v>1227641</v>
      </c>
      <c r="J86" s="33">
        <f t="shared" si="17"/>
        <v>0.8417428222094244</v>
      </c>
      <c r="K86" s="60">
        <f t="shared" si="17"/>
        <v>0.11031645244823202</v>
      </c>
      <c r="L86" s="33">
        <f t="shared" si="17"/>
        <v>0.024186223822762518</v>
      </c>
      <c r="M86" s="33">
        <f t="shared" si="17"/>
        <v>0.02375450151958105</v>
      </c>
      <c r="N86" s="33">
        <f t="shared" si="17"/>
        <v>0</v>
      </c>
      <c r="O86" s="33">
        <f t="shared" si="17"/>
        <v>0</v>
      </c>
    </row>
    <row r="87" spans="1:15" ht="12.75">
      <c r="A87" s="8">
        <v>342001</v>
      </c>
      <c r="B87" s="74" t="s">
        <v>109</v>
      </c>
      <c r="C87" s="22">
        <v>179175</v>
      </c>
      <c r="D87" s="22">
        <v>53960</v>
      </c>
      <c r="E87" s="22">
        <v>0</v>
      </c>
      <c r="F87" s="22">
        <v>6605</v>
      </c>
      <c r="G87" s="22">
        <v>0</v>
      </c>
      <c r="H87" s="22">
        <v>0</v>
      </c>
      <c r="I87" s="23">
        <f t="shared" si="15"/>
        <v>239740</v>
      </c>
      <c r="J87" s="24">
        <f t="shared" si="16"/>
        <v>0.7473721531659298</v>
      </c>
      <c r="K87" s="58">
        <f t="shared" si="16"/>
        <v>0.22507716693084173</v>
      </c>
      <c r="L87" s="24">
        <f t="shared" si="16"/>
        <v>0</v>
      </c>
      <c r="M87" s="24">
        <f t="shared" si="16"/>
        <v>0.027550679903228497</v>
      </c>
      <c r="N87" s="24">
        <f t="shared" si="16"/>
        <v>0</v>
      </c>
      <c r="O87" s="24">
        <f t="shared" si="16"/>
        <v>0</v>
      </c>
    </row>
    <row r="88" spans="1:15" ht="12.75">
      <c r="A88" s="6"/>
      <c r="B88" s="4" t="s">
        <v>79</v>
      </c>
      <c r="C88" s="72">
        <f aca="true" t="shared" si="18" ref="C88:I88">SUM(C79:C87)</f>
        <v>36231294</v>
      </c>
      <c r="D88" s="72">
        <f t="shared" si="18"/>
        <v>1244384</v>
      </c>
      <c r="E88" s="72">
        <f t="shared" si="18"/>
        <v>1960008</v>
      </c>
      <c r="F88" s="72">
        <f t="shared" si="18"/>
        <v>1917801</v>
      </c>
      <c r="G88" s="72">
        <f t="shared" si="18"/>
        <v>0</v>
      </c>
      <c r="H88" s="72">
        <f t="shared" si="18"/>
        <v>0</v>
      </c>
      <c r="I88" s="68">
        <f t="shared" si="18"/>
        <v>41353487</v>
      </c>
      <c r="J88" s="69">
        <f t="shared" si="16"/>
        <v>0.8761363703138263</v>
      </c>
      <c r="K88" s="59">
        <f t="shared" si="16"/>
        <v>0.030091392292988496</v>
      </c>
      <c r="L88" s="25">
        <f t="shared" si="16"/>
        <v>0.047396438418844826</v>
      </c>
      <c r="M88" s="25">
        <f t="shared" si="16"/>
        <v>0.046375798974340424</v>
      </c>
      <c r="N88" s="25">
        <f t="shared" si="16"/>
        <v>0</v>
      </c>
      <c r="O88" s="56">
        <f t="shared" si="16"/>
        <v>0</v>
      </c>
    </row>
    <row r="89" spans="1:15" ht="12.75">
      <c r="A89" s="28"/>
      <c r="B89" s="3"/>
      <c r="C89" s="73"/>
      <c r="D89" s="73"/>
      <c r="E89" s="73"/>
      <c r="F89" s="73"/>
      <c r="G89" s="73"/>
      <c r="H89" s="73"/>
      <c r="I89" s="46"/>
      <c r="J89" s="62"/>
      <c r="K89" s="21"/>
      <c r="L89" s="21"/>
      <c r="M89" s="21"/>
      <c r="N89" s="21"/>
      <c r="O89" s="55"/>
    </row>
    <row r="90" spans="1:15" ht="12.75">
      <c r="A90" s="7">
        <v>300001</v>
      </c>
      <c r="B90" s="41" t="s">
        <v>80</v>
      </c>
      <c r="C90" s="44">
        <v>5697571</v>
      </c>
      <c r="D90" s="44">
        <v>462239</v>
      </c>
      <c r="E90" s="44">
        <v>1382213</v>
      </c>
      <c r="F90" s="44">
        <v>403747</v>
      </c>
      <c r="G90" s="44">
        <v>0</v>
      </c>
      <c r="H90" s="44">
        <v>0</v>
      </c>
      <c r="I90" s="42">
        <f>SUM(C90:H90)</f>
        <v>7945770</v>
      </c>
      <c r="J90" s="33">
        <f aca="true" t="shared" si="19" ref="J90:J128">C90/$I90</f>
        <v>0.7170571259928239</v>
      </c>
      <c r="K90" s="60">
        <f aca="true" t="shared" si="20" ref="K90:K128">D90/$I90</f>
        <v>0.05817422351767041</v>
      </c>
      <c r="L90" s="33">
        <f aca="true" t="shared" si="21" ref="L90:L128">E90/$I90</f>
        <v>0.1739558280695263</v>
      </c>
      <c r="M90" s="33">
        <f aca="true" t="shared" si="22" ref="M90:M128">F90/$I90</f>
        <v>0.050812822419979434</v>
      </c>
      <c r="N90" s="33">
        <f aca="true" t="shared" si="23" ref="N90:N128">G90/$I90</f>
        <v>0</v>
      </c>
      <c r="O90" s="33">
        <f aca="true" t="shared" si="24" ref="O90:O128">H90/$I90</f>
        <v>0</v>
      </c>
    </row>
    <row r="91" spans="1:15" ht="12.75">
      <c r="A91" s="7">
        <v>300002</v>
      </c>
      <c r="B91" s="41" t="s">
        <v>81</v>
      </c>
      <c r="C91" s="44">
        <v>2463296</v>
      </c>
      <c r="D91" s="44">
        <v>515170</v>
      </c>
      <c r="E91" s="44">
        <v>878723</v>
      </c>
      <c r="F91" s="44">
        <v>367609</v>
      </c>
      <c r="G91" s="44">
        <v>0</v>
      </c>
      <c r="H91" s="44">
        <v>0</v>
      </c>
      <c r="I91" s="42">
        <f>SUM(C91:H91)</f>
        <v>4224798</v>
      </c>
      <c r="J91" s="33">
        <f t="shared" si="19"/>
        <v>0.5830565153647582</v>
      </c>
      <c r="K91" s="60">
        <f t="shared" si="20"/>
        <v>0.12193955782027922</v>
      </c>
      <c r="L91" s="33">
        <f t="shared" si="21"/>
        <v>0.20799171936741118</v>
      </c>
      <c r="M91" s="33">
        <f t="shared" si="22"/>
        <v>0.08701220744755134</v>
      </c>
      <c r="N91" s="33">
        <f t="shared" si="23"/>
        <v>0</v>
      </c>
      <c r="O91" s="33">
        <f t="shared" si="24"/>
        <v>0</v>
      </c>
    </row>
    <row r="92" spans="1:15" ht="12.75">
      <c r="A92" s="7">
        <v>377001</v>
      </c>
      <c r="B92" s="41" t="s">
        <v>110</v>
      </c>
      <c r="C92" s="44">
        <v>4549541</v>
      </c>
      <c r="D92" s="44">
        <v>120030</v>
      </c>
      <c r="E92" s="44">
        <v>683925</v>
      </c>
      <c r="F92" s="44">
        <v>1747</v>
      </c>
      <c r="G92" s="44">
        <v>0</v>
      </c>
      <c r="H92" s="44">
        <v>0</v>
      </c>
      <c r="I92" s="42">
        <f aca="true" t="shared" si="25" ref="I92:I102">SUM(C92:H92)</f>
        <v>5355243</v>
      </c>
      <c r="J92" s="33">
        <f aca="true" t="shared" si="26" ref="J92:J102">C92/$I92</f>
        <v>0.8495489373684817</v>
      </c>
      <c r="K92" s="60">
        <f aca="true" t="shared" si="27" ref="K92:K102">D92/$I92</f>
        <v>0.022413548740925483</v>
      </c>
      <c r="L92" s="33">
        <f aca="true" t="shared" si="28" ref="L92:L102">E92/$I92</f>
        <v>0.12771129153242905</v>
      </c>
      <c r="M92" s="33">
        <f aca="true" t="shared" si="29" ref="M92:M102">F92/$I92</f>
        <v>0.0003262223581637659</v>
      </c>
      <c r="N92" s="33">
        <f aca="true" t="shared" si="30" ref="N92:N102">G92/$I92</f>
        <v>0</v>
      </c>
      <c r="O92" s="33">
        <f aca="true" t="shared" si="31" ref="O92:O102">H92/$I92</f>
        <v>0</v>
      </c>
    </row>
    <row r="93" spans="1:15" ht="12.75">
      <c r="A93" s="7">
        <v>377002</v>
      </c>
      <c r="B93" s="41" t="s">
        <v>111</v>
      </c>
      <c r="C93" s="44">
        <v>4220238</v>
      </c>
      <c r="D93" s="44">
        <v>110885</v>
      </c>
      <c r="E93" s="44">
        <v>679476</v>
      </c>
      <c r="F93" s="44">
        <v>2255</v>
      </c>
      <c r="G93" s="44">
        <v>0</v>
      </c>
      <c r="H93" s="44">
        <v>0</v>
      </c>
      <c r="I93" s="42">
        <f t="shared" si="25"/>
        <v>5012854</v>
      </c>
      <c r="J93" s="33">
        <f t="shared" si="26"/>
        <v>0.8418832864472016</v>
      </c>
      <c r="K93" s="60">
        <f t="shared" si="27"/>
        <v>0.0221201335606423</v>
      </c>
      <c r="L93" s="33">
        <f t="shared" si="28"/>
        <v>0.1355467364499345</v>
      </c>
      <c r="M93" s="33">
        <f t="shared" si="29"/>
        <v>0.0004498435422216566</v>
      </c>
      <c r="N93" s="33">
        <f t="shared" si="30"/>
        <v>0</v>
      </c>
      <c r="O93" s="33">
        <f t="shared" si="31"/>
        <v>0</v>
      </c>
    </row>
    <row r="94" spans="1:15" ht="12.75">
      <c r="A94" s="7">
        <v>377003</v>
      </c>
      <c r="B94" s="34" t="s">
        <v>112</v>
      </c>
      <c r="C94" s="45">
        <v>3913452</v>
      </c>
      <c r="D94" s="45">
        <v>110520</v>
      </c>
      <c r="E94" s="45">
        <v>599440</v>
      </c>
      <c r="F94" s="45">
        <v>0</v>
      </c>
      <c r="G94" s="45">
        <v>0</v>
      </c>
      <c r="H94" s="45">
        <v>0</v>
      </c>
      <c r="I94" s="43">
        <f t="shared" si="25"/>
        <v>4623412</v>
      </c>
      <c r="J94" s="36">
        <f t="shared" si="26"/>
        <v>0.8464424109294175</v>
      </c>
      <c r="K94" s="64">
        <f t="shared" si="27"/>
        <v>0.02390442383244236</v>
      </c>
      <c r="L94" s="36">
        <f t="shared" si="28"/>
        <v>0.12965316523814013</v>
      </c>
      <c r="M94" s="36">
        <f t="shared" si="29"/>
        <v>0</v>
      </c>
      <c r="N94" s="36">
        <f t="shared" si="30"/>
        <v>0</v>
      </c>
      <c r="O94" s="36">
        <f t="shared" si="31"/>
        <v>0</v>
      </c>
    </row>
    <row r="95" spans="1:15" ht="12.75">
      <c r="A95" s="7">
        <v>378001</v>
      </c>
      <c r="B95" s="41" t="s">
        <v>113</v>
      </c>
      <c r="C95" s="44">
        <v>2089007</v>
      </c>
      <c r="D95" s="44">
        <v>38521</v>
      </c>
      <c r="E95" s="44">
        <v>59046</v>
      </c>
      <c r="F95" s="44">
        <v>0</v>
      </c>
      <c r="G95" s="44">
        <v>0</v>
      </c>
      <c r="H95" s="44">
        <v>0</v>
      </c>
      <c r="I95" s="42">
        <f t="shared" si="25"/>
        <v>2186574</v>
      </c>
      <c r="J95" s="33">
        <f t="shared" si="26"/>
        <v>0.9553790541733324</v>
      </c>
      <c r="K95" s="60">
        <f t="shared" si="27"/>
        <v>0.01761705755213407</v>
      </c>
      <c r="L95" s="33">
        <f t="shared" si="28"/>
        <v>0.027003888274533587</v>
      </c>
      <c r="M95" s="33">
        <f t="shared" si="29"/>
        <v>0</v>
      </c>
      <c r="N95" s="33">
        <f t="shared" si="30"/>
        <v>0</v>
      </c>
      <c r="O95" s="33">
        <f t="shared" si="31"/>
        <v>0</v>
      </c>
    </row>
    <row r="96" spans="1:15" ht="12.75">
      <c r="A96" s="7">
        <v>378002</v>
      </c>
      <c r="B96" s="41" t="s">
        <v>114</v>
      </c>
      <c r="C96" s="44">
        <v>2273075</v>
      </c>
      <c r="D96" s="44">
        <v>33626</v>
      </c>
      <c r="E96" s="44">
        <v>55648</v>
      </c>
      <c r="F96" s="44">
        <v>0</v>
      </c>
      <c r="G96" s="44">
        <v>0</v>
      </c>
      <c r="H96" s="44">
        <v>0</v>
      </c>
      <c r="I96" s="42">
        <f t="shared" si="25"/>
        <v>2362349</v>
      </c>
      <c r="J96" s="33">
        <f t="shared" si="26"/>
        <v>0.9622096481087257</v>
      </c>
      <c r="K96" s="60">
        <f t="shared" si="27"/>
        <v>0.014234137293007935</v>
      </c>
      <c r="L96" s="33">
        <f t="shared" si="28"/>
        <v>0.023556214598266387</v>
      </c>
      <c r="M96" s="33">
        <f t="shared" si="29"/>
        <v>0</v>
      </c>
      <c r="N96" s="33">
        <f t="shared" si="30"/>
        <v>0</v>
      </c>
      <c r="O96" s="33">
        <f t="shared" si="31"/>
        <v>0</v>
      </c>
    </row>
    <row r="97" spans="1:15" ht="12.75">
      <c r="A97" s="7">
        <v>379001</v>
      </c>
      <c r="B97" s="41" t="s">
        <v>115</v>
      </c>
      <c r="C97" s="44">
        <v>1192506</v>
      </c>
      <c r="D97" s="44">
        <v>18146</v>
      </c>
      <c r="E97" s="44">
        <v>60555</v>
      </c>
      <c r="F97" s="44">
        <v>0</v>
      </c>
      <c r="G97" s="44">
        <v>0</v>
      </c>
      <c r="H97" s="44">
        <v>0</v>
      </c>
      <c r="I97" s="42">
        <f t="shared" si="25"/>
        <v>1271207</v>
      </c>
      <c r="J97" s="33">
        <f t="shared" si="26"/>
        <v>0.9380895479650443</v>
      </c>
      <c r="K97" s="60">
        <f t="shared" si="27"/>
        <v>0.014274622465105998</v>
      </c>
      <c r="L97" s="33">
        <f t="shared" si="28"/>
        <v>0.047635829569849755</v>
      </c>
      <c r="M97" s="33">
        <f t="shared" si="29"/>
        <v>0</v>
      </c>
      <c r="N97" s="33">
        <f t="shared" si="30"/>
        <v>0</v>
      </c>
      <c r="O97" s="33">
        <f t="shared" si="31"/>
        <v>0</v>
      </c>
    </row>
    <row r="98" spans="1:15" ht="12.75">
      <c r="A98" s="7">
        <v>380001</v>
      </c>
      <c r="B98" s="41" t="s">
        <v>116</v>
      </c>
      <c r="C98" s="44">
        <v>1712579</v>
      </c>
      <c r="D98" s="44">
        <v>43472</v>
      </c>
      <c r="E98" s="44">
        <v>155154</v>
      </c>
      <c r="F98" s="44">
        <v>0</v>
      </c>
      <c r="G98" s="44">
        <v>0</v>
      </c>
      <c r="H98" s="44">
        <v>0</v>
      </c>
      <c r="I98" s="42">
        <f t="shared" si="25"/>
        <v>1911205</v>
      </c>
      <c r="J98" s="33">
        <f t="shared" si="26"/>
        <v>0.8960728964187515</v>
      </c>
      <c r="K98" s="60">
        <f t="shared" si="27"/>
        <v>0.022745859287726853</v>
      </c>
      <c r="L98" s="33">
        <f t="shared" si="28"/>
        <v>0.08118124429352162</v>
      </c>
      <c r="M98" s="33">
        <f t="shared" si="29"/>
        <v>0</v>
      </c>
      <c r="N98" s="33">
        <f t="shared" si="30"/>
        <v>0</v>
      </c>
      <c r="O98" s="33">
        <f t="shared" si="31"/>
        <v>0</v>
      </c>
    </row>
    <row r="99" spans="1:15" ht="12.75">
      <c r="A99" s="7">
        <v>381001</v>
      </c>
      <c r="B99" s="34" t="s">
        <v>117</v>
      </c>
      <c r="C99" s="44">
        <v>875307</v>
      </c>
      <c r="D99" s="44">
        <v>222191</v>
      </c>
      <c r="E99" s="44">
        <v>115938</v>
      </c>
      <c r="F99" s="44">
        <v>0</v>
      </c>
      <c r="G99" s="44">
        <v>0</v>
      </c>
      <c r="H99" s="44">
        <v>0</v>
      </c>
      <c r="I99" s="42">
        <f t="shared" si="25"/>
        <v>1213436</v>
      </c>
      <c r="J99" s="33">
        <f t="shared" si="26"/>
        <v>0.7213458311769224</v>
      </c>
      <c r="K99" s="60">
        <f t="shared" si="27"/>
        <v>0.1831089567146516</v>
      </c>
      <c r="L99" s="33">
        <f t="shared" si="28"/>
        <v>0.095545212108426</v>
      </c>
      <c r="M99" s="33">
        <f t="shared" si="29"/>
        <v>0</v>
      </c>
      <c r="N99" s="33">
        <f t="shared" si="30"/>
        <v>0</v>
      </c>
      <c r="O99" s="33">
        <f t="shared" si="31"/>
        <v>0</v>
      </c>
    </row>
    <row r="100" spans="1:15" ht="12.75">
      <c r="A100" s="7">
        <v>382001</v>
      </c>
      <c r="B100" s="41" t="s">
        <v>118</v>
      </c>
      <c r="C100" s="44">
        <v>1110635</v>
      </c>
      <c r="D100" s="44">
        <v>105816</v>
      </c>
      <c r="E100" s="44">
        <v>74665</v>
      </c>
      <c r="F100" s="44">
        <v>0</v>
      </c>
      <c r="G100" s="44">
        <v>0</v>
      </c>
      <c r="H100" s="44">
        <v>0</v>
      </c>
      <c r="I100" s="42">
        <f t="shared" si="25"/>
        <v>1291116</v>
      </c>
      <c r="J100" s="33">
        <f t="shared" si="26"/>
        <v>0.8602131799156698</v>
      </c>
      <c r="K100" s="60">
        <f t="shared" si="27"/>
        <v>0.08195700463784819</v>
      </c>
      <c r="L100" s="33">
        <f t="shared" si="28"/>
        <v>0.057829815446481955</v>
      </c>
      <c r="M100" s="33">
        <f t="shared" si="29"/>
        <v>0</v>
      </c>
      <c r="N100" s="33">
        <f t="shared" si="30"/>
        <v>0</v>
      </c>
      <c r="O100" s="33">
        <f t="shared" si="31"/>
        <v>0</v>
      </c>
    </row>
    <row r="101" spans="1:15" ht="12.75">
      <c r="A101" s="7">
        <v>383001</v>
      </c>
      <c r="B101" s="41" t="s">
        <v>119</v>
      </c>
      <c r="C101" s="44">
        <v>855207</v>
      </c>
      <c r="D101" s="44">
        <v>218607</v>
      </c>
      <c r="E101" s="44">
        <v>112563</v>
      </c>
      <c r="F101" s="44">
        <v>17000</v>
      </c>
      <c r="G101" s="44">
        <v>0</v>
      </c>
      <c r="H101" s="44">
        <v>0</v>
      </c>
      <c r="I101" s="42">
        <f t="shared" si="25"/>
        <v>1203377</v>
      </c>
      <c r="J101" s="33">
        <f t="shared" si="26"/>
        <v>0.7106725490016844</v>
      </c>
      <c r="K101" s="60">
        <f t="shared" si="27"/>
        <v>0.18166127489556474</v>
      </c>
      <c r="L101" s="33">
        <f t="shared" si="28"/>
        <v>0.09353926491864145</v>
      </c>
      <c r="M101" s="33">
        <f t="shared" si="29"/>
        <v>0.014126911184109385</v>
      </c>
      <c r="N101" s="33">
        <f t="shared" si="30"/>
        <v>0</v>
      </c>
      <c r="O101" s="33">
        <f t="shared" si="31"/>
        <v>0</v>
      </c>
    </row>
    <row r="102" spans="1:15" ht="12.75">
      <c r="A102" s="7">
        <v>384001</v>
      </c>
      <c r="B102" s="41" t="s">
        <v>120</v>
      </c>
      <c r="C102" s="44">
        <v>1567857</v>
      </c>
      <c r="D102" s="44">
        <v>71421</v>
      </c>
      <c r="E102" s="44">
        <v>226124</v>
      </c>
      <c r="F102" s="44">
        <v>0</v>
      </c>
      <c r="G102" s="44">
        <v>0</v>
      </c>
      <c r="H102" s="44">
        <v>0</v>
      </c>
      <c r="I102" s="42">
        <f t="shared" si="25"/>
        <v>1865402</v>
      </c>
      <c r="J102" s="33">
        <f t="shared" si="26"/>
        <v>0.8404928267472641</v>
      </c>
      <c r="K102" s="60">
        <f t="shared" si="27"/>
        <v>0.038287189570934306</v>
      </c>
      <c r="L102" s="33">
        <f t="shared" si="28"/>
        <v>0.12121998368180156</v>
      </c>
      <c r="M102" s="33">
        <f t="shared" si="29"/>
        <v>0</v>
      </c>
      <c r="N102" s="33">
        <f t="shared" si="30"/>
        <v>0</v>
      </c>
      <c r="O102" s="33">
        <f t="shared" si="31"/>
        <v>0</v>
      </c>
    </row>
    <row r="103" spans="1:15" ht="12.75">
      <c r="A103" s="7">
        <v>385001</v>
      </c>
      <c r="B103" s="41" t="s">
        <v>99</v>
      </c>
      <c r="C103" s="44">
        <v>2136607</v>
      </c>
      <c r="D103" s="44">
        <v>144646</v>
      </c>
      <c r="E103" s="44">
        <v>683403</v>
      </c>
      <c r="F103" s="44">
        <v>0</v>
      </c>
      <c r="G103" s="44">
        <v>0</v>
      </c>
      <c r="H103" s="44">
        <v>0</v>
      </c>
      <c r="I103" s="42">
        <f aca="true" t="shared" si="32" ref="I103:I127">SUM(C103:H103)</f>
        <v>2964656</v>
      </c>
      <c r="J103" s="33">
        <f t="shared" si="19"/>
        <v>0.7206930584863809</v>
      </c>
      <c r="K103" s="60">
        <f t="shared" si="20"/>
        <v>0.04879014631039824</v>
      </c>
      <c r="L103" s="33">
        <f t="shared" si="21"/>
        <v>0.23051679520322088</v>
      </c>
      <c r="M103" s="33">
        <f t="shared" si="22"/>
        <v>0</v>
      </c>
      <c r="N103" s="33">
        <f t="shared" si="23"/>
        <v>0</v>
      </c>
      <c r="O103" s="33">
        <f t="shared" si="24"/>
        <v>0</v>
      </c>
    </row>
    <row r="104" spans="1:15" ht="12.75">
      <c r="A104" s="7">
        <v>386001</v>
      </c>
      <c r="B104" s="34" t="s">
        <v>100</v>
      </c>
      <c r="C104" s="45">
        <v>2853979</v>
      </c>
      <c r="D104" s="45">
        <v>235405</v>
      </c>
      <c r="E104" s="45">
        <v>362740</v>
      </c>
      <c r="F104" s="45">
        <v>31618</v>
      </c>
      <c r="G104" s="45">
        <v>0</v>
      </c>
      <c r="H104" s="45">
        <v>0</v>
      </c>
      <c r="I104" s="43">
        <f t="shared" si="32"/>
        <v>3483742</v>
      </c>
      <c r="J104" s="36">
        <f t="shared" si="19"/>
        <v>0.8192280025329086</v>
      </c>
      <c r="K104" s="64">
        <f t="shared" si="20"/>
        <v>0.06757245513588549</v>
      </c>
      <c r="L104" s="36">
        <f t="shared" si="21"/>
        <v>0.10412366931879571</v>
      </c>
      <c r="M104" s="36">
        <f t="shared" si="22"/>
        <v>0.009075873012410219</v>
      </c>
      <c r="N104" s="36">
        <f t="shared" si="23"/>
        <v>0</v>
      </c>
      <c r="O104" s="36">
        <f t="shared" si="24"/>
        <v>0</v>
      </c>
    </row>
    <row r="105" spans="1:15" ht="12.75">
      <c r="A105" s="7">
        <v>387001</v>
      </c>
      <c r="B105" s="41" t="s">
        <v>101</v>
      </c>
      <c r="C105" s="44">
        <v>3985885</v>
      </c>
      <c r="D105" s="44">
        <v>291457</v>
      </c>
      <c r="E105" s="44">
        <v>484095</v>
      </c>
      <c r="F105" s="44">
        <v>127262</v>
      </c>
      <c r="G105" s="44">
        <v>0</v>
      </c>
      <c r="H105" s="44">
        <v>0</v>
      </c>
      <c r="I105" s="42">
        <f t="shared" si="32"/>
        <v>4888699</v>
      </c>
      <c r="J105" s="33">
        <f t="shared" si="19"/>
        <v>0.8153263271066596</v>
      </c>
      <c r="K105" s="60">
        <f t="shared" si="20"/>
        <v>0.05961852018297711</v>
      </c>
      <c r="L105" s="33">
        <f t="shared" si="21"/>
        <v>0.09902327797231943</v>
      </c>
      <c r="M105" s="33">
        <f t="shared" si="22"/>
        <v>0.026031874738043803</v>
      </c>
      <c r="N105" s="33">
        <f t="shared" si="23"/>
        <v>0</v>
      </c>
      <c r="O105" s="33">
        <f t="shared" si="24"/>
        <v>0</v>
      </c>
    </row>
    <row r="106" spans="1:15" ht="12.75">
      <c r="A106" s="7">
        <v>388001</v>
      </c>
      <c r="B106" s="41" t="s">
        <v>102</v>
      </c>
      <c r="C106" s="44">
        <v>3107822</v>
      </c>
      <c r="D106" s="44">
        <v>89053</v>
      </c>
      <c r="E106" s="44">
        <v>451289</v>
      </c>
      <c r="F106" s="44">
        <v>100045</v>
      </c>
      <c r="G106" s="44">
        <v>0</v>
      </c>
      <c r="H106" s="44">
        <v>0</v>
      </c>
      <c r="I106" s="42">
        <f t="shared" si="32"/>
        <v>3748209</v>
      </c>
      <c r="J106" s="33">
        <f t="shared" si="19"/>
        <v>0.8291485346734934</v>
      </c>
      <c r="K106" s="60">
        <f t="shared" si="20"/>
        <v>0.02375881387617393</v>
      </c>
      <c r="L106" s="33">
        <f t="shared" si="21"/>
        <v>0.12040123696410739</v>
      </c>
      <c r="M106" s="33">
        <f t="shared" si="22"/>
        <v>0.02669141448622529</v>
      </c>
      <c r="N106" s="33">
        <f t="shared" si="23"/>
        <v>0</v>
      </c>
      <c r="O106" s="33">
        <f t="shared" si="24"/>
        <v>0</v>
      </c>
    </row>
    <row r="107" spans="1:15" ht="12.75">
      <c r="A107" s="7">
        <v>389001</v>
      </c>
      <c r="B107" s="41" t="s">
        <v>103</v>
      </c>
      <c r="C107" s="44">
        <v>3637893</v>
      </c>
      <c r="D107" s="44">
        <v>153976</v>
      </c>
      <c r="E107" s="44">
        <v>824737</v>
      </c>
      <c r="F107" s="44">
        <v>0</v>
      </c>
      <c r="G107" s="44">
        <v>0</v>
      </c>
      <c r="H107" s="44">
        <v>0</v>
      </c>
      <c r="I107" s="42">
        <f t="shared" si="32"/>
        <v>4616606</v>
      </c>
      <c r="J107" s="33">
        <f t="shared" si="19"/>
        <v>0.7880016185050229</v>
      </c>
      <c r="K107" s="60">
        <f t="shared" si="20"/>
        <v>0.03335264044624991</v>
      </c>
      <c r="L107" s="33">
        <f t="shared" si="21"/>
        <v>0.17864574104872713</v>
      </c>
      <c r="M107" s="33">
        <f t="shared" si="22"/>
        <v>0</v>
      </c>
      <c r="N107" s="33">
        <f t="shared" si="23"/>
        <v>0</v>
      </c>
      <c r="O107" s="33">
        <f t="shared" si="24"/>
        <v>0</v>
      </c>
    </row>
    <row r="108" spans="1:15" ht="12.75">
      <c r="A108" s="7">
        <v>390001</v>
      </c>
      <c r="B108" s="41" t="s">
        <v>82</v>
      </c>
      <c r="C108" s="44">
        <v>5909977</v>
      </c>
      <c r="D108" s="44">
        <v>326999</v>
      </c>
      <c r="E108" s="44">
        <v>1203957</v>
      </c>
      <c r="F108" s="44">
        <v>0</v>
      </c>
      <c r="G108" s="44">
        <v>0</v>
      </c>
      <c r="H108" s="44">
        <v>0</v>
      </c>
      <c r="I108" s="42">
        <f t="shared" si="32"/>
        <v>7440933</v>
      </c>
      <c r="J108" s="33">
        <f t="shared" si="19"/>
        <v>0.7942521455306747</v>
      </c>
      <c r="K108" s="60">
        <f t="shared" si="20"/>
        <v>0.04394596752853439</v>
      </c>
      <c r="L108" s="33">
        <f t="shared" si="21"/>
        <v>0.1618018869407909</v>
      </c>
      <c r="M108" s="33">
        <f t="shared" si="22"/>
        <v>0</v>
      </c>
      <c r="N108" s="33">
        <f t="shared" si="23"/>
        <v>0</v>
      </c>
      <c r="O108" s="33">
        <f t="shared" si="24"/>
        <v>0</v>
      </c>
    </row>
    <row r="109" spans="1:15" ht="12.75">
      <c r="A109" s="7">
        <v>391001</v>
      </c>
      <c r="B109" s="34" t="s">
        <v>83</v>
      </c>
      <c r="C109" s="44">
        <v>4815262</v>
      </c>
      <c r="D109" s="44">
        <v>89300</v>
      </c>
      <c r="E109" s="44">
        <v>889085</v>
      </c>
      <c r="F109" s="44">
        <v>884732</v>
      </c>
      <c r="G109" s="44">
        <v>0</v>
      </c>
      <c r="H109" s="44">
        <v>0</v>
      </c>
      <c r="I109" s="42">
        <f t="shared" si="32"/>
        <v>6678379</v>
      </c>
      <c r="J109" s="33">
        <f t="shared" si="19"/>
        <v>0.7210225714952685</v>
      </c>
      <c r="K109" s="60">
        <f t="shared" si="20"/>
        <v>0.0133715082657034</v>
      </c>
      <c r="L109" s="33">
        <f t="shared" si="21"/>
        <v>0.1331288625578153</v>
      </c>
      <c r="M109" s="33">
        <f t="shared" si="22"/>
        <v>0.13247705768121276</v>
      </c>
      <c r="N109" s="33">
        <f t="shared" si="23"/>
        <v>0</v>
      </c>
      <c r="O109" s="33">
        <f t="shared" si="24"/>
        <v>0</v>
      </c>
    </row>
    <row r="110" spans="1:15" ht="12.75">
      <c r="A110" s="7">
        <v>392001</v>
      </c>
      <c r="B110" s="41" t="s">
        <v>84</v>
      </c>
      <c r="C110" s="44">
        <v>2949860</v>
      </c>
      <c r="D110" s="44">
        <v>606853</v>
      </c>
      <c r="E110" s="44">
        <v>803444</v>
      </c>
      <c r="F110" s="44">
        <v>195946</v>
      </c>
      <c r="G110" s="44">
        <v>0</v>
      </c>
      <c r="H110" s="44">
        <v>0</v>
      </c>
      <c r="I110" s="42">
        <f t="shared" si="32"/>
        <v>4556103</v>
      </c>
      <c r="J110" s="33">
        <f t="shared" si="19"/>
        <v>0.6474524390690904</v>
      </c>
      <c r="K110" s="60">
        <f t="shared" si="20"/>
        <v>0.13319562793027287</v>
      </c>
      <c r="L110" s="33">
        <f t="shared" si="21"/>
        <v>0.1763445646421953</v>
      </c>
      <c r="M110" s="33">
        <f t="shared" si="22"/>
        <v>0.04300736835844141</v>
      </c>
      <c r="N110" s="33">
        <f t="shared" si="23"/>
        <v>0</v>
      </c>
      <c r="O110" s="33">
        <f t="shared" si="24"/>
        <v>0</v>
      </c>
    </row>
    <row r="111" spans="1:15" ht="12.75">
      <c r="A111" s="7">
        <v>392002</v>
      </c>
      <c r="B111" s="41" t="s">
        <v>85</v>
      </c>
      <c r="C111" s="44">
        <v>1522480</v>
      </c>
      <c r="D111" s="44">
        <v>336468</v>
      </c>
      <c r="E111" s="44">
        <v>323652</v>
      </c>
      <c r="F111" s="44">
        <v>102545</v>
      </c>
      <c r="G111" s="44">
        <v>0</v>
      </c>
      <c r="H111" s="44">
        <v>0</v>
      </c>
      <c r="I111" s="42">
        <f t="shared" si="32"/>
        <v>2285145</v>
      </c>
      <c r="J111" s="33">
        <f t="shared" si="19"/>
        <v>0.6662509381242766</v>
      </c>
      <c r="K111" s="60">
        <f t="shared" si="20"/>
        <v>0.14724142231674575</v>
      </c>
      <c r="L111" s="33">
        <f t="shared" si="21"/>
        <v>0.14163302547540746</v>
      </c>
      <c r="M111" s="33">
        <f t="shared" si="22"/>
        <v>0.04487461408357019</v>
      </c>
      <c r="N111" s="33">
        <f t="shared" si="23"/>
        <v>0</v>
      </c>
      <c r="O111" s="33">
        <f t="shared" si="24"/>
        <v>0</v>
      </c>
    </row>
    <row r="112" spans="1:15" ht="12.75">
      <c r="A112" s="7">
        <v>393001</v>
      </c>
      <c r="B112" s="41" t="s">
        <v>86</v>
      </c>
      <c r="C112" s="44">
        <v>6322512</v>
      </c>
      <c r="D112" s="44">
        <v>538417</v>
      </c>
      <c r="E112" s="44">
        <v>1686923</v>
      </c>
      <c r="F112" s="44">
        <v>278405</v>
      </c>
      <c r="G112" s="44">
        <v>0</v>
      </c>
      <c r="H112" s="44">
        <v>0</v>
      </c>
      <c r="I112" s="42">
        <f t="shared" si="32"/>
        <v>8826257</v>
      </c>
      <c r="J112" s="33">
        <f t="shared" si="19"/>
        <v>0.7163299233185709</v>
      </c>
      <c r="K112" s="60">
        <f t="shared" si="20"/>
        <v>0.06100173607000113</v>
      </c>
      <c r="L112" s="33">
        <f t="shared" si="21"/>
        <v>0.1911255246703104</v>
      </c>
      <c r="M112" s="33">
        <f t="shared" si="22"/>
        <v>0.03154281594111751</v>
      </c>
      <c r="N112" s="33">
        <f t="shared" si="23"/>
        <v>0</v>
      </c>
      <c r="O112" s="33">
        <f t="shared" si="24"/>
        <v>0</v>
      </c>
    </row>
    <row r="113" spans="1:15" ht="12.75">
      <c r="A113" s="7">
        <v>394003</v>
      </c>
      <c r="B113" s="41" t="s">
        <v>104</v>
      </c>
      <c r="C113" s="44">
        <v>3351772</v>
      </c>
      <c r="D113" s="44">
        <v>501162</v>
      </c>
      <c r="E113" s="44">
        <v>617517</v>
      </c>
      <c r="F113" s="44">
        <v>7952</v>
      </c>
      <c r="G113" s="44">
        <v>0</v>
      </c>
      <c r="H113" s="44">
        <v>0</v>
      </c>
      <c r="I113" s="42">
        <f t="shared" si="32"/>
        <v>4478403</v>
      </c>
      <c r="J113" s="33">
        <f t="shared" si="19"/>
        <v>0.748430188171989</v>
      </c>
      <c r="K113" s="60">
        <f t="shared" si="20"/>
        <v>0.11190640949463458</v>
      </c>
      <c r="L113" s="33">
        <f t="shared" si="21"/>
        <v>0.1378877693677858</v>
      </c>
      <c r="M113" s="33">
        <f t="shared" si="22"/>
        <v>0.0017756329655906357</v>
      </c>
      <c r="N113" s="33">
        <f t="shared" si="23"/>
        <v>0</v>
      </c>
      <c r="O113" s="33">
        <f t="shared" si="24"/>
        <v>0</v>
      </c>
    </row>
    <row r="114" spans="1:15" ht="12.75">
      <c r="A114" s="7">
        <v>395001</v>
      </c>
      <c r="B114" s="34" t="s">
        <v>87</v>
      </c>
      <c r="C114" s="45">
        <v>4493861</v>
      </c>
      <c r="D114" s="45">
        <v>1000529</v>
      </c>
      <c r="E114" s="45">
        <v>1107372</v>
      </c>
      <c r="F114" s="45">
        <v>677141</v>
      </c>
      <c r="G114" s="45">
        <v>0</v>
      </c>
      <c r="H114" s="45">
        <v>0</v>
      </c>
      <c r="I114" s="43">
        <f t="shared" si="32"/>
        <v>7278903</v>
      </c>
      <c r="J114" s="36">
        <f t="shared" si="19"/>
        <v>0.6173816301714695</v>
      </c>
      <c r="K114" s="64">
        <f t="shared" si="20"/>
        <v>0.1374560150066569</v>
      </c>
      <c r="L114" s="36">
        <f t="shared" si="21"/>
        <v>0.15213446311896175</v>
      </c>
      <c r="M114" s="36">
        <f t="shared" si="22"/>
        <v>0.09302789170291183</v>
      </c>
      <c r="N114" s="36">
        <f t="shared" si="23"/>
        <v>0</v>
      </c>
      <c r="O114" s="36">
        <f t="shared" si="24"/>
        <v>0</v>
      </c>
    </row>
    <row r="115" spans="1:15" ht="12.75">
      <c r="A115" s="7">
        <v>395002</v>
      </c>
      <c r="B115" s="41" t="s">
        <v>88</v>
      </c>
      <c r="C115" s="44">
        <v>4177843</v>
      </c>
      <c r="D115" s="44">
        <v>941327</v>
      </c>
      <c r="E115" s="44">
        <v>927758</v>
      </c>
      <c r="F115" s="44">
        <v>524197</v>
      </c>
      <c r="G115" s="44">
        <v>0</v>
      </c>
      <c r="H115" s="44">
        <v>0</v>
      </c>
      <c r="I115" s="42">
        <f t="shared" si="32"/>
        <v>6571125</v>
      </c>
      <c r="J115" s="33">
        <f t="shared" si="19"/>
        <v>0.6357880880366756</v>
      </c>
      <c r="K115" s="60">
        <f t="shared" si="20"/>
        <v>0.14325203066446004</v>
      </c>
      <c r="L115" s="33">
        <f t="shared" si="21"/>
        <v>0.14118708744697445</v>
      </c>
      <c r="M115" s="33">
        <f t="shared" si="22"/>
        <v>0.0797727938518899</v>
      </c>
      <c r="N115" s="33">
        <f t="shared" si="23"/>
        <v>0</v>
      </c>
      <c r="O115" s="33">
        <f t="shared" si="24"/>
        <v>0</v>
      </c>
    </row>
    <row r="116" spans="1:15" ht="12.75">
      <c r="A116" s="7">
        <v>395003</v>
      </c>
      <c r="B116" s="41" t="s">
        <v>89</v>
      </c>
      <c r="C116" s="44">
        <v>2917224</v>
      </c>
      <c r="D116" s="44">
        <v>893871</v>
      </c>
      <c r="E116" s="44">
        <v>733103</v>
      </c>
      <c r="F116" s="44">
        <v>535906</v>
      </c>
      <c r="G116" s="44">
        <v>0</v>
      </c>
      <c r="H116" s="44">
        <v>0</v>
      </c>
      <c r="I116" s="42">
        <f t="shared" si="32"/>
        <v>5080104</v>
      </c>
      <c r="J116" s="33">
        <f t="shared" si="19"/>
        <v>0.574244936717831</v>
      </c>
      <c r="K116" s="60">
        <f t="shared" si="20"/>
        <v>0.17595525603412843</v>
      </c>
      <c r="L116" s="33">
        <f t="shared" si="21"/>
        <v>0.1443086598227123</v>
      </c>
      <c r="M116" s="33">
        <f t="shared" si="22"/>
        <v>0.1054911474253283</v>
      </c>
      <c r="N116" s="33">
        <f t="shared" si="23"/>
        <v>0</v>
      </c>
      <c r="O116" s="33">
        <f t="shared" si="24"/>
        <v>0</v>
      </c>
    </row>
    <row r="117" spans="1:15" ht="12.75">
      <c r="A117" s="7">
        <v>395004</v>
      </c>
      <c r="B117" s="41" t="s">
        <v>90</v>
      </c>
      <c r="C117" s="44">
        <v>3929831</v>
      </c>
      <c r="D117" s="44">
        <v>958507</v>
      </c>
      <c r="E117" s="44">
        <v>610118</v>
      </c>
      <c r="F117" s="44">
        <v>536176</v>
      </c>
      <c r="G117" s="44">
        <v>0</v>
      </c>
      <c r="H117" s="44">
        <v>0</v>
      </c>
      <c r="I117" s="42">
        <f t="shared" si="32"/>
        <v>6034632</v>
      </c>
      <c r="J117" s="33">
        <f t="shared" si="19"/>
        <v>0.6512130317142785</v>
      </c>
      <c r="K117" s="60">
        <f t="shared" si="20"/>
        <v>0.15883437465615136</v>
      </c>
      <c r="L117" s="33">
        <f t="shared" si="21"/>
        <v>0.10110276815553956</v>
      </c>
      <c r="M117" s="33">
        <f t="shared" si="22"/>
        <v>0.08884982547403056</v>
      </c>
      <c r="N117" s="33">
        <f t="shared" si="23"/>
        <v>0</v>
      </c>
      <c r="O117" s="33">
        <f t="shared" si="24"/>
        <v>0</v>
      </c>
    </row>
    <row r="118" spans="1:15" ht="12.75">
      <c r="A118" s="7">
        <v>395005</v>
      </c>
      <c r="B118" s="41" t="s">
        <v>91</v>
      </c>
      <c r="C118" s="44">
        <v>6576219</v>
      </c>
      <c r="D118" s="44">
        <v>1347719</v>
      </c>
      <c r="E118" s="44">
        <v>909957</v>
      </c>
      <c r="F118" s="44">
        <v>411170</v>
      </c>
      <c r="G118" s="44">
        <v>0</v>
      </c>
      <c r="H118" s="44">
        <v>0</v>
      </c>
      <c r="I118" s="42">
        <f t="shared" si="32"/>
        <v>9245065</v>
      </c>
      <c r="J118" s="33">
        <f t="shared" si="19"/>
        <v>0.7113220945444948</v>
      </c>
      <c r="K118" s="60">
        <f t="shared" si="20"/>
        <v>0.14577712541772286</v>
      </c>
      <c r="L118" s="33">
        <f t="shared" si="21"/>
        <v>0.09842624145963279</v>
      </c>
      <c r="M118" s="33">
        <f t="shared" si="22"/>
        <v>0.04447453857814953</v>
      </c>
      <c r="N118" s="33">
        <f t="shared" si="23"/>
        <v>0</v>
      </c>
      <c r="O118" s="33">
        <f t="shared" si="24"/>
        <v>0</v>
      </c>
    </row>
    <row r="119" spans="1:15" ht="12.75">
      <c r="A119" s="7">
        <v>395006</v>
      </c>
      <c r="B119" s="34" t="s">
        <v>92</v>
      </c>
      <c r="C119" s="44">
        <v>3218158</v>
      </c>
      <c r="D119" s="44">
        <v>947811</v>
      </c>
      <c r="E119" s="44">
        <v>695108</v>
      </c>
      <c r="F119" s="44">
        <v>585366</v>
      </c>
      <c r="G119" s="44">
        <v>0</v>
      </c>
      <c r="H119" s="44">
        <v>0</v>
      </c>
      <c r="I119" s="42">
        <f t="shared" si="32"/>
        <v>5446443</v>
      </c>
      <c r="J119" s="33">
        <f t="shared" si="19"/>
        <v>0.590873346145365</v>
      </c>
      <c r="K119" s="60">
        <f t="shared" si="20"/>
        <v>0.17402385373352847</v>
      </c>
      <c r="L119" s="33">
        <f t="shared" si="21"/>
        <v>0.12762604878082814</v>
      </c>
      <c r="M119" s="33">
        <f t="shared" si="22"/>
        <v>0.10747675134027841</v>
      </c>
      <c r="N119" s="33">
        <f t="shared" si="23"/>
        <v>0</v>
      </c>
      <c r="O119" s="33">
        <f t="shared" si="24"/>
        <v>0</v>
      </c>
    </row>
    <row r="120" spans="1:15" ht="12.75">
      <c r="A120" s="7">
        <v>395007</v>
      </c>
      <c r="B120" s="41" t="s">
        <v>105</v>
      </c>
      <c r="C120" s="44">
        <v>2067891</v>
      </c>
      <c r="D120" s="44">
        <v>851171</v>
      </c>
      <c r="E120" s="44">
        <v>292379</v>
      </c>
      <c r="F120" s="44">
        <v>196337</v>
      </c>
      <c r="G120" s="44">
        <v>0</v>
      </c>
      <c r="H120" s="44">
        <v>0</v>
      </c>
      <c r="I120" s="42">
        <f t="shared" si="32"/>
        <v>3407778</v>
      </c>
      <c r="J120" s="33">
        <f t="shared" si="19"/>
        <v>0.6068150566146034</v>
      </c>
      <c r="K120" s="60">
        <f t="shared" si="20"/>
        <v>0.24977301925184092</v>
      </c>
      <c r="L120" s="33">
        <f t="shared" si="21"/>
        <v>0.08579754901874477</v>
      </c>
      <c r="M120" s="33">
        <f t="shared" si="22"/>
        <v>0.057614375114810885</v>
      </c>
      <c r="N120" s="33">
        <f t="shared" si="23"/>
        <v>0</v>
      </c>
      <c r="O120" s="33">
        <f t="shared" si="24"/>
        <v>0</v>
      </c>
    </row>
    <row r="121" spans="1:15" ht="12.75">
      <c r="A121" s="7">
        <v>397001</v>
      </c>
      <c r="B121" s="41" t="s">
        <v>93</v>
      </c>
      <c r="C121" s="44">
        <v>2919309</v>
      </c>
      <c r="D121" s="44">
        <v>113325</v>
      </c>
      <c r="E121" s="44">
        <v>526791</v>
      </c>
      <c r="F121" s="44">
        <v>253620</v>
      </c>
      <c r="G121" s="44">
        <v>0</v>
      </c>
      <c r="H121" s="44">
        <v>0</v>
      </c>
      <c r="I121" s="42">
        <f t="shared" si="32"/>
        <v>3813045</v>
      </c>
      <c r="J121" s="33">
        <f t="shared" si="19"/>
        <v>0.7656109487299521</v>
      </c>
      <c r="K121" s="60">
        <f t="shared" si="20"/>
        <v>0.02972034161673938</v>
      </c>
      <c r="L121" s="33">
        <f t="shared" si="21"/>
        <v>0.1381549391627951</v>
      </c>
      <c r="M121" s="33">
        <f t="shared" si="22"/>
        <v>0.06651377049051349</v>
      </c>
      <c r="N121" s="33">
        <f t="shared" si="23"/>
        <v>0</v>
      </c>
      <c r="O121" s="33">
        <f t="shared" si="24"/>
        <v>0</v>
      </c>
    </row>
    <row r="122" spans="1:15" ht="12.75">
      <c r="A122" s="7">
        <v>398001</v>
      </c>
      <c r="B122" s="41" t="s">
        <v>94</v>
      </c>
      <c r="C122" s="44">
        <v>1808411</v>
      </c>
      <c r="D122" s="44">
        <v>98604</v>
      </c>
      <c r="E122" s="44">
        <v>301059</v>
      </c>
      <c r="F122" s="44">
        <v>409289</v>
      </c>
      <c r="G122" s="44">
        <v>0</v>
      </c>
      <c r="H122" s="44">
        <v>0</v>
      </c>
      <c r="I122" s="42">
        <f t="shared" si="32"/>
        <v>2617363</v>
      </c>
      <c r="J122" s="33">
        <f t="shared" si="19"/>
        <v>0.6909286178493392</v>
      </c>
      <c r="K122" s="60">
        <f t="shared" si="20"/>
        <v>0.037673031979133194</v>
      </c>
      <c r="L122" s="33">
        <f t="shared" si="21"/>
        <v>0.11502378539010447</v>
      </c>
      <c r="M122" s="33">
        <f t="shared" si="22"/>
        <v>0.15637456478142314</v>
      </c>
      <c r="N122" s="33">
        <f t="shared" si="23"/>
        <v>0</v>
      </c>
      <c r="O122" s="33">
        <f t="shared" si="24"/>
        <v>0</v>
      </c>
    </row>
    <row r="123" spans="1:15" ht="12.75">
      <c r="A123" s="7">
        <v>398002</v>
      </c>
      <c r="B123" s="34" t="s">
        <v>95</v>
      </c>
      <c r="C123" s="45">
        <v>3352788</v>
      </c>
      <c r="D123" s="45">
        <v>349127</v>
      </c>
      <c r="E123" s="45">
        <v>551051</v>
      </c>
      <c r="F123" s="45">
        <v>905962</v>
      </c>
      <c r="G123" s="45">
        <v>0</v>
      </c>
      <c r="H123" s="45">
        <v>0</v>
      </c>
      <c r="I123" s="43">
        <f t="shared" si="32"/>
        <v>5158928</v>
      </c>
      <c r="J123" s="36">
        <f t="shared" si="19"/>
        <v>0.6499001342914652</v>
      </c>
      <c r="K123" s="64">
        <f t="shared" si="20"/>
        <v>0.06767433079120314</v>
      </c>
      <c r="L123" s="36">
        <f t="shared" si="21"/>
        <v>0.10681502048487593</v>
      </c>
      <c r="M123" s="36">
        <f t="shared" si="22"/>
        <v>0.17561051443245573</v>
      </c>
      <c r="N123" s="36">
        <f t="shared" si="23"/>
        <v>0</v>
      </c>
      <c r="O123" s="36">
        <f t="shared" si="24"/>
        <v>0</v>
      </c>
    </row>
    <row r="124" spans="1:15" ht="12.75">
      <c r="A124" s="7">
        <v>398003</v>
      </c>
      <c r="B124" s="41" t="s">
        <v>106</v>
      </c>
      <c r="C124" s="44">
        <v>1245346</v>
      </c>
      <c r="D124" s="44">
        <v>162087</v>
      </c>
      <c r="E124" s="44">
        <v>154661</v>
      </c>
      <c r="F124" s="44">
        <v>297934</v>
      </c>
      <c r="G124" s="44">
        <v>0</v>
      </c>
      <c r="H124" s="44">
        <v>0</v>
      </c>
      <c r="I124" s="42">
        <f t="shared" si="32"/>
        <v>1860028</v>
      </c>
      <c r="J124" s="33">
        <f t="shared" si="19"/>
        <v>0.6695307812570563</v>
      </c>
      <c r="K124" s="60">
        <f t="shared" si="20"/>
        <v>0.08714223656848176</v>
      </c>
      <c r="L124" s="33">
        <f t="shared" si="21"/>
        <v>0.08314982355104332</v>
      </c>
      <c r="M124" s="33">
        <f t="shared" si="22"/>
        <v>0.16017715862341858</v>
      </c>
      <c r="N124" s="33">
        <f t="shared" si="23"/>
        <v>0</v>
      </c>
      <c r="O124" s="33">
        <f t="shared" si="24"/>
        <v>0</v>
      </c>
    </row>
    <row r="125" spans="1:15" ht="12.75">
      <c r="A125" s="7">
        <v>398004</v>
      </c>
      <c r="B125" s="41" t="s">
        <v>121</v>
      </c>
      <c r="C125" s="44">
        <v>914496</v>
      </c>
      <c r="D125" s="44">
        <v>136534</v>
      </c>
      <c r="E125" s="44">
        <v>69744</v>
      </c>
      <c r="F125" s="44">
        <v>150019</v>
      </c>
      <c r="G125" s="44">
        <v>0</v>
      </c>
      <c r="H125" s="44">
        <v>0</v>
      </c>
      <c r="I125" s="42">
        <f t="shared" si="32"/>
        <v>1270793</v>
      </c>
      <c r="J125" s="33">
        <f aca="true" t="shared" si="33" ref="J125:O125">C125/$I125</f>
        <v>0.7196262491216114</v>
      </c>
      <c r="K125" s="60">
        <f t="shared" si="33"/>
        <v>0.10744000006295282</v>
      </c>
      <c r="L125" s="33">
        <f t="shared" si="33"/>
        <v>0.05488226642734104</v>
      </c>
      <c r="M125" s="33">
        <f t="shared" si="33"/>
        <v>0.11805148438809468</v>
      </c>
      <c r="N125" s="33">
        <f t="shared" si="33"/>
        <v>0</v>
      </c>
      <c r="O125" s="33">
        <f t="shared" si="33"/>
        <v>0</v>
      </c>
    </row>
    <row r="126" spans="1:15" ht="12.75">
      <c r="A126" s="7">
        <v>399001</v>
      </c>
      <c r="B126" s="41" t="s">
        <v>96</v>
      </c>
      <c r="C126" s="44">
        <v>3288936</v>
      </c>
      <c r="D126" s="44">
        <v>599418</v>
      </c>
      <c r="E126" s="44">
        <v>1771642</v>
      </c>
      <c r="F126" s="44">
        <v>297481</v>
      </c>
      <c r="G126" s="44">
        <v>0</v>
      </c>
      <c r="H126" s="44">
        <v>0</v>
      </c>
      <c r="I126" s="42">
        <f t="shared" si="32"/>
        <v>5957477</v>
      </c>
      <c r="J126" s="33">
        <f t="shared" si="19"/>
        <v>0.552068602195191</v>
      </c>
      <c r="K126" s="60">
        <f t="shared" si="20"/>
        <v>0.1006160829492082</v>
      </c>
      <c r="L126" s="33">
        <f t="shared" si="21"/>
        <v>0.2973812571999858</v>
      </c>
      <c r="M126" s="33">
        <f t="shared" si="22"/>
        <v>0.049934057655614955</v>
      </c>
      <c r="N126" s="33">
        <f t="shared" si="23"/>
        <v>0</v>
      </c>
      <c r="O126" s="33">
        <f t="shared" si="24"/>
        <v>0</v>
      </c>
    </row>
    <row r="127" spans="1:15" ht="12.75">
      <c r="A127" s="8">
        <v>399002</v>
      </c>
      <c r="B127" s="81" t="s">
        <v>107</v>
      </c>
      <c r="C127" s="82">
        <v>1707186</v>
      </c>
      <c r="D127" s="82">
        <v>38690</v>
      </c>
      <c r="E127" s="82">
        <v>230186</v>
      </c>
      <c r="F127" s="82">
        <v>107772</v>
      </c>
      <c r="G127" s="82">
        <v>0</v>
      </c>
      <c r="H127" s="82">
        <v>0</v>
      </c>
      <c r="I127" s="83">
        <f t="shared" si="32"/>
        <v>2083834</v>
      </c>
      <c r="J127" s="24">
        <f t="shared" si="19"/>
        <v>0.8192523972638895</v>
      </c>
      <c r="K127" s="58">
        <f t="shared" si="20"/>
        <v>0.018566738041513865</v>
      </c>
      <c r="L127" s="24">
        <f t="shared" si="21"/>
        <v>0.11046273359586224</v>
      </c>
      <c r="M127" s="24">
        <f t="shared" si="22"/>
        <v>0.051718131098734355</v>
      </c>
      <c r="N127" s="24">
        <f t="shared" si="23"/>
        <v>0</v>
      </c>
      <c r="O127" s="24">
        <f t="shared" si="24"/>
        <v>0</v>
      </c>
    </row>
    <row r="128" spans="1:15" ht="12.75">
      <c r="A128" s="6"/>
      <c r="B128" s="4" t="s">
        <v>124</v>
      </c>
      <c r="C128" s="77">
        <f aca="true" t="shared" si="34" ref="C128:I128">SUM(C90:C127)</f>
        <v>115731819</v>
      </c>
      <c r="D128" s="77">
        <f t="shared" si="34"/>
        <v>13823100</v>
      </c>
      <c r="E128" s="77">
        <f t="shared" si="34"/>
        <v>22295241</v>
      </c>
      <c r="F128" s="77">
        <f t="shared" si="34"/>
        <v>8409233</v>
      </c>
      <c r="G128" s="77">
        <f t="shared" si="34"/>
        <v>0</v>
      </c>
      <c r="H128" s="78">
        <f t="shared" si="34"/>
        <v>0</v>
      </c>
      <c r="I128" s="68">
        <f t="shared" si="34"/>
        <v>160259393</v>
      </c>
      <c r="J128" s="79">
        <f t="shared" si="19"/>
        <v>0.7221531096152348</v>
      </c>
      <c r="K128" s="80">
        <f t="shared" si="20"/>
        <v>0.08625453860292608</v>
      </c>
      <c r="L128" s="79">
        <f t="shared" si="21"/>
        <v>0.13911971449935542</v>
      </c>
      <c r="M128" s="79">
        <f t="shared" si="22"/>
        <v>0.05247263728248366</v>
      </c>
      <c r="N128" s="79">
        <f t="shared" si="23"/>
        <v>0</v>
      </c>
      <c r="O128" s="79">
        <f t="shared" si="24"/>
        <v>0</v>
      </c>
    </row>
    <row r="129" spans="1:15" ht="12.75">
      <c r="A129" s="11"/>
      <c r="B129" s="9"/>
      <c r="C129" s="9"/>
      <c r="D129" s="9"/>
      <c r="E129" s="9"/>
      <c r="F129" s="9"/>
      <c r="G129" s="9"/>
      <c r="H129" s="9"/>
      <c r="I129" s="15"/>
      <c r="J129" s="28"/>
      <c r="K129" s="9"/>
      <c r="L129" s="9"/>
      <c r="M129" s="9"/>
      <c r="N129" s="9"/>
      <c r="O129" s="15"/>
    </row>
    <row r="130" spans="1:15" ht="13.5" thickBot="1">
      <c r="A130" s="12"/>
      <c r="B130" s="13" t="s">
        <v>97</v>
      </c>
      <c r="C130" s="10">
        <f aca="true" t="shared" si="35" ref="C130:H130">C77+C88+C128+C73</f>
        <v>5785334025.81</v>
      </c>
      <c r="D130" s="10">
        <f t="shared" si="35"/>
        <v>400658018.56</v>
      </c>
      <c r="E130" s="10">
        <f t="shared" si="35"/>
        <v>429958490.14</v>
      </c>
      <c r="F130" s="10">
        <f t="shared" si="35"/>
        <v>801705049.42</v>
      </c>
      <c r="G130" s="10">
        <f t="shared" si="35"/>
        <v>275716679</v>
      </c>
      <c r="H130" s="67">
        <f t="shared" si="35"/>
        <v>144221325</v>
      </c>
      <c r="I130" s="17">
        <f>I73+I77+I88+I128</f>
        <v>7837593587.93</v>
      </c>
      <c r="J130" s="14">
        <f aca="true" t="shared" si="36" ref="J130:O130">C130/$I130</f>
        <v>0.7381518269484517</v>
      </c>
      <c r="K130" s="61">
        <f t="shared" si="36"/>
        <v>0.05112002990012378</v>
      </c>
      <c r="L130" s="14">
        <f t="shared" si="36"/>
        <v>0.054858482430390605</v>
      </c>
      <c r="M130" s="14">
        <f t="shared" si="36"/>
        <v>0.10228969395078567</v>
      </c>
      <c r="N130" s="14">
        <f t="shared" si="36"/>
        <v>0.03517874152400648</v>
      </c>
      <c r="O130" s="14">
        <f t="shared" si="36"/>
        <v>0.018401225246241753</v>
      </c>
    </row>
    <row r="131" spans="2:15" s="71" customFormat="1" ht="9" customHeight="1" thickTop="1">
      <c r="B131" s="75"/>
      <c r="C131" s="70"/>
      <c r="D131" s="70"/>
      <c r="E131" s="70"/>
      <c r="F131" s="70"/>
      <c r="G131" s="70"/>
      <c r="H131" s="70"/>
      <c r="I131" s="70"/>
      <c r="J131" s="76"/>
      <c r="K131" s="76"/>
      <c r="L131" s="76"/>
      <c r="M131" s="76"/>
      <c r="N131" s="76"/>
      <c r="O131" s="76"/>
    </row>
    <row r="132" spans="3:15" ht="52.5" customHeight="1">
      <c r="C132" s="85" t="s">
        <v>123</v>
      </c>
      <c r="D132" s="85"/>
      <c r="E132" s="85"/>
      <c r="F132" s="85"/>
      <c r="G132" s="85"/>
      <c r="H132" s="85"/>
      <c r="I132" s="85"/>
      <c r="J132" s="86" t="s">
        <v>123</v>
      </c>
      <c r="K132" s="86"/>
      <c r="L132" s="86"/>
      <c r="M132" s="86"/>
      <c r="N132" s="86"/>
      <c r="O132" s="86"/>
    </row>
    <row r="133" spans="3:12" ht="12.75">
      <c r="C133" s="88" t="s">
        <v>125</v>
      </c>
      <c r="D133" s="88"/>
      <c r="E133" s="88"/>
      <c r="J133" s="88" t="s">
        <v>125</v>
      </c>
      <c r="K133" s="88"/>
      <c r="L133" s="88"/>
    </row>
    <row r="134" spans="3:12" ht="12.75">
      <c r="C134" s="87" t="s">
        <v>126</v>
      </c>
      <c r="D134" s="87"/>
      <c r="E134" s="87"/>
      <c r="J134" s="87" t="s">
        <v>126</v>
      </c>
      <c r="K134" s="87"/>
      <c r="L134" s="87"/>
    </row>
  </sheetData>
  <sheetProtection/>
  <mergeCells count="8">
    <mergeCell ref="C134:E134"/>
    <mergeCell ref="J133:L133"/>
    <mergeCell ref="J134:L134"/>
    <mergeCell ref="C1:I1"/>
    <mergeCell ref="J1:O1"/>
    <mergeCell ref="C132:I132"/>
    <mergeCell ref="J132:O132"/>
    <mergeCell ref="C133:E133"/>
  </mergeCells>
  <conditionalFormatting sqref="A90:O127 A3:O72">
    <cfRule type="expression" priority="2" dxfId="1" stopIfTrue="1">
      <formula>MOD(ROW(),5)=2</formula>
    </cfRule>
  </conditionalFormatting>
  <printOptions horizontalCentered="1"/>
  <pageMargins left="0.25" right="0.25" top="0.98" bottom="0.5" header="0.8" footer="0.5"/>
  <pageSetup horizontalDpi="600" verticalDpi="600" orientation="portrait" paperSize="5" scale="70" r:id="rId1"/>
  <rowBreaks count="1" manualBreakCount="1">
    <brk id="74" max="255" man="1"/>
  </rowBreaks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cstevens</dc:creator>
  <cp:keywords/>
  <dc:description/>
  <cp:lastModifiedBy>kelliott</cp:lastModifiedBy>
  <cp:lastPrinted>2011-01-06T17:05:25Z</cp:lastPrinted>
  <dcterms:created xsi:type="dcterms:W3CDTF">2003-11-24T19:14:29Z</dcterms:created>
  <dcterms:modified xsi:type="dcterms:W3CDTF">2011-01-06T17:30:48Z</dcterms:modified>
  <cp:category/>
  <cp:version/>
  <cp:contentType/>
  <cp:contentStatus/>
</cp:coreProperties>
</file>