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Object 200 - Benefits - by fund" sheetId="1" r:id="rId1"/>
  </sheets>
  <externalReferences>
    <externalReference r:id="rId2"/>
  </externalReferences>
  <definedNames>
    <definedName name="_xlnm.Print_Area" localSheetId="0">'Object 200 - Benefits - by fund'!$A$1:$O$154</definedName>
    <definedName name="_xlnm.Print_Titles" localSheetId="0">'Object 200 - Benefits - by fund'!$A:$B,'Object 200 - Benefits - by fund'!$1:$2</definedName>
  </definedNames>
  <calcPr calcId="145621"/>
</workbook>
</file>

<file path=xl/calcChain.xml><?xml version="1.0" encoding="utf-8"?>
<calcChain xmlns="http://schemas.openxmlformats.org/spreadsheetml/2006/main">
  <c r="H150" i="1" l="1"/>
  <c r="G150" i="1"/>
  <c r="F150" i="1"/>
  <c r="E150" i="1"/>
  <c r="D150" i="1"/>
  <c r="C150" i="1"/>
  <c r="I149" i="1"/>
  <c r="O149" i="1" s="1"/>
  <c r="H147" i="1"/>
  <c r="G147" i="1"/>
  <c r="F147" i="1"/>
  <c r="E147" i="1"/>
  <c r="D147" i="1"/>
  <c r="C147" i="1"/>
  <c r="I146" i="1"/>
  <c r="O146" i="1" s="1"/>
  <c r="I145" i="1"/>
  <c r="N145" i="1" s="1"/>
  <c r="I144" i="1"/>
  <c r="O144" i="1" s="1"/>
  <c r="I143" i="1"/>
  <c r="N143" i="1" s="1"/>
  <c r="I142" i="1"/>
  <c r="O142" i="1" s="1"/>
  <c r="I141" i="1"/>
  <c r="N141" i="1" s="1"/>
  <c r="I140" i="1"/>
  <c r="O140" i="1" s="1"/>
  <c r="I139" i="1"/>
  <c r="N139" i="1" s="1"/>
  <c r="I138" i="1"/>
  <c r="O138" i="1" s="1"/>
  <c r="I137" i="1"/>
  <c r="N137" i="1" s="1"/>
  <c r="I136" i="1"/>
  <c r="O136" i="1" s="1"/>
  <c r="I135" i="1"/>
  <c r="N135" i="1" s="1"/>
  <c r="I134" i="1"/>
  <c r="O134" i="1" s="1"/>
  <c r="I133" i="1"/>
  <c r="N133" i="1" s="1"/>
  <c r="I132" i="1"/>
  <c r="O132" i="1" s="1"/>
  <c r="I131" i="1"/>
  <c r="N131" i="1" s="1"/>
  <c r="I130" i="1"/>
  <c r="O130" i="1" s="1"/>
  <c r="I129" i="1"/>
  <c r="N129" i="1" s="1"/>
  <c r="I128" i="1"/>
  <c r="O128" i="1" s="1"/>
  <c r="I127" i="1"/>
  <c r="N127" i="1" s="1"/>
  <c r="I126" i="1"/>
  <c r="O126" i="1" s="1"/>
  <c r="I125" i="1"/>
  <c r="N125" i="1" s="1"/>
  <c r="I124" i="1"/>
  <c r="O124" i="1" s="1"/>
  <c r="I123" i="1"/>
  <c r="N123" i="1" s="1"/>
  <c r="I122" i="1"/>
  <c r="O122" i="1" s="1"/>
  <c r="I121" i="1"/>
  <c r="N121" i="1" s="1"/>
  <c r="I120" i="1"/>
  <c r="O120" i="1" s="1"/>
  <c r="I119" i="1"/>
  <c r="N119" i="1" s="1"/>
  <c r="N118" i="1"/>
  <c r="I118" i="1"/>
  <c r="O118" i="1" s="1"/>
  <c r="I117" i="1"/>
  <c r="N117" i="1" s="1"/>
  <c r="I116" i="1"/>
  <c r="O116" i="1" s="1"/>
  <c r="I115" i="1"/>
  <c r="N115" i="1" s="1"/>
  <c r="I114" i="1"/>
  <c r="O114" i="1" s="1"/>
  <c r="I113" i="1"/>
  <c r="N113" i="1" s="1"/>
  <c r="I112" i="1"/>
  <c r="O112" i="1" s="1"/>
  <c r="I111" i="1"/>
  <c r="N111" i="1" s="1"/>
  <c r="N110" i="1"/>
  <c r="I110" i="1"/>
  <c r="O110" i="1" s="1"/>
  <c r="I109" i="1"/>
  <c r="N109" i="1" s="1"/>
  <c r="I108" i="1"/>
  <c r="O108" i="1" s="1"/>
  <c r="I107" i="1"/>
  <c r="N107" i="1" s="1"/>
  <c r="I106" i="1"/>
  <c r="O106" i="1" s="1"/>
  <c r="I105" i="1"/>
  <c r="N105" i="1" s="1"/>
  <c r="I104" i="1"/>
  <c r="O104" i="1" s="1"/>
  <c r="I103" i="1"/>
  <c r="N103" i="1" s="1"/>
  <c r="N102" i="1"/>
  <c r="J102" i="1"/>
  <c r="I102" i="1"/>
  <c r="O102" i="1" s="1"/>
  <c r="I101" i="1"/>
  <c r="N101" i="1" s="1"/>
  <c r="I100" i="1"/>
  <c r="O100" i="1" s="1"/>
  <c r="I99" i="1"/>
  <c r="N99" i="1" s="1"/>
  <c r="I98" i="1"/>
  <c r="O98" i="1" s="1"/>
  <c r="I97" i="1"/>
  <c r="N97" i="1" s="1"/>
  <c r="I96" i="1"/>
  <c r="O96" i="1" s="1"/>
  <c r="I95" i="1"/>
  <c r="N95" i="1" s="1"/>
  <c r="N94" i="1"/>
  <c r="J94" i="1"/>
  <c r="I94" i="1"/>
  <c r="O94" i="1" s="1"/>
  <c r="I93" i="1"/>
  <c r="N93" i="1" s="1"/>
  <c r="H91" i="1"/>
  <c r="G91" i="1"/>
  <c r="F91" i="1"/>
  <c r="E91" i="1"/>
  <c r="D91" i="1"/>
  <c r="C91" i="1"/>
  <c r="I90" i="1"/>
  <c r="N90" i="1" s="1"/>
  <c r="J89" i="1"/>
  <c r="I89" i="1"/>
  <c r="O89" i="1" s="1"/>
  <c r="I88" i="1"/>
  <c r="N88" i="1" s="1"/>
  <c r="I87" i="1"/>
  <c r="O87" i="1" s="1"/>
  <c r="I86" i="1"/>
  <c r="N86" i="1" s="1"/>
  <c r="I85" i="1"/>
  <c r="O85" i="1" s="1"/>
  <c r="I84" i="1"/>
  <c r="N84" i="1" s="1"/>
  <c r="I83" i="1"/>
  <c r="O83" i="1" s="1"/>
  <c r="I82" i="1"/>
  <c r="N82" i="1" s="1"/>
  <c r="N81" i="1"/>
  <c r="J81" i="1"/>
  <c r="I81" i="1"/>
  <c r="O81" i="1" s="1"/>
  <c r="I80" i="1"/>
  <c r="N80" i="1" s="1"/>
  <c r="I79" i="1"/>
  <c r="H77" i="1"/>
  <c r="G77" i="1"/>
  <c r="F77" i="1"/>
  <c r="E77" i="1"/>
  <c r="D77" i="1"/>
  <c r="C77" i="1"/>
  <c r="I76" i="1"/>
  <c r="O76" i="1" s="1"/>
  <c r="I75" i="1"/>
  <c r="N75" i="1" s="1"/>
  <c r="H73" i="1"/>
  <c r="G73" i="1"/>
  <c r="E73" i="1"/>
  <c r="H72" i="1"/>
  <c r="F72" i="1"/>
  <c r="F73" i="1" s="1"/>
  <c r="D72" i="1"/>
  <c r="C72" i="1"/>
  <c r="I71" i="1"/>
  <c r="O71" i="1" s="1"/>
  <c r="I70" i="1"/>
  <c r="J69" i="1"/>
  <c r="I69" i="1"/>
  <c r="O69" i="1" s="1"/>
  <c r="I68" i="1"/>
  <c r="I67" i="1"/>
  <c r="O67" i="1" s="1"/>
  <c r="I66" i="1"/>
  <c r="N65" i="1"/>
  <c r="J65" i="1"/>
  <c r="I65" i="1"/>
  <c r="O65" i="1" s="1"/>
  <c r="I64" i="1"/>
  <c r="N64" i="1" s="1"/>
  <c r="I63" i="1"/>
  <c r="O63" i="1" s="1"/>
  <c r="I62" i="1"/>
  <c r="N62" i="1" s="1"/>
  <c r="I61" i="1"/>
  <c r="O61" i="1" s="1"/>
  <c r="I60" i="1"/>
  <c r="N60" i="1" s="1"/>
  <c r="I59" i="1"/>
  <c r="O59" i="1" s="1"/>
  <c r="I58" i="1"/>
  <c r="N58" i="1" s="1"/>
  <c r="N57" i="1"/>
  <c r="J57" i="1"/>
  <c r="I57" i="1"/>
  <c r="O57" i="1" s="1"/>
  <c r="I56" i="1"/>
  <c r="N56" i="1" s="1"/>
  <c r="I55" i="1"/>
  <c r="O55" i="1" s="1"/>
  <c r="I54" i="1"/>
  <c r="N54" i="1" s="1"/>
  <c r="I53" i="1"/>
  <c r="O53" i="1" s="1"/>
  <c r="I52" i="1"/>
  <c r="N52" i="1" s="1"/>
  <c r="I51" i="1"/>
  <c r="O51" i="1" s="1"/>
  <c r="I50" i="1"/>
  <c r="N50" i="1" s="1"/>
  <c r="J49" i="1"/>
  <c r="I49" i="1"/>
  <c r="O49" i="1" s="1"/>
  <c r="I48" i="1"/>
  <c r="N48" i="1" s="1"/>
  <c r="I47" i="1"/>
  <c r="O47" i="1" s="1"/>
  <c r="D46" i="1"/>
  <c r="D73" i="1" s="1"/>
  <c r="I45" i="1"/>
  <c r="N45" i="1" s="1"/>
  <c r="I44" i="1"/>
  <c r="O44" i="1" s="1"/>
  <c r="I43" i="1"/>
  <c r="N43" i="1" s="1"/>
  <c r="I42" i="1"/>
  <c r="O42" i="1" s="1"/>
  <c r="I41" i="1"/>
  <c r="N41" i="1" s="1"/>
  <c r="I40" i="1"/>
  <c r="O40" i="1" s="1"/>
  <c r="I39" i="1"/>
  <c r="N39" i="1" s="1"/>
  <c r="I38" i="1"/>
  <c r="O38" i="1" s="1"/>
  <c r="I37" i="1"/>
  <c r="O37" i="1" s="1"/>
  <c r="I36" i="1"/>
  <c r="O36" i="1" s="1"/>
  <c r="I35" i="1"/>
  <c r="O35" i="1" s="1"/>
  <c r="I34" i="1"/>
  <c r="O34" i="1" s="1"/>
  <c r="J33" i="1"/>
  <c r="I33" i="1"/>
  <c r="O33" i="1" s="1"/>
  <c r="I32" i="1"/>
  <c r="O32" i="1" s="1"/>
  <c r="I31" i="1"/>
  <c r="O31" i="1" s="1"/>
  <c r="I30" i="1"/>
  <c r="O30" i="1" s="1"/>
  <c r="I29" i="1"/>
  <c r="O29" i="1" s="1"/>
  <c r="I28" i="1"/>
  <c r="O28" i="1" s="1"/>
  <c r="I27" i="1"/>
  <c r="O27" i="1" s="1"/>
  <c r="I26" i="1"/>
  <c r="O26" i="1" s="1"/>
  <c r="N25" i="1"/>
  <c r="J25" i="1"/>
  <c r="I25" i="1"/>
  <c r="O25" i="1" s="1"/>
  <c r="I24" i="1"/>
  <c r="O24" i="1" s="1"/>
  <c r="I23" i="1"/>
  <c r="O23" i="1" s="1"/>
  <c r="I22" i="1"/>
  <c r="O22" i="1" s="1"/>
  <c r="I21" i="1"/>
  <c r="O21" i="1" s="1"/>
  <c r="I20" i="1"/>
  <c r="O20" i="1" s="1"/>
  <c r="I19" i="1"/>
  <c r="O19" i="1" s="1"/>
  <c r="I18" i="1"/>
  <c r="O18" i="1" s="1"/>
  <c r="N17" i="1"/>
  <c r="J17" i="1"/>
  <c r="I17" i="1"/>
  <c r="O17" i="1" s="1"/>
  <c r="I16" i="1"/>
  <c r="O16" i="1" s="1"/>
  <c r="I15" i="1"/>
  <c r="O15" i="1" s="1"/>
  <c r="I14" i="1"/>
  <c r="O14" i="1" s="1"/>
  <c r="I13" i="1"/>
  <c r="O13" i="1" s="1"/>
  <c r="I12" i="1"/>
  <c r="O12" i="1" s="1"/>
  <c r="I11" i="1"/>
  <c r="O11" i="1" s="1"/>
  <c r="I10" i="1"/>
  <c r="O10" i="1" s="1"/>
  <c r="J9" i="1"/>
  <c r="I9" i="1"/>
  <c r="O9" i="1" s="1"/>
  <c r="I8" i="1"/>
  <c r="O8" i="1" s="1"/>
  <c r="I7" i="1"/>
  <c r="O7" i="1" s="1"/>
  <c r="I6" i="1"/>
  <c r="O6" i="1" s="1"/>
  <c r="I5" i="1"/>
  <c r="O5" i="1" s="1"/>
  <c r="I4" i="1"/>
  <c r="O4" i="1" s="1"/>
  <c r="I3" i="1"/>
  <c r="N3" i="1" s="1"/>
  <c r="N9" i="1" l="1"/>
  <c r="N33" i="1"/>
  <c r="N49" i="1"/>
  <c r="I91" i="1"/>
  <c r="N89" i="1"/>
  <c r="J98" i="1"/>
  <c r="J106" i="1"/>
  <c r="J114" i="1"/>
  <c r="J122" i="1"/>
  <c r="J5" i="1"/>
  <c r="J13" i="1"/>
  <c r="J21" i="1"/>
  <c r="J29" i="1"/>
  <c r="J37" i="1"/>
  <c r="J53" i="1"/>
  <c r="J61" i="1"/>
  <c r="J85" i="1"/>
  <c r="N98" i="1"/>
  <c r="N106" i="1"/>
  <c r="N114" i="1"/>
  <c r="N122" i="1"/>
  <c r="J149" i="1"/>
  <c r="N5" i="1"/>
  <c r="N13" i="1"/>
  <c r="N21" i="1"/>
  <c r="N29" i="1"/>
  <c r="N37" i="1"/>
  <c r="N53" i="1"/>
  <c r="N61" i="1"/>
  <c r="N69" i="1"/>
  <c r="N85" i="1"/>
  <c r="J110" i="1"/>
  <c r="J118" i="1"/>
  <c r="L3" i="1"/>
  <c r="L7" i="1"/>
  <c r="L11" i="1"/>
  <c r="L15" i="1"/>
  <c r="L19" i="1"/>
  <c r="L23" i="1"/>
  <c r="L27" i="1"/>
  <c r="L31" i="1"/>
  <c r="L35" i="1"/>
  <c r="L39" i="1"/>
  <c r="L47" i="1"/>
  <c r="L51" i="1"/>
  <c r="L55" i="1"/>
  <c r="L59" i="1"/>
  <c r="L63" i="1"/>
  <c r="L67" i="1"/>
  <c r="L71" i="1"/>
  <c r="L76" i="1"/>
  <c r="L79" i="1"/>
  <c r="L83" i="1"/>
  <c r="L87" i="1"/>
  <c r="L96" i="1"/>
  <c r="L100" i="1"/>
  <c r="L104" i="1"/>
  <c r="L108" i="1"/>
  <c r="L112" i="1"/>
  <c r="L116" i="1"/>
  <c r="L120" i="1"/>
  <c r="L124" i="1"/>
  <c r="J126" i="1"/>
  <c r="N126" i="1"/>
  <c r="L128" i="1"/>
  <c r="J130" i="1"/>
  <c r="N130" i="1"/>
  <c r="L132" i="1"/>
  <c r="J134" i="1"/>
  <c r="N134" i="1"/>
  <c r="L136" i="1"/>
  <c r="J138" i="1"/>
  <c r="N138" i="1"/>
  <c r="L140" i="1"/>
  <c r="J142" i="1"/>
  <c r="N142" i="1"/>
  <c r="L144" i="1"/>
  <c r="J146" i="1"/>
  <c r="N146" i="1"/>
  <c r="H152" i="1"/>
  <c r="J3" i="1"/>
  <c r="L5" i="1"/>
  <c r="J7" i="1"/>
  <c r="N7" i="1"/>
  <c r="L9" i="1"/>
  <c r="J11" i="1"/>
  <c r="N11" i="1"/>
  <c r="L13" i="1"/>
  <c r="J15" i="1"/>
  <c r="N15" i="1"/>
  <c r="L17" i="1"/>
  <c r="J19" i="1"/>
  <c r="N19" i="1"/>
  <c r="L21" i="1"/>
  <c r="J23" i="1"/>
  <c r="N23" i="1"/>
  <c r="L25" i="1"/>
  <c r="J27" i="1"/>
  <c r="N27" i="1"/>
  <c r="L29" i="1"/>
  <c r="J31" i="1"/>
  <c r="N31" i="1"/>
  <c r="L33" i="1"/>
  <c r="J35" i="1"/>
  <c r="N35" i="1"/>
  <c r="L37" i="1"/>
  <c r="J39" i="1"/>
  <c r="J41" i="1"/>
  <c r="I46" i="1"/>
  <c r="N46" i="1" s="1"/>
  <c r="J47" i="1"/>
  <c r="N47" i="1"/>
  <c r="L49" i="1"/>
  <c r="J51" i="1"/>
  <c r="N51" i="1"/>
  <c r="L53" i="1"/>
  <c r="J55" i="1"/>
  <c r="N55" i="1"/>
  <c r="L57" i="1"/>
  <c r="J59" i="1"/>
  <c r="N59" i="1"/>
  <c r="L61" i="1"/>
  <c r="J63" i="1"/>
  <c r="N63" i="1"/>
  <c r="L65" i="1"/>
  <c r="J67" i="1"/>
  <c r="N67" i="1"/>
  <c r="L69" i="1"/>
  <c r="J71" i="1"/>
  <c r="N71" i="1"/>
  <c r="J76" i="1"/>
  <c r="N76" i="1"/>
  <c r="J79" i="1"/>
  <c r="N79" i="1"/>
  <c r="L81" i="1"/>
  <c r="J83" i="1"/>
  <c r="N83" i="1"/>
  <c r="L85" i="1"/>
  <c r="J87" i="1"/>
  <c r="N87" i="1"/>
  <c r="L89" i="1"/>
  <c r="K91" i="1"/>
  <c r="M91" i="1"/>
  <c r="O91" i="1"/>
  <c r="L94" i="1"/>
  <c r="J96" i="1"/>
  <c r="N96" i="1"/>
  <c r="L98" i="1"/>
  <c r="J100" i="1"/>
  <c r="N100" i="1"/>
  <c r="L102" i="1"/>
  <c r="J104" i="1"/>
  <c r="N104" i="1"/>
  <c r="L106" i="1"/>
  <c r="J108" i="1"/>
  <c r="N108" i="1"/>
  <c r="L110" i="1"/>
  <c r="J112" i="1"/>
  <c r="N112" i="1"/>
  <c r="L114" i="1"/>
  <c r="J116" i="1"/>
  <c r="N116" i="1"/>
  <c r="L118" i="1"/>
  <c r="J120" i="1"/>
  <c r="N120" i="1"/>
  <c r="L122" i="1"/>
  <c r="J124" i="1"/>
  <c r="N124" i="1"/>
  <c r="L126" i="1"/>
  <c r="J128" i="1"/>
  <c r="N128" i="1"/>
  <c r="L130" i="1"/>
  <c r="J132" i="1"/>
  <c r="N132" i="1"/>
  <c r="L134" i="1"/>
  <c r="J136" i="1"/>
  <c r="N136" i="1"/>
  <c r="L138" i="1"/>
  <c r="J140" i="1"/>
  <c r="N140" i="1"/>
  <c r="L142" i="1"/>
  <c r="J144" i="1"/>
  <c r="N144" i="1"/>
  <c r="L146" i="1"/>
  <c r="E152" i="1"/>
  <c r="G152" i="1"/>
  <c r="N66" i="1"/>
  <c r="L66" i="1"/>
  <c r="J66" i="1"/>
  <c r="N68" i="1"/>
  <c r="L68" i="1"/>
  <c r="J68" i="1"/>
  <c r="N70" i="1"/>
  <c r="L70" i="1"/>
  <c r="J70" i="1"/>
  <c r="C73" i="1"/>
  <c r="N91" i="1"/>
  <c r="L91" i="1"/>
  <c r="J91" i="1"/>
  <c r="K3" i="1"/>
  <c r="M3" i="1"/>
  <c r="O3" i="1"/>
  <c r="J4" i="1"/>
  <c r="L4" i="1"/>
  <c r="N4" i="1"/>
  <c r="K5" i="1"/>
  <c r="M5" i="1"/>
  <c r="J6" i="1"/>
  <c r="L6" i="1"/>
  <c r="N6" i="1"/>
  <c r="K7" i="1"/>
  <c r="M7" i="1"/>
  <c r="J8" i="1"/>
  <c r="L8" i="1"/>
  <c r="N8" i="1"/>
  <c r="K9" i="1"/>
  <c r="M9" i="1"/>
  <c r="J10" i="1"/>
  <c r="L10" i="1"/>
  <c r="N10" i="1"/>
  <c r="K11" i="1"/>
  <c r="M11" i="1"/>
  <c r="J12" i="1"/>
  <c r="L12" i="1"/>
  <c r="N12" i="1"/>
  <c r="K13" i="1"/>
  <c r="M13" i="1"/>
  <c r="J14" i="1"/>
  <c r="L14" i="1"/>
  <c r="N14" i="1"/>
  <c r="K15" i="1"/>
  <c r="M15" i="1"/>
  <c r="J16" i="1"/>
  <c r="L16" i="1"/>
  <c r="N16" i="1"/>
  <c r="K17" i="1"/>
  <c r="M17" i="1"/>
  <c r="J18" i="1"/>
  <c r="L18" i="1"/>
  <c r="N18" i="1"/>
  <c r="K19" i="1"/>
  <c r="M19" i="1"/>
  <c r="J20" i="1"/>
  <c r="L20" i="1"/>
  <c r="N20" i="1"/>
  <c r="K21" i="1"/>
  <c r="M21" i="1"/>
  <c r="J22" i="1"/>
  <c r="L22" i="1"/>
  <c r="N22" i="1"/>
  <c r="K23" i="1"/>
  <c r="M23" i="1"/>
  <c r="J24" i="1"/>
  <c r="L24" i="1"/>
  <c r="N24" i="1"/>
  <c r="K25" i="1"/>
  <c r="M25" i="1"/>
  <c r="J26" i="1"/>
  <c r="L26" i="1"/>
  <c r="N26" i="1"/>
  <c r="K27" i="1"/>
  <c r="M27" i="1"/>
  <c r="J28" i="1"/>
  <c r="L28" i="1"/>
  <c r="N28" i="1"/>
  <c r="K29" i="1"/>
  <c r="M29" i="1"/>
  <c r="J30" i="1"/>
  <c r="L30" i="1"/>
  <c r="N30" i="1"/>
  <c r="K31" i="1"/>
  <c r="M31" i="1"/>
  <c r="J32" i="1"/>
  <c r="L32" i="1"/>
  <c r="N32" i="1"/>
  <c r="K33" i="1"/>
  <c r="M33" i="1"/>
  <c r="J34" i="1"/>
  <c r="L34" i="1"/>
  <c r="N34" i="1"/>
  <c r="K35" i="1"/>
  <c r="M35" i="1"/>
  <c r="J36" i="1"/>
  <c r="L36" i="1"/>
  <c r="N36" i="1"/>
  <c r="K37" i="1"/>
  <c r="M37" i="1"/>
  <c r="J38" i="1"/>
  <c r="L38" i="1"/>
  <c r="N38" i="1"/>
  <c r="K39" i="1"/>
  <c r="M39" i="1"/>
  <c r="O39" i="1"/>
  <c r="J40" i="1"/>
  <c r="L40" i="1"/>
  <c r="N40" i="1"/>
  <c r="K41" i="1"/>
  <c r="M41" i="1"/>
  <c r="O41" i="1"/>
  <c r="J42" i="1"/>
  <c r="L42" i="1"/>
  <c r="N42" i="1"/>
  <c r="K43" i="1"/>
  <c r="M43" i="1"/>
  <c r="O43" i="1"/>
  <c r="J44" i="1"/>
  <c r="L44" i="1"/>
  <c r="N44" i="1"/>
  <c r="K45" i="1"/>
  <c r="M45" i="1"/>
  <c r="O45" i="1"/>
  <c r="O46" i="1"/>
  <c r="K48" i="1"/>
  <c r="M48" i="1"/>
  <c r="O48" i="1"/>
  <c r="K50" i="1"/>
  <c r="M50" i="1"/>
  <c r="O50" i="1"/>
  <c r="K52" i="1"/>
  <c r="M52" i="1"/>
  <c r="O52" i="1"/>
  <c r="K54" i="1"/>
  <c r="M54" i="1"/>
  <c r="O54" i="1"/>
  <c r="K56" i="1"/>
  <c r="M56" i="1"/>
  <c r="O56" i="1"/>
  <c r="K58" i="1"/>
  <c r="M58" i="1"/>
  <c r="O58" i="1"/>
  <c r="K60" i="1"/>
  <c r="M60" i="1"/>
  <c r="O60" i="1"/>
  <c r="K62" i="1"/>
  <c r="M62" i="1"/>
  <c r="O62" i="1"/>
  <c r="K64" i="1"/>
  <c r="M64" i="1"/>
  <c r="O64" i="1"/>
  <c r="M66" i="1"/>
  <c r="M68" i="1"/>
  <c r="M70" i="1"/>
  <c r="I72" i="1"/>
  <c r="M72" i="1" s="1"/>
  <c r="D152" i="1"/>
  <c r="F152" i="1"/>
  <c r="K4" i="1"/>
  <c r="M4" i="1"/>
  <c r="K6" i="1"/>
  <c r="M6" i="1"/>
  <c r="K8" i="1"/>
  <c r="M8" i="1"/>
  <c r="K10" i="1"/>
  <c r="M10" i="1"/>
  <c r="K12" i="1"/>
  <c r="M12" i="1"/>
  <c r="K14" i="1"/>
  <c r="M14" i="1"/>
  <c r="K16" i="1"/>
  <c r="M16" i="1"/>
  <c r="K18" i="1"/>
  <c r="M18" i="1"/>
  <c r="K20" i="1"/>
  <c r="M20" i="1"/>
  <c r="K22" i="1"/>
  <c r="M22" i="1"/>
  <c r="K24" i="1"/>
  <c r="M24" i="1"/>
  <c r="K26" i="1"/>
  <c r="M26" i="1"/>
  <c r="K28" i="1"/>
  <c r="M28" i="1"/>
  <c r="K30" i="1"/>
  <c r="M30" i="1"/>
  <c r="K32" i="1"/>
  <c r="M32" i="1"/>
  <c r="K34" i="1"/>
  <c r="M34" i="1"/>
  <c r="K36" i="1"/>
  <c r="M36" i="1"/>
  <c r="K38" i="1"/>
  <c r="M38" i="1"/>
  <c r="K40" i="1"/>
  <c r="M40" i="1"/>
  <c r="L41" i="1"/>
  <c r="K42" i="1"/>
  <c r="M42" i="1"/>
  <c r="J43" i="1"/>
  <c r="L43" i="1"/>
  <c r="K44" i="1"/>
  <c r="M44" i="1"/>
  <c r="J45" i="1"/>
  <c r="L45" i="1"/>
  <c r="K47" i="1"/>
  <c r="M47" i="1"/>
  <c r="J48" i="1"/>
  <c r="L48" i="1"/>
  <c r="K49" i="1"/>
  <c r="M49" i="1"/>
  <c r="J50" i="1"/>
  <c r="L50" i="1"/>
  <c r="K51" i="1"/>
  <c r="M51" i="1"/>
  <c r="J52" i="1"/>
  <c r="L52" i="1"/>
  <c r="K53" i="1"/>
  <c r="M53" i="1"/>
  <c r="J54" i="1"/>
  <c r="L54" i="1"/>
  <c r="K55" i="1"/>
  <c r="M55" i="1"/>
  <c r="J56" i="1"/>
  <c r="L56" i="1"/>
  <c r="K57" i="1"/>
  <c r="M57" i="1"/>
  <c r="J58" i="1"/>
  <c r="L58" i="1"/>
  <c r="K59" i="1"/>
  <c r="M59" i="1"/>
  <c r="J60" i="1"/>
  <c r="L60" i="1"/>
  <c r="K61" i="1"/>
  <c r="M61" i="1"/>
  <c r="J62" i="1"/>
  <c r="L62" i="1"/>
  <c r="K63" i="1"/>
  <c r="M63" i="1"/>
  <c r="J64" i="1"/>
  <c r="L64" i="1"/>
  <c r="K65" i="1"/>
  <c r="M65" i="1"/>
  <c r="K66" i="1"/>
  <c r="O66" i="1"/>
  <c r="K68" i="1"/>
  <c r="O68" i="1"/>
  <c r="K70" i="1"/>
  <c r="O70" i="1"/>
  <c r="C152" i="1"/>
  <c r="K75" i="1"/>
  <c r="M75" i="1"/>
  <c r="O75" i="1"/>
  <c r="I77" i="1"/>
  <c r="L77" i="1" s="1"/>
  <c r="K80" i="1"/>
  <c r="M80" i="1"/>
  <c r="O80" i="1"/>
  <c r="K82" i="1"/>
  <c r="M82" i="1"/>
  <c r="O82" i="1"/>
  <c r="K84" i="1"/>
  <c r="M84" i="1"/>
  <c r="O84" i="1"/>
  <c r="K86" i="1"/>
  <c r="M86" i="1"/>
  <c r="O86" i="1"/>
  <c r="K88" i="1"/>
  <c r="M88" i="1"/>
  <c r="O88" i="1"/>
  <c r="K90" i="1"/>
  <c r="M90" i="1"/>
  <c r="O90" i="1"/>
  <c r="K93" i="1"/>
  <c r="M93" i="1"/>
  <c r="O93" i="1"/>
  <c r="K95" i="1"/>
  <c r="M95" i="1"/>
  <c r="O95" i="1"/>
  <c r="K97" i="1"/>
  <c r="M97" i="1"/>
  <c r="O97" i="1"/>
  <c r="K99" i="1"/>
  <c r="M99" i="1"/>
  <c r="O99" i="1"/>
  <c r="K101" i="1"/>
  <c r="M101" i="1"/>
  <c r="O101" i="1"/>
  <c r="K103" i="1"/>
  <c r="M103" i="1"/>
  <c r="O103" i="1"/>
  <c r="K105" i="1"/>
  <c r="M105" i="1"/>
  <c r="O105" i="1"/>
  <c r="K107" i="1"/>
  <c r="M107" i="1"/>
  <c r="O107" i="1"/>
  <c r="K109" i="1"/>
  <c r="M109" i="1"/>
  <c r="O109" i="1"/>
  <c r="K111" i="1"/>
  <c r="M111" i="1"/>
  <c r="O111" i="1"/>
  <c r="K113" i="1"/>
  <c r="M113" i="1"/>
  <c r="O113" i="1"/>
  <c r="K115" i="1"/>
  <c r="M115" i="1"/>
  <c r="O115" i="1"/>
  <c r="K117" i="1"/>
  <c r="M117" i="1"/>
  <c r="O117" i="1"/>
  <c r="K119" i="1"/>
  <c r="M119" i="1"/>
  <c r="O119" i="1"/>
  <c r="K121" i="1"/>
  <c r="M121" i="1"/>
  <c r="O121" i="1"/>
  <c r="K123" i="1"/>
  <c r="M123" i="1"/>
  <c r="O123" i="1"/>
  <c r="K125" i="1"/>
  <c r="M125" i="1"/>
  <c r="O125" i="1"/>
  <c r="K127" i="1"/>
  <c r="M127" i="1"/>
  <c r="O127" i="1"/>
  <c r="K129" i="1"/>
  <c r="M129" i="1"/>
  <c r="O129" i="1"/>
  <c r="K131" i="1"/>
  <c r="M131" i="1"/>
  <c r="O131" i="1"/>
  <c r="K133" i="1"/>
  <c r="M133" i="1"/>
  <c r="O133" i="1"/>
  <c r="K135" i="1"/>
  <c r="M135" i="1"/>
  <c r="O135" i="1"/>
  <c r="K137" i="1"/>
  <c r="M137" i="1"/>
  <c r="O137" i="1"/>
  <c r="K139" i="1"/>
  <c r="M139" i="1"/>
  <c r="O139" i="1"/>
  <c r="K141" i="1"/>
  <c r="M141" i="1"/>
  <c r="O141" i="1"/>
  <c r="K143" i="1"/>
  <c r="M143" i="1"/>
  <c r="O143" i="1"/>
  <c r="K145" i="1"/>
  <c r="M145" i="1"/>
  <c r="O145" i="1"/>
  <c r="I147" i="1"/>
  <c r="K147" i="1" s="1"/>
  <c r="M147" i="1"/>
  <c r="L149" i="1"/>
  <c r="N149" i="1"/>
  <c r="I150" i="1"/>
  <c r="M150" i="1" s="1"/>
  <c r="K67" i="1"/>
  <c r="M67" i="1"/>
  <c r="K69" i="1"/>
  <c r="M69" i="1"/>
  <c r="K71" i="1"/>
  <c r="M71" i="1"/>
  <c r="J75" i="1"/>
  <c r="L75" i="1"/>
  <c r="K76" i="1"/>
  <c r="M76" i="1"/>
  <c r="K79" i="1"/>
  <c r="M79" i="1"/>
  <c r="O79" i="1"/>
  <c r="J80" i="1"/>
  <c r="L80" i="1"/>
  <c r="K81" i="1"/>
  <c r="M81" i="1"/>
  <c r="J82" i="1"/>
  <c r="L82" i="1"/>
  <c r="K83" i="1"/>
  <c r="M83" i="1"/>
  <c r="J84" i="1"/>
  <c r="L84" i="1"/>
  <c r="K85" i="1"/>
  <c r="M85" i="1"/>
  <c r="J86" i="1"/>
  <c r="L86" i="1"/>
  <c r="K87" i="1"/>
  <c r="M87" i="1"/>
  <c r="J88" i="1"/>
  <c r="L88" i="1"/>
  <c r="K89" i="1"/>
  <c r="M89" i="1"/>
  <c r="J90" i="1"/>
  <c r="L90" i="1"/>
  <c r="J93" i="1"/>
  <c r="L93" i="1"/>
  <c r="K94" i="1"/>
  <c r="M94" i="1"/>
  <c r="J95" i="1"/>
  <c r="L95" i="1"/>
  <c r="K96" i="1"/>
  <c r="M96" i="1"/>
  <c r="J97" i="1"/>
  <c r="L97" i="1"/>
  <c r="K98" i="1"/>
  <c r="M98" i="1"/>
  <c r="J99" i="1"/>
  <c r="L99" i="1"/>
  <c r="K100" i="1"/>
  <c r="M100" i="1"/>
  <c r="J101" i="1"/>
  <c r="L101" i="1"/>
  <c r="K102" i="1"/>
  <c r="M102" i="1"/>
  <c r="J103" i="1"/>
  <c r="L103" i="1"/>
  <c r="K104" i="1"/>
  <c r="M104" i="1"/>
  <c r="J105" i="1"/>
  <c r="L105" i="1"/>
  <c r="K106" i="1"/>
  <c r="M106" i="1"/>
  <c r="J107" i="1"/>
  <c r="L107" i="1"/>
  <c r="K108" i="1"/>
  <c r="M108" i="1"/>
  <c r="J109" i="1"/>
  <c r="L109" i="1"/>
  <c r="K110" i="1"/>
  <c r="M110" i="1"/>
  <c r="J111" i="1"/>
  <c r="L111" i="1"/>
  <c r="K112" i="1"/>
  <c r="M112" i="1"/>
  <c r="J113" i="1"/>
  <c r="L113" i="1"/>
  <c r="K114" i="1"/>
  <c r="M114" i="1"/>
  <c r="J115" i="1"/>
  <c r="L115" i="1"/>
  <c r="K116" i="1"/>
  <c r="M116" i="1"/>
  <c r="J117" i="1"/>
  <c r="L117" i="1"/>
  <c r="K118" i="1"/>
  <c r="M118" i="1"/>
  <c r="J119" i="1"/>
  <c r="L119" i="1"/>
  <c r="K120" i="1"/>
  <c r="M120" i="1"/>
  <c r="J121" i="1"/>
  <c r="L121" i="1"/>
  <c r="K122" i="1"/>
  <c r="M122" i="1"/>
  <c r="J123" i="1"/>
  <c r="L123" i="1"/>
  <c r="K124" i="1"/>
  <c r="M124" i="1"/>
  <c r="J125" i="1"/>
  <c r="L125" i="1"/>
  <c r="K126" i="1"/>
  <c r="M126" i="1"/>
  <c r="J127" i="1"/>
  <c r="L127" i="1"/>
  <c r="K128" i="1"/>
  <c r="M128" i="1"/>
  <c r="J129" i="1"/>
  <c r="L129" i="1"/>
  <c r="K130" i="1"/>
  <c r="M130" i="1"/>
  <c r="J131" i="1"/>
  <c r="L131" i="1"/>
  <c r="K132" i="1"/>
  <c r="M132" i="1"/>
  <c r="J133" i="1"/>
  <c r="L133" i="1"/>
  <c r="K134" i="1"/>
  <c r="M134" i="1"/>
  <c r="J135" i="1"/>
  <c r="L135" i="1"/>
  <c r="K136" i="1"/>
  <c r="M136" i="1"/>
  <c r="J137" i="1"/>
  <c r="L137" i="1"/>
  <c r="K138" i="1"/>
  <c r="M138" i="1"/>
  <c r="J139" i="1"/>
  <c r="L139" i="1"/>
  <c r="K140" i="1"/>
  <c r="M140" i="1"/>
  <c r="J141" i="1"/>
  <c r="L141" i="1"/>
  <c r="K142" i="1"/>
  <c r="M142" i="1"/>
  <c r="J143" i="1"/>
  <c r="L143" i="1"/>
  <c r="K144" i="1"/>
  <c r="M144" i="1"/>
  <c r="J145" i="1"/>
  <c r="L145" i="1"/>
  <c r="K146" i="1"/>
  <c r="M146" i="1"/>
  <c r="J147" i="1"/>
  <c r="L147" i="1"/>
  <c r="N147" i="1"/>
  <c r="K149" i="1"/>
  <c r="M149" i="1"/>
  <c r="M46" i="1" l="1"/>
  <c r="L46" i="1"/>
  <c r="K46" i="1"/>
  <c r="J46" i="1"/>
  <c r="N72" i="1"/>
  <c r="L72" i="1"/>
  <c r="O72" i="1"/>
  <c r="K72" i="1"/>
  <c r="O147" i="1"/>
  <c r="L150" i="1"/>
  <c r="O150" i="1"/>
  <c r="K150" i="1"/>
  <c r="I73" i="1"/>
  <c r="I152" i="1" s="1"/>
  <c r="M152" i="1" s="1"/>
  <c r="J72" i="1"/>
  <c r="O77" i="1"/>
  <c r="M77" i="1"/>
  <c r="K77" i="1"/>
  <c r="N150" i="1"/>
  <c r="J150" i="1"/>
  <c r="N77" i="1"/>
  <c r="J77" i="1"/>
  <c r="J73" i="1" l="1"/>
  <c r="N73" i="1"/>
  <c r="L73" i="1"/>
  <c r="M73" i="1"/>
  <c r="K73" i="1"/>
  <c r="O73" i="1"/>
  <c r="O152" i="1"/>
  <c r="L152" i="1"/>
  <c r="N152" i="1"/>
  <c r="K152" i="1"/>
  <c r="J152" i="1"/>
</calcChain>
</file>

<file path=xl/sharedStrings.xml><?xml version="1.0" encoding="utf-8"?>
<sst xmlns="http://schemas.openxmlformats.org/spreadsheetml/2006/main" count="166" uniqueCount="164">
  <si>
    <t>2010-2011</t>
  </si>
  <si>
    <t>Benefits - Object Code 200
Expenditures by Fund Source</t>
  </si>
  <si>
    <t>LEA</t>
  </si>
  <si>
    <t>DISTRICT</t>
  </si>
  <si>
    <t>General 
Funds</t>
  </si>
  <si>
    <t xml:space="preserve">Special 
Fund 
Federal </t>
  </si>
  <si>
    <t>NCLB 
Federal 
Funds</t>
  </si>
  <si>
    <t>Other 
Special 
Funds</t>
  </si>
  <si>
    <t>Debt 
Service 
Funds</t>
  </si>
  <si>
    <t>Capital 
Project 
Funds</t>
  </si>
  <si>
    <t>Total 
Benefits Expenditures</t>
  </si>
  <si>
    <t>Percent             General Funds</t>
  </si>
  <si>
    <t xml:space="preserve">Percent             Special Fund Federal </t>
  </si>
  <si>
    <t>Percent                NCLB Federal Funds</t>
  </si>
  <si>
    <t>Percent                Other Special Funds</t>
  </si>
  <si>
    <t>Percent             Debt Service Funds</t>
  </si>
  <si>
    <t>Percent                 Capital Project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</si>
  <si>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</si>
  <si>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</si>
  <si>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</si>
  <si>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</si>
  <si>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</si>
  <si>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</si>
  <si>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</si>
  <si>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</si>
  <si>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</si>
  <si>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</si>
  <si>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</si>
  <si>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</si>
  <si>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</si>
  <si>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</si>
  <si>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</si>
  <si>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</si>
  <si>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</si>
  <si>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</si>
  <si>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</si>
  <si>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</si>
  <si>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</si>
  <si>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</si>
  <si>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</si>
  <si>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</si>
  <si>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</si>
  <si>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</si>
  <si>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</si>
  <si>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</si>
  <si>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</si>
  <si>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</si>
  <si>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</si>
  <si>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</si>
  <si>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</si>
  <si>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</si>
  <si>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</si>
  <si>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</si>
  <si>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</si>
  <si>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</si>
  <si>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</si>
  <si>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</si>
  <si>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</si>
  <si>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</si>
  <si>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</si>
  <si>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</si>
  <si>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</si>
  <si>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</si>
  <si>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</si>
  <si>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</si>
  <si>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</si>
  <si>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</si>
  <si>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</si>
  <si>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</si>
  <si>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</si>
  <si>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</si>
  <si>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</si>
  <si>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</si>
  <si>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</si>
  <si>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</si>
  <si>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</si>
  <si>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</si>
  <si>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</si>
  <si>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</si>
  <si>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</si>
  <si>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</si>
  <si>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</si>
  <si>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</si>
  <si>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</si>
  <si>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</si>
  <si>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</si>
  <si>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</si>
  <si>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</si>
  <si>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</si>
  <si>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</si>
  <si>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</si>
  <si>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</si>
  <si>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</si>
  <si>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</si>
  <si>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</si>
  <si>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</si>
  <si>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</si>
  <si>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</si>
  <si>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</si>
  <si>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 xml:space="preserve">D'arbonne Woods Charter School </t>
  </si>
  <si>
    <t>Children's Charter</t>
  </si>
  <si>
    <t>Madison Preparatory Academy</t>
  </si>
  <si>
    <t>International High School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</si>
  <si>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</si>
  <si>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</si>
  <si>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</si>
  <si>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</si>
  <si>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</si>
  <si>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</si>
  <si>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</si>
  <si>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</si>
  <si>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</si>
  <si>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</si>
  <si>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</si>
  <si>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</si>
  <si>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</si>
  <si>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</si>
  <si>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</si>
  <si>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</si>
  <si>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</si>
  <si>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</si>
  <si>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</si>
  <si>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</si>
  <si>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</si>
  <si>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</si>
  <si>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</si>
  <si>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</si>
  <si>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</si>
  <si>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</si>
  <si>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</si>
  <si>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</si>
  <si>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</si>
  <si>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</si>
  <si>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</si>
  <si>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</si>
  <si>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</si>
  <si>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</si>
  <si>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</si>
  <si>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</si>
  <si>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</si>
  <si>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</si>
  <si>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</si>
  <si>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</si>
  <si>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</si>
  <si>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</si>
  <si>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</si>
  <si>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</si>
  <si>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</si>
  <si>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</si>
  <si>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</si>
  <si>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</si>
  <si>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</si>
  <si>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</si>
  <si>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</si>
  <si>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</si>
  <si>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(Firstline)</t>
  </si>
  <si>
    <t>New Orleans Charter Middle School</t>
  </si>
  <si>
    <t xml:space="preserve">John Dibert Community School </t>
  </si>
  <si>
    <t>Total Type 5 Charter Schools</t>
  </si>
  <si>
    <t>A02</t>
  </si>
  <si>
    <t>Office of Juvenile Justice</t>
  </si>
  <si>
    <t>Total Office of Juvenile Justice Schools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</si>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</sst>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2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5" fillId="0" borderId="0"/>
    <xf numFmtId="0" fontId="8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4" xfId="1" applyFont="1" applyFill="1" applyBorder="1" applyAlignment="1">
      <alignment wrapText="1"/>
    </xf>
    <xf numFmtId="0" fontId="6" fillId="0" borderId="5" xfId="1" applyFont="1" applyFill="1" applyBorder="1" applyAlignment="1">
      <alignment wrapText="1"/>
    </xf>
    <xf numFmtId="164" fontId="6" fillId="0" borderId="4" xfId="1" applyNumberFormat="1" applyFont="1" applyFill="1" applyBorder="1" applyAlignment="1">
      <alignment horizontal="right" wrapText="1"/>
    </xf>
    <xf numFmtId="164" fontId="6" fillId="2" borderId="4" xfId="1" applyNumberFormat="1" applyFont="1" applyFill="1" applyBorder="1" applyAlignment="1">
      <alignment horizontal="right" wrapText="1"/>
    </xf>
    <xf numFmtId="10" fontId="6" fillId="0" borderId="4" xfId="1" applyNumberFormat="1" applyFont="1" applyFill="1" applyBorder="1" applyAlignment="1">
      <alignment horizontal="right" wrapText="1"/>
    </xf>
    <xf numFmtId="0" fontId="4" fillId="0" borderId="0" xfId="0" applyFont="1"/>
    <xf numFmtId="0" fontId="6" fillId="0" borderId="6" xfId="1" applyFont="1" applyFill="1" applyBorder="1" applyAlignment="1">
      <alignment horizontal="right" wrapText="1"/>
    </xf>
    <xf numFmtId="0" fontId="6" fillId="0" borderId="7" xfId="1" applyFont="1" applyFill="1" applyBorder="1" applyAlignment="1">
      <alignment wrapText="1"/>
    </xf>
    <xf numFmtId="164" fontId="6" fillId="0" borderId="6" xfId="1" applyNumberFormat="1" applyFont="1" applyFill="1" applyBorder="1" applyAlignment="1">
      <alignment horizontal="right" wrapText="1"/>
    </xf>
    <xf numFmtId="164" fontId="6" fillId="2" borderId="6" xfId="1" applyNumberFormat="1" applyFont="1" applyFill="1" applyBorder="1" applyAlignment="1">
      <alignment horizontal="right" wrapText="1"/>
    </xf>
    <xf numFmtId="10" fontId="6" fillId="0" borderId="6" xfId="1" applyNumberFormat="1" applyFont="1" applyFill="1" applyBorder="1" applyAlignment="1">
      <alignment horizontal="right" wrapText="1"/>
    </xf>
    <xf numFmtId="0" fontId="4" fillId="0" borderId="0" xfId="0" applyFont="1" applyBorder="1"/>
    <xf numFmtId="0" fontId="6" fillId="0" borderId="8" xfId="1" applyFont="1" applyFill="1" applyBorder="1" applyAlignment="1">
      <alignment horizontal="right" wrapText="1"/>
    </xf>
    <xf numFmtId="0" fontId="6" fillId="0" borderId="9" xfId="1" applyFont="1" applyFill="1" applyBorder="1" applyAlignment="1">
      <alignment horizontal="left" wrapText="1"/>
    </xf>
    <xf numFmtId="164" fontId="4" fillId="0" borderId="8" xfId="0" applyNumberFormat="1" applyFont="1" applyFill="1" applyBorder="1"/>
    <xf numFmtId="164" fontId="4" fillId="2" borderId="8" xfId="0" applyNumberFormat="1" applyFont="1" applyFill="1" applyBorder="1"/>
    <xf numFmtId="10" fontId="4" fillId="0" borderId="8" xfId="0" applyNumberFormat="1" applyFont="1" applyFill="1" applyBorder="1"/>
    <xf numFmtId="0" fontId="4" fillId="0" borderId="3" xfId="0" applyFont="1" applyBorder="1"/>
    <xf numFmtId="0" fontId="3" fillId="0" borderId="10" xfId="0" applyFont="1" applyBorder="1"/>
    <xf numFmtId="164" fontId="3" fillId="0" borderId="2" xfId="0" applyNumberFormat="1" applyFont="1" applyFill="1" applyBorder="1"/>
    <xf numFmtId="164" fontId="3" fillId="2" borderId="2" xfId="0" applyNumberFormat="1" applyFont="1" applyFill="1" applyBorder="1"/>
    <xf numFmtId="10" fontId="3" fillId="0" borderId="2" xfId="0" applyNumberFormat="1" applyFont="1" applyFill="1" applyBorder="1"/>
    <xf numFmtId="0" fontId="4" fillId="3" borderId="3" xfId="0" applyFont="1" applyFill="1" applyBorder="1"/>
    <xf numFmtId="0" fontId="4" fillId="3" borderId="10" xfId="0" applyFont="1" applyFill="1" applyBorder="1"/>
    <xf numFmtId="164" fontId="4" fillId="4" borderId="11" xfId="0" applyNumberFormat="1" applyFont="1" applyFill="1" applyBorder="1"/>
    <xf numFmtId="164" fontId="4" fillId="3" borderId="11" xfId="0" applyNumberFormat="1" applyFont="1" applyFill="1" applyBorder="1"/>
    <xf numFmtId="10" fontId="4" fillId="3" borderId="10" xfId="0" applyNumberFormat="1" applyFont="1" applyFill="1" applyBorder="1"/>
    <xf numFmtId="10" fontId="4" fillId="3" borderId="11" xfId="0" applyNumberFormat="1" applyFont="1" applyFill="1" applyBorder="1"/>
    <xf numFmtId="0" fontId="6" fillId="0" borderId="4" xfId="1" applyFont="1" applyFill="1" applyBorder="1" applyAlignment="1">
      <alignment horizontal="right" wrapText="1"/>
    </xf>
    <xf numFmtId="0" fontId="6" fillId="0" borderId="12" xfId="1" applyFont="1" applyFill="1" applyBorder="1" applyAlignment="1">
      <alignment horizontal="right" wrapText="1"/>
    </xf>
    <xf numFmtId="0" fontId="6" fillId="0" borderId="13" xfId="1" applyFont="1" applyFill="1" applyBorder="1" applyAlignment="1">
      <alignment horizontal="left" wrapText="1"/>
    </xf>
    <xf numFmtId="164" fontId="6" fillId="0" borderId="8" xfId="1" applyNumberFormat="1" applyFont="1" applyFill="1" applyBorder="1" applyAlignment="1">
      <alignment horizontal="right" wrapText="1"/>
    </xf>
    <xf numFmtId="164" fontId="6" fillId="2" borderId="8" xfId="1" applyNumberFormat="1" applyFont="1" applyFill="1" applyBorder="1" applyAlignment="1">
      <alignment horizontal="right" wrapText="1"/>
    </xf>
    <xf numFmtId="10" fontId="6" fillId="0" borderId="8" xfId="1" applyNumberFormat="1" applyFont="1" applyFill="1" applyBorder="1" applyAlignment="1">
      <alignment horizontal="right" wrapText="1"/>
    </xf>
    <xf numFmtId="0" fontId="4" fillId="0" borderId="13" xfId="0" applyFont="1" applyBorder="1"/>
    <xf numFmtId="0" fontId="3" fillId="0" borderId="9" xfId="0" applyFont="1" applyBorder="1" applyAlignment="1">
      <alignment horizontal="left"/>
    </xf>
    <xf numFmtId="164" fontId="3" fillId="0" borderId="12" xfId="0" applyNumberFormat="1" applyFont="1" applyFill="1" applyBorder="1"/>
    <xf numFmtId="164" fontId="3" fillId="2" borderId="12" xfId="0" applyNumberFormat="1" applyFont="1" applyFill="1" applyBorder="1"/>
    <xf numFmtId="10" fontId="3" fillId="0" borderId="12" xfId="0" applyNumberFormat="1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0" borderId="0" xfId="0" applyFont="1" applyFill="1"/>
    <xf numFmtId="0" fontId="6" fillId="0" borderId="6" xfId="1" applyFont="1" applyFill="1" applyBorder="1" applyAlignment="1">
      <alignment wrapText="1"/>
    </xf>
    <xf numFmtId="0" fontId="4" fillId="5" borderId="0" xfId="0" applyFont="1" applyFill="1" applyBorder="1"/>
    <xf numFmtId="164" fontId="4" fillId="0" borderId="6" xfId="0" applyNumberFormat="1" applyFont="1" applyFill="1" applyBorder="1"/>
    <xf numFmtId="10" fontId="4" fillId="0" borderId="6" xfId="0" applyNumberFormat="1" applyFont="1" applyFill="1" applyBorder="1"/>
    <xf numFmtId="0" fontId="4" fillId="0" borderId="0" xfId="0" applyFont="1" applyFill="1" applyBorder="1"/>
    <xf numFmtId="0" fontId="6" fillId="0" borderId="8" xfId="1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Border="1"/>
    <xf numFmtId="0" fontId="6" fillId="0" borderId="9" xfId="1" applyFont="1" applyFill="1" applyBorder="1" applyAlignment="1">
      <alignment wrapText="1"/>
    </xf>
    <xf numFmtId="0" fontId="6" fillId="0" borderId="7" xfId="1" applyFont="1" applyFill="1" applyBorder="1" applyAlignment="1">
      <alignment horizontal="left" wrapText="1"/>
    </xf>
    <xf numFmtId="164" fontId="4" fillId="2" borderId="6" xfId="0" applyNumberFormat="1" applyFont="1" applyFill="1" applyBorder="1"/>
    <xf numFmtId="164" fontId="3" fillId="2" borderId="8" xfId="0" applyNumberFormat="1" applyFont="1" applyFill="1" applyBorder="1"/>
    <xf numFmtId="10" fontId="3" fillId="0" borderId="16" xfId="0" applyNumberFormat="1" applyFont="1" applyBorder="1"/>
    <xf numFmtId="10" fontId="3" fillId="0" borderId="8" xfId="0" applyNumberFormat="1" applyFont="1" applyBorder="1"/>
    <xf numFmtId="10" fontId="3" fillId="0" borderId="17" xfId="0" applyNumberFormat="1" applyFont="1" applyBorder="1"/>
    <xf numFmtId="0" fontId="4" fillId="4" borderId="18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164" fontId="7" fillId="2" borderId="8" xfId="1" applyNumberFormat="1" applyFont="1" applyFill="1" applyBorder="1" applyAlignment="1">
      <alignment horizontal="right" wrapText="1"/>
    </xf>
    <xf numFmtId="0" fontId="4" fillId="0" borderId="20" xfId="0" applyFont="1" applyBorder="1"/>
    <xf numFmtId="0" fontId="3" fillId="0" borderId="21" xfId="0" applyFont="1" applyBorder="1" applyAlignment="1">
      <alignment horizontal="left"/>
    </xf>
    <xf numFmtId="164" fontId="3" fillId="0" borderId="22" xfId="0" applyNumberFormat="1" applyFont="1" applyFill="1" applyBorder="1"/>
    <xf numFmtId="164" fontId="7" fillId="2" borderId="22" xfId="1" applyNumberFormat="1" applyFont="1" applyFill="1" applyBorder="1" applyAlignment="1">
      <alignment horizontal="right" wrapText="1"/>
    </xf>
    <xf numFmtId="10" fontId="3" fillId="0" borderId="23" xfId="0" applyNumberFormat="1" applyFont="1" applyBorder="1"/>
    <xf numFmtId="10" fontId="3" fillId="0" borderId="24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8" fontId="4" fillId="0" borderId="0" xfId="2" applyNumberFormat="1" applyFont="1" applyFill="1" applyAlignment="1">
      <alignment horizontal="left" vertical="center" wrapText="1"/>
    </xf>
    <xf numFmtId="38" fontId="4" fillId="0" borderId="0" xfId="2" applyNumberFormat="1" applyFont="1" applyFill="1" applyAlignment="1">
      <alignment horizontal="left" vertical="top" wrapText="1"/>
    </xf>
  </cellXfs>
  <cellStyles count="25">
    <cellStyle name="Comma 2 2" xfId="3"/>
    <cellStyle name="Comma 3" xfId="4"/>
    <cellStyle name="Normal" xfId="0" builtinId="0"/>
    <cellStyle name="Normal 16 2" xfId="5"/>
    <cellStyle name="Normal 19 2" xfId="6"/>
    <cellStyle name="Normal 2 2" xfId="7"/>
    <cellStyle name="Normal 2 3" xfId="8"/>
    <cellStyle name="Normal 2 4" xfId="9"/>
    <cellStyle name="Normal 2 5" xfId="10"/>
    <cellStyle name="Normal 27" xfId="11"/>
    <cellStyle name="Normal 28" xfId="12"/>
    <cellStyle name="Normal 3 2" xfId="13"/>
    <cellStyle name="Normal 38" xfId="14"/>
    <cellStyle name="Normal 38 2" xfId="2"/>
    <cellStyle name="Normal 39" xfId="15"/>
    <cellStyle name="Normal 39 2" xfId="16"/>
    <cellStyle name="Normal 4 2" xfId="17"/>
    <cellStyle name="Normal 4 3" xfId="18"/>
    <cellStyle name="Normal 4 4" xfId="19"/>
    <cellStyle name="Normal 4 5" xfId="20"/>
    <cellStyle name="Normal 4 6" xfId="21"/>
    <cellStyle name="Normal 46" xfId="22"/>
    <cellStyle name="Normal 46 2" xfId="23"/>
    <cellStyle name="Normal 47" xfId="24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Fund/23-FY10-11%20Object%20by%20Fund%20-%20200%20Benef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 200 - Benefits - by fund"/>
      <sheetName val="Raw Data"/>
      <sheetName val="Hurricane Data"/>
      <sheetName val="RSD Adjs."/>
    </sheetNames>
    <sheetDataSet>
      <sheetData sheetId="0"/>
      <sheetData sheetId="1"/>
      <sheetData sheetId="2">
        <row r="8">
          <cell r="F8">
            <v>2072802</v>
          </cell>
        </row>
        <row r="13">
          <cell r="F13">
            <v>690606</v>
          </cell>
          <cell r="H13">
            <v>9315</v>
          </cell>
          <cell r="J13">
            <v>72815</v>
          </cell>
        </row>
      </sheetData>
      <sheetData sheetId="3">
        <row r="202">
          <cell r="B202">
            <v>1365504.5640985318</v>
          </cell>
          <cell r="C202">
            <v>214942.94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view="pageBreakPreview" zoomScale="90" zoomScaleNormal="100" zoomScaleSheetLayoutView="9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156" sqref="A156:IV156"/>
    </sheetView>
  </sheetViews>
  <sheetFormatPr defaultRowHeight="12.75" x14ac:dyDescent="0.2"/>
  <cols>
    <col min="1" max="1" width="5.85546875" style="12" customWidth="1"/>
    <col min="2" max="2" width="41.7109375" style="12" customWidth="1"/>
    <col min="3" max="3" width="11.42578125" style="12" customWidth="1"/>
    <col min="4" max="4" width="11.28515625" style="12" customWidth="1"/>
    <col min="5" max="6" width="11.42578125" style="12" customWidth="1"/>
    <col min="7" max="7" width="11.140625" style="12" customWidth="1"/>
    <col min="8" max="8" width="11.42578125" style="12" customWidth="1"/>
    <col min="9" max="9" width="11.85546875" style="12" customWidth="1"/>
    <col min="10" max="10" width="12" style="12" customWidth="1"/>
    <col min="11" max="11" width="10.5703125" style="12" customWidth="1"/>
    <col min="12" max="12" width="10.85546875" style="12" customWidth="1"/>
    <col min="13" max="15" width="10.85546875" style="12" bestFit="1" customWidth="1"/>
    <col min="16" max="16384" width="9.140625" style="12"/>
  </cols>
  <sheetData>
    <row r="1" spans="1:15" s="1" customFormat="1" ht="67.5" customHeight="1" x14ac:dyDescent="0.2">
      <c r="A1" s="74" t="s">
        <v>0</v>
      </c>
      <c r="B1" s="74"/>
      <c r="C1" s="75" t="s">
        <v>1</v>
      </c>
      <c r="D1" s="74"/>
      <c r="E1" s="74"/>
      <c r="F1" s="74"/>
      <c r="G1" s="74"/>
      <c r="H1" s="74"/>
      <c r="I1" s="74"/>
      <c r="J1" s="75" t="s">
        <v>1</v>
      </c>
      <c r="K1" s="74"/>
      <c r="L1" s="74"/>
      <c r="M1" s="74"/>
      <c r="N1" s="74"/>
      <c r="O1" s="74"/>
    </row>
    <row r="2" spans="1:15" s="6" customFormat="1" ht="63.75" customHeight="1" x14ac:dyDescent="0.2">
      <c r="A2" s="2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5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</row>
    <row r="3" spans="1:15" x14ac:dyDescent="0.2">
      <c r="A3" s="7">
        <v>1</v>
      </c>
      <c r="B3" s="8" t="s">
        <v>17</v>
      </c>
      <c r="C3" s="9">
        <v>16474860</v>
      </c>
      <c r="D3" s="9">
        <v>1517790</v>
      </c>
      <c r="E3" s="9">
        <v>1247861</v>
      </c>
      <c r="F3" s="9">
        <v>992328</v>
      </c>
      <c r="G3" s="9">
        <v>0</v>
      </c>
      <c r="H3" s="9">
        <v>4085</v>
      </c>
      <c r="I3" s="10">
        <f>SUM(C3:H3)</f>
        <v>20236924</v>
      </c>
      <c r="J3" s="11">
        <f t="shared" ref="J3:O18" si="0">C3/$I3</f>
        <v>0.81409902018706004</v>
      </c>
      <c r="K3" s="11">
        <f t="shared" si="0"/>
        <v>7.5001022882726642E-2</v>
      </c>
      <c r="L3" s="11">
        <f t="shared" si="0"/>
        <v>6.1662582712669181E-2</v>
      </c>
      <c r="M3" s="11">
        <f t="shared" si="0"/>
        <v>4.9035515476561556E-2</v>
      </c>
      <c r="N3" s="11">
        <f t="shared" si="0"/>
        <v>0</v>
      </c>
      <c r="O3" s="11">
        <f t="shared" si="0"/>
        <v>2.0185874098257225E-4</v>
      </c>
    </row>
    <row r="4" spans="1:15" s="18" customFormat="1" x14ac:dyDescent="0.2">
      <c r="A4" s="13">
        <v>2</v>
      </c>
      <c r="B4" s="14" t="s">
        <v>18</v>
      </c>
      <c r="C4" s="15">
        <v>9048781</v>
      </c>
      <c r="D4" s="15">
        <v>786095</v>
      </c>
      <c r="E4" s="15">
        <v>402316</v>
      </c>
      <c r="F4" s="15">
        <v>438546</v>
      </c>
      <c r="G4" s="15">
        <v>0</v>
      </c>
      <c r="H4" s="15">
        <v>0</v>
      </c>
      <c r="I4" s="16">
        <f t="shared" ref="I4:I67" si="1">SUM(C4:H4)</f>
        <v>10675738</v>
      </c>
      <c r="J4" s="17">
        <f t="shared" si="0"/>
        <v>0.84760238589594461</v>
      </c>
      <c r="K4" s="17">
        <f t="shared" si="0"/>
        <v>7.3633785317698874E-2</v>
      </c>
      <c r="L4" s="17">
        <f t="shared" si="0"/>
        <v>3.7685076198010856E-2</v>
      </c>
      <c r="M4" s="17">
        <f t="shared" si="0"/>
        <v>4.1078752588345646E-2</v>
      </c>
      <c r="N4" s="17">
        <f t="shared" si="0"/>
        <v>0</v>
      </c>
      <c r="O4" s="17">
        <f t="shared" si="0"/>
        <v>0</v>
      </c>
    </row>
    <row r="5" spans="1:15" s="18" customFormat="1" x14ac:dyDescent="0.2">
      <c r="A5" s="13">
        <v>3</v>
      </c>
      <c r="B5" s="14" t="s">
        <v>19</v>
      </c>
      <c r="C5" s="15">
        <v>47084838</v>
      </c>
      <c r="D5" s="15">
        <v>2329971</v>
      </c>
      <c r="E5" s="15">
        <v>1135548</v>
      </c>
      <c r="F5" s="15">
        <v>1801687</v>
      </c>
      <c r="G5" s="15">
        <v>0</v>
      </c>
      <c r="H5" s="15">
        <v>0</v>
      </c>
      <c r="I5" s="16">
        <f t="shared" si="1"/>
        <v>52352044</v>
      </c>
      <c r="J5" s="17">
        <f t="shared" si="0"/>
        <v>0.89938872300764416</v>
      </c>
      <c r="K5" s="17">
        <f t="shared" si="0"/>
        <v>4.4505826744797201E-2</v>
      </c>
      <c r="L5" s="17">
        <f t="shared" si="0"/>
        <v>2.1690614410394368E-2</v>
      </c>
      <c r="M5" s="17">
        <f t="shared" si="0"/>
        <v>3.4414835837164259E-2</v>
      </c>
      <c r="N5" s="17">
        <f t="shared" si="0"/>
        <v>0</v>
      </c>
      <c r="O5" s="17">
        <f t="shared" si="0"/>
        <v>0</v>
      </c>
    </row>
    <row r="6" spans="1:15" s="18" customFormat="1" x14ac:dyDescent="0.2">
      <c r="A6" s="13">
        <v>4</v>
      </c>
      <c r="B6" s="14" t="s">
        <v>20</v>
      </c>
      <c r="C6" s="15">
        <v>9212722</v>
      </c>
      <c r="D6" s="15">
        <v>737470</v>
      </c>
      <c r="E6" s="15">
        <v>268770</v>
      </c>
      <c r="F6" s="15">
        <v>410932</v>
      </c>
      <c r="G6" s="15">
        <v>0</v>
      </c>
      <c r="H6" s="15">
        <v>0</v>
      </c>
      <c r="I6" s="16">
        <f t="shared" si="1"/>
        <v>10629894</v>
      </c>
      <c r="J6" s="17">
        <f t="shared" si="0"/>
        <v>0.86668051440588212</v>
      </c>
      <c r="K6" s="17">
        <f t="shared" si="0"/>
        <v>6.9376985320831988E-2</v>
      </c>
      <c r="L6" s="17">
        <f t="shared" si="0"/>
        <v>2.5284353729209341E-2</v>
      </c>
      <c r="M6" s="17">
        <f t="shared" si="0"/>
        <v>3.8658146544076545E-2</v>
      </c>
      <c r="N6" s="17">
        <f t="shared" si="0"/>
        <v>0</v>
      </c>
      <c r="O6" s="17">
        <f t="shared" si="0"/>
        <v>0</v>
      </c>
    </row>
    <row r="7" spans="1:15" x14ac:dyDescent="0.2">
      <c r="A7" s="19">
        <v>5</v>
      </c>
      <c r="B7" s="20" t="s">
        <v>21</v>
      </c>
      <c r="C7" s="21">
        <v>11915136</v>
      </c>
      <c r="D7" s="21">
        <v>406402</v>
      </c>
      <c r="E7" s="21">
        <v>1062079</v>
      </c>
      <c r="F7" s="21">
        <v>810941</v>
      </c>
      <c r="G7" s="21">
        <v>0</v>
      </c>
      <c r="H7" s="21">
        <v>0</v>
      </c>
      <c r="I7" s="22">
        <f t="shared" si="1"/>
        <v>14194558</v>
      </c>
      <c r="J7" s="23">
        <f t="shared" si="0"/>
        <v>0.83941578173832532</v>
      </c>
      <c r="K7" s="23">
        <f t="shared" si="0"/>
        <v>2.8630831618709086E-2</v>
      </c>
      <c r="L7" s="23">
        <f t="shared" si="0"/>
        <v>7.4822970887857165E-2</v>
      </c>
      <c r="M7" s="23">
        <f t="shared" si="0"/>
        <v>5.7130415755108403E-2</v>
      </c>
      <c r="N7" s="23">
        <f t="shared" si="0"/>
        <v>0</v>
      </c>
      <c r="O7" s="23">
        <f t="shared" si="0"/>
        <v>0</v>
      </c>
    </row>
    <row r="8" spans="1:15" x14ac:dyDescent="0.2">
      <c r="A8" s="7">
        <v>6</v>
      </c>
      <c r="B8" s="8" t="s">
        <v>22</v>
      </c>
      <c r="C8" s="9">
        <v>11841657</v>
      </c>
      <c r="D8" s="9">
        <v>1106984</v>
      </c>
      <c r="E8" s="9">
        <v>388110</v>
      </c>
      <c r="F8" s="9">
        <v>954391</v>
      </c>
      <c r="G8" s="9">
        <v>0</v>
      </c>
      <c r="H8" s="9">
        <v>0</v>
      </c>
      <c r="I8" s="10">
        <f t="shared" si="1"/>
        <v>14291142</v>
      </c>
      <c r="J8" s="11">
        <f t="shared" si="0"/>
        <v>0.82860117127098731</v>
      </c>
      <c r="K8" s="11">
        <f t="shared" si="0"/>
        <v>7.7459450056545517E-2</v>
      </c>
      <c r="L8" s="11">
        <f t="shared" si="0"/>
        <v>2.7157381824349656E-2</v>
      </c>
      <c r="M8" s="11">
        <f t="shared" si="0"/>
        <v>6.6781996848117531E-2</v>
      </c>
      <c r="N8" s="11">
        <f t="shared" si="0"/>
        <v>0</v>
      </c>
      <c r="O8" s="11">
        <f t="shared" si="0"/>
        <v>0</v>
      </c>
    </row>
    <row r="9" spans="1:15" s="18" customFormat="1" x14ac:dyDescent="0.2">
      <c r="A9" s="13">
        <v>7</v>
      </c>
      <c r="B9" s="14" t="s">
        <v>23</v>
      </c>
      <c r="C9" s="15">
        <v>16659267</v>
      </c>
      <c r="D9" s="15">
        <v>187976</v>
      </c>
      <c r="E9" s="15">
        <v>326553</v>
      </c>
      <c r="F9" s="15">
        <v>1213640</v>
      </c>
      <c r="G9" s="15">
        <v>0</v>
      </c>
      <c r="H9" s="15">
        <v>0</v>
      </c>
      <c r="I9" s="16">
        <f t="shared" si="1"/>
        <v>18387436</v>
      </c>
      <c r="J9" s="17">
        <f t="shared" si="0"/>
        <v>0.90601359537022996</v>
      </c>
      <c r="K9" s="17">
        <f t="shared" si="0"/>
        <v>1.0223067533722483E-2</v>
      </c>
      <c r="L9" s="17">
        <f t="shared" si="0"/>
        <v>1.7759572351468689E-2</v>
      </c>
      <c r="M9" s="17">
        <f t="shared" si="0"/>
        <v>6.6003764744578849E-2</v>
      </c>
      <c r="N9" s="17">
        <f t="shared" si="0"/>
        <v>0</v>
      </c>
      <c r="O9" s="17">
        <f t="shared" si="0"/>
        <v>0</v>
      </c>
    </row>
    <row r="10" spans="1:15" s="18" customFormat="1" x14ac:dyDescent="0.2">
      <c r="A10" s="13">
        <v>8</v>
      </c>
      <c r="B10" s="14" t="s">
        <v>24</v>
      </c>
      <c r="C10" s="15">
        <v>49643642</v>
      </c>
      <c r="D10" s="15">
        <v>1972866</v>
      </c>
      <c r="E10" s="15">
        <v>1108791</v>
      </c>
      <c r="F10" s="15">
        <v>1951780</v>
      </c>
      <c r="G10" s="15">
        <v>0</v>
      </c>
      <c r="H10" s="15">
        <v>0</v>
      </c>
      <c r="I10" s="16">
        <f t="shared" si="1"/>
        <v>54677079</v>
      </c>
      <c r="J10" s="17">
        <f t="shared" si="0"/>
        <v>0.90794246708021842</v>
      </c>
      <c r="K10" s="17">
        <f t="shared" si="0"/>
        <v>3.6082139647584319E-2</v>
      </c>
      <c r="L10" s="17">
        <f t="shared" si="0"/>
        <v>2.0278899682991479E-2</v>
      </c>
      <c r="M10" s="17">
        <f t="shared" si="0"/>
        <v>3.5696493589205819E-2</v>
      </c>
      <c r="N10" s="17">
        <f t="shared" si="0"/>
        <v>0</v>
      </c>
      <c r="O10" s="17">
        <f t="shared" si="0"/>
        <v>0</v>
      </c>
    </row>
    <row r="11" spans="1:15" s="18" customFormat="1" x14ac:dyDescent="0.2">
      <c r="A11" s="13">
        <v>9</v>
      </c>
      <c r="B11" s="14" t="s">
        <v>25</v>
      </c>
      <c r="C11" s="15">
        <v>102555316</v>
      </c>
      <c r="D11" s="15">
        <v>4477872</v>
      </c>
      <c r="E11" s="15">
        <v>4677101</v>
      </c>
      <c r="F11" s="15">
        <v>4064191</v>
      </c>
      <c r="G11" s="15">
        <v>0</v>
      </c>
      <c r="H11" s="15">
        <v>162961</v>
      </c>
      <c r="I11" s="16">
        <f t="shared" si="1"/>
        <v>115937441</v>
      </c>
      <c r="J11" s="17">
        <f t="shared" si="0"/>
        <v>0.88457460433338353</v>
      </c>
      <c r="K11" s="17">
        <f t="shared" si="0"/>
        <v>3.8623174372116771E-2</v>
      </c>
      <c r="L11" s="17">
        <f t="shared" si="0"/>
        <v>4.0341592497284806E-2</v>
      </c>
      <c r="M11" s="17">
        <f t="shared" si="0"/>
        <v>3.5055034550917852E-2</v>
      </c>
      <c r="N11" s="17">
        <f t="shared" si="0"/>
        <v>0</v>
      </c>
      <c r="O11" s="17">
        <f t="shared" si="0"/>
        <v>1.405594246297018E-3</v>
      </c>
    </row>
    <row r="12" spans="1:15" x14ac:dyDescent="0.2">
      <c r="A12" s="19">
        <v>10</v>
      </c>
      <c r="B12" s="20" t="s">
        <v>26</v>
      </c>
      <c r="C12" s="21">
        <v>53701181</v>
      </c>
      <c r="D12" s="21">
        <v>9654227</v>
      </c>
      <c r="E12" s="21">
        <v>2244407</v>
      </c>
      <c r="F12" s="21">
        <v>2163068</v>
      </c>
      <c r="G12" s="21">
        <v>0</v>
      </c>
      <c r="H12" s="21">
        <v>214</v>
      </c>
      <c r="I12" s="22">
        <f t="shared" si="1"/>
        <v>67763097</v>
      </c>
      <c r="J12" s="23">
        <f t="shared" si="0"/>
        <v>0.79248415992557131</v>
      </c>
      <c r="K12" s="23">
        <f t="shared" si="0"/>
        <v>0.14247027404901522</v>
      </c>
      <c r="L12" s="23">
        <f t="shared" si="0"/>
        <v>3.3121375783636338E-2</v>
      </c>
      <c r="M12" s="23">
        <f t="shared" si="0"/>
        <v>3.192103218068678E-2</v>
      </c>
      <c r="N12" s="23">
        <f t="shared" si="0"/>
        <v>0</v>
      </c>
      <c r="O12" s="23">
        <f t="shared" si="0"/>
        <v>3.1580610903896555E-6</v>
      </c>
    </row>
    <row r="13" spans="1:15" x14ac:dyDescent="0.2">
      <c r="A13" s="7">
        <v>11</v>
      </c>
      <c r="B13" s="8" t="s">
        <v>27</v>
      </c>
      <c r="C13" s="9">
        <v>3120604</v>
      </c>
      <c r="D13" s="9">
        <v>652543</v>
      </c>
      <c r="E13" s="9">
        <v>118263</v>
      </c>
      <c r="F13" s="9">
        <v>661260</v>
      </c>
      <c r="G13" s="9">
        <v>0</v>
      </c>
      <c r="H13" s="9">
        <v>16059</v>
      </c>
      <c r="I13" s="10">
        <f t="shared" si="1"/>
        <v>4568729</v>
      </c>
      <c r="J13" s="11">
        <f t="shared" si="0"/>
        <v>0.68303547879508719</v>
      </c>
      <c r="K13" s="11">
        <f t="shared" si="0"/>
        <v>0.14282812572161754</v>
      </c>
      <c r="L13" s="11">
        <f t="shared" si="0"/>
        <v>2.5885317338804732E-2</v>
      </c>
      <c r="M13" s="11">
        <f t="shared" si="0"/>
        <v>0.14473609618780189</v>
      </c>
      <c r="N13" s="11">
        <f t="shared" si="0"/>
        <v>0</v>
      </c>
      <c r="O13" s="11">
        <f t="shared" si="0"/>
        <v>3.5149819566886106E-3</v>
      </c>
    </row>
    <row r="14" spans="1:15" s="18" customFormat="1" x14ac:dyDescent="0.2">
      <c r="A14" s="13">
        <v>12</v>
      </c>
      <c r="B14" s="14" t="s">
        <v>28</v>
      </c>
      <c r="C14" s="15">
        <v>5279562</v>
      </c>
      <c r="D14" s="15">
        <v>88278</v>
      </c>
      <c r="E14" s="15">
        <v>88657</v>
      </c>
      <c r="F14" s="15">
        <v>266990</v>
      </c>
      <c r="G14" s="15">
        <v>0</v>
      </c>
      <c r="H14" s="15">
        <v>0</v>
      </c>
      <c r="I14" s="16">
        <f t="shared" si="1"/>
        <v>5723487</v>
      </c>
      <c r="J14" s="17">
        <f t="shared" si="0"/>
        <v>0.92243801724368379</v>
      </c>
      <c r="K14" s="17">
        <f t="shared" si="0"/>
        <v>1.5423814188797843E-2</v>
      </c>
      <c r="L14" s="17">
        <f t="shared" si="0"/>
        <v>1.5490032562317343E-2</v>
      </c>
      <c r="M14" s="17">
        <f t="shared" si="0"/>
        <v>4.6648136005201027E-2</v>
      </c>
      <c r="N14" s="17">
        <f t="shared" si="0"/>
        <v>0</v>
      </c>
      <c r="O14" s="17">
        <f t="shared" si="0"/>
        <v>0</v>
      </c>
    </row>
    <row r="15" spans="1:15" s="18" customFormat="1" x14ac:dyDescent="0.2">
      <c r="A15" s="13">
        <v>13</v>
      </c>
      <c r="B15" s="14" t="s">
        <v>29</v>
      </c>
      <c r="C15" s="15">
        <v>3937412</v>
      </c>
      <c r="D15" s="15">
        <v>233035</v>
      </c>
      <c r="E15" s="15">
        <v>213649</v>
      </c>
      <c r="F15" s="15">
        <v>309038</v>
      </c>
      <c r="G15" s="15">
        <v>0</v>
      </c>
      <c r="H15" s="15">
        <v>0</v>
      </c>
      <c r="I15" s="16">
        <f t="shared" si="1"/>
        <v>4693134</v>
      </c>
      <c r="J15" s="17">
        <f t="shared" si="0"/>
        <v>0.83897284842069286</v>
      </c>
      <c r="K15" s="17">
        <f t="shared" si="0"/>
        <v>4.9654452653599919E-2</v>
      </c>
      <c r="L15" s="17">
        <f t="shared" si="0"/>
        <v>4.5523737442826055E-2</v>
      </c>
      <c r="M15" s="17">
        <f t="shared" si="0"/>
        <v>6.5848961482881163E-2</v>
      </c>
      <c r="N15" s="17">
        <f t="shared" si="0"/>
        <v>0</v>
      </c>
      <c r="O15" s="17">
        <f t="shared" si="0"/>
        <v>0</v>
      </c>
    </row>
    <row r="16" spans="1:15" s="18" customFormat="1" x14ac:dyDescent="0.2">
      <c r="A16" s="13">
        <v>14</v>
      </c>
      <c r="B16" s="14" t="s">
        <v>30</v>
      </c>
      <c r="C16" s="15">
        <v>4910790</v>
      </c>
      <c r="D16" s="15">
        <v>120956</v>
      </c>
      <c r="E16" s="15">
        <v>357426</v>
      </c>
      <c r="F16" s="15">
        <v>520969</v>
      </c>
      <c r="G16" s="15">
        <v>0</v>
      </c>
      <c r="H16" s="15">
        <v>0</v>
      </c>
      <c r="I16" s="16">
        <f t="shared" si="1"/>
        <v>5910141</v>
      </c>
      <c r="J16" s="17">
        <f t="shared" si="0"/>
        <v>0.83090911029026215</v>
      </c>
      <c r="K16" s="17">
        <f t="shared" si="0"/>
        <v>2.0465839985881893E-2</v>
      </c>
      <c r="L16" s="17">
        <f t="shared" si="0"/>
        <v>6.0476729742995977E-2</v>
      </c>
      <c r="M16" s="17">
        <f t="shared" si="0"/>
        <v>8.8148319980860021E-2</v>
      </c>
      <c r="N16" s="17">
        <f t="shared" si="0"/>
        <v>0</v>
      </c>
      <c r="O16" s="17">
        <f t="shared" si="0"/>
        <v>0</v>
      </c>
    </row>
    <row r="17" spans="1:15" x14ac:dyDescent="0.2">
      <c r="A17" s="19">
        <v>15</v>
      </c>
      <c r="B17" s="20" t="s">
        <v>31</v>
      </c>
      <c r="C17" s="21">
        <v>8044413</v>
      </c>
      <c r="D17" s="21">
        <v>376782</v>
      </c>
      <c r="E17" s="21">
        <v>504859</v>
      </c>
      <c r="F17" s="21">
        <v>609114</v>
      </c>
      <c r="G17" s="21">
        <v>0</v>
      </c>
      <c r="H17" s="21">
        <v>0</v>
      </c>
      <c r="I17" s="22">
        <f t="shared" si="1"/>
        <v>9535168</v>
      </c>
      <c r="J17" s="23">
        <f t="shared" si="0"/>
        <v>0.84365718569405379</v>
      </c>
      <c r="K17" s="23">
        <f t="shared" si="0"/>
        <v>3.951498285085276E-2</v>
      </c>
      <c r="L17" s="23">
        <f t="shared" si="0"/>
        <v>5.2947048232396113E-2</v>
      </c>
      <c r="M17" s="23">
        <f t="shared" si="0"/>
        <v>6.3880783222697288E-2</v>
      </c>
      <c r="N17" s="23">
        <f t="shared" si="0"/>
        <v>0</v>
      </c>
      <c r="O17" s="23">
        <f t="shared" si="0"/>
        <v>0</v>
      </c>
    </row>
    <row r="18" spans="1:15" x14ac:dyDescent="0.2">
      <c r="A18" s="7">
        <v>16</v>
      </c>
      <c r="B18" s="8" t="s">
        <v>32</v>
      </c>
      <c r="C18" s="9">
        <v>27059349</v>
      </c>
      <c r="D18" s="9">
        <v>992416</v>
      </c>
      <c r="E18" s="9">
        <v>595589</v>
      </c>
      <c r="F18" s="9">
        <v>1383217</v>
      </c>
      <c r="G18" s="9">
        <v>0</v>
      </c>
      <c r="H18" s="9">
        <v>647</v>
      </c>
      <c r="I18" s="10">
        <f t="shared" si="1"/>
        <v>30031218</v>
      </c>
      <c r="J18" s="11">
        <f t="shared" si="0"/>
        <v>0.90104067707143942</v>
      </c>
      <c r="K18" s="11">
        <f t="shared" si="0"/>
        <v>3.3046145514311141E-2</v>
      </c>
      <c r="L18" s="11">
        <f t="shared" si="0"/>
        <v>1.9832329144958423E-2</v>
      </c>
      <c r="M18" s="11">
        <f t="shared" si="0"/>
        <v>4.6059304021568492E-2</v>
      </c>
      <c r="N18" s="11">
        <f t="shared" si="0"/>
        <v>0</v>
      </c>
      <c r="O18" s="11">
        <f t="shared" si="0"/>
        <v>2.1544247722486647E-5</v>
      </c>
    </row>
    <row r="19" spans="1:15" s="18" customFormat="1" ht="13.5" customHeight="1" x14ac:dyDescent="0.2">
      <c r="A19" s="13">
        <v>17</v>
      </c>
      <c r="B19" s="14" t="s">
        <v>33</v>
      </c>
      <c r="C19" s="15">
        <v>102319295</v>
      </c>
      <c r="D19" s="15">
        <v>5875806</v>
      </c>
      <c r="E19" s="15">
        <v>5248982</v>
      </c>
      <c r="F19" s="15">
        <v>14674666</v>
      </c>
      <c r="G19" s="15">
        <v>0</v>
      </c>
      <c r="H19" s="15">
        <v>354751</v>
      </c>
      <c r="I19" s="16">
        <f t="shared" si="1"/>
        <v>128473500</v>
      </c>
      <c r="J19" s="17">
        <f t="shared" ref="J19:O61" si="2">C19/$I19</f>
        <v>0.79642334800561987</v>
      </c>
      <c r="K19" s="17">
        <f t="shared" si="2"/>
        <v>4.5735548576165512E-2</v>
      </c>
      <c r="L19" s="17">
        <f t="shared" si="2"/>
        <v>4.0856534616088146E-2</v>
      </c>
      <c r="M19" s="17">
        <f t="shared" si="2"/>
        <v>0.11422329118456336</v>
      </c>
      <c r="N19" s="17">
        <f t="shared" si="2"/>
        <v>0</v>
      </c>
      <c r="O19" s="17">
        <f t="shared" si="2"/>
        <v>2.761277617563155E-3</v>
      </c>
    </row>
    <row r="20" spans="1:15" s="18" customFormat="1" x14ac:dyDescent="0.2">
      <c r="A20" s="13">
        <v>18</v>
      </c>
      <c r="B20" s="14" t="s">
        <v>34</v>
      </c>
      <c r="C20" s="15">
        <v>2708261</v>
      </c>
      <c r="D20" s="15">
        <v>118379</v>
      </c>
      <c r="E20" s="15">
        <v>286000</v>
      </c>
      <c r="F20" s="15">
        <v>148994</v>
      </c>
      <c r="G20" s="15">
        <v>0</v>
      </c>
      <c r="H20" s="15">
        <v>0</v>
      </c>
      <c r="I20" s="16">
        <f t="shared" si="1"/>
        <v>3261634</v>
      </c>
      <c r="J20" s="17">
        <f t="shared" si="2"/>
        <v>0.83033871979504748</v>
      </c>
      <c r="K20" s="17">
        <f t="shared" si="2"/>
        <v>3.6294384961648059E-2</v>
      </c>
      <c r="L20" s="17">
        <f t="shared" si="2"/>
        <v>8.7686110704021353E-2</v>
      </c>
      <c r="M20" s="17">
        <f t="shared" si="2"/>
        <v>4.5680784539283072E-2</v>
      </c>
      <c r="N20" s="17">
        <f t="shared" si="2"/>
        <v>0</v>
      </c>
      <c r="O20" s="17">
        <f t="shared" si="2"/>
        <v>0</v>
      </c>
    </row>
    <row r="21" spans="1:15" s="18" customFormat="1" x14ac:dyDescent="0.2">
      <c r="A21" s="13">
        <v>19</v>
      </c>
      <c r="B21" s="14" t="s">
        <v>35</v>
      </c>
      <c r="C21" s="15">
        <v>4401890</v>
      </c>
      <c r="D21" s="15">
        <v>241561</v>
      </c>
      <c r="E21" s="15">
        <v>428025</v>
      </c>
      <c r="F21" s="15">
        <v>147346</v>
      </c>
      <c r="G21" s="15">
        <v>0</v>
      </c>
      <c r="H21" s="15">
        <v>0</v>
      </c>
      <c r="I21" s="16">
        <f t="shared" si="1"/>
        <v>5218822</v>
      </c>
      <c r="J21" s="17">
        <f t="shared" si="2"/>
        <v>0.84346429136690237</v>
      </c>
      <c r="K21" s="17">
        <f t="shared" si="2"/>
        <v>4.6286499137161603E-2</v>
      </c>
      <c r="L21" s="17">
        <f t="shared" si="2"/>
        <v>8.201563494597057E-2</v>
      </c>
      <c r="M21" s="17">
        <f t="shared" si="2"/>
        <v>2.8233574549965491E-2</v>
      </c>
      <c r="N21" s="17">
        <f t="shared" si="2"/>
        <v>0</v>
      </c>
      <c r="O21" s="17">
        <f t="shared" si="2"/>
        <v>0</v>
      </c>
    </row>
    <row r="22" spans="1:15" x14ac:dyDescent="0.2">
      <c r="A22" s="19">
        <v>20</v>
      </c>
      <c r="B22" s="20" t="s">
        <v>36</v>
      </c>
      <c r="C22" s="21">
        <v>12316722</v>
      </c>
      <c r="D22" s="21">
        <v>860603</v>
      </c>
      <c r="E22" s="21">
        <v>780549</v>
      </c>
      <c r="F22" s="21">
        <v>612012</v>
      </c>
      <c r="G22" s="21">
        <v>0</v>
      </c>
      <c r="H22" s="21">
        <v>647</v>
      </c>
      <c r="I22" s="22">
        <f t="shared" si="1"/>
        <v>14570533</v>
      </c>
      <c r="J22" s="23">
        <f t="shared" si="2"/>
        <v>0.84531718915155674</v>
      </c>
      <c r="K22" s="23">
        <f t="shared" si="2"/>
        <v>5.906462035397058E-2</v>
      </c>
      <c r="L22" s="23">
        <f t="shared" si="2"/>
        <v>5.3570380712908719E-2</v>
      </c>
      <c r="M22" s="23">
        <f t="shared" si="2"/>
        <v>4.2003405091632542E-2</v>
      </c>
      <c r="N22" s="23">
        <f t="shared" si="2"/>
        <v>0</v>
      </c>
      <c r="O22" s="23">
        <f t="shared" si="2"/>
        <v>4.4404689931384115E-5</v>
      </c>
    </row>
    <row r="23" spans="1:15" x14ac:dyDescent="0.2">
      <c r="A23" s="7">
        <v>21</v>
      </c>
      <c r="B23" s="8" t="s">
        <v>37</v>
      </c>
      <c r="C23" s="9">
        <v>6827354</v>
      </c>
      <c r="D23" s="9">
        <v>501777</v>
      </c>
      <c r="E23" s="9">
        <v>489257</v>
      </c>
      <c r="F23" s="9">
        <v>192328</v>
      </c>
      <c r="G23" s="9">
        <v>0</v>
      </c>
      <c r="H23" s="9">
        <v>0</v>
      </c>
      <c r="I23" s="10">
        <f t="shared" si="1"/>
        <v>8010716</v>
      </c>
      <c r="J23" s="11">
        <f t="shared" si="2"/>
        <v>0.85227762412248798</v>
      </c>
      <c r="K23" s="11">
        <f t="shared" si="2"/>
        <v>6.263822110283275E-2</v>
      </c>
      <c r="L23" s="11">
        <f t="shared" si="2"/>
        <v>6.1075314616071769E-2</v>
      </c>
      <c r="M23" s="11">
        <f t="shared" si="2"/>
        <v>2.4008840158607544E-2</v>
      </c>
      <c r="N23" s="11">
        <f t="shared" si="2"/>
        <v>0</v>
      </c>
      <c r="O23" s="11">
        <f t="shared" si="2"/>
        <v>0</v>
      </c>
    </row>
    <row r="24" spans="1:15" s="18" customFormat="1" x14ac:dyDescent="0.2">
      <c r="A24" s="13">
        <v>22</v>
      </c>
      <c r="B24" s="14" t="s">
        <v>38</v>
      </c>
      <c r="C24" s="15">
        <v>6198431</v>
      </c>
      <c r="D24" s="15">
        <v>369562</v>
      </c>
      <c r="E24" s="15">
        <v>208246</v>
      </c>
      <c r="F24" s="15">
        <v>526452</v>
      </c>
      <c r="G24" s="15">
        <v>0</v>
      </c>
      <c r="H24" s="15">
        <v>0</v>
      </c>
      <c r="I24" s="16">
        <f t="shared" si="1"/>
        <v>7302691</v>
      </c>
      <c r="J24" s="17">
        <f t="shared" si="2"/>
        <v>0.84878724842664166</v>
      </c>
      <c r="K24" s="17">
        <f t="shared" si="2"/>
        <v>5.0606276508207725E-2</v>
      </c>
      <c r="L24" s="17">
        <f t="shared" si="2"/>
        <v>2.8516337333730813E-2</v>
      </c>
      <c r="M24" s="17">
        <f t="shared" si="2"/>
        <v>7.2090137731419826E-2</v>
      </c>
      <c r="N24" s="17">
        <f t="shared" si="2"/>
        <v>0</v>
      </c>
      <c r="O24" s="17">
        <f t="shared" si="2"/>
        <v>0</v>
      </c>
    </row>
    <row r="25" spans="1:15" s="18" customFormat="1" x14ac:dyDescent="0.2">
      <c r="A25" s="13">
        <v>23</v>
      </c>
      <c r="B25" s="14" t="s">
        <v>39</v>
      </c>
      <c r="C25" s="15">
        <v>22528747</v>
      </c>
      <c r="D25" s="15">
        <v>1639655</v>
      </c>
      <c r="E25" s="15">
        <v>1296843</v>
      </c>
      <c r="F25" s="15">
        <v>897280</v>
      </c>
      <c r="G25" s="15">
        <v>0</v>
      </c>
      <c r="H25" s="15">
        <v>0</v>
      </c>
      <c r="I25" s="16">
        <f t="shared" si="1"/>
        <v>26362525</v>
      </c>
      <c r="J25" s="17">
        <f t="shared" si="2"/>
        <v>0.85457470405433467</v>
      </c>
      <c r="K25" s="17">
        <f t="shared" si="2"/>
        <v>6.2196432246152449E-2</v>
      </c>
      <c r="L25" s="17">
        <f t="shared" si="2"/>
        <v>4.919267027722117E-2</v>
      </c>
      <c r="M25" s="17">
        <f t="shared" si="2"/>
        <v>3.403619342229168E-2</v>
      </c>
      <c r="N25" s="17">
        <f t="shared" si="2"/>
        <v>0</v>
      </c>
      <c r="O25" s="17">
        <f t="shared" si="2"/>
        <v>0</v>
      </c>
    </row>
    <row r="26" spans="1:15" s="18" customFormat="1" x14ac:dyDescent="0.2">
      <c r="A26" s="13">
        <v>24</v>
      </c>
      <c r="B26" s="14" t="s">
        <v>40</v>
      </c>
      <c r="C26" s="15">
        <v>9316583</v>
      </c>
      <c r="D26" s="15">
        <v>482607</v>
      </c>
      <c r="E26" s="15">
        <v>445141</v>
      </c>
      <c r="F26" s="15">
        <v>3975218</v>
      </c>
      <c r="G26" s="15">
        <v>0</v>
      </c>
      <c r="H26" s="15">
        <v>0</v>
      </c>
      <c r="I26" s="16">
        <f t="shared" si="1"/>
        <v>14219549</v>
      </c>
      <c r="J26" s="17">
        <f t="shared" si="2"/>
        <v>0.65519539332787557</v>
      </c>
      <c r="K26" s="17">
        <f t="shared" si="2"/>
        <v>3.3939684022327291E-2</v>
      </c>
      <c r="L26" s="17">
        <f t="shared" si="2"/>
        <v>3.130486065345673E-2</v>
      </c>
      <c r="M26" s="17">
        <f t="shared" si="2"/>
        <v>0.27956006199634037</v>
      </c>
      <c r="N26" s="17">
        <f t="shared" si="2"/>
        <v>0</v>
      </c>
      <c r="O26" s="17">
        <f t="shared" si="2"/>
        <v>0</v>
      </c>
    </row>
    <row r="27" spans="1:15" x14ac:dyDescent="0.2">
      <c r="A27" s="19">
        <v>25</v>
      </c>
      <c r="B27" s="20" t="s">
        <v>41</v>
      </c>
      <c r="C27" s="21">
        <v>4472527</v>
      </c>
      <c r="D27" s="21">
        <v>553795</v>
      </c>
      <c r="E27" s="21">
        <v>207538</v>
      </c>
      <c r="F27" s="21">
        <v>147909</v>
      </c>
      <c r="G27" s="21">
        <v>0</v>
      </c>
      <c r="H27" s="21">
        <v>0</v>
      </c>
      <c r="I27" s="22">
        <f t="shared" si="1"/>
        <v>5381769</v>
      </c>
      <c r="J27" s="23">
        <f t="shared" si="2"/>
        <v>0.83105146281826658</v>
      </c>
      <c r="K27" s="23">
        <f t="shared" si="2"/>
        <v>0.10290203834464096</v>
      </c>
      <c r="L27" s="23">
        <f t="shared" si="2"/>
        <v>3.8563156463980522E-2</v>
      </c>
      <c r="M27" s="23">
        <f t="shared" si="2"/>
        <v>2.7483342373111889E-2</v>
      </c>
      <c r="N27" s="23">
        <f t="shared" si="2"/>
        <v>0</v>
      </c>
      <c r="O27" s="23">
        <f t="shared" si="2"/>
        <v>0</v>
      </c>
    </row>
    <row r="28" spans="1:15" x14ac:dyDescent="0.2">
      <c r="A28" s="7">
        <v>26</v>
      </c>
      <c r="B28" s="8" t="s">
        <v>42</v>
      </c>
      <c r="C28" s="9">
        <v>104469330</v>
      </c>
      <c r="D28" s="9">
        <v>7882030</v>
      </c>
      <c r="E28" s="9">
        <v>5427878</v>
      </c>
      <c r="F28" s="9">
        <v>4704030</v>
      </c>
      <c r="G28" s="9">
        <v>0</v>
      </c>
      <c r="H28" s="9">
        <v>167371</v>
      </c>
      <c r="I28" s="10">
        <f t="shared" si="1"/>
        <v>122650639</v>
      </c>
      <c r="J28" s="11">
        <f t="shared" si="2"/>
        <v>0.85176343842774438</v>
      </c>
      <c r="K28" s="11">
        <f t="shared" si="2"/>
        <v>6.4264076112966681E-2</v>
      </c>
      <c r="L28" s="11">
        <f t="shared" si="2"/>
        <v>4.4254787779784824E-2</v>
      </c>
      <c r="M28" s="11">
        <f t="shared" si="2"/>
        <v>3.8353081878358578E-2</v>
      </c>
      <c r="N28" s="11">
        <f t="shared" si="2"/>
        <v>0</v>
      </c>
      <c r="O28" s="11">
        <f t="shared" si="2"/>
        <v>1.3646158011455611E-3</v>
      </c>
    </row>
    <row r="29" spans="1:15" s="18" customFormat="1" x14ac:dyDescent="0.2">
      <c r="A29" s="13">
        <v>27</v>
      </c>
      <c r="B29" s="14" t="s">
        <v>43</v>
      </c>
      <c r="C29" s="15">
        <v>11685094</v>
      </c>
      <c r="D29" s="15">
        <v>2064888</v>
      </c>
      <c r="E29" s="15">
        <v>444998</v>
      </c>
      <c r="F29" s="15">
        <v>741564</v>
      </c>
      <c r="G29" s="15">
        <v>0</v>
      </c>
      <c r="H29" s="15">
        <v>0</v>
      </c>
      <c r="I29" s="16">
        <f t="shared" si="1"/>
        <v>14936544</v>
      </c>
      <c r="J29" s="17">
        <f t="shared" si="2"/>
        <v>0.78231577532259133</v>
      </c>
      <c r="K29" s="17">
        <f t="shared" si="2"/>
        <v>0.13824402753408016</v>
      </c>
      <c r="L29" s="17">
        <f t="shared" si="2"/>
        <v>2.979256781220609E-2</v>
      </c>
      <c r="M29" s="17">
        <f t="shared" si="2"/>
        <v>4.9647629331122378E-2</v>
      </c>
      <c r="N29" s="17">
        <f t="shared" si="2"/>
        <v>0</v>
      </c>
      <c r="O29" s="17">
        <f t="shared" si="2"/>
        <v>0</v>
      </c>
    </row>
    <row r="30" spans="1:15" s="18" customFormat="1" x14ac:dyDescent="0.2">
      <c r="A30" s="13">
        <v>28</v>
      </c>
      <c r="B30" s="14" t="s">
        <v>44</v>
      </c>
      <c r="C30" s="15">
        <v>57085566</v>
      </c>
      <c r="D30" s="15">
        <v>7871804</v>
      </c>
      <c r="E30" s="15">
        <v>2324174</v>
      </c>
      <c r="F30" s="15">
        <v>5785285</v>
      </c>
      <c r="G30" s="15">
        <v>0</v>
      </c>
      <c r="H30" s="15">
        <v>32263</v>
      </c>
      <c r="I30" s="16">
        <f t="shared" si="1"/>
        <v>73099092</v>
      </c>
      <c r="J30" s="17">
        <f t="shared" si="2"/>
        <v>0.78093399573280609</v>
      </c>
      <c r="K30" s="17">
        <f t="shared" si="2"/>
        <v>0.10768675485052537</v>
      </c>
      <c r="L30" s="17">
        <f t="shared" si="2"/>
        <v>3.1794840898981346E-2</v>
      </c>
      <c r="M30" s="17">
        <f t="shared" si="2"/>
        <v>7.9143048726241366E-2</v>
      </c>
      <c r="N30" s="17">
        <f t="shared" si="2"/>
        <v>0</v>
      </c>
      <c r="O30" s="17">
        <f t="shared" si="2"/>
        <v>4.4135979144583628E-4</v>
      </c>
    </row>
    <row r="31" spans="1:15" s="18" customFormat="1" x14ac:dyDescent="0.2">
      <c r="A31" s="13">
        <v>29</v>
      </c>
      <c r="B31" s="14" t="s">
        <v>45</v>
      </c>
      <c r="C31" s="15">
        <v>25527745</v>
      </c>
      <c r="D31" s="15">
        <v>2057166</v>
      </c>
      <c r="E31" s="15">
        <v>1528866</v>
      </c>
      <c r="F31" s="15">
        <v>1787818</v>
      </c>
      <c r="G31" s="15">
        <v>0</v>
      </c>
      <c r="H31" s="15">
        <v>35493</v>
      </c>
      <c r="I31" s="16">
        <f t="shared" si="1"/>
        <v>30937088</v>
      </c>
      <c r="J31" s="17">
        <f t="shared" si="2"/>
        <v>0.82515022099041768</v>
      </c>
      <c r="K31" s="17">
        <f t="shared" si="2"/>
        <v>6.6495140072653253E-2</v>
      </c>
      <c r="L31" s="17">
        <f t="shared" si="2"/>
        <v>4.9418549024394277E-2</v>
      </c>
      <c r="M31" s="17">
        <f t="shared" si="2"/>
        <v>5.7788826149377734E-2</v>
      </c>
      <c r="N31" s="17">
        <f t="shared" si="2"/>
        <v>0</v>
      </c>
      <c r="O31" s="17">
        <f t="shared" si="2"/>
        <v>1.1472637631570236E-3</v>
      </c>
    </row>
    <row r="32" spans="1:15" x14ac:dyDescent="0.2">
      <c r="A32" s="19">
        <v>30</v>
      </c>
      <c r="B32" s="20" t="s">
        <v>46</v>
      </c>
      <c r="C32" s="21">
        <v>6015400</v>
      </c>
      <c r="D32" s="21">
        <v>353589</v>
      </c>
      <c r="E32" s="21">
        <v>120358</v>
      </c>
      <c r="F32" s="21">
        <v>227592</v>
      </c>
      <c r="G32" s="21">
        <v>0</v>
      </c>
      <c r="H32" s="21">
        <v>13622</v>
      </c>
      <c r="I32" s="22">
        <f t="shared" si="1"/>
        <v>6730561</v>
      </c>
      <c r="J32" s="23">
        <f t="shared" si="2"/>
        <v>0.89374422132122422</v>
      </c>
      <c r="K32" s="23">
        <f t="shared" si="2"/>
        <v>5.2534848135244595E-2</v>
      </c>
      <c r="L32" s="23">
        <f t="shared" si="2"/>
        <v>1.7882313227678942E-2</v>
      </c>
      <c r="M32" s="23">
        <f t="shared" si="2"/>
        <v>3.3814714702087981E-2</v>
      </c>
      <c r="N32" s="23">
        <f t="shared" si="2"/>
        <v>0</v>
      </c>
      <c r="O32" s="23">
        <f t="shared" si="2"/>
        <v>2.0239026137642909E-3</v>
      </c>
    </row>
    <row r="33" spans="1:15" x14ac:dyDescent="0.2">
      <c r="A33" s="7">
        <v>31</v>
      </c>
      <c r="B33" s="8" t="s">
        <v>47</v>
      </c>
      <c r="C33" s="9">
        <v>12554456</v>
      </c>
      <c r="D33" s="9">
        <v>458720</v>
      </c>
      <c r="E33" s="9">
        <v>562497</v>
      </c>
      <c r="F33" s="9">
        <v>3042363</v>
      </c>
      <c r="G33" s="9">
        <v>0</v>
      </c>
      <c r="H33" s="9">
        <v>0</v>
      </c>
      <c r="I33" s="10">
        <f t="shared" si="1"/>
        <v>16618036</v>
      </c>
      <c r="J33" s="11">
        <f t="shared" si="2"/>
        <v>0.75547170556135512</v>
      </c>
      <c r="K33" s="11">
        <f t="shared" si="2"/>
        <v>2.7603743306369055E-2</v>
      </c>
      <c r="L33" s="11">
        <f t="shared" si="2"/>
        <v>3.3848584754540188E-2</v>
      </c>
      <c r="M33" s="11">
        <f t="shared" si="2"/>
        <v>0.1830759663777356</v>
      </c>
      <c r="N33" s="11">
        <f t="shared" si="2"/>
        <v>0</v>
      </c>
      <c r="O33" s="11">
        <f t="shared" si="2"/>
        <v>0</v>
      </c>
    </row>
    <row r="34" spans="1:15" s="18" customFormat="1" x14ac:dyDescent="0.2">
      <c r="A34" s="13">
        <v>32</v>
      </c>
      <c r="B34" s="14" t="s">
        <v>48</v>
      </c>
      <c r="C34" s="15">
        <v>42849477</v>
      </c>
      <c r="D34" s="15">
        <v>4904926</v>
      </c>
      <c r="E34" s="15">
        <v>734938</v>
      </c>
      <c r="F34" s="15">
        <v>2204247</v>
      </c>
      <c r="G34" s="15">
        <v>0</v>
      </c>
      <c r="H34" s="15">
        <v>0</v>
      </c>
      <c r="I34" s="16">
        <f t="shared" si="1"/>
        <v>50693588</v>
      </c>
      <c r="J34" s="17">
        <f t="shared" si="2"/>
        <v>0.84526423736272127</v>
      </c>
      <c r="K34" s="17">
        <f t="shared" si="2"/>
        <v>9.6756339282987824E-2</v>
      </c>
      <c r="L34" s="17">
        <f t="shared" si="2"/>
        <v>1.4497652050196172E-2</v>
      </c>
      <c r="M34" s="17">
        <f t="shared" si="2"/>
        <v>4.348177130409471E-2</v>
      </c>
      <c r="N34" s="17">
        <f t="shared" si="2"/>
        <v>0</v>
      </c>
      <c r="O34" s="17">
        <f t="shared" si="2"/>
        <v>0</v>
      </c>
    </row>
    <row r="35" spans="1:15" s="18" customFormat="1" x14ac:dyDescent="0.2">
      <c r="A35" s="13">
        <v>33</v>
      </c>
      <c r="B35" s="14" t="s">
        <v>49</v>
      </c>
      <c r="C35" s="15">
        <v>3876363</v>
      </c>
      <c r="D35" s="15">
        <v>273451</v>
      </c>
      <c r="E35" s="15">
        <v>376210</v>
      </c>
      <c r="F35" s="15">
        <v>148103</v>
      </c>
      <c r="G35" s="15">
        <v>3209</v>
      </c>
      <c r="H35" s="15">
        <v>0</v>
      </c>
      <c r="I35" s="16">
        <f t="shared" si="1"/>
        <v>4677336</v>
      </c>
      <c r="J35" s="17">
        <f t="shared" si="2"/>
        <v>0.82875444483783078</v>
      </c>
      <c r="K35" s="17">
        <f t="shared" si="2"/>
        <v>5.846297978165349E-2</v>
      </c>
      <c r="L35" s="17">
        <f t="shared" si="2"/>
        <v>8.043253681155256E-2</v>
      </c>
      <c r="M35" s="17">
        <f t="shared" si="2"/>
        <v>3.1663964273680574E-2</v>
      </c>
      <c r="N35" s="17">
        <f t="shared" si="2"/>
        <v>6.8607429528261385E-4</v>
      </c>
      <c r="O35" s="17">
        <f t="shared" si="2"/>
        <v>0</v>
      </c>
    </row>
    <row r="36" spans="1:15" s="18" customFormat="1" x14ac:dyDescent="0.2">
      <c r="A36" s="13">
        <v>34</v>
      </c>
      <c r="B36" s="14" t="s">
        <v>50</v>
      </c>
      <c r="C36" s="15">
        <v>11192614</v>
      </c>
      <c r="D36" s="15">
        <v>464880</v>
      </c>
      <c r="E36" s="15">
        <v>1002772</v>
      </c>
      <c r="F36" s="15">
        <v>276036</v>
      </c>
      <c r="G36" s="15">
        <v>0</v>
      </c>
      <c r="H36" s="15">
        <v>40694</v>
      </c>
      <c r="I36" s="16">
        <f t="shared" si="1"/>
        <v>12976996</v>
      </c>
      <c r="J36" s="17">
        <f t="shared" si="2"/>
        <v>0.86249652847238301</v>
      </c>
      <c r="K36" s="17">
        <f t="shared" si="2"/>
        <v>3.5823390867963587E-2</v>
      </c>
      <c r="L36" s="17">
        <f t="shared" si="2"/>
        <v>7.7273045318038164E-2</v>
      </c>
      <c r="M36" s="17">
        <f t="shared" si="2"/>
        <v>2.127117863024694E-2</v>
      </c>
      <c r="N36" s="17">
        <f t="shared" si="2"/>
        <v>0</v>
      </c>
      <c r="O36" s="17">
        <f t="shared" si="2"/>
        <v>3.1358567113683321E-3</v>
      </c>
    </row>
    <row r="37" spans="1:15" x14ac:dyDescent="0.2">
      <c r="A37" s="19">
        <v>35</v>
      </c>
      <c r="B37" s="20" t="s">
        <v>51</v>
      </c>
      <c r="C37" s="21">
        <v>12750009</v>
      </c>
      <c r="D37" s="21">
        <v>947719</v>
      </c>
      <c r="E37" s="21">
        <v>779494</v>
      </c>
      <c r="F37" s="21">
        <v>800988</v>
      </c>
      <c r="G37" s="21">
        <v>0</v>
      </c>
      <c r="H37" s="21">
        <v>0</v>
      </c>
      <c r="I37" s="22">
        <f t="shared" si="1"/>
        <v>15278210</v>
      </c>
      <c r="J37" s="23">
        <f t="shared" si="2"/>
        <v>0.83452243423804229</v>
      </c>
      <c r="K37" s="23">
        <f t="shared" si="2"/>
        <v>6.203076145700314E-2</v>
      </c>
      <c r="L37" s="23">
        <f t="shared" si="2"/>
        <v>5.1019982052871379E-2</v>
      </c>
      <c r="M37" s="23">
        <f t="shared" si="2"/>
        <v>5.2426822252083193E-2</v>
      </c>
      <c r="N37" s="23">
        <f t="shared" si="2"/>
        <v>0</v>
      </c>
      <c r="O37" s="23">
        <f t="shared" si="2"/>
        <v>0</v>
      </c>
    </row>
    <row r="38" spans="1:15" x14ac:dyDescent="0.2">
      <c r="A38" s="7">
        <v>36</v>
      </c>
      <c r="B38" s="8" t="s">
        <v>52</v>
      </c>
      <c r="C38" s="9">
        <v>18554624</v>
      </c>
      <c r="D38" s="9">
        <v>1668451</v>
      </c>
      <c r="E38" s="9">
        <v>2075452</v>
      </c>
      <c r="F38" s="9">
        <v>693296</v>
      </c>
      <c r="G38" s="9">
        <v>0</v>
      </c>
      <c r="H38" s="9">
        <v>307</v>
      </c>
      <c r="I38" s="10">
        <f t="shared" si="1"/>
        <v>22992130</v>
      </c>
      <c r="J38" s="11">
        <f t="shared" si="2"/>
        <v>0.80699891658580569</v>
      </c>
      <c r="K38" s="11">
        <f t="shared" si="2"/>
        <v>7.2566178079194923E-2</v>
      </c>
      <c r="L38" s="11">
        <f t="shared" si="2"/>
        <v>9.0267930809368249E-2</v>
      </c>
      <c r="M38" s="11">
        <f t="shared" si="2"/>
        <v>3.0153622130702985E-2</v>
      </c>
      <c r="N38" s="11">
        <f t="shared" si="2"/>
        <v>0</v>
      </c>
      <c r="O38" s="11">
        <f t="shared" si="2"/>
        <v>1.3352394928177599E-5</v>
      </c>
    </row>
    <row r="39" spans="1:15" s="18" customFormat="1" x14ac:dyDescent="0.2">
      <c r="A39" s="13">
        <v>37</v>
      </c>
      <c r="B39" s="14" t="s">
        <v>53</v>
      </c>
      <c r="C39" s="15">
        <v>37390167</v>
      </c>
      <c r="D39" s="15">
        <v>3827468</v>
      </c>
      <c r="E39" s="15">
        <v>1540173</v>
      </c>
      <c r="F39" s="15">
        <v>1104880</v>
      </c>
      <c r="G39" s="15">
        <v>0</v>
      </c>
      <c r="H39" s="15">
        <v>0</v>
      </c>
      <c r="I39" s="16">
        <f t="shared" si="1"/>
        <v>43862688</v>
      </c>
      <c r="J39" s="17">
        <f t="shared" si="2"/>
        <v>0.85243674532668856</v>
      </c>
      <c r="K39" s="17">
        <f t="shared" si="2"/>
        <v>8.7260224453184446E-2</v>
      </c>
      <c r="L39" s="17">
        <f t="shared" si="2"/>
        <v>3.511351151119603E-2</v>
      </c>
      <c r="M39" s="17">
        <f t="shared" si="2"/>
        <v>2.5189518708930925E-2</v>
      </c>
      <c r="N39" s="17">
        <f t="shared" si="2"/>
        <v>0</v>
      </c>
      <c r="O39" s="17">
        <f t="shared" si="2"/>
        <v>0</v>
      </c>
    </row>
    <row r="40" spans="1:15" s="18" customFormat="1" x14ac:dyDescent="0.2">
      <c r="A40" s="13">
        <v>38</v>
      </c>
      <c r="B40" s="14" t="s">
        <v>54</v>
      </c>
      <c r="C40" s="15">
        <v>11917286</v>
      </c>
      <c r="D40" s="15">
        <v>390281</v>
      </c>
      <c r="E40" s="15">
        <v>305929</v>
      </c>
      <c r="F40" s="15">
        <v>100124</v>
      </c>
      <c r="G40" s="15">
        <v>0</v>
      </c>
      <c r="H40" s="15">
        <v>0</v>
      </c>
      <c r="I40" s="16">
        <f t="shared" si="1"/>
        <v>12713620</v>
      </c>
      <c r="J40" s="17">
        <f t="shared" si="2"/>
        <v>0.93736370915600753</v>
      </c>
      <c r="K40" s="17">
        <f t="shared" si="2"/>
        <v>3.0697865753420348E-2</v>
      </c>
      <c r="L40" s="17">
        <f t="shared" si="2"/>
        <v>2.4063091393324638E-2</v>
      </c>
      <c r="M40" s="17">
        <f t="shared" si="2"/>
        <v>7.8753336972475184E-3</v>
      </c>
      <c r="N40" s="17">
        <f t="shared" si="2"/>
        <v>0</v>
      </c>
      <c r="O40" s="17">
        <f t="shared" si="2"/>
        <v>0</v>
      </c>
    </row>
    <row r="41" spans="1:15" s="18" customFormat="1" x14ac:dyDescent="0.2">
      <c r="A41" s="13">
        <v>39</v>
      </c>
      <c r="B41" s="14" t="s">
        <v>55</v>
      </c>
      <c r="C41" s="15">
        <v>6063171</v>
      </c>
      <c r="D41" s="15">
        <v>654705</v>
      </c>
      <c r="E41" s="15">
        <v>335226</v>
      </c>
      <c r="F41" s="15">
        <v>223113</v>
      </c>
      <c r="G41" s="15">
        <v>0</v>
      </c>
      <c r="H41" s="15">
        <v>0</v>
      </c>
      <c r="I41" s="16">
        <f t="shared" si="1"/>
        <v>7276215</v>
      </c>
      <c r="J41" s="17">
        <f t="shared" si="2"/>
        <v>0.83328639959099615</v>
      </c>
      <c r="K41" s="17">
        <f t="shared" si="2"/>
        <v>8.9978787047936326E-2</v>
      </c>
      <c r="L41" s="17">
        <f t="shared" si="2"/>
        <v>4.6071480845467049E-2</v>
      </c>
      <c r="M41" s="17">
        <f t="shared" si="2"/>
        <v>3.0663332515600487E-2</v>
      </c>
      <c r="N41" s="17">
        <f t="shared" si="2"/>
        <v>0</v>
      </c>
      <c r="O41" s="17">
        <f t="shared" si="2"/>
        <v>0</v>
      </c>
    </row>
    <row r="42" spans="1:15" x14ac:dyDescent="0.2">
      <c r="A42" s="19">
        <v>40</v>
      </c>
      <c r="B42" s="20" t="s">
        <v>56</v>
      </c>
      <c r="C42" s="21">
        <v>48451107</v>
      </c>
      <c r="D42" s="21">
        <v>3030761</v>
      </c>
      <c r="E42" s="21">
        <v>2508966</v>
      </c>
      <c r="F42" s="21">
        <v>2740741</v>
      </c>
      <c r="G42" s="21">
        <v>0</v>
      </c>
      <c r="H42" s="21">
        <v>0</v>
      </c>
      <c r="I42" s="22">
        <f t="shared" si="1"/>
        <v>56731575</v>
      </c>
      <c r="J42" s="23">
        <f t="shared" si="2"/>
        <v>0.85404128124417489</v>
      </c>
      <c r="K42" s="23">
        <f t="shared" si="2"/>
        <v>5.3422824943605035E-2</v>
      </c>
      <c r="L42" s="23">
        <f t="shared" si="2"/>
        <v>4.4225213207988674E-2</v>
      </c>
      <c r="M42" s="23">
        <f t="shared" si="2"/>
        <v>4.8310680604231417E-2</v>
      </c>
      <c r="N42" s="23">
        <f t="shared" si="2"/>
        <v>0</v>
      </c>
      <c r="O42" s="23">
        <f t="shared" si="2"/>
        <v>0</v>
      </c>
    </row>
    <row r="43" spans="1:15" x14ac:dyDescent="0.2">
      <c r="A43" s="7">
        <v>41</v>
      </c>
      <c r="B43" s="8" t="s">
        <v>57</v>
      </c>
      <c r="C43" s="9">
        <v>3551167</v>
      </c>
      <c r="D43" s="9">
        <v>205291</v>
      </c>
      <c r="E43" s="9">
        <v>221575</v>
      </c>
      <c r="F43" s="9">
        <v>1828123</v>
      </c>
      <c r="G43" s="9">
        <v>0</v>
      </c>
      <c r="H43" s="9">
        <v>0</v>
      </c>
      <c r="I43" s="10">
        <f t="shared" si="1"/>
        <v>5806156</v>
      </c>
      <c r="J43" s="11">
        <f t="shared" si="2"/>
        <v>0.61162101052744711</v>
      </c>
      <c r="K43" s="11">
        <f t="shared" si="2"/>
        <v>3.5357472310423625E-2</v>
      </c>
      <c r="L43" s="11">
        <f t="shared" si="2"/>
        <v>3.8162081762873751E-2</v>
      </c>
      <c r="M43" s="11">
        <f t="shared" si="2"/>
        <v>0.31485943539925554</v>
      </c>
      <c r="N43" s="11">
        <f t="shared" si="2"/>
        <v>0</v>
      </c>
      <c r="O43" s="11">
        <f t="shared" si="2"/>
        <v>0</v>
      </c>
    </row>
    <row r="44" spans="1:15" s="18" customFormat="1" x14ac:dyDescent="0.2">
      <c r="A44" s="13">
        <v>42</v>
      </c>
      <c r="B44" s="14" t="s">
        <v>58</v>
      </c>
      <c r="C44" s="15">
        <v>7942228</v>
      </c>
      <c r="D44" s="15">
        <v>307379</v>
      </c>
      <c r="E44" s="15">
        <v>423328</v>
      </c>
      <c r="F44" s="15">
        <v>312450</v>
      </c>
      <c r="G44" s="15">
        <v>0</v>
      </c>
      <c r="H44" s="15">
        <v>0</v>
      </c>
      <c r="I44" s="16">
        <f t="shared" si="1"/>
        <v>8985385</v>
      </c>
      <c r="J44" s="17">
        <f t="shared" si="2"/>
        <v>0.88390514151591726</v>
      </c>
      <c r="K44" s="17">
        <f t="shared" si="2"/>
        <v>3.4208773469361638E-2</v>
      </c>
      <c r="L44" s="17">
        <f t="shared" si="2"/>
        <v>4.7112950641513968E-2</v>
      </c>
      <c r="M44" s="17">
        <f t="shared" si="2"/>
        <v>3.4773134373207157E-2</v>
      </c>
      <c r="N44" s="17">
        <f t="shared" si="2"/>
        <v>0</v>
      </c>
      <c r="O44" s="17">
        <f t="shared" si="2"/>
        <v>0</v>
      </c>
    </row>
    <row r="45" spans="1:15" s="18" customFormat="1" x14ac:dyDescent="0.2">
      <c r="A45" s="13">
        <v>43</v>
      </c>
      <c r="B45" s="14" t="s">
        <v>59</v>
      </c>
      <c r="C45" s="15">
        <v>9674820</v>
      </c>
      <c r="D45" s="15">
        <v>786772</v>
      </c>
      <c r="E45" s="15">
        <v>489039</v>
      </c>
      <c r="F45" s="15">
        <v>392859</v>
      </c>
      <c r="G45" s="15">
        <v>0</v>
      </c>
      <c r="H45" s="15">
        <v>0</v>
      </c>
      <c r="I45" s="16">
        <f t="shared" si="1"/>
        <v>11343490</v>
      </c>
      <c r="J45" s="17">
        <f t="shared" si="2"/>
        <v>0.8528962426907416</v>
      </c>
      <c r="K45" s="17">
        <f t="shared" si="2"/>
        <v>6.9358901008419807E-2</v>
      </c>
      <c r="L45" s="17">
        <f t="shared" si="2"/>
        <v>4.3111864161735056E-2</v>
      </c>
      <c r="M45" s="17">
        <f t="shared" si="2"/>
        <v>3.4632992139103577E-2</v>
      </c>
      <c r="N45" s="17">
        <f t="shared" si="2"/>
        <v>0</v>
      </c>
      <c r="O45" s="17">
        <f t="shared" si="2"/>
        <v>0</v>
      </c>
    </row>
    <row r="46" spans="1:15" s="18" customFormat="1" x14ac:dyDescent="0.2">
      <c r="A46" s="13">
        <v>44</v>
      </c>
      <c r="B46" s="14" t="s">
        <v>60</v>
      </c>
      <c r="C46" s="15">
        <v>13670008</v>
      </c>
      <c r="D46" s="15">
        <f>1937485-'[1]Hurricane Data'!F8</f>
        <v>-135317</v>
      </c>
      <c r="E46" s="15">
        <v>590603</v>
      </c>
      <c r="F46" s="15">
        <v>857444</v>
      </c>
      <c r="G46" s="15">
        <v>0</v>
      </c>
      <c r="H46" s="15">
        <v>0</v>
      </c>
      <c r="I46" s="16">
        <f t="shared" si="1"/>
        <v>14982738</v>
      </c>
      <c r="J46" s="17">
        <f t="shared" si="2"/>
        <v>0.91238383798742262</v>
      </c>
      <c r="K46" s="17">
        <f t="shared" si="2"/>
        <v>-9.0315268143913354E-3</v>
      </c>
      <c r="L46" s="17">
        <f t="shared" si="2"/>
        <v>3.9418896599540086E-2</v>
      </c>
      <c r="M46" s="17">
        <f t="shared" si="2"/>
        <v>5.722879222742866E-2</v>
      </c>
      <c r="N46" s="17">
        <f t="shared" si="2"/>
        <v>0</v>
      </c>
      <c r="O46" s="17">
        <f t="shared" si="2"/>
        <v>0</v>
      </c>
    </row>
    <row r="47" spans="1:15" x14ac:dyDescent="0.2">
      <c r="A47" s="19">
        <v>45</v>
      </c>
      <c r="B47" s="20" t="s">
        <v>61</v>
      </c>
      <c r="C47" s="21">
        <v>30479065</v>
      </c>
      <c r="D47" s="21">
        <v>815714</v>
      </c>
      <c r="E47" s="21">
        <v>637535</v>
      </c>
      <c r="F47" s="21">
        <v>1290982</v>
      </c>
      <c r="G47" s="21">
        <v>0</v>
      </c>
      <c r="H47" s="21">
        <v>758684</v>
      </c>
      <c r="I47" s="22">
        <f t="shared" si="1"/>
        <v>33981980</v>
      </c>
      <c r="J47" s="23">
        <f t="shared" si="2"/>
        <v>0.89691845501645284</v>
      </c>
      <c r="K47" s="23">
        <f t="shared" si="2"/>
        <v>2.4004310519869648E-2</v>
      </c>
      <c r="L47" s="23">
        <f t="shared" si="2"/>
        <v>1.8760972727310182E-2</v>
      </c>
      <c r="M47" s="23">
        <f t="shared" si="2"/>
        <v>3.7990193626151275E-2</v>
      </c>
      <c r="N47" s="23">
        <f t="shared" si="2"/>
        <v>0</v>
      </c>
      <c r="O47" s="23">
        <f t="shared" si="2"/>
        <v>2.2326068110216063E-2</v>
      </c>
    </row>
    <row r="48" spans="1:15" x14ac:dyDescent="0.2">
      <c r="A48" s="7">
        <v>46</v>
      </c>
      <c r="B48" s="8" t="s">
        <v>62</v>
      </c>
      <c r="C48" s="9">
        <v>1893762</v>
      </c>
      <c r="D48" s="9">
        <v>161848</v>
      </c>
      <c r="E48" s="9">
        <v>98033</v>
      </c>
      <c r="F48" s="9">
        <v>191202</v>
      </c>
      <c r="G48" s="9">
        <v>0</v>
      </c>
      <c r="H48" s="9">
        <v>54764</v>
      </c>
      <c r="I48" s="10">
        <f t="shared" si="1"/>
        <v>2399609</v>
      </c>
      <c r="J48" s="11">
        <f t="shared" si="2"/>
        <v>0.78919607319359109</v>
      </c>
      <c r="K48" s="11">
        <f t="shared" si="2"/>
        <v>6.7447655013796001E-2</v>
      </c>
      <c r="L48" s="11">
        <f t="shared" si="2"/>
        <v>4.0853739088326471E-2</v>
      </c>
      <c r="M48" s="11">
        <f t="shared" si="2"/>
        <v>7.968048127840828E-2</v>
      </c>
      <c r="N48" s="11">
        <f t="shared" si="2"/>
        <v>0</v>
      </c>
      <c r="O48" s="11">
        <f t="shared" si="2"/>
        <v>2.2822051425878134E-2</v>
      </c>
    </row>
    <row r="49" spans="1:15" s="18" customFormat="1" x14ac:dyDescent="0.2">
      <c r="A49" s="13">
        <v>47</v>
      </c>
      <c r="B49" s="14" t="s">
        <v>63</v>
      </c>
      <c r="C49" s="15">
        <v>9356282</v>
      </c>
      <c r="D49" s="15">
        <v>370675</v>
      </c>
      <c r="E49" s="15">
        <v>259641</v>
      </c>
      <c r="F49" s="15">
        <v>1546027</v>
      </c>
      <c r="G49" s="15">
        <v>0</v>
      </c>
      <c r="H49" s="15">
        <v>0</v>
      </c>
      <c r="I49" s="16">
        <f t="shared" si="1"/>
        <v>11532625</v>
      </c>
      <c r="J49" s="17">
        <f t="shared" si="2"/>
        <v>0.81128814992250242</v>
      </c>
      <c r="K49" s="17">
        <f t="shared" si="2"/>
        <v>3.2141424870747122E-2</v>
      </c>
      <c r="L49" s="17">
        <f t="shared" si="2"/>
        <v>2.2513608133447501E-2</v>
      </c>
      <c r="M49" s="17">
        <f t="shared" si="2"/>
        <v>0.13405681707330291</v>
      </c>
      <c r="N49" s="17">
        <f t="shared" si="2"/>
        <v>0</v>
      </c>
      <c r="O49" s="17">
        <f t="shared" si="2"/>
        <v>0</v>
      </c>
    </row>
    <row r="50" spans="1:15" s="18" customFormat="1" x14ac:dyDescent="0.2">
      <c r="A50" s="13">
        <v>48</v>
      </c>
      <c r="B50" s="14" t="s">
        <v>64</v>
      </c>
      <c r="C50" s="15">
        <v>16292037</v>
      </c>
      <c r="D50" s="15">
        <v>721899</v>
      </c>
      <c r="E50" s="15">
        <v>543847</v>
      </c>
      <c r="F50" s="15">
        <v>603058</v>
      </c>
      <c r="G50" s="15">
        <v>0</v>
      </c>
      <c r="H50" s="15">
        <v>0</v>
      </c>
      <c r="I50" s="16">
        <f t="shared" si="1"/>
        <v>18160841</v>
      </c>
      <c r="J50" s="17">
        <f t="shared" si="2"/>
        <v>0.89709705624315528</v>
      </c>
      <c r="K50" s="17">
        <f t="shared" si="2"/>
        <v>3.9750306717623925E-2</v>
      </c>
      <c r="L50" s="17">
        <f t="shared" si="2"/>
        <v>2.9946135203760663E-2</v>
      </c>
      <c r="M50" s="17">
        <f t="shared" si="2"/>
        <v>3.3206501835460152E-2</v>
      </c>
      <c r="N50" s="17">
        <f t="shared" si="2"/>
        <v>0</v>
      </c>
      <c r="O50" s="17">
        <f t="shared" si="2"/>
        <v>0</v>
      </c>
    </row>
    <row r="51" spans="1:15" s="18" customFormat="1" x14ac:dyDescent="0.2">
      <c r="A51" s="13">
        <v>49</v>
      </c>
      <c r="B51" s="14" t="s">
        <v>65</v>
      </c>
      <c r="C51" s="15">
        <v>28034367</v>
      </c>
      <c r="D51" s="15">
        <v>5019107</v>
      </c>
      <c r="E51" s="15">
        <v>3106248</v>
      </c>
      <c r="F51" s="15">
        <v>2302244</v>
      </c>
      <c r="G51" s="15">
        <v>0</v>
      </c>
      <c r="H51" s="15">
        <v>0</v>
      </c>
      <c r="I51" s="16">
        <f t="shared" si="1"/>
        <v>38461966</v>
      </c>
      <c r="J51" s="17">
        <f t="shared" si="2"/>
        <v>0.72888543970945219</v>
      </c>
      <c r="K51" s="17">
        <f t="shared" si="2"/>
        <v>0.13049533141389599</v>
      </c>
      <c r="L51" s="17">
        <f t="shared" si="2"/>
        <v>8.0761550254607364E-2</v>
      </c>
      <c r="M51" s="17">
        <f t="shared" si="2"/>
        <v>5.9857678622044434E-2</v>
      </c>
      <c r="N51" s="17">
        <f t="shared" si="2"/>
        <v>0</v>
      </c>
      <c r="O51" s="17">
        <f t="shared" si="2"/>
        <v>0</v>
      </c>
    </row>
    <row r="52" spans="1:15" x14ac:dyDescent="0.2">
      <c r="A52" s="19">
        <v>50</v>
      </c>
      <c r="B52" s="20" t="s">
        <v>66</v>
      </c>
      <c r="C52" s="21">
        <v>16806889</v>
      </c>
      <c r="D52" s="21">
        <v>1118351</v>
      </c>
      <c r="E52" s="21">
        <v>821407</v>
      </c>
      <c r="F52" s="21">
        <v>1212655</v>
      </c>
      <c r="G52" s="21">
        <v>0</v>
      </c>
      <c r="H52" s="21">
        <v>0</v>
      </c>
      <c r="I52" s="22">
        <f t="shared" si="1"/>
        <v>19959302</v>
      </c>
      <c r="J52" s="23">
        <f t="shared" si="2"/>
        <v>0.84205795373004522</v>
      </c>
      <c r="K52" s="23">
        <f t="shared" si="2"/>
        <v>5.6031568639023546E-2</v>
      </c>
      <c r="L52" s="23">
        <f t="shared" si="2"/>
        <v>4.1154094466830556E-2</v>
      </c>
      <c r="M52" s="23">
        <f t="shared" si="2"/>
        <v>6.0756383164100626E-2</v>
      </c>
      <c r="N52" s="23">
        <f t="shared" si="2"/>
        <v>0</v>
      </c>
      <c r="O52" s="23">
        <f t="shared" si="2"/>
        <v>0</v>
      </c>
    </row>
    <row r="53" spans="1:15" x14ac:dyDescent="0.2">
      <c r="A53" s="7">
        <v>51</v>
      </c>
      <c r="B53" s="8" t="s">
        <v>67</v>
      </c>
      <c r="C53" s="9">
        <v>17317896</v>
      </c>
      <c r="D53" s="9">
        <v>703822</v>
      </c>
      <c r="E53" s="9">
        <v>910188</v>
      </c>
      <c r="F53" s="9">
        <v>844759</v>
      </c>
      <c r="G53" s="9">
        <v>0</v>
      </c>
      <c r="H53" s="9">
        <v>498</v>
      </c>
      <c r="I53" s="10">
        <f t="shared" si="1"/>
        <v>19777163</v>
      </c>
      <c r="J53" s="11">
        <f t="shared" si="2"/>
        <v>0.87565117403340409</v>
      </c>
      <c r="K53" s="11">
        <f t="shared" si="2"/>
        <v>3.55876118329004E-2</v>
      </c>
      <c r="L53" s="11">
        <f t="shared" si="2"/>
        <v>4.6022172138642937E-2</v>
      </c>
      <c r="M53" s="11">
        <f t="shared" si="2"/>
        <v>4.2713861437052421E-2</v>
      </c>
      <c r="N53" s="11">
        <f t="shared" si="2"/>
        <v>0</v>
      </c>
      <c r="O53" s="11">
        <f t="shared" si="2"/>
        <v>2.5180558000154017E-5</v>
      </c>
    </row>
    <row r="54" spans="1:15" s="18" customFormat="1" x14ac:dyDescent="0.2">
      <c r="A54" s="13">
        <v>52</v>
      </c>
      <c r="B54" s="14" t="s">
        <v>68</v>
      </c>
      <c r="C54" s="15">
        <v>110524079</v>
      </c>
      <c r="D54" s="15">
        <v>3089365</v>
      </c>
      <c r="E54" s="15">
        <v>1777713</v>
      </c>
      <c r="F54" s="15">
        <v>2652206</v>
      </c>
      <c r="G54" s="15">
        <v>0</v>
      </c>
      <c r="H54" s="15">
        <v>0</v>
      </c>
      <c r="I54" s="16">
        <f t="shared" si="1"/>
        <v>118043363</v>
      </c>
      <c r="J54" s="17">
        <f t="shared" si="2"/>
        <v>0.93630066266410927</v>
      </c>
      <c r="K54" s="17">
        <f t="shared" si="2"/>
        <v>2.6171441760770575E-2</v>
      </c>
      <c r="L54" s="17">
        <f t="shared" si="2"/>
        <v>1.5059830174441912E-2</v>
      </c>
      <c r="M54" s="17">
        <f t="shared" si="2"/>
        <v>2.2468065400678222E-2</v>
      </c>
      <c r="N54" s="17">
        <f t="shared" si="2"/>
        <v>0</v>
      </c>
      <c r="O54" s="17">
        <f t="shared" si="2"/>
        <v>0</v>
      </c>
    </row>
    <row r="55" spans="1:15" s="18" customFormat="1" x14ac:dyDescent="0.2">
      <c r="A55" s="13">
        <v>53</v>
      </c>
      <c r="B55" s="14" t="s">
        <v>69</v>
      </c>
      <c r="C55" s="15">
        <v>30413611</v>
      </c>
      <c r="D55" s="15">
        <v>5019716</v>
      </c>
      <c r="E55" s="15">
        <v>2145243</v>
      </c>
      <c r="F55" s="15">
        <v>3395471</v>
      </c>
      <c r="G55" s="15">
        <v>0</v>
      </c>
      <c r="H55" s="15">
        <v>0</v>
      </c>
      <c r="I55" s="16">
        <f t="shared" si="1"/>
        <v>40974041</v>
      </c>
      <c r="J55" s="17">
        <f t="shared" si="2"/>
        <v>0.7422653528364459</v>
      </c>
      <c r="K55" s="17">
        <f t="shared" si="2"/>
        <v>0.12250966410659861</v>
      </c>
      <c r="L55" s="17">
        <f t="shared" si="2"/>
        <v>5.2356149104258475E-2</v>
      </c>
      <c r="M55" s="17">
        <f t="shared" si="2"/>
        <v>8.2868833952697021E-2</v>
      </c>
      <c r="N55" s="17">
        <f t="shared" si="2"/>
        <v>0</v>
      </c>
      <c r="O55" s="17">
        <f t="shared" si="2"/>
        <v>0</v>
      </c>
    </row>
    <row r="56" spans="1:15" s="18" customFormat="1" x14ac:dyDescent="0.2">
      <c r="A56" s="13">
        <v>54</v>
      </c>
      <c r="B56" s="14" t="s">
        <v>70</v>
      </c>
      <c r="C56" s="15">
        <v>1897905</v>
      </c>
      <c r="D56" s="15">
        <v>159818</v>
      </c>
      <c r="E56" s="15">
        <v>169940</v>
      </c>
      <c r="F56" s="15">
        <v>52941</v>
      </c>
      <c r="G56" s="15">
        <v>0</v>
      </c>
      <c r="H56" s="15">
        <v>0</v>
      </c>
      <c r="I56" s="16">
        <f t="shared" si="1"/>
        <v>2280604</v>
      </c>
      <c r="J56" s="17">
        <f t="shared" si="2"/>
        <v>0.8321940152696391</v>
      </c>
      <c r="K56" s="17">
        <f t="shared" si="2"/>
        <v>7.0077049764009886E-2</v>
      </c>
      <c r="L56" s="17">
        <f t="shared" si="2"/>
        <v>7.4515347688594774E-2</v>
      </c>
      <c r="M56" s="17">
        <f t="shared" si="2"/>
        <v>2.3213587277756242E-2</v>
      </c>
      <c r="N56" s="17">
        <f t="shared" si="2"/>
        <v>0</v>
      </c>
      <c r="O56" s="17">
        <f t="shared" si="2"/>
        <v>0</v>
      </c>
    </row>
    <row r="57" spans="1:15" x14ac:dyDescent="0.2">
      <c r="A57" s="19">
        <v>55</v>
      </c>
      <c r="B57" s="20" t="s">
        <v>71</v>
      </c>
      <c r="C57" s="21">
        <v>38457333</v>
      </c>
      <c r="D57" s="21">
        <v>3147933</v>
      </c>
      <c r="E57" s="21">
        <v>2893054</v>
      </c>
      <c r="F57" s="21">
        <v>1643418</v>
      </c>
      <c r="G57" s="21">
        <v>0</v>
      </c>
      <c r="H57" s="21">
        <v>0</v>
      </c>
      <c r="I57" s="22">
        <f t="shared" si="1"/>
        <v>46141738</v>
      </c>
      <c r="J57" s="23">
        <f t="shared" si="2"/>
        <v>0.83346086790228835</v>
      </c>
      <c r="K57" s="23">
        <f t="shared" si="2"/>
        <v>6.8223112878843015E-2</v>
      </c>
      <c r="L57" s="23">
        <f t="shared" si="2"/>
        <v>6.2699285406197749E-2</v>
      </c>
      <c r="M57" s="23">
        <f t="shared" si="2"/>
        <v>3.5616733812670859E-2</v>
      </c>
      <c r="N57" s="23">
        <f t="shared" si="2"/>
        <v>0</v>
      </c>
      <c r="O57" s="23">
        <f t="shared" si="2"/>
        <v>0</v>
      </c>
    </row>
    <row r="58" spans="1:15" x14ac:dyDescent="0.2">
      <c r="A58" s="7">
        <v>56</v>
      </c>
      <c r="B58" s="8" t="s">
        <v>72</v>
      </c>
      <c r="C58" s="9">
        <v>5693159</v>
      </c>
      <c r="D58" s="9">
        <v>195651</v>
      </c>
      <c r="E58" s="9">
        <v>241897</v>
      </c>
      <c r="F58" s="9">
        <v>329233</v>
      </c>
      <c r="G58" s="9">
        <v>0</v>
      </c>
      <c r="H58" s="9">
        <v>0</v>
      </c>
      <c r="I58" s="10">
        <f t="shared" si="1"/>
        <v>6459940</v>
      </c>
      <c r="J58" s="11">
        <f t="shared" si="2"/>
        <v>0.88130214831716702</v>
      </c>
      <c r="K58" s="11">
        <f t="shared" si="2"/>
        <v>3.0286813809416186E-2</v>
      </c>
      <c r="L58" s="11">
        <f t="shared" si="2"/>
        <v>3.7445703830066533E-2</v>
      </c>
      <c r="M58" s="11">
        <f t="shared" si="2"/>
        <v>5.0965334043350248E-2</v>
      </c>
      <c r="N58" s="11">
        <f t="shared" si="2"/>
        <v>0</v>
      </c>
      <c r="O58" s="11">
        <f t="shared" si="2"/>
        <v>0</v>
      </c>
    </row>
    <row r="59" spans="1:15" s="18" customFormat="1" x14ac:dyDescent="0.2">
      <c r="A59" s="13">
        <v>57</v>
      </c>
      <c r="B59" s="14" t="s">
        <v>73</v>
      </c>
      <c r="C59" s="15">
        <v>13989940</v>
      </c>
      <c r="D59" s="15">
        <v>1754153</v>
      </c>
      <c r="E59" s="15">
        <v>1036604</v>
      </c>
      <c r="F59" s="15">
        <v>689058</v>
      </c>
      <c r="G59" s="15">
        <v>0</v>
      </c>
      <c r="H59" s="15">
        <v>0</v>
      </c>
      <c r="I59" s="16">
        <f t="shared" si="1"/>
        <v>17469755</v>
      </c>
      <c r="J59" s="17">
        <f t="shared" si="2"/>
        <v>0.80080916990535933</v>
      </c>
      <c r="K59" s="17">
        <f t="shared" si="2"/>
        <v>0.10041085292838967</v>
      </c>
      <c r="L59" s="17">
        <f t="shared" si="2"/>
        <v>5.9337065688671649E-2</v>
      </c>
      <c r="M59" s="17">
        <f t="shared" si="2"/>
        <v>3.9442911477579397E-2</v>
      </c>
      <c r="N59" s="17">
        <f t="shared" si="2"/>
        <v>0</v>
      </c>
      <c r="O59" s="17">
        <f t="shared" si="2"/>
        <v>0</v>
      </c>
    </row>
    <row r="60" spans="1:15" s="18" customFormat="1" x14ac:dyDescent="0.2">
      <c r="A60" s="13">
        <v>58</v>
      </c>
      <c r="B60" s="14" t="s">
        <v>74</v>
      </c>
      <c r="C60" s="15">
        <v>18835990</v>
      </c>
      <c r="D60" s="15">
        <v>1184317</v>
      </c>
      <c r="E60" s="15">
        <v>578307</v>
      </c>
      <c r="F60" s="15">
        <v>973618</v>
      </c>
      <c r="G60" s="15">
        <v>0</v>
      </c>
      <c r="H60" s="15">
        <v>0</v>
      </c>
      <c r="I60" s="16">
        <f t="shared" si="1"/>
        <v>21572232</v>
      </c>
      <c r="J60" s="17">
        <f t="shared" si="2"/>
        <v>0.87315906856555225</v>
      </c>
      <c r="K60" s="17">
        <f t="shared" si="2"/>
        <v>5.490006782793732E-2</v>
      </c>
      <c r="L60" s="17">
        <f t="shared" si="2"/>
        <v>2.6807935312396048E-2</v>
      </c>
      <c r="M60" s="17">
        <f t="shared" si="2"/>
        <v>4.5132928294114395E-2</v>
      </c>
      <c r="N60" s="17">
        <f t="shared" si="2"/>
        <v>0</v>
      </c>
      <c r="O60" s="17">
        <f t="shared" si="2"/>
        <v>0</v>
      </c>
    </row>
    <row r="61" spans="1:15" s="18" customFormat="1" x14ac:dyDescent="0.2">
      <c r="A61" s="13">
        <v>59</v>
      </c>
      <c r="B61" s="14" t="s">
        <v>75</v>
      </c>
      <c r="C61" s="15">
        <v>10962031</v>
      </c>
      <c r="D61" s="15">
        <v>970738</v>
      </c>
      <c r="E61" s="15">
        <v>624360</v>
      </c>
      <c r="F61" s="15">
        <v>533256</v>
      </c>
      <c r="G61" s="15">
        <v>0</v>
      </c>
      <c r="H61" s="15">
        <v>0</v>
      </c>
      <c r="I61" s="16">
        <f t="shared" si="1"/>
        <v>13090385</v>
      </c>
      <c r="J61" s="17">
        <f t="shared" si="2"/>
        <v>0.83741089356806542</v>
      </c>
      <c r="K61" s="17">
        <f t="shared" si="2"/>
        <v>7.4156566059745382E-2</v>
      </c>
      <c r="L61" s="17">
        <f t="shared" si="2"/>
        <v>4.7696076165827057E-2</v>
      </c>
      <c r="M61" s="17">
        <f t="shared" ref="M61:O67" si="3">F61/$I61</f>
        <v>4.073646420636215E-2</v>
      </c>
      <c r="N61" s="17">
        <f t="shared" si="3"/>
        <v>0</v>
      </c>
      <c r="O61" s="17">
        <f t="shared" si="3"/>
        <v>0</v>
      </c>
    </row>
    <row r="62" spans="1:15" x14ac:dyDescent="0.2">
      <c r="A62" s="19">
        <v>60</v>
      </c>
      <c r="B62" s="20" t="s">
        <v>76</v>
      </c>
      <c r="C62" s="21">
        <v>13290747</v>
      </c>
      <c r="D62" s="21">
        <v>524145</v>
      </c>
      <c r="E62" s="21">
        <v>498482</v>
      </c>
      <c r="F62" s="21">
        <v>2064477</v>
      </c>
      <c r="G62" s="21">
        <v>0</v>
      </c>
      <c r="H62" s="21">
        <v>0</v>
      </c>
      <c r="I62" s="22">
        <f t="shared" si="1"/>
        <v>16377851</v>
      </c>
      <c r="J62" s="23">
        <f t="shared" ref="J62:O73" si="4">C62/$I62</f>
        <v>0.81150738274514767</v>
      </c>
      <c r="K62" s="23">
        <f t="shared" si="4"/>
        <v>3.2003282970397035E-2</v>
      </c>
      <c r="L62" s="23">
        <f t="shared" si="4"/>
        <v>3.0436349677378308E-2</v>
      </c>
      <c r="M62" s="23">
        <f t="shared" si="3"/>
        <v>0.12605298460707695</v>
      </c>
      <c r="N62" s="23">
        <f t="shared" si="3"/>
        <v>0</v>
      </c>
      <c r="O62" s="23">
        <f t="shared" si="3"/>
        <v>0</v>
      </c>
    </row>
    <row r="63" spans="1:15" x14ac:dyDescent="0.2">
      <c r="A63" s="7">
        <v>61</v>
      </c>
      <c r="B63" s="8" t="s">
        <v>77</v>
      </c>
      <c r="C63" s="9">
        <v>7984299</v>
      </c>
      <c r="D63" s="9">
        <v>665655</v>
      </c>
      <c r="E63" s="9">
        <v>323448</v>
      </c>
      <c r="F63" s="9">
        <v>365251</v>
      </c>
      <c r="G63" s="9">
        <v>0</v>
      </c>
      <c r="H63" s="9">
        <v>0</v>
      </c>
      <c r="I63" s="10">
        <f t="shared" si="1"/>
        <v>9338653</v>
      </c>
      <c r="J63" s="11">
        <f t="shared" si="4"/>
        <v>0.85497330289496787</v>
      </c>
      <c r="K63" s="11">
        <f t="shared" si="4"/>
        <v>7.1279551772616453E-2</v>
      </c>
      <c r="L63" s="11">
        <f t="shared" si="4"/>
        <v>3.463540191502993E-2</v>
      </c>
      <c r="M63" s="11">
        <f t="shared" si="3"/>
        <v>3.9111743417385783E-2</v>
      </c>
      <c r="N63" s="11">
        <f t="shared" si="3"/>
        <v>0</v>
      </c>
      <c r="O63" s="11">
        <f t="shared" si="3"/>
        <v>0</v>
      </c>
    </row>
    <row r="64" spans="1:15" s="18" customFormat="1" x14ac:dyDescent="0.2">
      <c r="A64" s="13">
        <v>62</v>
      </c>
      <c r="B64" s="14" t="s">
        <v>78</v>
      </c>
      <c r="C64" s="15">
        <v>4276695</v>
      </c>
      <c r="D64" s="15">
        <v>665514</v>
      </c>
      <c r="E64" s="15">
        <v>207652</v>
      </c>
      <c r="F64" s="15">
        <v>300460</v>
      </c>
      <c r="G64" s="15">
        <v>0</v>
      </c>
      <c r="H64" s="15">
        <v>0</v>
      </c>
      <c r="I64" s="16">
        <f t="shared" si="1"/>
        <v>5450321</v>
      </c>
      <c r="J64" s="17">
        <f t="shared" si="4"/>
        <v>0.78466846264651202</v>
      </c>
      <c r="K64" s="17">
        <f t="shared" si="4"/>
        <v>0.12210546865037858</v>
      </c>
      <c r="L64" s="17">
        <f t="shared" si="4"/>
        <v>3.8099040405143107E-2</v>
      </c>
      <c r="M64" s="17">
        <f t="shared" si="3"/>
        <v>5.5127028297966306E-2</v>
      </c>
      <c r="N64" s="17">
        <f t="shared" si="3"/>
        <v>0</v>
      </c>
      <c r="O64" s="17">
        <f t="shared" si="3"/>
        <v>0</v>
      </c>
    </row>
    <row r="65" spans="1:15" s="18" customFormat="1" x14ac:dyDescent="0.2">
      <c r="A65" s="13">
        <v>63</v>
      </c>
      <c r="B65" s="14" t="s">
        <v>79</v>
      </c>
      <c r="C65" s="15">
        <v>5249924</v>
      </c>
      <c r="D65" s="15">
        <v>407326</v>
      </c>
      <c r="E65" s="15">
        <v>89623</v>
      </c>
      <c r="F65" s="15">
        <v>207499</v>
      </c>
      <c r="G65" s="15">
        <v>0</v>
      </c>
      <c r="H65" s="15">
        <v>0</v>
      </c>
      <c r="I65" s="16">
        <f t="shared" si="1"/>
        <v>5954372</v>
      </c>
      <c r="J65" s="17">
        <f t="shared" si="4"/>
        <v>0.88169230944925847</v>
      </c>
      <c r="K65" s="17">
        <f t="shared" si="4"/>
        <v>6.8407885835819457E-2</v>
      </c>
      <c r="L65" s="17">
        <f t="shared" si="4"/>
        <v>1.5051629290208942E-2</v>
      </c>
      <c r="M65" s="17">
        <f t="shared" si="3"/>
        <v>3.4848175424713135E-2</v>
      </c>
      <c r="N65" s="17">
        <f t="shared" si="3"/>
        <v>0</v>
      </c>
      <c r="O65" s="17">
        <f t="shared" si="3"/>
        <v>0</v>
      </c>
    </row>
    <row r="66" spans="1:15" s="18" customFormat="1" x14ac:dyDescent="0.2">
      <c r="A66" s="13">
        <v>64</v>
      </c>
      <c r="B66" s="14" t="s">
        <v>80</v>
      </c>
      <c r="C66" s="15">
        <v>5543661</v>
      </c>
      <c r="D66" s="15">
        <v>403538</v>
      </c>
      <c r="E66" s="15">
        <v>316905</v>
      </c>
      <c r="F66" s="15">
        <v>240880</v>
      </c>
      <c r="G66" s="15">
        <v>0</v>
      </c>
      <c r="H66" s="15">
        <v>0</v>
      </c>
      <c r="I66" s="16">
        <f t="shared" si="1"/>
        <v>6504984</v>
      </c>
      <c r="J66" s="17">
        <f t="shared" si="4"/>
        <v>0.85221746894381289</v>
      </c>
      <c r="K66" s="17">
        <f t="shared" si="4"/>
        <v>6.2035202546232245E-2</v>
      </c>
      <c r="L66" s="17">
        <f t="shared" si="4"/>
        <v>4.8717260488265614E-2</v>
      </c>
      <c r="M66" s="17">
        <f t="shared" si="3"/>
        <v>3.7030068021689212E-2</v>
      </c>
      <c r="N66" s="17">
        <f t="shared" si="3"/>
        <v>0</v>
      </c>
      <c r="O66" s="17">
        <f t="shared" si="3"/>
        <v>0</v>
      </c>
    </row>
    <row r="67" spans="1:15" x14ac:dyDescent="0.2">
      <c r="A67" s="19">
        <v>65</v>
      </c>
      <c r="B67" s="20" t="s">
        <v>81</v>
      </c>
      <c r="C67" s="21">
        <v>15161522</v>
      </c>
      <c r="D67" s="21">
        <v>1125979</v>
      </c>
      <c r="E67" s="21">
        <v>2034339</v>
      </c>
      <c r="F67" s="21">
        <v>3178935</v>
      </c>
      <c r="G67" s="21">
        <v>0</v>
      </c>
      <c r="H67" s="21">
        <v>463</v>
      </c>
      <c r="I67" s="22">
        <f t="shared" si="1"/>
        <v>21501238</v>
      </c>
      <c r="J67" s="23">
        <f t="shared" si="4"/>
        <v>0.70514646644997836</v>
      </c>
      <c r="K67" s="23">
        <f t="shared" si="4"/>
        <v>5.2368100850751012E-2</v>
      </c>
      <c r="L67" s="23">
        <f t="shared" si="4"/>
        <v>9.4614970542626423E-2</v>
      </c>
      <c r="M67" s="23">
        <f t="shared" si="3"/>
        <v>0.14784892851286052</v>
      </c>
      <c r="N67" s="23">
        <f t="shared" si="3"/>
        <v>0</v>
      </c>
      <c r="O67" s="23">
        <f t="shared" si="3"/>
        <v>2.1533643783674223E-5</v>
      </c>
    </row>
    <row r="68" spans="1:15" x14ac:dyDescent="0.2">
      <c r="A68" s="7">
        <v>66</v>
      </c>
      <c r="B68" s="8" t="s">
        <v>82</v>
      </c>
      <c r="C68" s="9">
        <v>5961384</v>
      </c>
      <c r="D68" s="9">
        <v>382926</v>
      </c>
      <c r="E68" s="9">
        <v>289966</v>
      </c>
      <c r="F68" s="9">
        <v>322868</v>
      </c>
      <c r="G68" s="9">
        <v>0</v>
      </c>
      <c r="H68" s="9">
        <v>0</v>
      </c>
      <c r="I68" s="10">
        <f>SUM(C68:H68)</f>
        <v>6957144</v>
      </c>
      <c r="J68" s="11">
        <f t="shared" si="4"/>
        <v>0.85687230277251702</v>
      </c>
      <c r="K68" s="11">
        <f t="shared" si="4"/>
        <v>5.504068911035908E-2</v>
      </c>
      <c r="L68" s="11">
        <f t="shared" si="4"/>
        <v>4.1678884323797238E-2</v>
      </c>
      <c r="M68" s="11">
        <f t="shared" si="4"/>
        <v>4.6408123793326685E-2</v>
      </c>
      <c r="N68" s="11">
        <f t="shared" si="4"/>
        <v>0</v>
      </c>
      <c r="O68" s="11">
        <f t="shared" si="4"/>
        <v>0</v>
      </c>
    </row>
    <row r="69" spans="1:15" s="18" customFormat="1" x14ac:dyDescent="0.2">
      <c r="A69" s="13">
        <v>67</v>
      </c>
      <c r="B69" s="14" t="s">
        <v>83</v>
      </c>
      <c r="C69" s="15">
        <v>9030680</v>
      </c>
      <c r="D69" s="15">
        <v>572062</v>
      </c>
      <c r="E69" s="15">
        <v>224141</v>
      </c>
      <c r="F69" s="15">
        <v>365951</v>
      </c>
      <c r="G69" s="15">
        <v>0</v>
      </c>
      <c r="H69" s="15">
        <v>0</v>
      </c>
      <c r="I69" s="16">
        <f>SUM(C69:H69)</f>
        <v>10192834</v>
      </c>
      <c r="J69" s="17">
        <f t="shared" si="4"/>
        <v>0.88598323096402831</v>
      </c>
      <c r="K69" s="17">
        <f t="shared" si="4"/>
        <v>5.6123939622680009E-2</v>
      </c>
      <c r="L69" s="17">
        <f t="shared" si="4"/>
        <v>2.1990056936078816E-2</v>
      </c>
      <c r="M69" s="17">
        <f t="shared" si="4"/>
        <v>3.5902772477212914E-2</v>
      </c>
      <c r="N69" s="17">
        <f t="shared" si="4"/>
        <v>0</v>
      </c>
      <c r="O69" s="17">
        <f t="shared" si="4"/>
        <v>0</v>
      </c>
    </row>
    <row r="70" spans="1:15" s="18" customFormat="1" x14ac:dyDescent="0.2">
      <c r="A70" s="13">
        <v>68</v>
      </c>
      <c r="B70" s="14" t="s">
        <v>84</v>
      </c>
      <c r="C70" s="15">
        <v>3440331</v>
      </c>
      <c r="D70" s="15">
        <v>175907</v>
      </c>
      <c r="E70" s="15">
        <v>228444</v>
      </c>
      <c r="F70" s="15">
        <v>159965</v>
      </c>
      <c r="G70" s="15">
        <v>0</v>
      </c>
      <c r="H70" s="15">
        <v>0</v>
      </c>
      <c r="I70" s="16">
        <f>SUM(C70:H70)</f>
        <v>4004647</v>
      </c>
      <c r="J70" s="17">
        <f t="shared" si="4"/>
        <v>0.85908470834008588</v>
      </c>
      <c r="K70" s="17">
        <f t="shared" si="4"/>
        <v>4.3925719295608324E-2</v>
      </c>
      <c r="L70" s="17">
        <f t="shared" si="4"/>
        <v>5.7044728286912677E-2</v>
      </c>
      <c r="M70" s="17">
        <f t="shared" si="4"/>
        <v>3.9944844077393085E-2</v>
      </c>
      <c r="N70" s="17">
        <f t="shared" si="4"/>
        <v>0</v>
      </c>
      <c r="O70" s="17">
        <f t="shared" si="4"/>
        <v>0</v>
      </c>
    </row>
    <row r="71" spans="1:15" s="18" customFormat="1" x14ac:dyDescent="0.2">
      <c r="A71" s="13">
        <v>69</v>
      </c>
      <c r="B71" s="14" t="s">
        <v>85</v>
      </c>
      <c r="C71" s="15">
        <v>5955860</v>
      </c>
      <c r="D71" s="15">
        <v>467579</v>
      </c>
      <c r="E71" s="15">
        <v>209140</v>
      </c>
      <c r="F71" s="15">
        <v>339529</v>
      </c>
      <c r="G71" s="15">
        <v>0</v>
      </c>
      <c r="H71" s="15">
        <v>0</v>
      </c>
      <c r="I71" s="16">
        <f>SUM(C71:H71)</f>
        <v>6972108</v>
      </c>
      <c r="J71" s="17">
        <f t="shared" si="4"/>
        <v>0.85424092684737529</v>
      </c>
      <c r="K71" s="17">
        <f t="shared" si="4"/>
        <v>6.7064222183592107E-2</v>
      </c>
      <c r="L71" s="17">
        <f t="shared" si="4"/>
        <v>2.9996666718300979E-2</v>
      </c>
      <c r="M71" s="17">
        <f t="shared" si="4"/>
        <v>4.8698184250731628E-2</v>
      </c>
      <c r="N71" s="17">
        <f t="shared" si="4"/>
        <v>0</v>
      </c>
      <c r="O71" s="17">
        <f t="shared" si="4"/>
        <v>0</v>
      </c>
    </row>
    <row r="72" spans="1:15" x14ac:dyDescent="0.2">
      <c r="A72" s="19">
        <v>396</v>
      </c>
      <c r="B72" s="20" t="s">
        <v>86</v>
      </c>
      <c r="C72" s="15">
        <f>13645200-'[1]RSD Adjs.'!B202</f>
        <v>12279695.435901469</v>
      </c>
      <c r="D72" s="15">
        <f>2474810-'[1]Hurricane Data'!F13</f>
        <v>1784204</v>
      </c>
      <c r="E72" s="15">
        <v>1833543</v>
      </c>
      <c r="F72" s="15">
        <f>2282774-'[1]Hurricane Data'!H13-'[1]RSD Adjs.'!C202</f>
        <v>2058516.06</v>
      </c>
      <c r="G72" s="15">
        <v>0</v>
      </c>
      <c r="H72" s="15">
        <f>72815-'[1]Hurricane Data'!J13</f>
        <v>0</v>
      </c>
      <c r="I72" s="22">
        <f>SUM(C72:H72)</f>
        <v>17955958.495901469</v>
      </c>
      <c r="J72" s="23">
        <f t="shared" si="4"/>
        <v>0.68387858207092456</v>
      </c>
      <c r="K72" s="23">
        <f t="shared" si="4"/>
        <v>9.9365567168539226E-2</v>
      </c>
      <c r="L72" s="23">
        <f t="shared" si="4"/>
        <v>0.10211334585221472</v>
      </c>
      <c r="M72" s="23">
        <f t="shared" si="4"/>
        <v>0.11464250490832142</v>
      </c>
      <c r="N72" s="23">
        <f t="shared" si="4"/>
        <v>0</v>
      </c>
      <c r="O72" s="23">
        <f t="shared" si="4"/>
        <v>0</v>
      </c>
    </row>
    <row r="73" spans="1:15" x14ac:dyDescent="0.2">
      <c r="A73" s="24"/>
      <c r="B73" s="25" t="s">
        <v>87</v>
      </c>
      <c r="C73" s="26">
        <f t="shared" ref="C73:I73" si="5">SUM(C3:C72)</f>
        <v>1435929116.4359014</v>
      </c>
      <c r="D73" s="26">
        <f t="shared" si="5"/>
        <v>105908314</v>
      </c>
      <c r="E73" s="26">
        <f t="shared" si="5"/>
        <v>68022736</v>
      </c>
      <c r="F73" s="26">
        <f>SUM(F3:F72)</f>
        <v>95709812.060000002</v>
      </c>
      <c r="G73" s="26">
        <f t="shared" si="5"/>
        <v>3209</v>
      </c>
      <c r="H73" s="26">
        <f t="shared" si="5"/>
        <v>1643523</v>
      </c>
      <c r="I73" s="27">
        <f t="shared" si="5"/>
        <v>1707216710.4959016</v>
      </c>
      <c r="J73" s="28">
        <f t="shared" si="4"/>
        <v>0.84109363949395843</v>
      </c>
      <c r="K73" s="28">
        <f t="shared" si="4"/>
        <v>6.2035659180747132E-2</v>
      </c>
      <c r="L73" s="28">
        <f t="shared" si="4"/>
        <v>3.9844230425931798E-2</v>
      </c>
      <c r="M73" s="28">
        <f t="shared" si="4"/>
        <v>5.6061899741011098E-2</v>
      </c>
      <c r="N73" s="28">
        <f t="shared" si="4"/>
        <v>1.879667636962076E-6</v>
      </c>
      <c r="O73" s="28">
        <f t="shared" si="4"/>
        <v>9.6269149071449736E-4</v>
      </c>
    </row>
    <row r="74" spans="1:15" x14ac:dyDescent="0.2">
      <c r="A74" s="29"/>
      <c r="B74" s="30"/>
      <c r="C74" s="31"/>
      <c r="D74" s="31"/>
      <c r="E74" s="31"/>
      <c r="F74" s="31"/>
      <c r="G74" s="31"/>
      <c r="H74" s="31"/>
      <c r="I74" s="32"/>
      <c r="J74" s="33"/>
      <c r="K74" s="33"/>
      <c r="L74" s="33"/>
      <c r="M74" s="33"/>
      <c r="N74" s="33"/>
      <c r="O74" s="34"/>
    </row>
    <row r="75" spans="1:15" s="18" customFormat="1" x14ac:dyDescent="0.2">
      <c r="A75" s="35">
        <v>318</v>
      </c>
      <c r="B75" s="8" t="s">
        <v>88</v>
      </c>
      <c r="C75" s="9">
        <v>2280707</v>
      </c>
      <c r="D75" s="9">
        <v>33536</v>
      </c>
      <c r="E75" s="9">
        <v>0</v>
      </c>
      <c r="F75" s="9">
        <v>60102</v>
      </c>
      <c r="G75" s="9">
        <v>0</v>
      </c>
      <c r="H75" s="9">
        <v>0</v>
      </c>
      <c r="I75" s="10">
        <f>SUM(C75:H75)</f>
        <v>2374345</v>
      </c>
      <c r="J75" s="11">
        <f t="shared" ref="J75:O77" si="6">C75/$I75</f>
        <v>0.96056259726366644</v>
      </c>
      <c r="K75" s="11">
        <f t="shared" si="6"/>
        <v>1.412431639041504E-2</v>
      </c>
      <c r="L75" s="11">
        <f t="shared" si="6"/>
        <v>0</v>
      </c>
      <c r="M75" s="11">
        <f t="shared" si="6"/>
        <v>2.531308634591856E-2</v>
      </c>
      <c r="N75" s="11">
        <f t="shared" si="6"/>
        <v>0</v>
      </c>
      <c r="O75" s="11">
        <f t="shared" si="6"/>
        <v>0</v>
      </c>
    </row>
    <row r="76" spans="1:15" x14ac:dyDescent="0.2">
      <c r="A76" s="36">
        <v>319</v>
      </c>
      <c r="B76" s="37" t="s">
        <v>89</v>
      </c>
      <c r="C76" s="38">
        <v>743406</v>
      </c>
      <c r="D76" s="38">
        <v>0</v>
      </c>
      <c r="E76" s="38">
        <v>0</v>
      </c>
      <c r="F76" s="38">
        <v>77467</v>
      </c>
      <c r="G76" s="38">
        <v>0</v>
      </c>
      <c r="H76" s="38">
        <v>0</v>
      </c>
      <c r="I76" s="39">
        <f>SUM(C76:H76)</f>
        <v>820873</v>
      </c>
      <c r="J76" s="40">
        <f t="shared" si="6"/>
        <v>0.90562851988066362</v>
      </c>
      <c r="K76" s="40">
        <f t="shared" si="6"/>
        <v>0</v>
      </c>
      <c r="L76" s="40">
        <f t="shared" si="6"/>
        <v>0</v>
      </c>
      <c r="M76" s="40">
        <f t="shared" si="6"/>
        <v>9.4371480119336368E-2</v>
      </c>
      <c r="N76" s="40">
        <f t="shared" si="6"/>
        <v>0</v>
      </c>
      <c r="O76" s="40">
        <f t="shared" si="6"/>
        <v>0</v>
      </c>
    </row>
    <row r="77" spans="1:15" x14ac:dyDescent="0.2">
      <c r="A77" s="41"/>
      <c r="B77" s="42" t="s">
        <v>90</v>
      </c>
      <c r="C77" s="43">
        <f t="shared" ref="C77:I77" si="7">SUM(C75:C76)</f>
        <v>3024113</v>
      </c>
      <c r="D77" s="43">
        <f t="shared" si="7"/>
        <v>33536</v>
      </c>
      <c r="E77" s="43">
        <f t="shared" si="7"/>
        <v>0</v>
      </c>
      <c r="F77" s="43">
        <f t="shared" si="7"/>
        <v>137569</v>
      </c>
      <c r="G77" s="43">
        <f t="shared" si="7"/>
        <v>0</v>
      </c>
      <c r="H77" s="43">
        <f t="shared" si="7"/>
        <v>0</v>
      </c>
      <c r="I77" s="44">
        <f t="shared" si="7"/>
        <v>3195218</v>
      </c>
      <c r="J77" s="45">
        <f t="shared" si="6"/>
        <v>0.94644966321546764</v>
      </c>
      <c r="K77" s="45">
        <f t="shared" si="6"/>
        <v>1.0495684488507514E-2</v>
      </c>
      <c r="L77" s="45">
        <f t="shared" si="6"/>
        <v>0</v>
      </c>
      <c r="M77" s="45">
        <f t="shared" si="6"/>
        <v>4.305465229602487E-2</v>
      </c>
      <c r="N77" s="45">
        <f t="shared" si="6"/>
        <v>0</v>
      </c>
      <c r="O77" s="45">
        <f t="shared" si="6"/>
        <v>0</v>
      </c>
    </row>
    <row r="78" spans="1:15" x14ac:dyDescent="0.2">
      <c r="A78" s="46"/>
      <c r="B78" s="47"/>
      <c r="C78" s="31"/>
      <c r="D78" s="31"/>
      <c r="E78" s="31"/>
      <c r="F78" s="31"/>
      <c r="G78" s="31"/>
      <c r="H78" s="31"/>
      <c r="I78" s="32"/>
      <c r="J78" s="33"/>
      <c r="K78" s="33"/>
      <c r="L78" s="33"/>
      <c r="M78" s="33"/>
      <c r="N78" s="33"/>
      <c r="O78" s="34"/>
    </row>
    <row r="79" spans="1:15" x14ac:dyDescent="0.2">
      <c r="A79" s="7">
        <v>321001</v>
      </c>
      <c r="B79" s="8" t="s">
        <v>91</v>
      </c>
      <c r="C79" s="9">
        <v>462131</v>
      </c>
      <c r="D79" s="9">
        <v>5860</v>
      </c>
      <c r="E79" s="9">
        <v>58817</v>
      </c>
      <c r="F79" s="9">
        <v>5277</v>
      </c>
      <c r="G79" s="9">
        <v>0</v>
      </c>
      <c r="H79" s="9">
        <v>0</v>
      </c>
      <c r="I79" s="10">
        <f t="shared" ref="I79:I86" si="8">SUM(C79:H79)</f>
        <v>532085</v>
      </c>
      <c r="J79" s="11">
        <f t="shared" ref="J79:O91" si="9">C79/$I79</f>
        <v>0.86852852457784002</v>
      </c>
      <c r="K79" s="11">
        <f t="shared" si="9"/>
        <v>1.1013277953710404E-2</v>
      </c>
      <c r="L79" s="11">
        <f t="shared" si="9"/>
        <v>0.1105406091132056</v>
      </c>
      <c r="M79" s="11">
        <f t="shared" si="9"/>
        <v>9.9175883552439937E-3</v>
      </c>
      <c r="N79" s="11">
        <f t="shared" si="9"/>
        <v>0</v>
      </c>
      <c r="O79" s="11">
        <f t="shared" si="9"/>
        <v>0</v>
      </c>
    </row>
    <row r="80" spans="1:15" s="18" customFormat="1" x14ac:dyDescent="0.2">
      <c r="A80" s="13">
        <v>329001</v>
      </c>
      <c r="B80" s="14" t="s">
        <v>92</v>
      </c>
      <c r="C80" s="15">
        <v>586744</v>
      </c>
      <c r="D80" s="15">
        <v>0</v>
      </c>
      <c r="E80" s="15">
        <v>10902</v>
      </c>
      <c r="F80" s="15">
        <v>26991</v>
      </c>
      <c r="G80" s="15">
        <v>0</v>
      </c>
      <c r="H80" s="15">
        <v>0</v>
      </c>
      <c r="I80" s="16">
        <f t="shared" si="8"/>
        <v>624637</v>
      </c>
      <c r="J80" s="17">
        <f t="shared" si="9"/>
        <v>0.93933596632924399</v>
      </c>
      <c r="K80" s="17">
        <f t="shared" si="9"/>
        <v>0</v>
      </c>
      <c r="L80" s="17">
        <f t="shared" si="9"/>
        <v>1.7453336898070399E-2</v>
      </c>
      <c r="M80" s="17">
        <f t="shared" si="9"/>
        <v>4.3210696772685575E-2</v>
      </c>
      <c r="N80" s="17">
        <f t="shared" si="9"/>
        <v>0</v>
      </c>
      <c r="O80" s="17">
        <f t="shared" si="9"/>
        <v>0</v>
      </c>
    </row>
    <row r="81" spans="1:15" s="18" customFormat="1" x14ac:dyDescent="0.2">
      <c r="A81" s="13">
        <v>331001</v>
      </c>
      <c r="B81" s="14" t="s">
        <v>93</v>
      </c>
      <c r="C81" s="15">
        <v>622427</v>
      </c>
      <c r="D81" s="15">
        <v>6273</v>
      </c>
      <c r="E81" s="15">
        <v>21936</v>
      </c>
      <c r="F81" s="15">
        <v>36074</v>
      </c>
      <c r="G81" s="15">
        <v>0</v>
      </c>
      <c r="H81" s="15">
        <v>0</v>
      </c>
      <c r="I81" s="16">
        <f t="shared" si="8"/>
        <v>686710</v>
      </c>
      <c r="J81" s="17">
        <f t="shared" si="9"/>
        <v>0.90638988801677567</v>
      </c>
      <c r="K81" s="17">
        <f t="shared" si="9"/>
        <v>9.1348604214297156E-3</v>
      </c>
      <c r="L81" s="17">
        <f t="shared" si="9"/>
        <v>3.1943615208748964E-2</v>
      </c>
      <c r="M81" s="17">
        <f t="shared" si="9"/>
        <v>5.2531636353045683E-2</v>
      </c>
      <c r="N81" s="17">
        <f t="shared" si="9"/>
        <v>0</v>
      </c>
      <c r="O81" s="17">
        <f t="shared" si="9"/>
        <v>0</v>
      </c>
    </row>
    <row r="82" spans="1:15" s="18" customFormat="1" x14ac:dyDescent="0.2">
      <c r="A82" s="13">
        <v>333001</v>
      </c>
      <c r="B82" s="14" t="s">
        <v>94</v>
      </c>
      <c r="C82" s="15">
        <v>889068</v>
      </c>
      <c r="D82" s="15">
        <v>9944</v>
      </c>
      <c r="E82" s="15">
        <v>28223</v>
      </c>
      <c r="F82" s="15">
        <v>0</v>
      </c>
      <c r="G82" s="15">
        <v>0</v>
      </c>
      <c r="H82" s="15">
        <v>0</v>
      </c>
      <c r="I82" s="16">
        <f t="shared" si="8"/>
        <v>927235</v>
      </c>
      <c r="J82" s="17">
        <f t="shared" si="9"/>
        <v>0.95883783506877973</v>
      </c>
      <c r="K82" s="17">
        <f t="shared" si="9"/>
        <v>1.0724357902797025E-2</v>
      </c>
      <c r="L82" s="17">
        <f t="shared" si="9"/>
        <v>3.0437807028423216E-2</v>
      </c>
      <c r="M82" s="17">
        <f t="shared" si="9"/>
        <v>0</v>
      </c>
      <c r="N82" s="17">
        <f t="shared" si="9"/>
        <v>0</v>
      </c>
      <c r="O82" s="17">
        <f t="shared" si="9"/>
        <v>0</v>
      </c>
    </row>
    <row r="83" spans="1:15" x14ac:dyDescent="0.2">
      <c r="A83" s="19">
        <v>336001</v>
      </c>
      <c r="B83" s="20" t="s">
        <v>95</v>
      </c>
      <c r="C83" s="21">
        <v>859946</v>
      </c>
      <c r="D83" s="21">
        <v>3448</v>
      </c>
      <c r="E83" s="21">
        <v>8458</v>
      </c>
      <c r="F83" s="21">
        <v>0</v>
      </c>
      <c r="G83" s="21">
        <v>0</v>
      </c>
      <c r="H83" s="21">
        <v>0</v>
      </c>
      <c r="I83" s="22">
        <f t="shared" si="8"/>
        <v>871852</v>
      </c>
      <c r="J83" s="23">
        <f t="shared" si="9"/>
        <v>0.98634401251588577</v>
      </c>
      <c r="K83" s="23">
        <f t="shared" si="9"/>
        <v>3.9547996678335317E-3</v>
      </c>
      <c r="L83" s="23">
        <f t="shared" si="9"/>
        <v>9.7011878162807444E-3</v>
      </c>
      <c r="M83" s="23">
        <f t="shared" si="9"/>
        <v>0</v>
      </c>
      <c r="N83" s="23">
        <f t="shared" si="9"/>
        <v>0</v>
      </c>
      <c r="O83" s="23">
        <f t="shared" si="9"/>
        <v>0</v>
      </c>
    </row>
    <row r="84" spans="1:15" x14ac:dyDescent="0.2">
      <c r="A84" s="7">
        <v>337001</v>
      </c>
      <c r="B84" s="8" t="s">
        <v>96</v>
      </c>
      <c r="C84" s="9">
        <v>1196216</v>
      </c>
      <c r="D84" s="9">
        <v>0</v>
      </c>
      <c r="E84" s="9">
        <v>11136</v>
      </c>
      <c r="F84" s="9">
        <v>0</v>
      </c>
      <c r="G84" s="9">
        <v>0</v>
      </c>
      <c r="H84" s="9">
        <v>0</v>
      </c>
      <c r="I84" s="10">
        <f t="shared" si="8"/>
        <v>1207352</v>
      </c>
      <c r="J84" s="11">
        <f t="shared" si="9"/>
        <v>0.99077650925330807</v>
      </c>
      <c r="K84" s="11">
        <f t="shared" si="9"/>
        <v>0</v>
      </c>
      <c r="L84" s="11">
        <f t="shared" si="9"/>
        <v>9.2234907466919348E-3</v>
      </c>
      <c r="M84" s="11">
        <f t="shared" si="9"/>
        <v>0</v>
      </c>
      <c r="N84" s="11">
        <f t="shared" si="9"/>
        <v>0</v>
      </c>
      <c r="O84" s="11">
        <f t="shared" si="9"/>
        <v>0</v>
      </c>
    </row>
    <row r="85" spans="1:15" s="18" customFormat="1" x14ac:dyDescent="0.2">
      <c r="A85" s="13">
        <v>339001</v>
      </c>
      <c r="B85" s="14" t="s">
        <v>97</v>
      </c>
      <c r="C85" s="15">
        <v>280034</v>
      </c>
      <c r="D85" s="15">
        <v>12057</v>
      </c>
      <c r="E85" s="15">
        <v>37543</v>
      </c>
      <c r="F85" s="15">
        <v>27344</v>
      </c>
      <c r="G85" s="15">
        <v>0</v>
      </c>
      <c r="H85" s="15">
        <v>0</v>
      </c>
      <c r="I85" s="16">
        <f>SUM(C85:H85)</f>
        <v>356978</v>
      </c>
      <c r="J85" s="17">
        <f t="shared" si="9"/>
        <v>0.78445730549221515</v>
      </c>
      <c r="K85" s="17">
        <f t="shared" si="9"/>
        <v>3.3775190627993883E-2</v>
      </c>
      <c r="L85" s="17">
        <f t="shared" si="9"/>
        <v>0.10516894598546689</v>
      </c>
      <c r="M85" s="17">
        <f t="shared" si="9"/>
        <v>7.6598557894324015E-2</v>
      </c>
      <c r="N85" s="17">
        <f t="shared" si="9"/>
        <v>0</v>
      </c>
      <c r="O85" s="17">
        <f t="shared" si="9"/>
        <v>0</v>
      </c>
    </row>
    <row r="86" spans="1:15" x14ac:dyDescent="0.2">
      <c r="A86" s="13">
        <v>340001</v>
      </c>
      <c r="B86" s="14" t="s">
        <v>98</v>
      </c>
      <c r="C86" s="15">
        <v>190887</v>
      </c>
      <c r="D86" s="15">
        <v>2381</v>
      </c>
      <c r="E86" s="15">
        <v>3110</v>
      </c>
      <c r="F86" s="15">
        <v>0</v>
      </c>
      <c r="G86" s="15">
        <v>0</v>
      </c>
      <c r="H86" s="15">
        <v>0</v>
      </c>
      <c r="I86" s="16">
        <f t="shared" si="8"/>
        <v>196378</v>
      </c>
      <c r="J86" s="17">
        <f t="shared" si="9"/>
        <v>0.97203861939728486</v>
      </c>
      <c r="K86" s="17">
        <f t="shared" si="9"/>
        <v>1.2124576072676165E-2</v>
      </c>
      <c r="L86" s="17">
        <f t="shared" si="9"/>
        <v>1.5836804530039005E-2</v>
      </c>
      <c r="M86" s="17">
        <f t="shared" si="9"/>
        <v>0</v>
      </c>
      <c r="N86" s="17">
        <f t="shared" si="9"/>
        <v>0</v>
      </c>
      <c r="O86" s="17">
        <f t="shared" si="9"/>
        <v>0</v>
      </c>
    </row>
    <row r="87" spans="1:15" x14ac:dyDescent="0.2">
      <c r="A87" s="13">
        <v>341001</v>
      </c>
      <c r="B87" s="14" t="s">
        <v>99</v>
      </c>
      <c r="C87" s="15">
        <v>371128</v>
      </c>
      <c r="D87" s="15">
        <v>0</v>
      </c>
      <c r="E87" s="15">
        <v>25297</v>
      </c>
      <c r="F87" s="15">
        <v>0</v>
      </c>
      <c r="G87" s="15">
        <v>0</v>
      </c>
      <c r="H87" s="15">
        <v>0</v>
      </c>
      <c r="I87" s="16">
        <f>SUM(C87:H87)</f>
        <v>396425</v>
      </c>
      <c r="J87" s="17">
        <f t="shared" si="9"/>
        <v>0.93618717285741315</v>
      </c>
      <c r="K87" s="17">
        <f t="shared" si="9"/>
        <v>0</v>
      </c>
      <c r="L87" s="17">
        <f t="shared" si="9"/>
        <v>6.3812827142586875E-2</v>
      </c>
      <c r="M87" s="17">
        <f t="shared" si="9"/>
        <v>0</v>
      </c>
      <c r="N87" s="17">
        <f t="shared" si="9"/>
        <v>0</v>
      </c>
      <c r="O87" s="17">
        <f t="shared" si="9"/>
        <v>0</v>
      </c>
    </row>
    <row r="88" spans="1:15" x14ac:dyDescent="0.2">
      <c r="A88" s="19">
        <v>342001</v>
      </c>
      <c r="B88" s="20" t="s">
        <v>100</v>
      </c>
      <c r="C88" s="21">
        <v>43865</v>
      </c>
      <c r="D88" s="21">
        <v>3061</v>
      </c>
      <c r="E88" s="21">
        <v>0</v>
      </c>
      <c r="F88" s="21">
        <v>0</v>
      </c>
      <c r="G88" s="21">
        <v>0</v>
      </c>
      <c r="H88" s="21">
        <v>0</v>
      </c>
      <c r="I88" s="22">
        <f>SUM(C88:H88)</f>
        <v>46926</v>
      </c>
      <c r="J88" s="23">
        <f t="shared" si="9"/>
        <v>0.93476963730128282</v>
      </c>
      <c r="K88" s="23">
        <f t="shared" si="9"/>
        <v>6.5230362698717126E-2</v>
      </c>
      <c r="L88" s="23">
        <f t="shared" si="9"/>
        <v>0</v>
      </c>
      <c r="M88" s="23">
        <f t="shared" si="9"/>
        <v>0</v>
      </c>
      <c r="N88" s="23">
        <f t="shared" si="9"/>
        <v>0</v>
      </c>
      <c r="O88" s="23">
        <f t="shared" si="9"/>
        <v>0</v>
      </c>
    </row>
    <row r="89" spans="1:15" x14ac:dyDescent="0.2">
      <c r="A89" s="13">
        <v>343001</v>
      </c>
      <c r="B89" s="14" t="s">
        <v>101</v>
      </c>
      <c r="C89" s="15">
        <v>303003</v>
      </c>
      <c r="D89" s="15">
        <v>3487</v>
      </c>
      <c r="E89" s="15">
        <v>200</v>
      </c>
      <c r="F89" s="15">
        <v>0</v>
      </c>
      <c r="G89" s="15">
        <v>0</v>
      </c>
      <c r="H89" s="15">
        <v>0</v>
      </c>
      <c r="I89" s="16">
        <f>SUM(C89:H89)</f>
        <v>306690</v>
      </c>
      <c r="J89" s="17">
        <f t="shared" si="9"/>
        <v>0.98797808862369163</v>
      </c>
      <c r="K89" s="17">
        <f t="shared" si="9"/>
        <v>1.1369787081417719E-2</v>
      </c>
      <c r="L89" s="17">
        <f t="shared" si="9"/>
        <v>6.521242948906062E-4</v>
      </c>
      <c r="M89" s="17">
        <f t="shared" si="9"/>
        <v>0</v>
      </c>
      <c r="N89" s="17">
        <f t="shared" si="9"/>
        <v>0</v>
      </c>
      <c r="O89" s="17">
        <f t="shared" si="9"/>
        <v>0</v>
      </c>
    </row>
    <row r="90" spans="1:15" s="48" customFormat="1" x14ac:dyDescent="0.2">
      <c r="A90" s="19">
        <v>344001</v>
      </c>
      <c r="B90" s="20" t="s">
        <v>102</v>
      </c>
      <c r="C90" s="21">
        <v>111793</v>
      </c>
      <c r="D90" s="21">
        <v>10782</v>
      </c>
      <c r="E90" s="21">
        <v>230</v>
      </c>
      <c r="F90" s="21">
        <v>5081</v>
      </c>
      <c r="G90" s="21">
        <v>0</v>
      </c>
      <c r="H90" s="21">
        <v>0</v>
      </c>
      <c r="I90" s="22">
        <f>SUM(C90:H90)</f>
        <v>127886</v>
      </c>
      <c r="J90" s="23">
        <f t="shared" si="9"/>
        <v>0.874161362463444</v>
      </c>
      <c r="K90" s="23">
        <f t="shared" si="9"/>
        <v>8.4309463115587319E-2</v>
      </c>
      <c r="L90" s="23">
        <f t="shared" si="9"/>
        <v>1.7984767683718312E-3</v>
      </c>
      <c r="M90" s="23">
        <f t="shared" si="9"/>
        <v>3.9730697652596847E-2</v>
      </c>
      <c r="N90" s="23">
        <f t="shared" si="9"/>
        <v>0</v>
      </c>
      <c r="O90" s="23">
        <f t="shared" si="9"/>
        <v>0</v>
      </c>
    </row>
    <row r="91" spans="1:15" x14ac:dyDescent="0.2">
      <c r="A91" s="41"/>
      <c r="B91" s="42" t="s">
        <v>103</v>
      </c>
      <c r="C91" s="43">
        <f t="shared" ref="C91:I91" si="10">SUM(C79:C90)</f>
        <v>5917242</v>
      </c>
      <c r="D91" s="43">
        <f t="shared" si="10"/>
        <v>57293</v>
      </c>
      <c r="E91" s="43">
        <f t="shared" si="10"/>
        <v>205852</v>
      </c>
      <c r="F91" s="43">
        <f t="shared" si="10"/>
        <v>100767</v>
      </c>
      <c r="G91" s="43">
        <f t="shared" si="10"/>
        <v>0</v>
      </c>
      <c r="H91" s="43">
        <f t="shared" si="10"/>
        <v>0</v>
      </c>
      <c r="I91" s="44">
        <f t="shared" si="10"/>
        <v>6281154</v>
      </c>
      <c r="J91" s="45">
        <f t="shared" si="9"/>
        <v>0.94206287570723468</v>
      </c>
      <c r="K91" s="45">
        <f t="shared" si="9"/>
        <v>9.1214130397057613E-3</v>
      </c>
      <c r="L91" s="45">
        <f t="shared" si="9"/>
        <v>3.2772958599645859E-2</v>
      </c>
      <c r="M91" s="45">
        <f t="shared" si="9"/>
        <v>1.6042752653413688E-2</v>
      </c>
      <c r="N91" s="45">
        <f t="shared" si="9"/>
        <v>0</v>
      </c>
      <c r="O91" s="45">
        <f t="shared" si="9"/>
        <v>0</v>
      </c>
    </row>
    <row r="92" spans="1:15" x14ac:dyDescent="0.2">
      <c r="A92" s="29"/>
      <c r="B92" s="47"/>
      <c r="C92" s="31"/>
      <c r="D92" s="31"/>
      <c r="E92" s="31"/>
      <c r="F92" s="31"/>
      <c r="G92" s="31"/>
      <c r="H92" s="31"/>
      <c r="I92" s="32"/>
      <c r="J92" s="33"/>
      <c r="K92" s="33"/>
      <c r="L92" s="33"/>
      <c r="M92" s="33"/>
      <c r="N92" s="33"/>
      <c r="O92" s="34"/>
    </row>
    <row r="93" spans="1:15" s="50" customFormat="1" x14ac:dyDescent="0.2">
      <c r="A93" s="49">
        <v>300001</v>
      </c>
      <c r="B93" s="49" t="s">
        <v>104</v>
      </c>
      <c r="C93" s="15">
        <v>397315</v>
      </c>
      <c r="D93" s="15">
        <v>41889</v>
      </c>
      <c r="E93" s="15">
        <v>131311</v>
      </c>
      <c r="F93" s="15">
        <v>0</v>
      </c>
      <c r="G93" s="15">
        <v>0</v>
      </c>
      <c r="H93" s="15">
        <v>0</v>
      </c>
      <c r="I93" s="16">
        <f t="shared" ref="I93:I146" si="11">SUM(C93:H93)</f>
        <v>570515</v>
      </c>
      <c r="J93" s="17">
        <f t="shared" ref="J93:O122" si="12">C93/$I93</f>
        <v>0.69641464291035293</v>
      </c>
      <c r="K93" s="17">
        <f t="shared" si="12"/>
        <v>7.3423135237460885E-2</v>
      </c>
      <c r="L93" s="17">
        <f t="shared" si="12"/>
        <v>0.23016222185218618</v>
      </c>
      <c r="M93" s="17">
        <f t="shared" si="12"/>
        <v>0</v>
      </c>
      <c r="N93" s="17">
        <f t="shared" si="12"/>
        <v>0</v>
      </c>
      <c r="O93" s="17">
        <f t="shared" si="12"/>
        <v>0</v>
      </c>
    </row>
    <row r="94" spans="1:15" s="18" customFormat="1" x14ac:dyDescent="0.2">
      <c r="A94" s="13">
        <v>300002</v>
      </c>
      <c r="B94" s="14" t="s">
        <v>105</v>
      </c>
      <c r="C94" s="15">
        <v>416154</v>
      </c>
      <c r="D94" s="15">
        <v>32594</v>
      </c>
      <c r="E94" s="15">
        <v>173086</v>
      </c>
      <c r="F94" s="15">
        <v>40543</v>
      </c>
      <c r="G94" s="15">
        <v>0</v>
      </c>
      <c r="H94" s="15">
        <v>0</v>
      </c>
      <c r="I94" s="16">
        <f t="shared" si="11"/>
        <v>662377</v>
      </c>
      <c r="J94" s="17">
        <f t="shared" si="12"/>
        <v>0.62827362665068387</v>
      </c>
      <c r="K94" s="17">
        <f t="shared" si="12"/>
        <v>4.9207626472537541E-2</v>
      </c>
      <c r="L94" s="17">
        <f t="shared" si="12"/>
        <v>0.26131040178025505</v>
      </c>
      <c r="M94" s="17">
        <f t="shared" si="12"/>
        <v>6.1208345096523578E-2</v>
      </c>
      <c r="N94" s="17">
        <f t="shared" si="12"/>
        <v>0</v>
      </c>
      <c r="O94" s="17">
        <f t="shared" si="12"/>
        <v>0</v>
      </c>
    </row>
    <row r="95" spans="1:15" s="18" customFormat="1" ht="12.75" customHeight="1" x14ac:dyDescent="0.2">
      <c r="A95" s="13">
        <v>300003</v>
      </c>
      <c r="B95" s="14" t="s">
        <v>106</v>
      </c>
      <c r="C95" s="15">
        <v>442634</v>
      </c>
      <c r="D95" s="15">
        <v>33690</v>
      </c>
      <c r="E95" s="15">
        <v>69040</v>
      </c>
      <c r="F95" s="15">
        <v>0</v>
      </c>
      <c r="G95" s="15">
        <v>0</v>
      </c>
      <c r="H95" s="15">
        <v>0</v>
      </c>
      <c r="I95" s="16">
        <f t="shared" si="11"/>
        <v>545364</v>
      </c>
      <c r="J95" s="17">
        <f t="shared" si="12"/>
        <v>0.81163039731262054</v>
      </c>
      <c r="K95" s="17">
        <f t="shared" si="12"/>
        <v>6.1775254692278916E-2</v>
      </c>
      <c r="L95" s="17">
        <f t="shared" si="12"/>
        <v>0.12659434799510053</v>
      </c>
      <c r="M95" s="17">
        <f t="shared" si="12"/>
        <v>0</v>
      </c>
      <c r="N95" s="17">
        <f t="shared" si="12"/>
        <v>0</v>
      </c>
      <c r="O95" s="17">
        <f t="shared" si="12"/>
        <v>0</v>
      </c>
    </row>
    <row r="96" spans="1:15" s="53" customFormat="1" x14ac:dyDescent="0.2">
      <c r="A96" s="13">
        <v>300004</v>
      </c>
      <c r="B96" s="14" t="s">
        <v>107</v>
      </c>
      <c r="C96" s="51">
        <v>436419</v>
      </c>
      <c r="D96" s="51">
        <v>26119</v>
      </c>
      <c r="E96" s="51">
        <v>77014</v>
      </c>
      <c r="F96" s="51">
        <v>15951</v>
      </c>
      <c r="G96" s="51">
        <v>0</v>
      </c>
      <c r="H96" s="51">
        <v>0</v>
      </c>
      <c r="I96" s="16">
        <f t="shared" si="11"/>
        <v>555503</v>
      </c>
      <c r="J96" s="52">
        <f t="shared" si="12"/>
        <v>0.78562852045803533</v>
      </c>
      <c r="K96" s="52">
        <f t="shared" si="12"/>
        <v>4.7018647964097403E-2</v>
      </c>
      <c r="L96" s="52">
        <f t="shared" si="12"/>
        <v>0.13863831518461647</v>
      </c>
      <c r="M96" s="52">
        <f t="shared" si="12"/>
        <v>2.8714516393250802E-2</v>
      </c>
      <c r="N96" s="52">
        <f t="shared" si="12"/>
        <v>0</v>
      </c>
      <c r="O96" s="52">
        <f t="shared" si="12"/>
        <v>0</v>
      </c>
    </row>
    <row r="97" spans="1:15" s="55" customFormat="1" x14ac:dyDescent="0.2">
      <c r="A97" s="19">
        <v>366001</v>
      </c>
      <c r="B97" s="54" t="s">
        <v>108</v>
      </c>
      <c r="C97" s="38">
        <v>118172</v>
      </c>
      <c r="D97" s="38">
        <v>19881</v>
      </c>
      <c r="E97" s="38">
        <v>0</v>
      </c>
      <c r="F97" s="38">
        <v>0</v>
      </c>
      <c r="G97" s="38">
        <v>0</v>
      </c>
      <c r="H97" s="38">
        <v>0</v>
      </c>
      <c r="I97" s="22">
        <f t="shared" si="11"/>
        <v>138053</v>
      </c>
      <c r="J97" s="40">
        <f t="shared" si="12"/>
        <v>0.85599009076224353</v>
      </c>
      <c r="K97" s="40">
        <f t="shared" si="12"/>
        <v>0.1440099092377565</v>
      </c>
      <c r="L97" s="40">
        <f t="shared" si="12"/>
        <v>0</v>
      </c>
      <c r="M97" s="40">
        <f t="shared" si="12"/>
        <v>0</v>
      </c>
      <c r="N97" s="40">
        <f t="shared" si="12"/>
        <v>0</v>
      </c>
      <c r="O97" s="40">
        <f t="shared" si="12"/>
        <v>0</v>
      </c>
    </row>
    <row r="98" spans="1:15" s="53" customFormat="1" x14ac:dyDescent="0.2">
      <c r="A98" s="13">
        <v>367001</v>
      </c>
      <c r="B98" s="49" t="s">
        <v>109</v>
      </c>
      <c r="C98" s="15">
        <v>317427</v>
      </c>
      <c r="D98" s="15">
        <v>7355</v>
      </c>
      <c r="E98" s="15">
        <v>23534</v>
      </c>
      <c r="F98" s="15">
        <v>1307</v>
      </c>
      <c r="G98" s="15">
        <v>0</v>
      </c>
      <c r="H98" s="15">
        <v>0</v>
      </c>
      <c r="I98" s="16">
        <f t="shared" si="11"/>
        <v>349623</v>
      </c>
      <c r="J98" s="17">
        <f t="shared" si="12"/>
        <v>0.90791223689516998</v>
      </c>
      <c r="K98" s="17">
        <f t="shared" si="12"/>
        <v>2.1036945509877784E-2</v>
      </c>
      <c r="L98" s="17">
        <f t="shared" si="12"/>
        <v>6.7312505184155505E-2</v>
      </c>
      <c r="M98" s="17">
        <f t="shared" si="12"/>
        <v>3.7383124107967726E-3</v>
      </c>
      <c r="N98" s="17">
        <f t="shared" si="12"/>
        <v>0</v>
      </c>
      <c r="O98" s="17">
        <f t="shared" si="12"/>
        <v>0</v>
      </c>
    </row>
    <row r="99" spans="1:15" s="53" customFormat="1" x14ac:dyDescent="0.2">
      <c r="A99" s="13">
        <v>368001</v>
      </c>
      <c r="B99" s="49" t="s">
        <v>110</v>
      </c>
      <c r="C99" s="15">
        <v>181593</v>
      </c>
      <c r="D99" s="15">
        <v>12792</v>
      </c>
      <c r="E99" s="15">
        <v>10459</v>
      </c>
      <c r="F99" s="15">
        <v>26727</v>
      </c>
      <c r="G99" s="15">
        <v>0</v>
      </c>
      <c r="H99" s="15">
        <v>0</v>
      </c>
      <c r="I99" s="16">
        <f t="shared" si="11"/>
        <v>231571</v>
      </c>
      <c r="J99" s="17">
        <f t="shared" si="12"/>
        <v>0.78417850248951726</v>
      </c>
      <c r="K99" s="17">
        <f t="shared" si="12"/>
        <v>5.5240077557207078E-2</v>
      </c>
      <c r="L99" s="17">
        <f t="shared" si="12"/>
        <v>4.5165413631240527E-2</v>
      </c>
      <c r="M99" s="17">
        <f t="shared" si="12"/>
        <v>0.11541600632203514</v>
      </c>
      <c r="N99" s="17">
        <f t="shared" si="12"/>
        <v>0</v>
      </c>
      <c r="O99" s="17">
        <f t="shared" si="12"/>
        <v>0</v>
      </c>
    </row>
    <row r="100" spans="1:15" s="53" customFormat="1" x14ac:dyDescent="0.2">
      <c r="A100" s="13">
        <v>369001</v>
      </c>
      <c r="B100" s="49" t="s">
        <v>111</v>
      </c>
      <c r="C100" s="15">
        <v>590661</v>
      </c>
      <c r="D100" s="15">
        <v>28150</v>
      </c>
      <c r="E100" s="15">
        <v>77821</v>
      </c>
      <c r="F100" s="15">
        <v>0</v>
      </c>
      <c r="G100" s="15">
        <v>0</v>
      </c>
      <c r="H100" s="15">
        <v>0</v>
      </c>
      <c r="I100" s="16">
        <f t="shared" si="11"/>
        <v>696632</v>
      </c>
      <c r="J100" s="17">
        <f t="shared" si="12"/>
        <v>0.84788094718588869</v>
      </c>
      <c r="K100" s="17">
        <f t="shared" si="12"/>
        <v>4.0408709332904601E-2</v>
      </c>
      <c r="L100" s="17">
        <f t="shared" si="12"/>
        <v>0.11171034348120672</v>
      </c>
      <c r="M100" s="17">
        <f t="shared" si="12"/>
        <v>0</v>
      </c>
      <c r="N100" s="17">
        <f t="shared" si="12"/>
        <v>0</v>
      </c>
      <c r="O100" s="17">
        <f t="shared" si="12"/>
        <v>0</v>
      </c>
    </row>
    <row r="101" spans="1:15" s="53" customFormat="1" x14ac:dyDescent="0.2">
      <c r="A101" s="13">
        <v>369002</v>
      </c>
      <c r="B101" s="49" t="s">
        <v>112</v>
      </c>
      <c r="C101" s="15">
        <v>784971</v>
      </c>
      <c r="D101" s="15">
        <v>19264</v>
      </c>
      <c r="E101" s="15">
        <v>77520</v>
      </c>
      <c r="F101" s="15">
        <v>0</v>
      </c>
      <c r="G101" s="15">
        <v>0</v>
      </c>
      <c r="H101" s="15">
        <v>0</v>
      </c>
      <c r="I101" s="16">
        <f t="shared" si="11"/>
        <v>881755</v>
      </c>
      <c r="J101" s="17">
        <f t="shared" si="12"/>
        <v>0.89023708399725543</v>
      </c>
      <c r="K101" s="17">
        <f t="shared" si="12"/>
        <v>2.1847338546421624E-2</v>
      </c>
      <c r="L101" s="17">
        <f t="shared" si="12"/>
        <v>8.7915577456322905E-2</v>
      </c>
      <c r="M101" s="17">
        <f t="shared" si="12"/>
        <v>0</v>
      </c>
      <c r="N101" s="17">
        <f t="shared" si="12"/>
        <v>0</v>
      </c>
      <c r="O101" s="17">
        <f t="shared" si="12"/>
        <v>0</v>
      </c>
    </row>
    <row r="102" spans="1:15" s="56" customFormat="1" x14ac:dyDescent="0.2">
      <c r="A102" s="19">
        <v>371001</v>
      </c>
      <c r="B102" s="20" t="s">
        <v>113</v>
      </c>
      <c r="C102" s="21">
        <v>344859</v>
      </c>
      <c r="D102" s="21">
        <v>20164</v>
      </c>
      <c r="E102" s="21">
        <v>62706</v>
      </c>
      <c r="F102" s="21">
        <v>0</v>
      </c>
      <c r="G102" s="21">
        <v>0</v>
      </c>
      <c r="H102" s="21">
        <v>0</v>
      </c>
      <c r="I102" s="22">
        <f t="shared" si="11"/>
        <v>427729</v>
      </c>
      <c r="J102" s="23">
        <f t="shared" si="12"/>
        <v>0.80625583021024994</v>
      </c>
      <c r="K102" s="23">
        <f t="shared" si="12"/>
        <v>4.7141998788952817E-2</v>
      </c>
      <c r="L102" s="23">
        <f t="shared" si="12"/>
        <v>0.14660217100079723</v>
      </c>
      <c r="M102" s="23">
        <f t="shared" si="12"/>
        <v>0</v>
      </c>
      <c r="N102" s="23">
        <f t="shared" si="12"/>
        <v>0</v>
      </c>
      <c r="O102" s="23">
        <f t="shared" si="12"/>
        <v>0</v>
      </c>
    </row>
    <row r="103" spans="1:15" s="18" customFormat="1" x14ac:dyDescent="0.2">
      <c r="A103" s="49">
        <v>372001</v>
      </c>
      <c r="B103" s="14" t="s">
        <v>114</v>
      </c>
      <c r="C103" s="15">
        <v>701455</v>
      </c>
      <c r="D103" s="15">
        <v>49203</v>
      </c>
      <c r="E103" s="15">
        <v>42113</v>
      </c>
      <c r="F103" s="15">
        <v>1589</v>
      </c>
      <c r="G103" s="15">
        <v>0</v>
      </c>
      <c r="H103" s="15">
        <v>0</v>
      </c>
      <c r="I103" s="16">
        <f t="shared" si="11"/>
        <v>794360</v>
      </c>
      <c r="J103" s="17">
        <f t="shared" si="12"/>
        <v>0.88304421169243164</v>
      </c>
      <c r="K103" s="17">
        <f t="shared" si="12"/>
        <v>6.1940430031723649E-2</v>
      </c>
      <c r="L103" s="17">
        <f t="shared" si="12"/>
        <v>5.3015005790825319E-2</v>
      </c>
      <c r="M103" s="17">
        <f t="shared" si="12"/>
        <v>2.0003524850193866E-3</v>
      </c>
      <c r="N103" s="17">
        <f t="shared" si="12"/>
        <v>0</v>
      </c>
      <c r="O103" s="17">
        <f t="shared" si="12"/>
        <v>0</v>
      </c>
    </row>
    <row r="104" spans="1:15" s="18" customFormat="1" x14ac:dyDescent="0.2">
      <c r="A104" s="13">
        <v>373001</v>
      </c>
      <c r="B104" s="14" t="s">
        <v>115</v>
      </c>
      <c r="C104" s="15">
        <v>186081</v>
      </c>
      <c r="D104" s="15">
        <v>11966</v>
      </c>
      <c r="E104" s="15">
        <v>45509</v>
      </c>
      <c r="F104" s="15">
        <v>0</v>
      </c>
      <c r="G104" s="15">
        <v>0</v>
      </c>
      <c r="H104" s="15">
        <v>0</v>
      </c>
      <c r="I104" s="16">
        <f t="shared" si="11"/>
        <v>243556</v>
      </c>
      <c r="J104" s="17">
        <f t="shared" si="12"/>
        <v>0.76401731018739016</v>
      </c>
      <c r="K104" s="17">
        <f t="shared" si="12"/>
        <v>4.9130384798567885E-2</v>
      </c>
      <c r="L104" s="17">
        <f t="shared" si="12"/>
        <v>0.18685230501404196</v>
      </c>
      <c r="M104" s="17">
        <f t="shared" si="12"/>
        <v>0</v>
      </c>
      <c r="N104" s="17">
        <f t="shared" si="12"/>
        <v>0</v>
      </c>
      <c r="O104" s="17">
        <f t="shared" si="12"/>
        <v>0</v>
      </c>
    </row>
    <row r="105" spans="1:15" s="18" customFormat="1" x14ac:dyDescent="0.2">
      <c r="A105" s="13">
        <v>374001</v>
      </c>
      <c r="B105" s="14" t="s">
        <v>116</v>
      </c>
      <c r="C105" s="15">
        <v>195643</v>
      </c>
      <c r="D105" s="15">
        <v>11846</v>
      </c>
      <c r="E105" s="15">
        <v>51868</v>
      </c>
      <c r="F105" s="15">
        <v>0</v>
      </c>
      <c r="G105" s="15">
        <v>0</v>
      </c>
      <c r="H105" s="15">
        <v>0</v>
      </c>
      <c r="I105" s="16">
        <f t="shared" si="11"/>
        <v>259357</v>
      </c>
      <c r="J105" s="17">
        <f t="shared" si="12"/>
        <v>0.75433861434239291</v>
      </c>
      <c r="K105" s="17">
        <f t="shared" si="12"/>
        <v>4.5674495001098873E-2</v>
      </c>
      <c r="L105" s="17">
        <f t="shared" si="12"/>
        <v>0.19998689065650821</v>
      </c>
      <c r="M105" s="17">
        <f t="shared" si="12"/>
        <v>0</v>
      </c>
      <c r="N105" s="17">
        <f t="shared" si="12"/>
        <v>0</v>
      </c>
      <c r="O105" s="17">
        <f t="shared" si="12"/>
        <v>0</v>
      </c>
    </row>
    <row r="106" spans="1:15" s="18" customFormat="1" x14ac:dyDescent="0.2">
      <c r="A106" s="13">
        <v>375001</v>
      </c>
      <c r="B106" s="14" t="s">
        <v>117</v>
      </c>
      <c r="C106" s="15">
        <v>115060</v>
      </c>
      <c r="D106" s="15">
        <v>5346</v>
      </c>
      <c r="E106" s="15">
        <v>32642</v>
      </c>
      <c r="F106" s="15">
        <v>0</v>
      </c>
      <c r="G106" s="15">
        <v>0</v>
      </c>
      <c r="H106" s="15">
        <v>0</v>
      </c>
      <c r="I106" s="16">
        <f t="shared" si="11"/>
        <v>153048</v>
      </c>
      <c r="J106" s="17">
        <f t="shared" si="12"/>
        <v>0.75179028801421777</v>
      </c>
      <c r="K106" s="17">
        <f t="shared" si="12"/>
        <v>3.4930217970832678E-2</v>
      </c>
      <c r="L106" s="17">
        <f t="shared" si="12"/>
        <v>0.21327949401494956</v>
      </c>
      <c r="M106" s="17">
        <f t="shared" si="12"/>
        <v>0</v>
      </c>
      <c r="N106" s="17">
        <f t="shared" si="12"/>
        <v>0</v>
      </c>
      <c r="O106" s="17">
        <f t="shared" si="12"/>
        <v>0</v>
      </c>
    </row>
    <row r="107" spans="1:15" s="56" customFormat="1" x14ac:dyDescent="0.2">
      <c r="A107" s="19">
        <v>376001</v>
      </c>
      <c r="B107" s="20" t="s">
        <v>118</v>
      </c>
      <c r="C107" s="21">
        <v>160119</v>
      </c>
      <c r="D107" s="21">
        <v>1104</v>
      </c>
      <c r="E107" s="21">
        <v>38546</v>
      </c>
      <c r="F107" s="21">
        <v>0</v>
      </c>
      <c r="G107" s="21">
        <v>0</v>
      </c>
      <c r="H107" s="21">
        <v>0</v>
      </c>
      <c r="I107" s="22">
        <f t="shared" si="11"/>
        <v>199769</v>
      </c>
      <c r="J107" s="23">
        <f t="shared" si="12"/>
        <v>0.80152075647372711</v>
      </c>
      <c r="K107" s="23">
        <f t="shared" si="12"/>
        <v>5.5263829723330446E-3</v>
      </c>
      <c r="L107" s="23">
        <f t="shared" si="12"/>
        <v>0.19295286055393979</v>
      </c>
      <c r="M107" s="23">
        <f t="shared" si="12"/>
        <v>0</v>
      </c>
      <c r="N107" s="23">
        <f t="shared" si="12"/>
        <v>0</v>
      </c>
      <c r="O107" s="23">
        <f t="shared" si="12"/>
        <v>0</v>
      </c>
    </row>
    <row r="108" spans="1:15" s="18" customFormat="1" x14ac:dyDescent="0.2">
      <c r="A108" s="49">
        <v>377001</v>
      </c>
      <c r="B108" s="14" t="s">
        <v>119</v>
      </c>
      <c r="C108" s="15">
        <v>397733</v>
      </c>
      <c r="D108" s="15">
        <v>24210</v>
      </c>
      <c r="E108" s="15">
        <v>89098</v>
      </c>
      <c r="F108" s="15">
        <v>0</v>
      </c>
      <c r="G108" s="15">
        <v>0</v>
      </c>
      <c r="H108" s="15">
        <v>0</v>
      </c>
      <c r="I108" s="16">
        <f t="shared" si="11"/>
        <v>511041</v>
      </c>
      <c r="J108" s="17">
        <f t="shared" si="12"/>
        <v>0.77828002058543244</v>
      </c>
      <c r="K108" s="17">
        <f t="shared" si="12"/>
        <v>4.7373889766183147E-2</v>
      </c>
      <c r="L108" s="17">
        <f t="shared" si="12"/>
        <v>0.17434608964838438</v>
      </c>
      <c r="M108" s="17">
        <f t="shared" si="12"/>
        <v>0</v>
      </c>
      <c r="N108" s="17">
        <f t="shared" si="12"/>
        <v>0</v>
      </c>
      <c r="O108" s="17">
        <f t="shared" si="12"/>
        <v>0</v>
      </c>
    </row>
    <row r="109" spans="1:15" s="18" customFormat="1" x14ac:dyDescent="0.2">
      <c r="A109" s="13">
        <v>377002</v>
      </c>
      <c r="B109" s="14" t="s">
        <v>120</v>
      </c>
      <c r="C109" s="15">
        <v>397416</v>
      </c>
      <c r="D109" s="15">
        <v>21859</v>
      </c>
      <c r="E109" s="15">
        <v>40978</v>
      </c>
      <c r="F109" s="15">
        <v>0</v>
      </c>
      <c r="G109" s="15">
        <v>0</v>
      </c>
      <c r="H109" s="15">
        <v>0</v>
      </c>
      <c r="I109" s="16">
        <f t="shared" si="11"/>
        <v>460253</v>
      </c>
      <c r="J109" s="17">
        <f t="shared" si="12"/>
        <v>0.86347291598316578</v>
      </c>
      <c r="K109" s="17">
        <f t="shared" si="12"/>
        <v>4.7493443823288496E-2</v>
      </c>
      <c r="L109" s="17">
        <f t="shared" si="12"/>
        <v>8.9033640193545718E-2</v>
      </c>
      <c r="M109" s="17">
        <f t="shared" si="12"/>
        <v>0</v>
      </c>
      <c r="N109" s="17">
        <f t="shared" si="12"/>
        <v>0</v>
      </c>
      <c r="O109" s="17">
        <f t="shared" si="12"/>
        <v>0</v>
      </c>
    </row>
    <row r="110" spans="1:15" s="18" customFormat="1" x14ac:dyDescent="0.2">
      <c r="A110" s="13">
        <v>377003</v>
      </c>
      <c r="B110" s="14" t="s">
        <v>121</v>
      </c>
      <c r="C110" s="15">
        <v>357752</v>
      </c>
      <c r="D110" s="15">
        <v>32466</v>
      </c>
      <c r="E110" s="15">
        <v>66631</v>
      </c>
      <c r="F110" s="15">
        <v>0</v>
      </c>
      <c r="G110" s="15">
        <v>0</v>
      </c>
      <c r="H110" s="15">
        <v>0</v>
      </c>
      <c r="I110" s="16">
        <f t="shared" si="11"/>
        <v>456849</v>
      </c>
      <c r="J110" s="17">
        <f t="shared" si="12"/>
        <v>0.78308587739056013</v>
      </c>
      <c r="K110" s="17">
        <f t="shared" si="12"/>
        <v>7.1065056506635665E-2</v>
      </c>
      <c r="L110" s="17">
        <f t="shared" si="12"/>
        <v>0.14584906610280421</v>
      </c>
      <c r="M110" s="17">
        <f t="shared" si="12"/>
        <v>0</v>
      </c>
      <c r="N110" s="17">
        <f t="shared" si="12"/>
        <v>0</v>
      </c>
      <c r="O110" s="17">
        <f t="shared" si="12"/>
        <v>0</v>
      </c>
    </row>
    <row r="111" spans="1:15" s="18" customFormat="1" x14ac:dyDescent="0.2">
      <c r="A111" s="13">
        <v>377004</v>
      </c>
      <c r="B111" s="14" t="s">
        <v>122</v>
      </c>
      <c r="C111" s="15">
        <v>508010</v>
      </c>
      <c r="D111" s="15">
        <v>22826</v>
      </c>
      <c r="E111" s="15">
        <v>86734</v>
      </c>
      <c r="F111" s="15">
        <v>0</v>
      </c>
      <c r="G111" s="15">
        <v>0</v>
      </c>
      <c r="H111" s="15">
        <v>0</v>
      </c>
      <c r="I111" s="16">
        <f t="shared" si="11"/>
        <v>617570</v>
      </c>
      <c r="J111" s="17">
        <f t="shared" si="12"/>
        <v>0.82259500947261044</v>
      </c>
      <c r="K111" s="17">
        <f t="shared" si="12"/>
        <v>3.6960992276179216E-2</v>
      </c>
      <c r="L111" s="17">
        <f t="shared" si="12"/>
        <v>0.1404439982512104</v>
      </c>
      <c r="M111" s="17">
        <f t="shared" si="12"/>
        <v>0</v>
      </c>
      <c r="N111" s="17">
        <f t="shared" si="12"/>
        <v>0</v>
      </c>
      <c r="O111" s="17">
        <f t="shared" si="12"/>
        <v>0</v>
      </c>
    </row>
    <row r="112" spans="1:15" s="56" customFormat="1" x14ac:dyDescent="0.2">
      <c r="A112" s="19">
        <v>377005</v>
      </c>
      <c r="B112" s="20" t="s">
        <v>123</v>
      </c>
      <c r="C112" s="21">
        <v>462952</v>
      </c>
      <c r="D112" s="21">
        <v>20525</v>
      </c>
      <c r="E112" s="21">
        <v>36024</v>
      </c>
      <c r="F112" s="21">
        <v>0</v>
      </c>
      <c r="G112" s="21">
        <v>0</v>
      </c>
      <c r="H112" s="21">
        <v>0</v>
      </c>
      <c r="I112" s="22">
        <f t="shared" si="11"/>
        <v>519501</v>
      </c>
      <c r="J112" s="23">
        <f t="shared" si="12"/>
        <v>0.89114746651113275</v>
      </c>
      <c r="K112" s="23">
        <f t="shared" si="12"/>
        <v>3.950906735501953E-2</v>
      </c>
      <c r="L112" s="23">
        <f t="shared" si="12"/>
        <v>6.9343466133847675E-2</v>
      </c>
      <c r="M112" s="23">
        <f t="shared" si="12"/>
        <v>0</v>
      </c>
      <c r="N112" s="23">
        <f t="shared" si="12"/>
        <v>0</v>
      </c>
      <c r="O112" s="23">
        <f t="shared" si="12"/>
        <v>0</v>
      </c>
    </row>
    <row r="113" spans="1:15" s="18" customFormat="1" x14ac:dyDescent="0.2">
      <c r="A113" s="13">
        <v>379001</v>
      </c>
      <c r="B113" s="14" t="s">
        <v>124</v>
      </c>
      <c r="C113" s="15">
        <v>226599</v>
      </c>
      <c r="D113" s="15">
        <v>40492</v>
      </c>
      <c r="E113" s="15">
        <v>18218</v>
      </c>
      <c r="F113" s="15">
        <v>9260</v>
      </c>
      <c r="G113" s="15">
        <v>0</v>
      </c>
      <c r="H113" s="15">
        <v>0</v>
      </c>
      <c r="I113" s="16">
        <f t="shared" si="11"/>
        <v>294569</v>
      </c>
      <c r="J113" s="17">
        <f t="shared" si="12"/>
        <v>0.76925609958956986</v>
      </c>
      <c r="K113" s="17">
        <f t="shared" si="12"/>
        <v>0.13746185104338882</v>
      </c>
      <c r="L113" s="17">
        <f t="shared" si="12"/>
        <v>6.1846290682318915E-2</v>
      </c>
      <c r="M113" s="17">
        <f t="shared" si="12"/>
        <v>3.1435758684722426E-2</v>
      </c>
      <c r="N113" s="17">
        <f t="shared" si="12"/>
        <v>0</v>
      </c>
      <c r="O113" s="17">
        <f t="shared" si="12"/>
        <v>0</v>
      </c>
    </row>
    <row r="114" spans="1:15" s="18" customFormat="1" x14ac:dyDescent="0.2">
      <c r="A114" s="13">
        <v>380001</v>
      </c>
      <c r="B114" s="14" t="s">
        <v>125</v>
      </c>
      <c r="C114" s="15">
        <v>297526</v>
      </c>
      <c r="D114" s="15">
        <v>86061</v>
      </c>
      <c r="E114" s="15">
        <v>30900</v>
      </c>
      <c r="F114" s="15">
        <v>0</v>
      </c>
      <c r="G114" s="15">
        <v>0</v>
      </c>
      <c r="H114" s="15">
        <v>0</v>
      </c>
      <c r="I114" s="16">
        <f t="shared" si="11"/>
        <v>414487</v>
      </c>
      <c r="J114" s="17">
        <f t="shared" si="12"/>
        <v>0.71781744662679403</v>
      </c>
      <c r="K114" s="17">
        <f t="shared" si="12"/>
        <v>0.20763256748703821</v>
      </c>
      <c r="L114" s="17">
        <f t="shared" si="12"/>
        <v>7.4549985886167722E-2</v>
      </c>
      <c r="M114" s="17">
        <f t="shared" si="12"/>
        <v>0</v>
      </c>
      <c r="N114" s="17">
        <f t="shared" si="12"/>
        <v>0</v>
      </c>
      <c r="O114" s="17">
        <f t="shared" si="12"/>
        <v>0</v>
      </c>
    </row>
    <row r="115" spans="1:15" s="56" customFormat="1" x14ac:dyDescent="0.2">
      <c r="A115" s="19">
        <v>381001</v>
      </c>
      <c r="B115" s="20" t="s">
        <v>126</v>
      </c>
      <c r="C115" s="21">
        <v>126587</v>
      </c>
      <c r="D115" s="21">
        <v>21414</v>
      </c>
      <c r="E115" s="21">
        <v>55250</v>
      </c>
      <c r="F115" s="21">
        <v>0</v>
      </c>
      <c r="G115" s="21">
        <v>0</v>
      </c>
      <c r="H115" s="21">
        <v>0</v>
      </c>
      <c r="I115" s="22">
        <f t="shared" si="11"/>
        <v>203251</v>
      </c>
      <c r="J115" s="23">
        <f t="shared" si="12"/>
        <v>0.62281120388091571</v>
      </c>
      <c r="K115" s="23">
        <f t="shared" si="12"/>
        <v>0.1053574152156693</v>
      </c>
      <c r="L115" s="23">
        <f t="shared" si="12"/>
        <v>0.27183138090341497</v>
      </c>
      <c r="M115" s="23">
        <f t="shared" si="12"/>
        <v>0</v>
      </c>
      <c r="N115" s="23">
        <f t="shared" si="12"/>
        <v>0</v>
      </c>
      <c r="O115" s="23">
        <f t="shared" si="12"/>
        <v>0</v>
      </c>
    </row>
    <row r="116" spans="1:15" s="18" customFormat="1" x14ac:dyDescent="0.2">
      <c r="A116" s="49">
        <v>382001</v>
      </c>
      <c r="B116" s="14" t="s">
        <v>127</v>
      </c>
      <c r="C116" s="15">
        <v>240483</v>
      </c>
      <c r="D116" s="15">
        <v>0</v>
      </c>
      <c r="E116" s="15">
        <v>0</v>
      </c>
      <c r="F116" s="15">
        <v>4000</v>
      </c>
      <c r="G116" s="15">
        <v>0</v>
      </c>
      <c r="H116" s="15">
        <v>0</v>
      </c>
      <c r="I116" s="16">
        <f t="shared" si="11"/>
        <v>244483</v>
      </c>
      <c r="J116" s="17">
        <f t="shared" si="12"/>
        <v>0.98363894422107057</v>
      </c>
      <c r="K116" s="17">
        <f t="shared" si="12"/>
        <v>0</v>
      </c>
      <c r="L116" s="17">
        <f t="shared" si="12"/>
        <v>0</v>
      </c>
      <c r="M116" s="17">
        <f t="shared" si="12"/>
        <v>1.6361055778929413E-2</v>
      </c>
      <c r="N116" s="17">
        <f t="shared" si="12"/>
        <v>0</v>
      </c>
      <c r="O116" s="17">
        <f t="shared" si="12"/>
        <v>0</v>
      </c>
    </row>
    <row r="117" spans="1:15" s="18" customFormat="1" x14ac:dyDescent="0.2">
      <c r="A117" s="13">
        <v>383001</v>
      </c>
      <c r="B117" s="14" t="s">
        <v>128</v>
      </c>
      <c r="C117" s="15">
        <v>233710</v>
      </c>
      <c r="D117" s="15">
        <v>7054</v>
      </c>
      <c r="E117" s="15">
        <v>1988</v>
      </c>
      <c r="F117" s="15">
        <v>0</v>
      </c>
      <c r="G117" s="15">
        <v>0</v>
      </c>
      <c r="H117" s="15">
        <v>0</v>
      </c>
      <c r="I117" s="16">
        <f t="shared" si="11"/>
        <v>242752</v>
      </c>
      <c r="J117" s="17">
        <f t="shared" si="12"/>
        <v>0.96275210914843135</v>
      </c>
      <c r="K117" s="17">
        <f t="shared" si="12"/>
        <v>2.9058462958080674E-2</v>
      </c>
      <c r="L117" s="17">
        <f t="shared" si="12"/>
        <v>8.1894278934880049E-3</v>
      </c>
      <c r="M117" s="17">
        <f t="shared" si="12"/>
        <v>0</v>
      </c>
      <c r="N117" s="17">
        <f t="shared" si="12"/>
        <v>0</v>
      </c>
      <c r="O117" s="17">
        <f t="shared" si="12"/>
        <v>0</v>
      </c>
    </row>
    <row r="118" spans="1:15" s="18" customFormat="1" x14ac:dyDescent="0.2">
      <c r="A118" s="13">
        <v>384001</v>
      </c>
      <c r="B118" s="14" t="s">
        <v>129</v>
      </c>
      <c r="C118" s="15">
        <v>368024</v>
      </c>
      <c r="D118" s="15">
        <v>12502</v>
      </c>
      <c r="E118" s="15">
        <v>29535</v>
      </c>
      <c r="F118" s="15">
        <v>0</v>
      </c>
      <c r="G118" s="15">
        <v>0</v>
      </c>
      <c r="H118" s="15">
        <v>0</v>
      </c>
      <c r="I118" s="16">
        <f t="shared" si="11"/>
        <v>410061</v>
      </c>
      <c r="J118" s="17">
        <f t="shared" si="12"/>
        <v>0.89748598379265521</v>
      </c>
      <c r="K118" s="17">
        <f t="shared" si="12"/>
        <v>3.0488146885463384E-2</v>
      </c>
      <c r="L118" s="17">
        <f t="shared" si="12"/>
        <v>7.2025869321881375E-2</v>
      </c>
      <c r="M118" s="17">
        <f t="shared" si="12"/>
        <v>0</v>
      </c>
      <c r="N118" s="17">
        <f t="shared" si="12"/>
        <v>0</v>
      </c>
      <c r="O118" s="17">
        <f t="shared" si="12"/>
        <v>0</v>
      </c>
    </row>
    <row r="119" spans="1:15" s="18" customFormat="1" x14ac:dyDescent="0.2">
      <c r="A119" s="13">
        <v>385001</v>
      </c>
      <c r="B119" s="14" t="s">
        <v>130</v>
      </c>
      <c r="C119" s="15">
        <v>679713</v>
      </c>
      <c r="D119" s="15">
        <v>1551</v>
      </c>
      <c r="E119" s="15">
        <v>0</v>
      </c>
      <c r="F119" s="15">
        <v>0</v>
      </c>
      <c r="G119" s="15">
        <v>0</v>
      </c>
      <c r="H119" s="15">
        <v>0</v>
      </c>
      <c r="I119" s="16">
        <f t="shared" si="11"/>
        <v>681264</v>
      </c>
      <c r="J119" s="17">
        <f t="shared" si="12"/>
        <v>0.99772334953850494</v>
      </c>
      <c r="K119" s="17">
        <f t="shared" si="12"/>
        <v>2.2766504614951033E-3</v>
      </c>
      <c r="L119" s="17">
        <f t="shared" si="12"/>
        <v>0</v>
      </c>
      <c r="M119" s="17">
        <f t="shared" si="12"/>
        <v>0</v>
      </c>
      <c r="N119" s="17">
        <f t="shared" si="12"/>
        <v>0</v>
      </c>
      <c r="O119" s="17">
        <f t="shared" si="12"/>
        <v>0</v>
      </c>
    </row>
    <row r="120" spans="1:15" s="56" customFormat="1" x14ac:dyDescent="0.2">
      <c r="A120" s="54">
        <v>387001</v>
      </c>
      <c r="B120" s="57" t="s">
        <v>131</v>
      </c>
      <c r="C120" s="38">
        <v>491386</v>
      </c>
      <c r="D120" s="38">
        <v>16389</v>
      </c>
      <c r="E120" s="38">
        <v>24329</v>
      </c>
      <c r="F120" s="38">
        <v>0</v>
      </c>
      <c r="G120" s="38">
        <v>0</v>
      </c>
      <c r="H120" s="38">
        <v>0</v>
      </c>
      <c r="I120" s="39">
        <f t="shared" si="11"/>
        <v>532104</v>
      </c>
      <c r="J120" s="40">
        <f t="shared" si="12"/>
        <v>0.92347736532707891</v>
      </c>
      <c r="K120" s="40">
        <f t="shared" si="12"/>
        <v>3.0800369852510036E-2</v>
      </c>
      <c r="L120" s="40">
        <f t="shared" si="12"/>
        <v>4.572226482041105E-2</v>
      </c>
      <c r="M120" s="40">
        <f t="shared" si="12"/>
        <v>0</v>
      </c>
      <c r="N120" s="40">
        <f t="shared" si="12"/>
        <v>0</v>
      </c>
      <c r="O120" s="40">
        <f t="shared" si="12"/>
        <v>0</v>
      </c>
    </row>
    <row r="121" spans="1:15" s="18" customFormat="1" x14ac:dyDescent="0.2">
      <c r="A121" s="13">
        <v>388001</v>
      </c>
      <c r="B121" s="14" t="s">
        <v>132</v>
      </c>
      <c r="C121" s="15">
        <v>544398</v>
      </c>
      <c r="D121" s="15">
        <v>20013</v>
      </c>
      <c r="E121" s="15">
        <v>86562</v>
      </c>
      <c r="F121" s="15">
        <v>0</v>
      </c>
      <c r="G121" s="15">
        <v>0</v>
      </c>
      <c r="H121" s="15">
        <v>0</v>
      </c>
      <c r="I121" s="16">
        <f t="shared" si="11"/>
        <v>650973</v>
      </c>
      <c r="J121" s="17">
        <f t="shared" si="12"/>
        <v>0.83628353249673948</v>
      </c>
      <c r="K121" s="17">
        <f t="shared" si="12"/>
        <v>3.0743210547902907E-2</v>
      </c>
      <c r="L121" s="17">
        <f t="shared" si="12"/>
        <v>0.13297325695535758</v>
      </c>
      <c r="M121" s="17">
        <f t="shared" si="12"/>
        <v>0</v>
      </c>
      <c r="N121" s="17">
        <f t="shared" si="12"/>
        <v>0</v>
      </c>
      <c r="O121" s="17">
        <f t="shared" si="12"/>
        <v>0</v>
      </c>
    </row>
    <row r="122" spans="1:15" s="18" customFormat="1" x14ac:dyDescent="0.2">
      <c r="A122" s="13">
        <v>389001</v>
      </c>
      <c r="B122" s="14" t="s">
        <v>133</v>
      </c>
      <c r="C122" s="15">
        <v>462550</v>
      </c>
      <c r="D122" s="15">
        <v>14701</v>
      </c>
      <c r="E122" s="15">
        <v>44023</v>
      </c>
      <c r="F122" s="15">
        <v>0</v>
      </c>
      <c r="G122" s="15">
        <v>0</v>
      </c>
      <c r="H122" s="15">
        <v>0</v>
      </c>
      <c r="I122" s="16">
        <f t="shared" si="11"/>
        <v>521274</v>
      </c>
      <c r="J122" s="17">
        <f t="shared" si="12"/>
        <v>0.88734523494361894</v>
      </c>
      <c r="K122" s="17">
        <f t="shared" si="12"/>
        <v>2.8202058802088727E-2</v>
      </c>
      <c r="L122" s="17">
        <f t="shared" si="12"/>
        <v>8.4452706254292367E-2</v>
      </c>
      <c r="M122" s="17">
        <f t="shared" si="12"/>
        <v>0</v>
      </c>
      <c r="N122" s="17">
        <f t="shared" si="12"/>
        <v>0</v>
      </c>
      <c r="O122" s="17">
        <f t="shared" si="12"/>
        <v>0</v>
      </c>
    </row>
    <row r="123" spans="1:15" s="18" customFormat="1" x14ac:dyDescent="0.2">
      <c r="A123" s="13">
        <v>389002</v>
      </c>
      <c r="B123" s="14" t="s">
        <v>134</v>
      </c>
      <c r="C123" s="15">
        <v>576195</v>
      </c>
      <c r="D123" s="15">
        <v>5124</v>
      </c>
      <c r="E123" s="15">
        <v>20605</v>
      </c>
      <c r="F123" s="15">
        <v>0</v>
      </c>
      <c r="G123" s="15">
        <v>0</v>
      </c>
      <c r="H123" s="15">
        <v>0</v>
      </c>
      <c r="I123" s="16">
        <f t="shared" si="11"/>
        <v>601924</v>
      </c>
      <c r="J123" s="17">
        <f t="shared" ref="J123:O146" si="13">C123/$I123</f>
        <v>0.95725540101408146</v>
      </c>
      <c r="K123" s="17">
        <f t="shared" si="13"/>
        <v>8.5127026003282806E-3</v>
      </c>
      <c r="L123" s="17">
        <f t="shared" si="13"/>
        <v>3.423189638559021E-2</v>
      </c>
      <c r="M123" s="17">
        <f t="shared" si="13"/>
        <v>0</v>
      </c>
      <c r="N123" s="17">
        <f t="shared" si="13"/>
        <v>0</v>
      </c>
      <c r="O123" s="17">
        <f t="shared" si="13"/>
        <v>0</v>
      </c>
    </row>
    <row r="124" spans="1:15" s="18" customFormat="1" x14ac:dyDescent="0.2">
      <c r="A124" s="13">
        <v>390001</v>
      </c>
      <c r="B124" s="58" t="s">
        <v>135</v>
      </c>
      <c r="C124" s="51">
        <v>576522</v>
      </c>
      <c r="D124" s="51">
        <v>76386</v>
      </c>
      <c r="E124" s="51">
        <v>167358</v>
      </c>
      <c r="F124" s="51">
        <v>0</v>
      </c>
      <c r="G124" s="51">
        <v>0</v>
      </c>
      <c r="H124" s="51">
        <v>0</v>
      </c>
      <c r="I124" s="59">
        <f t="shared" si="11"/>
        <v>820266</v>
      </c>
      <c r="J124" s="52">
        <f t="shared" si="13"/>
        <v>0.70284761284753972</v>
      </c>
      <c r="K124" s="52">
        <f t="shared" si="13"/>
        <v>9.3123450197862639E-2</v>
      </c>
      <c r="L124" s="52">
        <f t="shared" si="13"/>
        <v>0.20402893695459765</v>
      </c>
      <c r="M124" s="52">
        <f t="shared" si="13"/>
        <v>0</v>
      </c>
      <c r="N124" s="52">
        <f t="shared" si="13"/>
        <v>0</v>
      </c>
      <c r="O124" s="52">
        <f t="shared" si="13"/>
        <v>0</v>
      </c>
    </row>
    <row r="125" spans="1:15" s="56" customFormat="1" x14ac:dyDescent="0.2">
      <c r="A125" s="54">
        <v>391001</v>
      </c>
      <c r="B125" s="57" t="s">
        <v>136</v>
      </c>
      <c r="C125" s="38">
        <v>859706</v>
      </c>
      <c r="D125" s="38">
        <v>104789</v>
      </c>
      <c r="E125" s="38">
        <v>112011</v>
      </c>
      <c r="F125" s="38">
        <v>68644</v>
      </c>
      <c r="G125" s="38">
        <v>0</v>
      </c>
      <c r="H125" s="38">
        <v>0</v>
      </c>
      <c r="I125" s="39">
        <f t="shared" si="11"/>
        <v>1145150</v>
      </c>
      <c r="J125" s="40">
        <f t="shared" si="13"/>
        <v>0.75073658472689164</v>
      </c>
      <c r="K125" s="40">
        <f t="shared" si="13"/>
        <v>9.1506789503558492E-2</v>
      </c>
      <c r="L125" s="40">
        <f t="shared" si="13"/>
        <v>9.781338689254683E-2</v>
      </c>
      <c r="M125" s="40">
        <f t="shared" si="13"/>
        <v>5.9943238877003015E-2</v>
      </c>
      <c r="N125" s="40">
        <f t="shared" si="13"/>
        <v>0</v>
      </c>
      <c r="O125" s="40">
        <f t="shared" si="13"/>
        <v>0</v>
      </c>
    </row>
    <row r="126" spans="1:15" s="18" customFormat="1" x14ac:dyDescent="0.2">
      <c r="A126" s="13">
        <v>392001</v>
      </c>
      <c r="B126" s="14" t="s">
        <v>137</v>
      </c>
      <c r="C126" s="15">
        <v>414761</v>
      </c>
      <c r="D126" s="15">
        <v>39540</v>
      </c>
      <c r="E126" s="15">
        <v>70633</v>
      </c>
      <c r="F126" s="15">
        <v>121</v>
      </c>
      <c r="G126" s="15">
        <v>0</v>
      </c>
      <c r="H126" s="15">
        <v>0</v>
      </c>
      <c r="I126" s="16">
        <f t="shared" si="11"/>
        <v>525055</v>
      </c>
      <c r="J126" s="17">
        <f t="shared" si="13"/>
        <v>0.78993819695079559</v>
      </c>
      <c r="K126" s="17">
        <f t="shared" si="13"/>
        <v>7.5306396472750475E-2</v>
      </c>
      <c r="L126" s="17">
        <f t="shared" si="13"/>
        <v>0.13452495452857319</v>
      </c>
      <c r="M126" s="17">
        <f t="shared" si="13"/>
        <v>2.3045204788069821E-4</v>
      </c>
      <c r="N126" s="17">
        <f t="shared" si="13"/>
        <v>0</v>
      </c>
      <c r="O126" s="17">
        <f t="shared" si="13"/>
        <v>0</v>
      </c>
    </row>
    <row r="127" spans="1:15" s="50" customFormat="1" x14ac:dyDescent="0.2">
      <c r="A127" s="13">
        <v>393001</v>
      </c>
      <c r="B127" s="14" t="s">
        <v>138</v>
      </c>
      <c r="C127" s="15">
        <v>923709</v>
      </c>
      <c r="D127" s="15">
        <v>272870</v>
      </c>
      <c r="E127" s="15">
        <v>170697</v>
      </c>
      <c r="F127" s="15">
        <v>319</v>
      </c>
      <c r="G127" s="15">
        <v>0</v>
      </c>
      <c r="H127" s="15">
        <v>0</v>
      </c>
      <c r="I127" s="16">
        <f t="shared" si="11"/>
        <v>1367595</v>
      </c>
      <c r="J127" s="17">
        <f t="shared" si="13"/>
        <v>0.67542583878999263</v>
      </c>
      <c r="K127" s="17">
        <f t="shared" si="13"/>
        <v>0.19952544430185837</v>
      </c>
      <c r="L127" s="17">
        <f t="shared" si="13"/>
        <v>0.12481546071753699</v>
      </c>
      <c r="M127" s="17">
        <f t="shared" si="13"/>
        <v>2.3325619061198674E-4</v>
      </c>
      <c r="N127" s="17">
        <f t="shared" si="13"/>
        <v>0</v>
      </c>
      <c r="O127" s="17">
        <f t="shared" si="13"/>
        <v>0</v>
      </c>
    </row>
    <row r="128" spans="1:15" s="53" customFormat="1" x14ac:dyDescent="0.2">
      <c r="A128" s="13">
        <v>393002</v>
      </c>
      <c r="B128" s="14" t="s">
        <v>139</v>
      </c>
      <c r="C128" s="15">
        <v>229907</v>
      </c>
      <c r="D128" s="15">
        <v>14980</v>
      </c>
      <c r="E128" s="15">
        <v>82278</v>
      </c>
      <c r="F128" s="15">
        <v>0</v>
      </c>
      <c r="G128" s="15">
        <v>0</v>
      </c>
      <c r="H128" s="15">
        <v>0</v>
      </c>
      <c r="I128" s="16">
        <f t="shared" si="11"/>
        <v>327165</v>
      </c>
      <c r="J128" s="17">
        <f t="shared" si="13"/>
        <v>0.70272492473216874</v>
      </c>
      <c r="K128" s="17">
        <f t="shared" si="13"/>
        <v>4.5787293873122123E-2</v>
      </c>
      <c r="L128" s="17">
        <f t="shared" si="13"/>
        <v>0.25148778139470906</v>
      </c>
      <c r="M128" s="17">
        <f t="shared" si="13"/>
        <v>0</v>
      </c>
      <c r="N128" s="17">
        <f t="shared" si="13"/>
        <v>0</v>
      </c>
      <c r="O128" s="17">
        <f t="shared" si="13"/>
        <v>0</v>
      </c>
    </row>
    <row r="129" spans="1:15" s="18" customFormat="1" x14ac:dyDescent="0.2">
      <c r="A129" s="13">
        <v>394003</v>
      </c>
      <c r="B129" s="14" t="s">
        <v>140</v>
      </c>
      <c r="C129" s="15">
        <v>657927</v>
      </c>
      <c r="D129" s="15">
        <v>62803</v>
      </c>
      <c r="E129" s="15">
        <v>95242</v>
      </c>
      <c r="F129" s="15">
        <v>18672</v>
      </c>
      <c r="G129" s="15">
        <v>0</v>
      </c>
      <c r="H129" s="15">
        <v>0</v>
      </c>
      <c r="I129" s="16">
        <f t="shared" si="11"/>
        <v>834644</v>
      </c>
      <c r="J129" s="17">
        <f t="shared" si="13"/>
        <v>0.78827260484709649</v>
      </c>
      <c r="K129" s="17">
        <f t="shared" si="13"/>
        <v>7.5245254264093439E-2</v>
      </c>
      <c r="L129" s="17">
        <f t="shared" si="13"/>
        <v>0.11411092633506022</v>
      </c>
      <c r="M129" s="17">
        <f t="shared" si="13"/>
        <v>2.2371214553749862E-2</v>
      </c>
      <c r="N129" s="17">
        <f t="shared" si="13"/>
        <v>0</v>
      </c>
      <c r="O129" s="17">
        <f t="shared" si="13"/>
        <v>0</v>
      </c>
    </row>
    <row r="130" spans="1:15" s="56" customFormat="1" x14ac:dyDescent="0.2">
      <c r="A130" s="19">
        <v>395001</v>
      </c>
      <c r="B130" s="20" t="s">
        <v>141</v>
      </c>
      <c r="C130" s="21">
        <v>764290</v>
      </c>
      <c r="D130" s="21">
        <v>173183</v>
      </c>
      <c r="E130" s="21">
        <v>90350</v>
      </c>
      <c r="F130" s="21">
        <v>13153</v>
      </c>
      <c r="G130" s="21">
        <v>0</v>
      </c>
      <c r="H130" s="21">
        <v>0</v>
      </c>
      <c r="I130" s="22">
        <f t="shared" si="11"/>
        <v>1040976</v>
      </c>
      <c r="J130" s="23">
        <f t="shared" si="13"/>
        <v>0.73420520742072826</v>
      </c>
      <c r="K130" s="23">
        <f t="shared" si="13"/>
        <v>0.1663659873042222</v>
      </c>
      <c r="L130" s="23">
        <f t="shared" si="13"/>
        <v>8.6793547593796594E-2</v>
      </c>
      <c r="M130" s="23">
        <f t="shared" si="13"/>
        <v>1.2635257681252978E-2</v>
      </c>
      <c r="N130" s="23">
        <f t="shared" si="13"/>
        <v>0</v>
      </c>
      <c r="O130" s="23">
        <f t="shared" si="13"/>
        <v>0</v>
      </c>
    </row>
    <row r="131" spans="1:15" s="18" customFormat="1" x14ac:dyDescent="0.2">
      <c r="A131" s="49">
        <v>395002</v>
      </c>
      <c r="B131" s="14" t="s">
        <v>142</v>
      </c>
      <c r="C131" s="15">
        <v>779705</v>
      </c>
      <c r="D131" s="15">
        <v>163682</v>
      </c>
      <c r="E131" s="15">
        <v>79943</v>
      </c>
      <c r="F131" s="15">
        <v>12129</v>
      </c>
      <c r="G131" s="15">
        <v>0</v>
      </c>
      <c r="H131" s="15">
        <v>0</v>
      </c>
      <c r="I131" s="16">
        <f t="shared" si="11"/>
        <v>1035459</v>
      </c>
      <c r="J131" s="17">
        <f t="shared" si="13"/>
        <v>0.75300422324785432</v>
      </c>
      <c r="K131" s="17">
        <f t="shared" si="13"/>
        <v>0.15807675629841453</v>
      </c>
      <c r="L131" s="17">
        <f t="shared" si="13"/>
        <v>7.720537462130321E-2</v>
      </c>
      <c r="M131" s="17">
        <f t="shared" si="13"/>
        <v>1.1713645832427937E-2</v>
      </c>
      <c r="N131" s="17">
        <f t="shared" si="13"/>
        <v>0</v>
      </c>
      <c r="O131" s="17">
        <f t="shared" si="13"/>
        <v>0</v>
      </c>
    </row>
    <row r="132" spans="1:15" s="18" customFormat="1" x14ac:dyDescent="0.2">
      <c r="A132" s="13">
        <v>395003</v>
      </c>
      <c r="B132" s="14" t="s">
        <v>143</v>
      </c>
      <c r="C132" s="15">
        <v>561332</v>
      </c>
      <c r="D132" s="15">
        <v>135568</v>
      </c>
      <c r="E132" s="15">
        <v>86216</v>
      </c>
      <c r="F132" s="15">
        <v>11520</v>
      </c>
      <c r="G132" s="15">
        <v>0</v>
      </c>
      <c r="H132" s="15">
        <v>0</v>
      </c>
      <c r="I132" s="16">
        <f t="shared" si="11"/>
        <v>794636</v>
      </c>
      <c r="J132" s="17">
        <f t="shared" si="13"/>
        <v>0.70640142153136787</v>
      </c>
      <c r="K132" s="17">
        <f t="shared" si="13"/>
        <v>0.1706038991437589</v>
      </c>
      <c r="L132" s="17">
        <f t="shared" si="13"/>
        <v>0.1084974755737218</v>
      </c>
      <c r="M132" s="17">
        <f t="shared" si="13"/>
        <v>1.4497203751151471E-2</v>
      </c>
      <c r="N132" s="17">
        <f t="shared" si="13"/>
        <v>0</v>
      </c>
      <c r="O132" s="17">
        <f t="shared" si="13"/>
        <v>0</v>
      </c>
    </row>
    <row r="133" spans="1:15" s="18" customFormat="1" x14ac:dyDescent="0.2">
      <c r="A133" s="13">
        <v>395004</v>
      </c>
      <c r="B133" s="14" t="s">
        <v>144</v>
      </c>
      <c r="C133" s="15">
        <v>703939</v>
      </c>
      <c r="D133" s="15">
        <v>140186</v>
      </c>
      <c r="E133" s="15">
        <v>102162</v>
      </c>
      <c r="F133" s="15">
        <v>10559</v>
      </c>
      <c r="G133" s="15">
        <v>0</v>
      </c>
      <c r="H133" s="15">
        <v>0</v>
      </c>
      <c r="I133" s="16">
        <f t="shared" si="11"/>
        <v>956846</v>
      </c>
      <c r="J133" s="17">
        <f t="shared" si="13"/>
        <v>0.73568682943754793</v>
      </c>
      <c r="K133" s="17">
        <f t="shared" si="13"/>
        <v>0.1465084245531674</v>
      </c>
      <c r="L133" s="17">
        <f t="shared" si="13"/>
        <v>0.10676953240124325</v>
      </c>
      <c r="M133" s="17">
        <f t="shared" si="13"/>
        <v>1.103521360804142E-2</v>
      </c>
      <c r="N133" s="17">
        <f t="shared" si="13"/>
        <v>0</v>
      </c>
      <c r="O133" s="17">
        <f t="shared" si="13"/>
        <v>0</v>
      </c>
    </row>
    <row r="134" spans="1:15" s="18" customFormat="1" x14ac:dyDescent="0.2">
      <c r="A134" s="13">
        <v>395005</v>
      </c>
      <c r="B134" s="14" t="s">
        <v>145</v>
      </c>
      <c r="C134" s="15">
        <v>1144219</v>
      </c>
      <c r="D134" s="15">
        <v>171075</v>
      </c>
      <c r="E134" s="15">
        <v>153016</v>
      </c>
      <c r="F134" s="15">
        <v>7231</v>
      </c>
      <c r="G134" s="15">
        <v>0</v>
      </c>
      <c r="H134" s="15">
        <v>0</v>
      </c>
      <c r="I134" s="16">
        <f t="shared" si="11"/>
        <v>1475541</v>
      </c>
      <c r="J134" s="17">
        <f t="shared" si="13"/>
        <v>0.77545727295954503</v>
      </c>
      <c r="K134" s="17">
        <f t="shared" si="13"/>
        <v>0.11594052622055233</v>
      </c>
      <c r="L134" s="17">
        <f t="shared" si="13"/>
        <v>0.10370162536994905</v>
      </c>
      <c r="M134" s="17">
        <f t="shared" si="13"/>
        <v>4.9005754499536099E-3</v>
      </c>
      <c r="N134" s="17">
        <f t="shared" si="13"/>
        <v>0</v>
      </c>
      <c r="O134" s="17">
        <f t="shared" si="13"/>
        <v>0</v>
      </c>
    </row>
    <row r="135" spans="1:15" s="56" customFormat="1" x14ac:dyDescent="0.2">
      <c r="A135" s="19">
        <v>395006</v>
      </c>
      <c r="B135" s="20" t="s">
        <v>146</v>
      </c>
      <c r="C135" s="21">
        <v>636643</v>
      </c>
      <c r="D135" s="21">
        <v>177325</v>
      </c>
      <c r="E135" s="21">
        <v>117768</v>
      </c>
      <c r="F135" s="21">
        <v>16083</v>
      </c>
      <c r="G135" s="21">
        <v>0</v>
      </c>
      <c r="H135" s="21">
        <v>0</v>
      </c>
      <c r="I135" s="22">
        <f t="shared" si="11"/>
        <v>947819</v>
      </c>
      <c r="J135" s="23">
        <f t="shared" si="13"/>
        <v>0.67169259109597934</v>
      </c>
      <c r="K135" s="23">
        <f t="shared" si="13"/>
        <v>0.18708740803887663</v>
      </c>
      <c r="L135" s="23">
        <f t="shared" si="13"/>
        <v>0.12425157123881247</v>
      </c>
      <c r="M135" s="23">
        <f t="shared" si="13"/>
        <v>1.6968429626331608E-2</v>
      </c>
      <c r="N135" s="23">
        <f t="shared" si="13"/>
        <v>0</v>
      </c>
      <c r="O135" s="23">
        <f t="shared" si="13"/>
        <v>0</v>
      </c>
    </row>
    <row r="136" spans="1:15" s="18" customFormat="1" x14ac:dyDescent="0.2">
      <c r="A136" s="49">
        <v>395007</v>
      </c>
      <c r="B136" s="14" t="s">
        <v>147</v>
      </c>
      <c r="C136" s="15">
        <v>350926</v>
      </c>
      <c r="D136" s="15">
        <v>114108</v>
      </c>
      <c r="E136" s="15">
        <v>63387</v>
      </c>
      <c r="F136" s="15">
        <v>8217</v>
      </c>
      <c r="G136" s="15">
        <v>0</v>
      </c>
      <c r="H136" s="15">
        <v>0</v>
      </c>
      <c r="I136" s="16">
        <f t="shared" si="11"/>
        <v>536638</v>
      </c>
      <c r="J136" s="17">
        <f t="shared" si="13"/>
        <v>0.65393430953454657</v>
      </c>
      <c r="K136" s="17">
        <f t="shared" si="13"/>
        <v>0.21263496062522594</v>
      </c>
      <c r="L136" s="17">
        <f t="shared" si="13"/>
        <v>0.11811873180803446</v>
      </c>
      <c r="M136" s="17">
        <f t="shared" si="13"/>
        <v>1.5311998032193025E-2</v>
      </c>
      <c r="N136" s="17">
        <f t="shared" si="13"/>
        <v>0</v>
      </c>
      <c r="O136" s="17">
        <f t="shared" si="13"/>
        <v>0</v>
      </c>
    </row>
    <row r="137" spans="1:15" s="18" customFormat="1" x14ac:dyDescent="0.2">
      <c r="A137" s="13">
        <v>397001</v>
      </c>
      <c r="B137" s="14" t="s">
        <v>148</v>
      </c>
      <c r="C137" s="15">
        <v>653004</v>
      </c>
      <c r="D137" s="15">
        <v>25528</v>
      </c>
      <c r="E137" s="15">
        <v>76188</v>
      </c>
      <c r="F137" s="15">
        <v>43023</v>
      </c>
      <c r="G137" s="15">
        <v>0</v>
      </c>
      <c r="H137" s="15">
        <v>0</v>
      </c>
      <c r="I137" s="16">
        <f t="shared" si="11"/>
        <v>797743</v>
      </c>
      <c r="J137" s="17">
        <f t="shared" si="13"/>
        <v>0.81856437474224153</v>
      </c>
      <c r="K137" s="17">
        <f t="shared" si="13"/>
        <v>3.2000280792184949E-2</v>
      </c>
      <c r="L137" s="17">
        <f t="shared" si="13"/>
        <v>9.5504441906729354E-2</v>
      </c>
      <c r="M137" s="17">
        <f t="shared" si="13"/>
        <v>5.393090255884414E-2</v>
      </c>
      <c r="N137" s="17">
        <f t="shared" si="13"/>
        <v>0</v>
      </c>
      <c r="O137" s="17">
        <f t="shared" si="13"/>
        <v>0</v>
      </c>
    </row>
    <row r="138" spans="1:15" s="18" customFormat="1" x14ac:dyDescent="0.2">
      <c r="A138" s="13">
        <v>398001</v>
      </c>
      <c r="B138" s="14" t="s">
        <v>149</v>
      </c>
      <c r="C138" s="15">
        <v>329911</v>
      </c>
      <c r="D138" s="15">
        <v>5099</v>
      </c>
      <c r="E138" s="15">
        <v>38724</v>
      </c>
      <c r="F138" s="15">
        <v>0</v>
      </c>
      <c r="G138" s="15">
        <v>0</v>
      </c>
      <c r="H138" s="15">
        <v>0</v>
      </c>
      <c r="I138" s="16">
        <f t="shared" si="11"/>
        <v>373734</v>
      </c>
      <c r="J138" s="17">
        <f t="shared" si="13"/>
        <v>0.88274280638100899</v>
      </c>
      <c r="K138" s="17">
        <f t="shared" si="13"/>
        <v>1.3643393429551499E-2</v>
      </c>
      <c r="L138" s="17">
        <f t="shared" si="13"/>
        <v>0.10361380018943955</v>
      </c>
      <c r="M138" s="17">
        <f t="shared" si="13"/>
        <v>0</v>
      </c>
      <c r="N138" s="17">
        <f t="shared" si="13"/>
        <v>0</v>
      </c>
      <c r="O138" s="17">
        <f t="shared" si="13"/>
        <v>0</v>
      </c>
    </row>
    <row r="139" spans="1:15" s="18" customFormat="1" x14ac:dyDescent="0.2">
      <c r="A139" s="13">
        <v>398002</v>
      </c>
      <c r="B139" s="14" t="s">
        <v>150</v>
      </c>
      <c r="C139" s="15">
        <v>568819</v>
      </c>
      <c r="D139" s="15">
        <v>11443</v>
      </c>
      <c r="E139" s="15">
        <v>83035</v>
      </c>
      <c r="F139" s="15">
        <v>0</v>
      </c>
      <c r="G139" s="15">
        <v>0</v>
      </c>
      <c r="H139" s="15">
        <v>0</v>
      </c>
      <c r="I139" s="16">
        <f t="shared" si="11"/>
        <v>663297</v>
      </c>
      <c r="J139" s="17">
        <f t="shared" si="13"/>
        <v>0.85756305244860143</v>
      </c>
      <c r="K139" s="17">
        <f t="shared" si="13"/>
        <v>1.7251698711135435E-2</v>
      </c>
      <c r="L139" s="17">
        <f t="shared" si="13"/>
        <v>0.12518524884026311</v>
      </c>
      <c r="M139" s="17">
        <f t="shared" si="13"/>
        <v>0</v>
      </c>
      <c r="N139" s="17">
        <f t="shared" si="13"/>
        <v>0</v>
      </c>
      <c r="O139" s="17">
        <f t="shared" si="13"/>
        <v>0</v>
      </c>
    </row>
    <row r="140" spans="1:15" s="56" customFormat="1" x14ac:dyDescent="0.2">
      <c r="A140" s="19">
        <v>398003</v>
      </c>
      <c r="B140" s="20" t="s">
        <v>151</v>
      </c>
      <c r="C140" s="21">
        <v>382096</v>
      </c>
      <c r="D140" s="21">
        <v>6287</v>
      </c>
      <c r="E140" s="21">
        <v>51600</v>
      </c>
      <c r="F140" s="21">
        <v>0</v>
      </c>
      <c r="G140" s="21">
        <v>0</v>
      </c>
      <c r="H140" s="21">
        <v>0</v>
      </c>
      <c r="I140" s="22">
        <f t="shared" si="11"/>
        <v>439983</v>
      </c>
      <c r="J140" s="23">
        <f t="shared" si="13"/>
        <v>0.86843355311455217</v>
      </c>
      <c r="K140" s="23">
        <f t="shared" si="13"/>
        <v>1.4289188445917228E-2</v>
      </c>
      <c r="L140" s="23">
        <f t="shared" si="13"/>
        <v>0.11727725843953062</v>
      </c>
      <c r="M140" s="23">
        <f t="shared" si="13"/>
        <v>0</v>
      </c>
      <c r="N140" s="23">
        <f t="shared" si="13"/>
        <v>0</v>
      </c>
      <c r="O140" s="23">
        <f t="shared" si="13"/>
        <v>0</v>
      </c>
    </row>
    <row r="141" spans="1:15" s="18" customFormat="1" x14ac:dyDescent="0.2">
      <c r="A141" s="49">
        <v>398004</v>
      </c>
      <c r="B141" s="14" t="s">
        <v>152</v>
      </c>
      <c r="C141" s="15">
        <v>281618</v>
      </c>
      <c r="D141" s="15">
        <v>5962</v>
      </c>
      <c r="E141" s="15">
        <v>58987</v>
      </c>
      <c r="F141" s="15">
        <v>0</v>
      </c>
      <c r="G141" s="15">
        <v>0</v>
      </c>
      <c r="H141" s="15">
        <v>0</v>
      </c>
      <c r="I141" s="16">
        <f t="shared" si="11"/>
        <v>346567</v>
      </c>
      <c r="J141" s="17">
        <f t="shared" si="13"/>
        <v>0.81259323593994814</v>
      </c>
      <c r="K141" s="17">
        <f t="shared" si="13"/>
        <v>1.7203022792129659E-2</v>
      </c>
      <c r="L141" s="17">
        <f t="shared" si="13"/>
        <v>0.17020374126792223</v>
      </c>
      <c r="M141" s="17">
        <f t="shared" si="13"/>
        <v>0</v>
      </c>
      <c r="N141" s="17">
        <f t="shared" si="13"/>
        <v>0</v>
      </c>
      <c r="O141" s="17">
        <f t="shared" si="13"/>
        <v>0</v>
      </c>
    </row>
    <row r="142" spans="1:15" s="53" customFormat="1" x14ac:dyDescent="0.2">
      <c r="A142" s="13">
        <v>398004</v>
      </c>
      <c r="B142" s="14" t="s">
        <v>153</v>
      </c>
      <c r="C142" s="15">
        <v>130678</v>
      </c>
      <c r="D142" s="15">
        <v>4221</v>
      </c>
      <c r="E142" s="15">
        <v>11162</v>
      </c>
      <c r="F142" s="15">
        <v>0</v>
      </c>
      <c r="G142" s="15">
        <v>0</v>
      </c>
      <c r="H142" s="15">
        <v>0</v>
      </c>
      <c r="I142" s="16">
        <f t="shared" si="11"/>
        <v>146061</v>
      </c>
      <c r="J142" s="17">
        <f t="shared" si="13"/>
        <v>0.8946809894496135</v>
      </c>
      <c r="K142" s="17">
        <f t="shared" si="13"/>
        <v>2.8898884712551604E-2</v>
      </c>
      <c r="L142" s="17">
        <f t="shared" si="13"/>
        <v>7.6420125837834876E-2</v>
      </c>
      <c r="M142" s="17">
        <f t="shared" si="13"/>
        <v>0</v>
      </c>
      <c r="N142" s="17">
        <f t="shared" si="13"/>
        <v>0</v>
      </c>
      <c r="O142" s="17">
        <f t="shared" si="13"/>
        <v>0</v>
      </c>
    </row>
    <row r="143" spans="1:15" s="53" customFormat="1" x14ac:dyDescent="0.2">
      <c r="A143" s="13">
        <v>398005</v>
      </c>
      <c r="B143" s="14" t="s">
        <v>154</v>
      </c>
      <c r="C143" s="15">
        <v>136288</v>
      </c>
      <c r="D143" s="15">
        <v>0</v>
      </c>
      <c r="E143" s="15">
        <v>13600</v>
      </c>
      <c r="F143" s="15">
        <v>0</v>
      </c>
      <c r="G143" s="15">
        <v>0</v>
      </c>
      <c r="H143" s="51">
        <v>0</v>
      </c>
      <c r="I143" s="16">
        <f t="shared" si="11"/>
        <v>149888</v>
      </c>
      <c r="J143" s="17">
        <f t="shared" si="13"/>
        <v>0.90926558497011101</v>
      </c>
      <c r="K143" s="17">
        <f t="shared" si="13"/>
        <v>0</v>
      </c>
      <c r="L143" s="17">
        <f t="shared" si="13"/>
        <v>9.0734415029888979E-2</v>
      </c>
      <c r="M143" s="17">
        <f t="shared" si="13"/>
        <v>0</v>
      </c>
      <c r="N143" s="17">
        <f t="shared" si="13"/>
        <v>0</v>
      </c>
      <c r="O143" s="17">
        <f t="shared" si="13"/>
        <v>0</v>
      </c>
    </row>
    <row r="144" spans="1:15" s="18" customFormat="1" x14ac:dyDescent="0.2">
      <c r="A144" s="13">
        <v>399001</v>
      </c>
      <c r="B144" s="14" t="s">
        <v>155</v>
      </c>
      <c r="C144" s="15">
        <v>481042</v>
      </c>
      <c r="D144" s="15">
        <v>20088</v>
      </c>
      <c r="E144" s="15">
        <v>92133</v>
      </c>
      <c r="F144" s="15">
        <v>0</v>
      </c>
      <c r="G144" s="15">
        <v>0</v>
      </c>
      <c r="H144" s="15">
        <v>0</v>
      </c>
      <c r="I144" s="16">
        <f t="shared" si="11"/>
        <v>593263</v>
      </c>
      <c r="J144" s="17">
        <f t="shared" si="13"/>
        <v>0.81084106037288695</v>
      </c>
      <c r="K144" s="17">
        <f t="shared" si="13"/>
        <v>3.386019353979601E-2</v>
      </c>
      <c r="L144" s="17">
        <f t="shared" si="13"/>
        <v>0.15529874608731709</v>
      </c>
      <c r="M144" s="17">
        <f t="shared" si="13"/>
        <v>0</v>
      </c>
      <c r="N144" s="17">
        <f t="shared" si="13"/>
        <v>0</v>
      </c>
      <c r="O144" s="17">
        <f t="shared" si="13"/>
        <v>0</v>
      </c>
    </row>
    <row r="145" spans="1:15" s="50" customFormat="1" x14ac:dyDescent="0.2">
      <c r="A145" s="13">
        <v>399002</v>
      </c>
      <c r="B145" s="14" t="s">
        <v>156</v>
      </c>
      <c r="C145" s="15">
        <v>377903</v>
      </c>
      <c r="D145" s="15">
        <v>11992</v>
      </c>
      <c r="E145" s="15">
        <v>63332</v>
      </c>
      <c r="F145" s="15">
        <v>0</v>
      </c>
      <c r="G145" s="15">
        <v>0</v>
      </c>
      <c r="H145" s="15">
        <v>0</v>
      </c>
      <c r="I145" s="16">
        <f t="shared" si="11"/>
        <v>453227</v>
      </c>
      <c r="J145" s="17">
        <f t="shared" si="13"/>
        <v>0.83380513517508881</v>
      </c>
      <c r="K145" s="17">
        <f t="shared" si="13"/>
        <v>2.6459147402957017E-2</v>
      </c>
      <c r="L145" s="17">
        <f t="shared" si="13"/>
        <v>0.13973571742195412</v>
      </c>
      <c r="M145" s="17">
        <f t="shared" si="13"/>
        <v>0</v>
      </c>
      <c r="N145" s="17">
        <f t="shared" si="13"/>
        <v>0</v>
      </c>
      <c r="O145" s="17">
        <f t="shared" si="13"/>
        <v>0</v>
      </c>
    </row>
    <row r="146" spans="1:15" s="55" customFormat="1" x14ac:dyDescent="0.2">
      <c r="A146" s="19">
        <v>399004</v>
      </c>
      <c r="B146" s="57" t="s">
        <v>157</v>
      </c>
      <c r="C146" s="38">
        <v>354088</v>
      </c>
      <c r="D146" s="38">
        <v>44579</v>
      </c>
      <c r="E146" s="38">
        <v>108529</v>
      </c>
      <c r="F146" s="38">
        <v>0</v>
      </c>
      <c r="G146" s="38">
        <v>0</v>
      </c>
      <c r="H146" s="38">
        <v>0</v>
      </c>
      <c r="I146" s="22">
        <f t="shared" si="11"/>
        <v>507196</v>
      </c>
      <c r="J146" s="40">
        <f t="shared" si="13"/>
        <v>0.6981285341367045</v>
      </c>
      <c r="K146" s="40">
        <f t="shared" si="13"/>
        <v>8.7893043320530925E-2</v>
      </c>
      <c r="L146" s="40">
        <f t="shared" si="13"/>
        <v>0.21397842254276453</v>
      </c>
      <c r="M146" s="40">
        <f t="shared" si="13"/>
        <v>0</v>
      </c>
      <c r="N146" s="40">
        <f t="shared" si="13"/>
        <v>0</v>
      </c>
      <c r="O146" s="40">
        <f t="shared" si="13"/>
        <v>0</v>
      </c>
    </row>
    <row r="147" spans="1:15" x14ac:dyDescent="0.2">
      <c r="A147" s="41"/>
      <c r="B147" s="42" t="s">
        <v>158</v>
      </c>
      <c r="C147" s="43">
        <f>SUM(C93:C146)</f>
        <v>24058630</v>
      </c>
      <c r="D147" s="43">
        <f t="shared" ref="D147:I147" si="14">SUM(D93:D146)</f>
        <v>2450244</v>
      </c>
      <c r="E147" s="43">
        <f t="shared" si="14"/>
        <v>3532395</v>
      </c>
      <c r="F147" s="43">
        <f t="shared" si="14"/>
        <v>309048</v>
      </c>
      <c r="G147" s="43">
        <f t="shared" si="14"/>
        <v>0</v>
      </c>
      <c r="H147" s="43">
        <f t="shared" si="14"/>
        <v>0</v>
      </c>
      <c r="I147" s="60">
        <f t="shared" si="14"/>
        <v>30350317</v>
      </c>
      <c r="J147" s="61">
        <f t="shared" ref="J147:O147" si="15">C147/$I147</f>
        <v>0.7926978159733884</v>
      </c>
      <c r="K147" s="62">
        <f t="shared" si="15"/>
        <v>8.0732072749025982E-2</v>
      </c>
      <c r="L147" s="62">
        <f t="shared" si="15"/>
        <v>0.1163874169749199</v>
      </c>
      <c r="M147" s="62">
        <f t="shared" si="15"/>
        <v>1.0182694302665768E-2</v>
      </c>
      <c r="N147" s="62">
        <f t="shared" si="15"/>
        <v>0</v>
      </c>
      <c r="O147" s="63">
        <f t="shared" si="15"/>
        <v>0</v>
      </c>
    </row>
    <row r="148" spans="1:15" x14ac:dyDescent="0.2">
      <c r="A148" s="46"/>
      <c r="B148" s="47"/>
      <c r="C148" s="64"/>
      <c r="D148" s="64"/>
      <c r="E148" s="64"/>
      <c r="F148" s="64"/>
      <c r="G148" s="64"/>
      <c r="H148" s="64"/>
      <c r="I148" s="65"/>
      <c r="J148" s="66"/>
      <c r="K148" s="66"/>
      <c r="L148" s="66"/>
      <c r="M148" s="66"/>
      <c r="N148" s="66"/>
      <c r="O148" s="65"/>
    </row>
    <row r="149" spans="1:15" s="56" customFormat="1" x14ac:dyDescent="0.2">
      <c r="A149" s="19" t="s">
        <v>159</v>
      </c>
      <c r="B149" s="57" t="s">
        <v>160</v>
      </c>
      <c r="C149" s="38">
        <v>635794</v>
      </c>
      <c r="D149" s="38">
        <v>0</v>
      </c>
      <c r="E149" s="38">
        <v>66776</v>
      </c>
      <c r="F149" s="38">
        <v>0</v>
      </c>
      <c r="G149" s="38">
        <v>0</v>
      </c>
      <c r="H149" s="38">
        <v>0</v>
      </c>
      <c r="I149" s="39">
        <f>SUM(C149:H149)</f>
        <v>702570</v>
      </c>
      <c r="J149" s="40">
        <f t="shared" ref="J149:O150" si="16">C149/$I149</f>
        <v>0.9049546664389313</v>
      </c>
      <c r="K149" s="40">
        <f t="shared" si="16"/>
        <v>0</v>
      </c>
      <c r="L149" s="40">
        <f t="shared" si="16"/>
        <v>9.5045333561068646E-2</v>
      </c>
      <c r="M149" s="40">
        <f t="shared" si="16"/>
        <v>0</v>
      </c>
      <c r="N149" s="40">
        <f t="shared" si="16"/>
        <v>0</v>
      </c>
      <c r="O149" s="40">
        <f t="shared" si="16"/>
        <v>0</v>
      </c>
    </row>
    <row r="150" spans="1:15" x14ac:dyDescent="0.2">
      <c r="A150" s="41"/>
      <c r="B150" s="42" t="s">
        <v>161</v>
      </c>
      <c r="C150" s="43">
        <f>SUM(C149)</f>
        <v>635794</v>
      </c>
      <c r="D150" s="43">
        <f t="shared" ref="D150:I150" si="17">SUM(D149)</f>
        <v>0</v>
      </c>
      <c r="E150" s="43">
        <f t="shared" si="17"/>
        <v>66776</v>
      </c>
      <c r="F150" s="43">
        <f t="shared" si="17"/>
        <v>0</v>
      </c>
      <c r="G150" s="43">
        <f t="shared" si="17"/>
        <v>0</v>
      </c>
      <c r="H150" s="43">
        <f t="shared" si="17"/>
        <v>0</v>
      </c>
      <c r="I150" s="67">
        <f t="shared" si="17"/>
        <v>702570</v>
      </c>
      <c r="J150" s="61">
        <f t="shared" si="16"/>
        <v>0.9049546664389313</v>
      </c>
      <c r="K150" s="62">
        <f t="shared" si="16"/>
        <v>0</v>
      </c>
      <c r="L150" s="62">
        <f t="shared" si="16"/>
        <v>9.5045333561068646E-2</v>
      </c>
      <c r="M150" s="62">
        <f t="shared" si="16"/>
        <v>0</v>
      </c>
      <c r="N150" s="62">
        <f t="shared" si="16"/>
        <v>0</v>
      </c>
      <c r="O150" s="63">
        <f t="shared" si="16"/>
        <v>0</v>
      </c>
    </row>
    <row r="151" spans="1:15" x14ac:dyDescent="0.2">
      <c r="A151" s="46"/>
      <c r="B151" s="47"/>
      <c r="C151" s="64"/>
      <c r="D151" s="64"/>
      <c r="E151" s="64"/>
      <c r="F151" s="64"/>
      <c r="G151" s="64"/>
      <c r="H151" s="64"/>
      <c r="I151" s="65"/>
      <c r="J151" s="66"/>
      <c r="K151" s="66"/>
      <c r="L151" s="66"/>
      <c r="M151" s="66"/>
      <c r="N151" s="66"/>
      <c r="O151" s="65"/>
    </row>
    <row r="152" spans="1:15" ht="13.5" thickBot="1" x14ac:dyDescent="0.25">
      <c r="A152" s="68"/>
      <c r="B152" s="69" t="s">
        <v>162</v>
      </c>
      <c r="C152" s="70">
        <f t="shared" ref="C152:I152" si="18">C147+C91+C77+C73+C150</f>
        <v>1469564895.4359014</v>
      </c>
      <c r="D152" s="70">
        <f t="shared" si="18"/>
        <v>108449387</v>
      </c>
      <c r="E152" s="70">
        <f t="shared" si="18"/>
        <v>71827759</v>
      </c>
      <c r="F152" s="70">
        <f t="shared" si="18"/>
        <v>96257196.060000002</v>
      </c>
      <c r="G152" s="70">
        <f t="shared" si="18"/>
        <v>3209</v>
      </c>
      <c r="H152" s="70">
        <f t="shared" si="18"/>
        <v>1643523</v>
      </c>
      <c r="I152" s="71">
        <f t="shared" si="18"/>
        <v>1747745969.4959016</v>
      </c>
      <c r="J152" s="72">
        <f t="shared" ref="J152:O152" si="19">C152/$I152</f>
        <v>0.8408343781560913</v>
      </c>
      <c r="K152" s="72">
        <f t="shared" si="19"/>
        <v>6.2051001056680918E-2</v>
      </c>
      <c r="L152" s="72">
        <f t="shared" si="19"/>
        <v>4.1097367840428847E-2</v>
      </c>
      <c r="M152" s="72">
        <f t="shared" si="19"/>
        <v>5.5075049658253966E-2</v>
      </c>
      <c r="N152" s="72">
        <f t="shared" si="19"/>
        <v>1.8360791877125968E-6</v>
      </c>
      <c r="O152" s="73">
        <f t="shared" si="19"/>
        <v>9.403672093571113E-4</v>
      </c>
    </row>
    <row r="153" spans="1:15" ht="13.5" thickTop="1" x14ac:dyDescent="0.2"/>
    <row r="154" spans="1:15" ht="12.75" customHeight="1" x14ac:dyDescent="0.2">
      <c r="C154" s="76" t="s">
        <v>163</v>
      </c>
      <c r="D154" s="76"/>
      <c r="E154" s="76"/>
      <c r="J154" s="76" t="s">
        <v>163</v>
      </c>
      <c r="K154" s="76"/>
      <c r="L154" s="76"/>
      <c r="M154" s="76"/>
    </row>
    <row r="155" spans="1:15" ht="12.75" customHeight="1" x14ac:dyDescent="0.2">
      <c r="C155" s="77"/>
      <c r="D155" s="77"/>
      <c r="E155" s="77"/>
      <c r="J155" s="77"/>
      <c r="K155" s="77"/>
      <c r="L155" s="77"/>
      <c r="M155" s="77"/>
    </row>
  </sheetData>
  <mergeCells count="7">
    <mergeCell ref="C155:E155"/>
    <mergeCell ref="J155:M155"/>
    <mergeCell ref="A1:B1"/>
    <mergeCell ref="C1:I1"/>
    <mergeCell ref="J1:O1"/>
    <mergeCell ref="C154:E154"/>
    <mergeCell ref="J154:M154"/>
  </mergeCells>
  <printOptions horizontalCentered="1"/>
  <pageMargins left="0.25" right="0.25" top="0.73" bottom="0.16" header="0.5" footer="0.23"/>
  <pageSetup paperSize="5" scale="77" fitToWidth="2" fitToHeight="81" orientation="portrait" r:id="rId1"/>
  <headerFooter alignWithMargins="0"/>
  <rowBreaks count="1" manualBreakCount="1">
    <brk id="74" max="14" man="1"/>
  </rowBreaks>
  <colBreaks count="1" manualBreakCount="1">
    <brk id="9" max="1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Object 200 - Benefits - by fund</vt:lpstr>
      <vt:lpstr>'Object 200 - Benefits - by fund'!Print_Area</vt:lpstr>
      <vt:lpstr>'Object 200 - Benefits - by fund'!Print_Titles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2012-07-03T19:12:49Z</dcterms:created>
  <dcterms:modified xsi:type="dcterms:W3CDTF">2012-07-09T18:38:37Z</dcterms:modified>
</cp:coreProperties>
</file>