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Obj700 - Property  - by fund" sheetId="1" r:id="rId1"/>
  </sheets>
  <externalReferences>
    <externalReference r:id="rId2"/>
  </externalReferences>
  <definedNames>
    <definedName name="_xlnm.Print_Area" localSheetId="0">'Obj700 - Property  - by fund'!$A$1:$O$154</definedName>
    <definedName name="_xlnm.Print_Titles" localSheetId="0">'Obj700 - Property  - by fund'!$A:$B,'Obj700 - Property  - by fund'!$1:$2</definedName>
  </definedNames>
  <calcPr calcId="145621"/>
</workbook>
</file>

<file path=xl/calcChain.xml><?xml version="1.0" encoding="utf-8"?>
<calcChain xmlns="http://schemas.openxmlformats.org/spreadsheetml/2006/main">
  <c r="H150" i="1" l="1"/>
  <c r="G150" i="1"/>
  <c r="F150" i="1"/>
  <c r="E150" i="1"/>
  <c r="L150" i="1" s="1"/>
  <c r="D150" i="1"/>
  <c r="C150" i="1"/>
  <c r="I149" i="1"/>
  <c r="I150" i="1" s="1"/>
  <c r="H147" i="1"/>
  <c r="G147" i="1"/>
  <c r="F147" i="1"/>
  <c r="E147" i="1"/>
  <c r="D147" i="1"/>
  <c r="C147" i="1"/>
  <c r="I146" i="1"/>
  <c r="N146" i="1" s="1"/>
  <c r="N145" i="1"/>
  <c r="L145" i="1"/>
  <c r="J145" i="1"/>
  <c r="I145" i="1"/>
  <c r="O145" i="1" s="1"/>
  <c r="I144" i="1"/>
  <c r="N144" i="1" s="1"/>
  <c r="N143" i="1"/>
  <c r="I143" i="1"/>
  <c r="O143" i="1" s="1"/>
  <c r="I142" i="1"/>
  <c r="N142" i="1" s="1"/>
  <c r="I141" i="1"/>
  <c r="O141" i="1" s="1"/>
  <c r="I140" i="1"/>
  <c r="N140" i="1" s="1"/>
  <c r="L139" i="1"/>
  <c r="J139" i="1"/>
  <c r="I139" i="1"/>
  <c r="O139" i="1" s="1"/>
  <c r="I138" i="1"/>
  <c r="N138" i="1" s="1"/>
  <c r="N137" i="1"/>
  <c r="L137" i="1"/>
  <c r="J137" i="1"/>
  <c r="I137" i="1"/>
  <c r="O137" i="1" s="1"/>
  <c r="I136" i="1"/>
  <c r="N136" i="1" s="1"/>
  <c r="N135" i="1"/>
  <c r="I135" i="1"/>
  <c r="O135" i="1" s="1"/>
  <c r="I134" i="1"/>
  <c r="N134" i="1" s="1"/>
  <c r="I133" i="1"/>
  <c r="O133" i="1" s="1"/>
  <c r="I132" i="1"/>
  <c r="N132" i="1" s="1"/>
  <c r="L131" i="1"/>
  <c r="J131" i="1"/>
  <c r="I131" i="1"/>
  <c r="O131" i="1" s="1"/>
  <c r="I130" i="1"/>
  <c r="N130" i="1" s="1"/>
  <c r="N129" i="1"/>
  <c r="L129" i="1"/>
  <c r="J129" i="1"/>
  <c r="I129" i="1"/>
  <c r="O129" i="1" s="1"/>
  <c r="I128" i="1"/>
  <c r="N128" i="1" s="1"/>
  <c r="N127" i="1"/>
  <c r="I127" i="1"/>
  <c r="O127" i="1" s="1"/>
  <c r="I126" i="1"/>
  <c r="N126" i="1" s="1"/>
  <c r="I125" i="1"/>
  <c r="O125" i="1" s="1"/>
  <c r="I124" i="1"/>
  <c r="N124" i="1" s="1"/>
  <c r="L123" i="1"/>
  <c r="J123" i="1"/>
  <c r="I123" i="1"/>
  <c r="O123" i="1" s="1"/>
  <c r="I122" i="1"/>
  <c r="N122" i="1" s="1"/>
  <c r="N121" i="1"/>
  <c r="L121" i="1"/>
  <c r="J121" i="1"/>
  <c r="I121" i="1"/>
  <c r="O121" i="1" s="1"/>
  <c r="I120" i="1"/>
  <c r="N120" i="1" s="1"/>
  <c r="N119" i="1"/>
  <c r="I119" i="1"/>
  <c r="O119" i="1" s="1"/>
  <c r="I118" i="1"/>
  <c r="N118" i="1" s="1"/>
  <c r="I117" i="1"/>
  <c r="O117" i="1" s="1"/>
  <c r="I116" i="1"/>
  <c r="N116" i="1" s="1"/>
  <c r="L115" i="1"/>
  <c r="J115" i="1"/>
  <c r="I115" i="1"/>
  <c r="O115" i="1" s="1"/>
  <c r="I114" i="1"/>
  <c r="N114" i="1" s="1"/>
  <c r="N113" i="1"/>
  <c r="L113" i="1"/>
  <c r="J113" i="1"/>
  <c r="I113" i="1"/>
  <c r="O113" i="1" s="1"/>
  <c r="I112" i="1"/>
  <c r="N112" i="1" s="1"/>
  <c r="N111" i="1"/>
  <c r="I111" i="1"/>
  <c r="O111" i="1" s="1"/>
  <c r="I110" i="1"/>
  <c r="N110" i="1" s="1"/>
  <c r="I109" i="1"/>
  <c r="O109" i="1" s="1"/>
  <c r="I108" i="1"/>
  <c r="N108" i="1" s="1"/>
  <c r="L107" i="1"/>
  <c r="J107" i="1"/>
  <c r="I107" i="1"/>
  <c r="O107" i="1" s="1"/>
  <c r="I106" i="1"/>
  <c r="N106" i="1" s="1"/>
  <c r="N105" i="1"/>
  <c r="L105" i="1"/>
  <c r="J105" i="1"/>
  <c r="I105" i="1"/>
  <c r="O105" i="1" s="1"/>
  <c r="I104" i="1"/>
  <c r="N104" i="1" s="1"/>
  <c r="N103" i="1"/>
  <c r="I103" i="1"/>
  <c r="O103" i="1" s="1"/>
  <c r="I102" i="1"/>
  <c r="N102" i="1" s="1"/>
  <c r="I101" i="1"/>
  <c r="O101" i="1" s="1"/>
  <c r="I100" i="1"/>
  <c r="N100" i="1" s="1"/>
  <c r="L99" i="1"/>
  <c r="J99" i="1"/>
  <c r="I99" i="1"/>
  <c r="O99" i="1" s="1"/>
  <c r="I98" i="1"/>
  <c r="N98" i="1" s="1"/>
  <c r="N97" i="1"/>
  <c r="L97" i="1"/>
  <c r="J97" i="1"/>
  <c r="I97" i="1"/>
  <c r="O97" i="1" s="1"/>
  <c r="I96" i="1"/>
  <c r="N96" i="1" s="1"/>
  <c r="N95" i="1"/>
  <c r="I95" i="1"/>
  <c r="O95" i="1" s="1"/>
  <c r="I94" i="1"/>
  <c r="N94" i="1" s="1"/>
  <c r="I93" i="1"/>
  <c r="I147" i="1" s="1"/>
  <c r="H91" i="1"/>
  <c r="G91" i="1"/>
  <c r="F91" i="1"/>
  <c r="E91" i="1"/>
  <c r="D91" i="1"/>
  <c r="C91" i="1"/>
  <c r="N90" i="1"/>
  <c r="L90" i="1"/>
  <c r="J90" i="1"/>
  <c r="I90" i="1"/>
  <c r="O90" i="1" s="1"/>
  <c r="I89" i="1"/>
  <c r="N89" i="1" s="1"/>
  <c r="N88" i="1"/>
  <c r="I88" i="1"/>
  <c r="O88" i="1" s="1"/>
  <c r="I87" i="1"/>
  <c r="N87" i="1" s="1"/>
  <c r="I86" i="1"/>
  <c r="O86" i="1" s="1"/>
  <c r="I85" i="1"/>
  <c r="N85" i="1" s="1"/>
  <c r="L84" i="1"/>
  <c r="J84" i="1"/>
  <c r="I84" i="1"/>
  <c r="O84" i="1" s="1"/>
  <c r="I83" i="1"/>
  <c r="N83" i="1" s="1"/>
  <c r="N82" i="1"/>
  <c r="L82" i="1"/>
  <c r="J82" i="1"/>
  <c r="I82" i="1"/>
  <c r="O82" i="1" s="1"/>
  <c r="I81" i="1"/>
  <c r="N81" i="1" s="1"/>
  <c r="N80" i="1"/>
  <c r="I80" i="1"/>
  <c r="O80" i="1" s="1"/>
  <c r="I79" i="1"/>
  <c r="N79" i="1" s="1"/>
  <c r="H77" i="1"/>
  <c r="G77" i="1"/>
  <c r="F77" i="1"/>
  <c r="E77" i="1"/>
  <c r="D77" i="1"/>
  <c r="C77" i="1"/>
  <c r="I76" i="1"/>
  <c r="N76" i="1" s="1"/>
  <c r="N75" i="1"/>
  <c r="I75" i="1"/>
  <c r="I77" i="1" s="1"/>
  <c r="G73" i="1"/>
  <c r="F73" i="1"/>
  <c r="E73" i="1"/>
  <c r="C73" i="1"/>
  <c r="N72" i="1"/>
  <c r="I72" i="1"/>
  <c r="O72" i="1" s="1"/>
  <c r="I71" i="1"/>
  <c r="O71" i="1" s="1"/>
  <c r="I70" i="1"/>
  <c r="O70" i="1" s="1"/>
  <c r="I69" i="1"/>
  <c r="O69" i="1" s="1"/>
  <c r="L68" i="1"/>
  <c r="J68" i="1"/>
  <c r="I68" i="1"/>
  <c r="O68" i="1" s="1"/>
  <c r="I67" i="1"/>
  <c r="O67" i="1" s="1"/>
  <c r="N66" i="1"/>
  <c r="L66" i="1"/>
  <c r="J66" i="1"/>
  <c r="I66" i="1"/>
  <c r="O66" i="1" s="1"/>
  <c r="M65" i="1"/>
  <c r="J65" i="1"/>
  <c r="I65" i="1"/>
  <c r="I64" i="1"/>
  <c r="O64" i="1" s="1"/>
  <c r="N63" i="1"/>
  <c r="L63" i="1"/>
  <c r="J63" i="1"/>
  <c r="I63" i="1"/>
  <c r="O63" i="1" s="1"/>
  <c r="I62" i="1"/>
  <c r="O62" i="1" s="1"/>
  <c r="N61" i="1"/>
  <c r="I61" i="1"/>
  <c r="O61" i="1" s="1"/>
  <c r="I60" i="1"/>
  <c r="O60" i="1" s="1"/>
  <c r="I59" i="1"/>
  <c r="O59" i="1" s="1"/>
  <c r="I58" i="1"/>
  <c r="O58" i="1" s="1"/>
  <c r="L57" i="1"/>
  <c r="J57" i="1"/>
  <c r="I57" i="1"/>
  <c r="O57" i="1" s="1"/>
  <c r="I56" i="1"/>
  <c r="O56" i="1" s="1"/>
  <c r="N55" i="1"/>
  <c r="L55" i="1"/>
  <c r="J55" i="1"/>
  <c r="I55" i="1"/>
  <c r="O55" i="1" s="1"/>
  <c r="D54" i="1"/>
  <c r="I54" i="1" s="1"/>
  <c r="O54" i="1" s="1"/>
  <c r="I53" i="1"/>
  <c r="O53" i="1" s="1"/>
  <c r="L52" i="1"/>
  <c r="J52" i="1"/>
  <c r="I52" i="1"/>
  <c r="O52" i="1" s="1"/>
  <c r="I51" i="1"/>
  <c r="O51" i="1" s="1"/>
  <c r="N50" i="1"/>
  <c r="L50" i="1"/>
  <c r="J50" i="1"/>
  <c r="I50" i="1"/>
  <c r="O50" i="1" s="1"/>
  <c r="I49" i="1"/>
  <c r="O49" i="1" s="1"/>
  <c r="N48" i="1"/>
  <c r="I48" i="1"/>
  <c r="O48" i="1" s="1"/>
  <c r="I47" i="1"/>
  <c r="O47" i="1" s="1"/>
  <c r="D46" i="1"/>
  <c r="L45" i="1"/>
  <c r="J45" i="1"/>
  <c r="I45" i="1"/>
  <c r="O45" i="1" s="1"/>
  <c r="I44" i="1"/>
  <c r="O44" i="1" s="1"/>
  <c r="N43" i="1"/>
  <c r="L43" i="1"/>
  <c r="J43" i="1"/>
  <c r="I43" i="1"/>
  <c r="O43" i="1" s="1"/>
  <c r="I42" i="1"/>
  <c r="O42" i="1" s="1"/>
  <c r="N41" i="1"/>
  <c r="I41" i="1"/>
  <c r="O41" i="1" s="1"/>
  <c r="I40" i="1"/>
  <c r="O40" i="1" s="1"/>
  <c r="H40" i="1"/>
  <c r="I39" i="1"/>
  <c r="O39" i="1" s="1"/>
  <c r="N38" i="1"/>
  <c r="L38" i="1"/>
  <c r="J38" i="1"/>
  <c r="I38" i="1"/>
  <c r="O38" i="1" s="1"/>
  <c r="I37" i="1"/>
  <c r="O37" i="1" s="1"/>
  <c r="N36" i="1"/>
  <c r="I36" i="1"/>
  <c r="O36" i="1" s="1"/>
  <c r="I35" i="1"/>
  <c r="O35" i="1" s="1"/>
  <c r="I34" i="1"/>
  <c r="O34" i="1" s="1"/>
  <c r="I33" i="1"/>
  <c r="O33" i="1" s="1"/>
  <c r="L32" i="1"/>
  <c r="J32" i="1"/>
  <c r="I32" i="1"/>
  <c r="O32" i="1" s="1"/>
  <c r="H31" i="1"/>
  <c r="H73" i="1" s="1"/>
  <c r="I30" i="1"/>
  <c r="O30" i="1" s="1"/>
  <c r="I29" i="1"/>
  <c r="O29" i="1" s="1"/>
  <c r="I28" i="1"/>
  <c r="O28" i="1" s="1"/>
  <c r="L27" i="1"/>
  <c r="J27" i="1"/>
  <c r="I27" i="1"/>
  <c r="O27" i="1" s="1"/>
  <c r="I26" i="1"/>
  <c r="O26" i="1" s="1"/>
  <c r="N25" i="1"/>
  <c r="L25" i="1"/>
  <c r="J25" i="1"/>
  <c r="I25" i="1"/>
  <c r="O25" i="1" s="1"/>
  <c r="I24" i="1"/>
  <c r="O24" i="1" s="1"/>
  <c r="N23" i="1"/>
  <c r="I23" i="1"/>
  <c r="O23" i="1" s="1"/>
  <c r="I22" i="1"/>
  <c r="O22" i="1" s="1"/>
  <c r="I21" i="1"/>
  <c r="O21" i="1" s="1"/>
  <c r="I20" i="1"/>
  <c r="O20" i="1" s="1"/>
  <c r="L19" i="1"/>
  <c r="J19" i="1"/>
  <c r="I19" i="1"/>
  <c r="O19" i="1" s="1"/>
  <c r="I18" i="1"/>
  <c r="O18" i="1" s="1"/>
  <c r="N17" i="1"/>
  <c r="L17" i="1"/>
  <c r="J17" i="1"/>
  <c r="I17" i="1"/>
  <c r="O17" i="1" s="1"/>
  <c r="I16" i="1"/>
  <c r="O16" i="1" s="1"/>
  <c r="N15" i="1"/>
  <c r="I15" i="1"/>
  <c r="O15" i="1" s="1"/>
  <c r="I14" i="1"/>
  <c r="O14" i="1" s="1"/>
  <c r="I13" i="1"/>
  <c r="O13" i="1" s="1"/>
  <c r="I12" i="1"/>
  <c r="O12" i="1" s="1"/>
  <c r="L11" i="1"/>
  <c r="J11" i="1"/>
  <c r="I11" i="1"/>
  <c r="O11" i="1" s="1"/>
  <c r="I10" i="1"/>
  <c r="O10" i="1" s="1"/>
  <c r="N9" i="1"/>
  <c r="L9" i="1"/>
  <c r="J9" i="1"/>
  <c r="I9" i="1"/>
  <c r="O9" i="1" s="1"/>
  <c r="I8" i="1"/>
  <c r="O8" i="1" s="1"/>
  <c r="N7" i="1"/>
  <c r="I7" i="1"/>
  <c r="O7" i="1" s="1"/>
  <c r="I6" i="1"/>
  <c r="O6" i="1" s="1"/>
  <c r="I5" i="1"/>
  <c r="O5" i="1" s="1"/>
  <c r="I4" i="1"/>
  <c r="O4" i="1" s="1"/>
  <c r="L3" i="1"/>
  <c r="J3" i="1"/>
  <c r="I3" i="1"/>
  <c r="N3" i="1" s="1"/>
  <c r="J29" i="1" l="1"/>
  <c r="J59" i="1"/>
  <c r="J86" i="1"/>
  <c r="J93" i="1"/>
  <c r="J101" i="1"/>
  <c r="J109" i="1"/>
  <c r="J117" i="1"/>
  <c r="J125" i="1"/>
  <c r="J133" i="1"/>
  <c r="J141" i="1"/>
  <c r="L5" i="1"/>
  <c r="J7" i="1"/>
  <c r="N11" i="1"/>
  <c r="L13" i="1"/>
  <c r="J15" i="1"/>
  <c r="N19" i="1"/>
  <c r="L21" i="1"/>
  <c r="J23" i="1"/>
  <c r="N27" i="1"/>
  <c r="L29" i="1"/>
  <c r="I31" i="1"/>
  <c r="O31" i="1" s="1"/>
  <c r="N32" i="1"/>
  <c r="L34" i="1"/>
  <c r="J36" i="1"/>
  <c r="J41" i="1"/>
  <c r="N45" i="1"/>
  <c r="J48" i="1"/>
  <c r="N52" i="1"/>
  <c r="N57" i="1"/>
  <c r="L59" i="1"/>
  <c r="J61" i="1"/>
  <c r="N68" i="1"/>
  <c r="L70" i="1"/>
  <c r="J72" i="1"/>
  <c r="J75" i="1"/>
  <c r="J80" i="1"/>
  <c r="N84" i="1"/>
  <c r="L86" i="1"/>
  <c r="J88" i="1"/>
  <c r="L93" i="1"/>
  <c r="J95" i="1"/>
  <c r="N99" i="1"/>
  <c r="L101" i="1"/>
  <c r="J103" i="1"/>
  <c r="N107" i="1"/>
  <c r="L109" i="1"/>
  <c r="J111" i="1"/>
  <c r="N115" i="1"/>
  <c r="L117" i="1"/>
  <c r="J119" i="1"/>
  <c r="N123" i="1"/>
  <c r="L125" i="1"/>
  <c r="J127" i="1"/>
  <c r="N131" i="1"/>
  <c r="L133" i="1"/>
  <c r="J135" i="1"/>
  <c r="N139" i="1"/>
  <c r="L141" i="1"/>
  <c r="J143" i="1"/>
  <c r="F152" i="1"/>
  <c r="J150" i="1"/>
  <c r="J5" i="1"/>
  <c r="J13" i="1"/>
  <c r="J21" i="1"/>
  <c r="J34" i="1"/>
  <c r="J70" i="1"/>
  <c r="N5" i="1"/>
  <c r="L7" i="1"/>
  <c r="N13" i="1"/>
  <c r="L15" i="1"/>
  <c r="N21" i="1"/>
  <c r="L23" i="1"/>
  <c r="N29" i="1"/>
  <c r="N34" i="1"/>
  <c r="L36" i="1"/>
  <c r="L41" i="1"/>
  <c r="D73" i="1"/>
  <c r="L48" i="1"/>
  <c r="N59" i="1"/>
  <c r="L61" i="1"/>
  <c r="N70" i="1"/>
  <c r="L72" i="1"/>
  <c r="L75" i="1"/>
  <c r="L80" i="1"/>
  <c r="N86" i="1"/>
  <c r="L88" i="1"/>
  <c r="N93" i="1"/>
  <c r="L95" i="1"/>
  <c r="N101" i="1"/>
  <c r="L103" i="1"/>
  <c r="N109" i="1"/>
  <c r="L111" i="1"/>
  <c r="N117" i="1"/>
  <c r="L119" i="1"/>
  <c r="N125" i="1"/>
  <c r="L127" i="1"/>
  <c r="N133" i="1"/>
  <c r="L135" i="1"/>
  <c r="N141" i="1"/>
  <c r="L143" i="1"/>
  <c r="N65" i="1"/>
  <c r="L65" i="1"/>
  <c r="N77" i="1"/>
  <c r="L77" i="1"/>
  <c r="J77" i="1"/>
  <c r="K3" i="1"/>
  <c r="M3" i="1"/>
  <c r="O3" i="1"/>
  <c r="J4" i="1"/>
  <c r="L4" i="1"/>
  <c r="N4" i="1"/>
  <c r="K5" i="1"/>
  <c r="M5" i="1"/>
  <c r="J6" i="1"/>
  <c r="L6" i="1"/>
  <c r="N6" i="1"/>
  <c r="K7" i="1"/>
  <c r="M7" i="1"/>
  <c r="J8" i="1"/>
  <c r="L8" i="1"/>
  <c r="N8" i="1"/>
  <c r="K9" i="1"/>
  <c r="M9" i="1"/>
  <c r="J10" i="1"/>
  <c r="L10" i="1"/>
  <c r="N10" i="1"/>
  <c r="K11" i="1"/>
  <c r="M11" i="1"/>
  <c r="J12" i="1"/>
  <c r="L12" i="1"/>
  <c r="N12" i="1"/>
  <c r="K13" i="1"/>
  <c r="M13" i="1"/>
  <c r="J14" i="1"/>
  <c r="L14" i="1"/>
  <c r="N14" i="1"/>
  <c r="K15" i="1"/>
  <c r="M15" i="1"/>
  <c r="J16" i="1"/>
  <c r="L16" i="1"/>
  <c r="N16" i="1"/>
  <c r="K17" i="1"/>
  <c r="M17" i="1"/>
  <c r="J18" i="1"/>
  <c r="L18" i="1"/>
  <c r="N18" i="1"/>
  <c r="K19" i="1"/>
  <c r="M19" i="1"/>
  <c r="J20" i="1"/>
  <c r="L20" i="1"/>
  <c r="N20" i="1"/>
  <c r="K21" i="1"/>
  <c r="M21" i="1"/>
  <c r="J22" i="1"/>
  <c r="L22" i="1"/>
  <c r="N22" i="1"/>
  <c r="K23" i="1"/>
  <c r="M23" i="1"/>
  <c r="J24" i="1"/>
  <c r="L24" i="1"/>
  <c r="N24" i="1"/>
  <c r="K25" i="1"/>
  <c r="M25" i="1"/>
  <c r="J26" i="1"/>
  <c r="L26" i="1"/>
  <c r="N26" i="1"/>
  <c r="K27" i="1"/>
  <c r="M27" i="1"/>
  <c r="J28" i="1"/>
  <c r="L28" i="1"/>
  <c r="N28" i="1"/>
  <c r="K29" i="1"/>
  <c r="M29" i="1"/>
  <c r="J30" i="1"/>
  <c r="L30" i="1"/>
  <c r="N30" i="1"/>
  <c r="J31" i="1"/>
  <c r="N31" i="1"/>
  <c r="K32" i="1"/>
  <c r="M32" i="1"/>
  <c r="J33" i="1"/>
  <c r="L33" i="1"/>
  <c r="N33" i="1"/>
  <c r="K34" i="1"/>
  <c r="M34" i="1"/>
  <c r="J35" i="1"/>
  <c r="L35" i="1"/>
  <c r="N35" i="1"/>
  <c r="K36" i="1"/>
  <c r="M36" i="1"/>
  <c r="J37" i="1"/>
  <c r="L37" i="1"/>
  <c r="N37" i="1"/>
  <c r="K38" i="1"/>
  <c r="M38" i="1"/>
  <c r="J39" i="1"/>
  <c r="L39" i="1"/>
  <c r="N39" i="1"/>
  <c r="J40" i="1"/>
  <c r="L40" i="1"/>
  <c r="N40" i="1"/>
  <c r="K41" i="1"/>
  <c r="M41" i="1"/>
  <c r="J42" i="1"/>
  <c r="L42" i="1"/>
  <c r="N42" i="1"/>
  <c r="K43" i="1"/>
  <c r="M43" i="1"/>
  <c r="J44" i="1"/>
  <c r="L44" i="1"/>
  <c r="N44" i="1"/>
  <c r="K45" i="1"/>
  <c r="M45" i="1"/>
  <c r="I46" i="1"/>
  <c r="J47" i="1"/>
  <c r="L47" i="1"/>
  <c r="N47" i="1"/>
  <c r="K48" i="1"/>
  <c r="M48" i="1"/>
  <c r="J49" i="1"/>
  <c r="L49" i="1"/>
  <c r="N49" i="1"/>
  <c r="K50" i="1"/>
  <c r="M50" i="1"/>
  <c r="J51" i="1"/>
  <c r="L51" i="1"/>
  <c r="N51" i="1"/>
  <c r="K52" i="1"/>
  <c r="M52" i="1"/>
  <c r="J53" i="1"/>
  <c r="L53" i="1"/>
  <c r="N53" i="1"/>
  <c r="J54" i="1"/>
  <c r="L54" i="1"/>
  <c r="N54" i="1"/>
  <c r="K55" i="1"/>
  <c r="M55" i="1"/>
  <c r="J56" i="1"/>
  <c r="L56" i="1"/>
  <c r="N56" i="1"/>
  <c r="K57" i="1"/>
  <c r="M57" i="1"/>
  <c r="J58" i="1"/>
  <c r="L58" i="1"/>
  <c r="N58" i="1"/>
  <c r="K59" i="1"/>
  <c r="M59" i="1"/>
  <c r="J60" i="1"/>
  <c r="L60" i="1"/>
  <c r="N60" i="1"/>
  <c r="K61" i="1"/>
  <c r="M61" i="1"/>
  <c r="J62" i="1"/>
  <c r="L62" i="1"/>
  <c r="N62" i="1"/>
  <c r="K63" i="1"/>
  <c r="M63" i="1"/>
  <c r="J64" i="1"/>
  <c r="L64" i="1"/>
  <c r="N64" i="1"/>
  <c r="K65" i="1"/>
  <c r="O65" i="1"/>
  <c r="K67" i="1"/>
  <c r="K69" i="1"/>
  <c r="K71" i="1"/>
  <c r="K77" i="1"/>
  <c r="M77" i="1"/>
  <c r="O77" i="1"/>
  <c r="C152" i="1"/>
  <c r="E152" i="1"/>
  <c r="G152" i="1"/>
  <c r="K150" i="1"/>
  <c r="M150" i="1"/>
  <c r="O150" i="1"/>
  <c r="N67" i="1"/>
  <c r="L67" i="1"/>
  <c r="J67" i="1"/>
  <c r="N69" i="1"/>
  <c r="L69" i="1"/>
  <c r="J69" i="1"/>
  <c r="N71" i="1"/>
  <c r="L71" i="1"/>
  <c r="J71" i="1"/>
  <c r="K4" i="1"/>
  <c r="M4" i="1"/>
  <c r="K6" i="1"/>
  <c r="M6" i="1"/>
  <c r="K8" i="1"/>
  <c r="M8" i="1"/>
  <c r="K10" i="1"/>
  <c r="M10" i="1"/>
  <c r="K12" i="1"/>
  <c r="M12" i="1"/>
  <c r="K14" i="1"/>
  <c r="M14" i="1"/>
  <c r="K16" i="1"/>
  <c r="M16" i="1"/>
  <c r="K18" i="1"/>
  <c r="M18" i="1"/>
  <c r="K20" i="1"/>
  <c r="M20" i="1"/>
  <c r="K22" i="1"/>
  <c r="M22" i="1"/>
  <c r="K24" i="1"/>
  <c r="M24" i="1"/>
  <c r="K26" i="1"/>
  <c r="M26" i="1"/>
  <c r="K28" i="1"/>
  <c r="M28" i="1"/>
  <c r="K30" i="1"/>
  <c r="M30" i="1"/>
  <c r="K31" i="1"/>
  <c r="K33" i="1"/>
  <c r="M33" i="1"/>
  <c r="K35" i="1"/>
  <c r="M35" i="1"/>
  <c r="K37" i="1"/>
  <c r="M37" i="1"/>
  <c r="K39" i="1"/>
  <c r="M39" i="1"/>
  <c r="K40" i="1"/>
  <c r="M40" i="1"/>
  <c r="K42" i="1"/>
  <c r="M42" i="1"/>
  <c r="K44" i="1"/>
  <c r="M44" i="1"/>
  <c r="K47" i="1"/>
  <c r="M47" i="1"/>
  <c r="K49" i="1"/>
  <c r="M49" i="1"/>
  <c r="K51" i="1"/>
  <c r="M51" i="1"/>
  <c r="K53" i="1"/>
  <c r="M53" i="1"/>
  <c r="K54" i="1"/>
  <c r="M54" i="1"/>
  <c r="K56" i="1"/>
  <c r="M56" i="1"/>
  <c r="K58" i="1"/>
  <c r="M58" i="1"/>
  <c r="K60" i="1"/>
  <c r="M60" i="1"/>
  <c r="K62" i="1"/>
  <c r="M62" i="1"/>
  <c r="K64" i="1"/>
  <c r="M64" i="1"/>
  <c r="M67" i="1"/>
  <c r="M69" i="1"/>
  <c r="M71" i="1"/>
  <c r="D152" i="1"/>
  <c r="H152" i="1"/>
  <c r="N150" i="1"/>
  <c r="K76" i="1"/>
  <c r="M76" i="1"/>
  <c r="O76" i="1"/>
  <c r="K79" i="1"/>
  <c r="M79" i="1"/>
  <c r="O79" i="1"/>
  <c r="K81" i="1"/>
  <c r="M81" i="1"/>
  <c r="O81" i="1"/>
  <c r="K83" i="1"/>
  <c r="M83" i="1"/>
  <c r="O83" i="1"/>
  <c r="K85" i="1"/>
  <c r="M85" i="1"/>
  <c r="O85" i="1"/>
  <c r="K87" i="1"/>
  <c r="M87" i="1"/>
  <c r="O87" i="1"/>
  <c r="K89" i="1"/>
  <c r="M89" i="1"/>
  <c r="O89" i="1"/>
  <c r="I91" i="1"/>
  <c r="J91" i="1" s="1"/>
  <c r="K94" i="1"/>
  <c r="M94" i="1"/>
  <c r="O94" i="1"/>
  <c r="K96" i="1"/>
  <c r="M96" i="1"/>
  <c r="O96" i="1"/>
  <c r="K98" i="1"/>
  <c r="M98" i="1"/>
  <c r="O98" i="1"/>
  <c r="K100" i="1"/>
  <c r="M100" i="1"/>
  <c r="O100" i="1"/>
  <c r="K102" i="1"/>
  <c r="M102" i="1"/>
  <c r="O102" i="1"/>
  <c r="K104" i="1"/>
  <c r="M104" i="1"/>
  <c r="O104" i="1"/>
  <c r="K106" i="1"/>
  <c r="M106" i="1"/>
  <c r="O106" i="1"/>
  <c r="K108" i="1"/>
  <c r="M108" i="1"/>
  <c r="O108" i="1"/>
  <c r="K110" i="1"/>
  <c r="M110" i="1"/>
  <c r="O110" i="1"/>
  <c r="K112" i="1"/>
  <c r="M112" i="1"/>
  <c r="O112" i="1"/>
  <c r="K114" i="1"/>
  <c r="M114" i="1"/>
  <c r="O114" i="1"/>
  <c r="K116" i="1"/>
  <c r="M116" i="1"/>
  <c r="O116" i="1"/>
  <c r="K118" i="1"/>
  <c r="M118" i="1"/>
  <c r="O118" i="1"/>
  <c r="K120" i="1"/>
  <c r="M120" i="1"/>
  <c r="O120" i="1"/>
  <c r="K122" i="1"/>
  <c r="M122" i="1"/>
  <c r="O122" i="1"/>
  <c r="K124" i="1"/>
  <c r="M124" i="1"/>
  <c r="O124" i="1"/>
  <c r="K126" i="1"/>
  <c r="M126" i="1"/>
  <c r="O126" i="1"/>
  <c r="K128" i="1"/>
  <c r="M128" i="1"/>
  <c r="O128" i="1"/>
  <c r="K130" i="1"/>
  <c r="M130" i="1"/>
  <c r="O130" i="1"/>
  <c r="K132" i="1"/>
  <c r="M132" i="1"/>
  <c r="O132" i="1"/>
  <c r="K134" i="1"/>
  <c r="M134" i="1"/>
  <c r="O134" i="1"/>
  <c r="K136" i="1"/>
  <c r="M136" i="1"/>
  <c r="O136" i="1"/>
  <c r="K138" i="1"/>
  <c r="M138" i="1"/>
  <c r="O138" i="1"/>
  <c r="K140" i="1"/>
  <c r="M140" i="1"/>
  <c r="O140" i="1"/>
  <c r="K142" i="1"/>
  <c r="M142" i="1"/>
  <c r="O142" i="1"/>
  <c r="K144" i="1"/>
  <c r="M144" i="1"/>
  <c r="O144" i="1"/>
  <c r="K146" i="1"/>
  <c r="M146" i="1"/>
  <c r="O146" i="1"/>
  <c r="J147" i="1"/>
  <c r="L147" i="1"/>
  <c r="N147" i="1"/>
  <c r="K149" i="1"/>
  <c r="M149" i="1"/>
  <c r="O149" i="1"/>
  <c r="K66" i="1"/>
  <c r="M66" i="1"/>
  <c r="K68" i="1"/>
  <c r="M68" i="1"/>
  <c r="K70" i="1"/>
  <c r="M70" i="1"/>
  <c r="K72" i="1"/>
  <c r="M72" i="1"/>
  <c r="K75" i="1"/>
  <c r="M75" i="1"/>
  <c r="O75" i="1"/>
  <c r="J76" i="1"/>
  <c r="L76" i="1"/>
  <c r="J79" i="1"/>
  <c r="L79" i="1"/>
  <c r="K80" i="1"/>
  <c r="M80" i="1"/>
  <c r="J81" i="1"/>
  <c r="L81" i="1"/>
  <c r="K82" i="1"/>
  <c r="M82" i="1"/>
  <c r="J83" i="1"/>
  <c r="L83" i="1"/>
  <c r="K84" i="1"/>
  <c r="M84" i="1"/>
  <c r="J85" i="1"/>
  <c r="L85" i="1"/>
  <c r="K86" i="1"/>
  <c r="M86" i="1"/>
  <c r="J87" i="1"/>
  <c r="L87" i="1"/>
  <c r="K88" i="1"/>
  <c r="M88" i="1"/>
  <c r="J89" i="1"/>
  <c r="L89" i="1"/>
  <c r="K90" i="1"/>
  <c r="M90" i="1"/>
  <c r="K93" i="1"/>
  <c r="M93" i="1"/>
  <c r="O93" i="1"/>
  <c r="J94" i="1"/>
  <c r="L94" i="1"/>
  <c r="K95" i="1"/>
  <c r="M95" i="1"/>
  <c r="J96" i="1"/>
  <c r="L96" i="1"/>
  <c r="K97" i="1"/>
  <c r="M97" i="1"/>
  <c r="J98" i="1"/>
  <c r="L98" i="1"/>
  <c r="K99" i="1"/>
  <c r="M99" i="1"/>
  <c r="J100" i="1"/>
  <c r="L100" i="1"/>
  <c r="K101" i="1"/>
  <c r="M101" i="1"/>
  <c r="J102" i="1"/>
  <c r="L102" i="1"/>
  <c r="K103" i="1"/>
  <c r="M103" i="1"/>
  <c r="J104" i="1"/>
  <c r="L104" i="1"/>
  <c r="K105" i="1"/>
  <c r="M105" i="1"/>
  <c r="J106" i="1"/>
  <c r="L106" i="1"/>
  <c r="K107" i="1"/>
  <c r="M107" i="1"/>
  <c r="J108" i="1"/>
  <c r="L108" i="1"/>
  <c r="K109" i="1"/>
  <c r="M109" i="1"/>
  <c r="J110" i="1"/>
  <c r="L110" i="1"/>
  <c r="K111" i="1"/>
  <c r="M111" i="1"/>
  <c r="J112" i="1"/>
  <c r="L112" i="1"/>
  <c r="K113" i="1"/>
  <c r="M113" i="1"/>
  <c r="J114" i="1"/>
  <c r="L114" i="1"/>
  <c r="K115" i="1"/>
  <c r="M115" i="1"/>
  <c r="J116" i="1"/>
  <c r="L116" i="1"/>
  <c r="K117" i="1"/>
  <c r="M117" i="1"/>
  <c r="J118" i="1"/>
  <c r="L118" i="1"/>
  <c r="K119" i="1"/>
  <c r="M119" i="1"/>
  <c r="J120" i="1"/>
  <c r="L120" i="1"/>
  <c r="K121" i="1"/>
  <c r="M121" i="1"/>
  <c r="J122" i="1"/>
  <c r="L122" i="1"/>
  <c r="K123" i="1"/>
  <c r="M123" i="1"/>
  <c r="J124" i="1"/>
  <c r="L124" i="1"/>
  <c r="K125" i="1"/>
  <c r="M125" i="1"/>
  <c r="J126" i="1"/>
  <c r="L126" i="1"/>
  <c r="K127" i="1"/>
  <c r="M127" i="1"/>
  <c r="J128" i="1"/>
  <c r="L128" i="1"/>
  <c r="K129" i="1"/>
  <c r="M129" i="1"/>
  <c r="J130" i="1"/>
  <c r="L130" i="1"/>
  <c r="K131" i="1"/>
  <c r="M131" i="1"/>
  <c r="J132" i="1"/>
  <c r="L132" i="1"/>
  <c r="K133" i="1"/>
  <c r="M133" i="1"/>
  <c r="J134" i="1"/>
  <c r="L134" i="1"/>
  <c r="K135" i="1"/>
  <c r="M135" i="1"/>
  <c r="J136" i="1"/>
  <c r="L136" i="1"/>
  <c r="K137" i="1"/>
  <c r="M137" i="1"/>
  <c r="J138" i="1"/>
  <c r="L138" i="1"/>
  <c r="K139" i="1"/>
  <c r="M139" i="1"/>
  <c r="J140" i="1"/>
  <c r="L140" i="1"/>
  <c r="K141" i="1"/>
  <c r="M141" i="1"/>
  <c r="J142" i="1"/>
  <c r="L142" i="1"/>
  <c r="K143" i="1"/>
  <c r="M143" i="1"/>
  <c r="J144" i="1"/>
  <c r="L144" i="1"/>
  <c r="K145" i="1"/>
  <c r="M145" i="1"/>
  <c r="J146" i="1"/>
  <c r="L146" i="1"/>
  <c r="K147" i="1"/>
  <c r="M147" i="1"/>
  <c r="O147" i="1"/>
  <c r="J149" i="1"/>
  <c r="L149" i="1"/>
  <c r="N149" i="1"/>
  <c r="M31" i="1" l="1"/>
  <c r="L31" i="1"/>
  <c r="N46" i="1"/>
  <c r="L46" i="1"/>
  <c r="J46" i="1"/>
  <c r="O46" i="1"/>
  <c r="M46" i="1"/>
  <c r="N91" i="1"/>
  <c r="I73" i="1"/>
  <c r="O91" i="1"/>
  <c r="M91" i="1"/>
  <c r="K91" i="1"/>
  <c r="I152" i="1"/>
  <c r="M152" i="1" s="1"/>
  <c r="L91" i="1"/>
  <c r="K46" i="1"/>
  <c r="M73" i="1" l="1"/>
  <c r="O73" i="1"/>
  <c r="L73" i="1"/>
  <c r="K73" i="1"/>
  <c r="J73" i="1"/>
  <c r="N73" i="1"/>
  <c r="N152" i="1"/>
  <c r="K152" i="1"/>
  <c r="L152" i="1"/>
  <c r="J152" i="1"/>
  <c r="O152" i="1"/>
</calcChain>
</file>

<file path=xl/sharedStrings.xml><?xml version="1.0" encoding="utf-8"?>
<sst xmlns="http://schemas.openxmlformats.org/spreadsheetml/2006/main" count="166" uniqueCount="164">
  <si>
    <t>2010-2011</t>
  </si>
  <si>
    <t>Property - Object Code 700
Expenditures by Fund Source</t>
  </si>
  <si>
    <t>LEA</t>
  </si>
  <si>
    <t>DISTRICT</t>
  </si>
  <si>
    <t>General Funds</t>
  </si>
  <si>
    <t xml:space="preserve">Special Fund Federal </t>
  </si>
  <si>
    <t>NCLB Federal Funds</t>
  </si>
  <si>
    <t>Other Special Funds</t>
  </si>
  <si>
    <t>Debt Service Funds</t>
  </si>
  <si>
    <t>Capital Project Funds</t>
  </si>
  <si>
    <t>Total Property Expenditures</t>
  </si>
  <si>
    <t>Percent                   General Funds</t>
  </si>
  <si>
    <t xml:space="preserve">Percent             Special Fund Federal </t>
  </si>
  <si>
    <t>Percent            NCLB Federal Funds</t>
  </si>
  <si>
    <t>Percent                  Other Special Funds</t>
  </si>
  <si>
    <t>Percent        Debt Service Funds</t>
  </si>
  <si>
    <t>Percent           Capital Project Funds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</si>
  <si>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</si>
  <si>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</si>
  <si>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</si>
  <si>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</si>
  <si>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</si>
  <si>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</si>
  <si>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</si>
  <si>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</si>
  <si>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</si>
  <si>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</si>
  <si>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</si>
  <si>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</si>
  <si>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</si>
  <si>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</si>
  <si>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</si>
  <si>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</si>
  <si>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</si>
  <si>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</si>
  <si>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</si>
  <si>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</si>
  <si>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</si>
  <si>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</si>
  <si>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</si>
  <si>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</si>
  <si>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</si>
  <si>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 xml:space="preserve">Jefferson Parish School Board </t>
  </si>
  <si>
    <t xml:space="preserve">Jefferson Davis Parish School Board </t>
  </si>
  <si>
    <t>Lafayette Parish School Board</t>
  </si>
  <si>
    <t>Lafourche Parish School Board *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</si>
  <si>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</si>
  <si>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</si>
  <si>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</si>
  <si>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</si>
  <si>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</si>
  <si>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</si>
  <si>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</si>
  <si>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</si>
  <si>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>Plaquemines Parish School Board *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</si>
  <si>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</si>
  <si>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</si>
  <si>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</si>
  <si>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</si>
  <si>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</si>
  <si>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 *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</si>
  <si>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</si>
  <si>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</si>
  <si>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</si>
  <si>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</si>
  <si>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</si>
  <si>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</si>
  <si>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</si>
  <si>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 *</t>
  </si>
  <si>
    <t>Tangipahoa Parish School Board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</si>
  <si>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</si>
  <si>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</si>
  <si>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</si>
  <si>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</si>
  <si>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</si>
  <si>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</si>
  <si>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</si>
  <si>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</si>
  <si>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</si>
  <si>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</si>
  <si>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</si>
  <si>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</si>
  <si>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 .</t>
  </si>
  <si>
    <t>Zachary Community School Board</t>
  </si>
  <si>
    <t>City of Baker School Board</t>
  </si>
  <si>
    <t>Central Community School Board</t>
  </si>
  <si>
    <t>Recovery School District (RSD OPERATED)</t>
  </si>
  <si>
    <t xml:space="preserve"> 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</si>
  <si>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</si>
  <si>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</si>
  <si>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</si>
  <si>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</si>
  <si>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</si>
  <si>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</si>
  <si>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</si>
  <si>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</si>
  <si>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</si>
  <si>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</si>
  <si>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The MAX Charter School</t>
  </si>
  <si>
    <t>D'Arbonne Woods Charter School</t>
  </si>
  <si>
    <t>Children's Charter</t>
  </si>
  <si>
    <t>Madison Preparatory Academy</t>
  </si>
  <si>
    <t xml:space="preserve">International High School of New Orleans </t>
  </si>
  <si>
    <t>Total Type 2 Charter Schools</t>
  </si>
  <si>
    <t>P. A. Capdau including Early College H.S. (UNO)</t>
  </si>
  <si>
    <t>Medard Nelson (UNO)</t>
  </si>
  <si>
    <t>Thurgood Marshall Early College High School</t>
  </si>
  <si>
    <t>Gentilly Terrace School</t>
  </si>
  <si>
    <t xml:space="preserve">Lagniappe Academies of New Orleans </t>
  </si>
  <si>
    <t xml:space="preserve">E.P. Harney Spirit of Excellence Academy </t>
  </si>
  <si>
    <t xml:space="preserve">Morris Jeff Community School </t>
  </si>
  <si>
    <t xml:space="preserve">Batiste Cultural Arts Academy at Live Oak Elem. </t>
  </si>
  <si>
    <t>SciTech Academy at Laurel Elementary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</si>
  <si>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</si>
  <si>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</si>
  <si>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</si>
  <si>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</si>
  <si>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</si>
  <si>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</si>
  <si>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Glen Oaks Middle (ADVANCE BR)</t>
  </si>
  <si>
    <t>Prescott Middle School (ADVANCE BR)</t>
  </si>
  <si>
    <t>Pointe Coupee Central High (ADVANCE BR)</t>
  </si>
  <si>
    <t>Dalton Elementary School</t>
  </si>
  <si>
    <t>Lanier Elementary School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</si>
  <si>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</si>
  <si>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</si>
  <si>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</si>
  <si>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</si>
  <si>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</si>
  <si>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</si>
  <si>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NOLA College Prep Charter School</t>
  </si>
  <si>
    <t>Langston Hughes Academy Charter School</t>
  </si>
  <si>
    <t>Andrew H. Wilson Charter School</t>
  </si>
  <si>
    <t>Abramson Science &amp; Technology Charter School</t>
  </si>
  <si>
    <t>Kenilworth Science &amp; Technology School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</si>
  <si>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</si>
  <si>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</si>
  <si>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</si>
  <si>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</si>
  <si>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Esperanza Charter School (CHOICE)</t>
  </si>
  <si>
    <t>McDonogh #42 Elementary Charter School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</si>
  <si>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</si>
  <si>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</si>
  <si>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</si>
  <si>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</si>
  <si>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</si>
  <si>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</si>
  <si>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Algiers Technology Academy</t>
  </si>
  <si>
    <t>Sophie B. Wright (SUNO)</t>
  </si>
  <si>
    <t>Edward Phillips (KIPP)</t>
  </si>
  <si>
    <t>McDonogh #15 (KIPP)</t>
  </si>
  <si>
    <t>Guste: KIPP Central City Academy</t>
  </si>
  <si>
    <t>KIPP Central City Primary</t>
  </si>
  <si>
    <t>KIPP Renaissance High School</t>
  </si>
  <si>
    <t>KIPP New Orleans Leadership Academy</t>
  </si>
  <si>
    <t>Samuel J. Green (FirstLine)</t>
  </si>
  <si>
    <t>New Orleans Charter Middle School (FirstLine)</t>
  </si>
  <si>
    <t>John Dibert Community School (FirstLine)</t>
  </si>
  <si>
    <t>Total Type 5 Charter Schools</t>
  </si>
  <si>
    <t>A02</t>
  </si>
  <si>
    <t>Office of Juvenile Justice</t>
  </si>
  <si>
    <t>Total Office of Juvenile Justice Schools</t>
  </si>
  <si>
    <t>Total State</t>
  </si>
  <si>
    <t>* Excludes one-time Hurricane Related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</si>
</sst>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2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color theme="1"/>
      <name val="Courier New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</borders>
  <cellStyleXfs count="25">
    <xf numFmtId="0" fontId="0" fillId="0" borderId="0"/>
    <xf numFmtId="0" fontId="5" fillId="0" borderId="0"/>
    <xf numFmtId="0" fontId="8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1" fillId="0" borderId="0"/>
  </cellStyleXfs>
  <cellXfs count="7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3" xfId="1" applyFont="1" applyFill="1" applyBorder="1" applyAlignment="1">
      <alignment wrapText="1"/>
    </xf>
    <xf numFmtId="0" fontId="6" fillId="0" borderId="4" xfId="1" applyFont="1" applyFill="1" applyBorder="1" applyAlignment="1">
      <alignment wrapText="1"/>
    </xf>
    <xf numFmtId="164" fontId="6" fillId="0" borderId="3" xfId="1" applyNumberFormat="1" applyFont="1" applyFill="1" applyBorder="1" applyAlignment="1">
      <alignment horizontal="right" wrapText="1"/>
    </xf>
    <xf numFmtId="164" fontId="6" fillId="2" borderId="3" xfId="1" applyNumberFormat="1" applyFont="1" applyFill="1" applyBorder="1" applyAlignment="1">
      <alignment horizontal="right" wrapText="1"/>
    </xf>
    <xf numFmtId="10" fontId="6" fillId="0" borderId="3" xfId="1" applyNumberFormat="1" applyFont="1" applyFill="1" applyBorder="1" applyAlignment="1">
      <alignment horizontal="right" wrapText="1"/>
    </xf>
    <xf numFmtId="0" fontId="6" fillId="0" borderId="5" xfId="1" applyFont="1" applyFill="1" applyBorder="1" applyAlignment="1">
      <alignment horizontal="right" wrapText="1"/>
    </xf>
    <xf numFmtId="0" fontId="6" fillId="0" borderId="6" xfId="1" applyFont="1" applyFill="1" applyBorder="1" applyAlignment="1">
      <alignment wrapText="1"/>
    </xf>
    <xf numFmtId="164" fontId="6" fillId="0" borderId="5" xfId="1" applyNumberFormat="1" applyFont="1" applyFill="1" applyBorder="1" applyAlignment="1">
      <alignment horizontal="right" wrapText="1"/>
    </xf>
    <xf numFmtId="164" fontId="6" fillId="2" borderId="5" xfId="1" applyNumberFormat="1" applyFont="1" applyFill="1" applyBorder="1" applyAlignment="1">
      <alignment horizontal="right" wrapText="1"/>
    </xf>
    <xf numFmtId="10" fontId="6" fillId="0" borderId="5" xfId="1" applyNumberFormat="1" applyFont="1" applyFill="1" applyBorder="1" applyAlignment="1">
      <alignment horizontal="right" wrapText="1"/>
    </xf>
    <xf numFmtId="0" fontId="4" fillId="0" borderId="0" xfId="0" applyFont="1" applyBorder="1"/>
    <xf numFmtId="0" fontId="6" fillId="0" borderId="7" xfId="1" applyFont="1" applyFill="1" applyBorder="1" applyAlignment="1">
      <alignment horizontal="right" wrapText="1"/>
    </xf>
    <xf numFmtId="0" fontId="6" fillId="0" borderId="8" xfId="1" applyFont="1" applyFill="1" applyBorder="1" applyAlignment="1">
      <alignment horizontal="left" wrapText="1"/>
    </xf>
    <xf numFmtId="164" fontId="4" fillId="0" borderId="7" xfId="0" applyNumberFormat="1" applyFont="1" applyFill="1" applyBorder="1"/>
    <xf numFmtId="164" fontId="4" fillId="2" borderId="7" xfId="0" applyNumberFormat="1" applyFont="1" applyFill="1" applyBorder="1"/>
    <xf numFmtId="10" fontId="4" fillId="0" borderId="7" xfId="0" applyNumberFormat="1" applyFont="1" applyFill="1" applyBorder="1"/>
    <xf numFmtId="0" fontId="4" fillId="0" borderId="9" xfId="0" applyFont="1" applyBorder="1"/>
    <xf numFmtId="0" fontId="3" fillId="0" borderId="10" xfId="0" applyFont="1" applyBorder="1"/>
    <xf numFmtId="164" fontId="3" fillId="0" borderId="2" xfId="0" applyNumberFormat="1" applyFont="1" applyFill="1" applyBorder="1"/>
    <xf numFmtId="164" fontId="3" fillId="2" borderId="2" xfId="0" applyNumberFormat="1" applyFont="1" applyFill="1" applyBorder="1"/>
    <xf numFmtId="10" fontId="3" fillId="0" borderId="2" xfId="0" applyNumberFormat="1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164" fontId="4" fillId="4" borderId="11" xfId="0" applyNumberFormat="1" applyFont="1" applyFill="1" applyBorder="1"/>
    <xf numFmtId="164" fontId="4" fillId="3" borderId="11" xfId="0" applyNumberFormat="1" applyFont="1" applyFill="1" applyBorder="1"/>
    <xf numFmtId="10" fontId="4" fillId="3" borderId="10" xfId="0" applyNumberFormat="1" applyFont="1" applyFill="1" applyBorder="1"/>
    <xf numFmtId="10" fontId="4" fillId="3" borderId="11" xfId="0" applyNumberFormat="1" applyFont="1" applyFill="1" applyBorder="1"/>
    <xf numFmtId="0" fontId="6" fillId="0" borderId="5" xfId="1" applyFont="1" applyFill="1" applyBorder="1" applyAlignment="1">
      <alignment wrapText="1"/>
    </xf>
    <xf numFmtId="0" fontId="6" fillId="0" borderId="12" xfId="1" applyFont="1" applyFill="1" applyBorder="1" applyAlignment="1">
      <alignment horizontal="right" wrapText="1"/>
    </xf>
    <xf numFmtId="0" fontId="6" fillId="0" borderId="13" xfId="1" applyFont="1" applyFill="1" applyBorder="1" applyAlignment="1">
      <alignment horizontal="left" wrapText="1"/>
    </xf>
    <xf numFmtId="164" fontId="6" fillId="0" borderId="7" xfId="1" applyNumberFormat="1" applyFont="1" applyFill="1" applyBorder="1" applyAlignment="1">
      <alignment horizontal="right" wrapText="1"/>
    </xf>
    <xf numFmtId="164" fontId="6" fillId="2" borderId="7" xfId="1" applyNumberFormat="1" applyFont="1" applyFill="1" applyBorder="1" applyAlignment="1">
      <alignment horizontal="right" wrapText="1"/>
    </xf>
    <xf numFmtId="10" fontId="6" fillId="0" borderId="7" xfId="1" applyNumberFormat="1" applyFont="1" applyFill="1" applyBorder="1" applyAlignment="1">
      <alignment horizontal="right" wrapText="1"/>
    </xf>
    <xf numFmtId="0" fontId="4" fillId="0" borderId="13" xfId="0" applyFont="1" applyBorder="1"/>
    <xf numFmtId="0" fontId="3" fillId="0" borderId="14" xfId="0" applyFont="1" applyBorder="1" applyAlignment="1">
      <alignment horizontal="left"/>
    </xf>
    <xf numFmtId="164" fontId="3" fillId="0" borderId="12" xfId="0" applyNumberFormat="1" applyFont="1" applyFill="1" applyBorder="1"/>
    <xf numFmtId="164" fontId="3" fillId="2" borderId="12" xfId="0" applyNumberFormat="1" applyFont="1" applyFill="1" applyBorder="1"/>
    <xf numFmtId="10" fontId="3" fillId="0" borderId="12" xfId="0" applyNumberFormat="1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6" fillId="0" borderId="7" xfId="1" applyFont="1" applyFill="1" applyBorder="1" applyAlignment="1">
      <alignment horizontal="left" wrapText="1"/>
    </xf>
    <xf numFmtId="0" fontId="6" fillId="0" borderId="7" xfId="1" applyFont="1" applyFill="1" applyBorder="1" applyAlignment="1">
      <alignment wrapText="1"/>
    </xf>
    <xf numFmtId="0" fontId="6" fillId="5" borderId="5" xfId="1" applyFont="1" applyFill="1" applyBorder="1" applyAlignment="1">
      <alignment horizontal="right" wrapText="1"/>
    </xf>
    <xf numFmtId="0" fontId="6" fillId="5" borderId="6" xfId="1" applyFont="1" applyFill="1" applyBorder="1" applyAlignment="1">
      <alignment wrapText="1"/>
    </xf>
    <xf numFmtId="0" fontId="6" fillId="5" borderId="7" xfId="1" applyFont="1" applyFill="1" applyBorder="1" applyAlignment="1">
      <alignment horizontal="right" wrapText="1"/>
    </xf>
    <xf numFmtId="0" fontId="6" fillId="5" borderId="7" xfId="1" applyFont="1" applyFill="1" applyBorder="1" applyAlignment="1">
      <alignment wrapText="1"/>
    </xf>
    <xf numFmtId="0" fontId="4" fillId="0" borderId="1" xfId="0" applyFont="1" applyBorder="1"/>
    <xf numFmtId="0" fontId="6" fillId="5" borderId="5" xfId="1" applyFont="1" applyFill="1" applyBorder="1" applyAlignment="1">
      <alignment wrapText="1"/>
    </xf>
    <xf numFmtId="0" fontId="6" fillId="0" borderId="5" xfId="1" applyFont="1" applyFill="1" applyBorder="1" applyAlignment="1">
      <alignment horizontal="left" wrapText="1"/>
    </xf>
    <xf numFmtId="0" fontId="6" fillId="5" borderId="8" xfId="1" applyFont="1" applyFill="1" applyBorder="1" applyAlignment="1">
      <alignment wrapText="1"/>
    </xf>
    <xf numFmtId="164" fontId="3" fillId="0" borderId="12" xfId="0" applyNumberFormat="1" applyFont="1" applyBorder="1"/>
    <xf numFmtId="164" fontId="7" fillId="2" borderId="7" xfId="1" applyNumberFormat="1" applyFont="1" applyFill="1" applyBorder="1" applyAlignment="1">
      <alignment horizontal="right" wrapText="1"/>
    </xf>
    <xf numFmtId="10" fontId="3" fillId="0" borderId="17" xfId="0" applyNumberFormat="1" applyFont="1" applyBorder="1"/>
    <xf numFmtId="10" fontId="3" fillId="0" borderId="7" xfId="0" applyNumberFormat="1" applyFont="1" applyBorder="1"/>
    <xf numFmtId="10" fontId="3" fillId="0" borderId="18" xfId="0" applyNumberFormat="1" applyFont="1" applyBorder="1"/>
    <xf numFmtId="0" fontId="4" fillId="3" borderId="19" xfId="0" applyFont="1" applyFill="1" applyBorder="1"/>
    <xf numFmtId="0" fontId="4" fillId="3" borderId="11" xfId="0" applyFont="1" applyFill="1" applyBorder="1"/>
    <xf numFmtId="0" fontId="4" fillId="0" borderId="20" xfId="0" applyFont="1" applyBorder="1"/>
    <xf numFmtId="0" fontId="3" fillId="0" borderId="21" xfId="0" applyFont="1" applyBorder="1" applyAlignment="1">
      <alignment horizontal="left"/>
    </xf>
    <xf numFmtId="164" fontId="3" fillId="0" borderId="22" xfId="0" applyNumberFormat="1" applyFont="1" applyBorder="1"/>
    <xf numFmtId="164" fontId="3" fillId="2" borderId="22" xfId="0" applyNumberFormat="1" applyFont="1" applyFill="1" applyBorder="1"/>
    <xf numFmtId="10" fontId="3" fillId="0" borderId="23" xfId="0" applyNumberFormat="1" applyFont="1" applyBorder="1"/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8" fontId="4" fillId="0" borderId="0" xfId="2" applyNumberFormat="1" applyFont="1" applyFill="1" applyAlignment="1">
      <alignment horizontal="left" vertical="top" wrapText="1"/>
    </xf>
  </cellXfs>
  <cellStyles count="25">
    <cellStyle name="Comma 2 2" xfId="3"/>
    <cellStyle name="Comma 3" xfId="4"/>
    <cellStyle name="Normal" xfId="0" builtinId="0"/>
    <cellStyle name="Normal 16 2" xfId="5"/>
    <cellStyle name="Normal 19 2" xfId="6"/>
    <cellStyle name="Normal 2 2" xfId="7"/>
    <cellStyle name="Normal 2 3" xfId="8"/>
    <cellStyle name="Normal 2 4" xfId="9"/>
    <cellStyle name="Normal 2 5" xfId="10"/>
    <cellStyle name="Normal 27" xfId="11"/>
    <cellStyle name="Normal 28" xfId="12"/>
    <cellStyle name="Normal 3 2" xfId="13"/>
    <cellStyle name="Normal 38" xfId="14"/>
    <cellStyle name="Normal 38 2" xfId="2"/>
    <cellStyle name="Normal 39" xfId="15"/>
    <cellStyle name="Normal 39 2" xfId="16"/>
    <cellStyle name="Normal 4 2" xfId="17"/>
    <cellStyle name="Normal 4 3" xfId="18"/>
    <cellStyle name="Normal 4 4" xfId="19"/>
    <cellStyle name="Normal 4 5" xfId="20"/>
    <cellStyle name="Normal 4 6" xfId="21"/>
    <cellStyle name="Normal 46" xfId="22"/>
    <cellStyle name="Normal 46 2" xfId="23"/>
    <cellStyle name="Normal 47" xfId="24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Accountability_Resource%20Allocation_70%25%20Instr/2010-11%20AFR%20Data%20for%20Resource%20Alloc_May%202013%20Acct%20Report/Resource%20Allocation/10-11%20Expenditures%20by%20Fund/28-FY10-11%20Object%20by%20Fund%20-%20700%20Proper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700 - Property  - by fund"/>
      <sheetName val="AFR Data"/>
      <sheetName val="Hurricane Data"/>
      <sheetName val="Sheet1"/>
    </sheetNames>
    <sheetDataSet>
      <sheetData sheetId="0"/>
      <sheetData sheetId="1"/>
      <sheetData sheetId="2">
        <row r="6">
          <cell r="K6">
            <v>13333</v>
          </cell>
        </row>
        <row r="7">
          <cell r="K7">
            <v>148212</v>
          </cell>
        </row>
        <row r="8">
          <cell r="G8">
            <v>703985</v>
          </cell>
        </row>
        <row r="9">
          <cell r="G9">
            <v>317782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"/>
  <sheetViews>
    <sheetView tabSelected="1" view="pageBreakPreview" zoomScale="80" zoomScaleNormal="100" zoomScaleSheetLayoutView="8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156" sqref="A156:IV157"/>
    </sheetView>
  </sheetViews>
  <sheetFormatPr defaultRowHeight="12.75" x14ac:dyDescent="0.2"/>
  <cols>
    <col min="1" max="1" width="6.5703125" style="5" customWidth="1"/>
    <col min="2" max="2" width="41.85546875" style="5" customWidth="1"/>
    <col min="3" max="3" width="15.140625" style="5" bestFit="1" customWidth="1"/>
    <col min="4" max="4" width="14" style="5" bestFit="1" customWidth="1"/>
    <col min="5" max="5" width="13.7109375" style="5" bestFit="1" customWidth="1"/>
    <col min="6" max="6" width="14.140625" style="5" bestFit="1" customWidth="1"/>
    <col min="7" max="7" width="10.7109375" style="5" bestFit="1" customWidth="1"/>
    <col min="8" max="8" width="15.5703125" style="5" bestFit="1" customWidth="1"/>
    <col min="9" max="9" width="14" style="5" customWidth="1"/>
    <col min="10" max="15" width="11.28515625" style="5" customWidth="1"/>
    <col min="16" max="16384" width="9.140625" style="5"/>
  </cols>
  <sheetData>
    <row r="1" spans="1:15" s="1" customFormat="1" ht="66.75" customHeight="1" x14ac:dyDescent="0.2">
      <c r="A1" s="70" t="s">
        <v>0</v>
      </c>
      <c r="B1" s="70"/>
      <c r="C1" s="71" t="s">
        <v>1</v>
      </c>
      <c r="D1" s="70"/>
      <c r="E1" s="70"/>
      <c r="F1" s="70"/>
      <c r="G1" s="70"/>
      <c r="H1" s="70"/>
      <c r="I1" s="70"/>
      <c r="J1" s="71" t="s">
        <v>1</v>
      </c>
      <c r="K1" s="70"/>
      <c r="L1" s="70"/>
      <c r="M1" s="70"/>
      <c r="N1" s="70"/>
      <c r="O1" s="70"/>
    </row>
    <row r="2" spans="1:15" ht="51" x14ac:dyDescent="0.2">
      <c r="A2" s="2" t="s">
        <v>2</v>
      </c>
      <c r="B2" s="2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</row>
    <row r="3" spans="1:15" x14ac:dyDescent="0.2">
      <c r="A3" s="6">
        <v>1</v>
      </c>
      <c r="B3" s="7" t="s">
        <v>17</v>
      </c>
      <c r="C3" s="8">
        <v>967122</v>
      </c>
      <c r="D3" s="8">
        <v>23343</v>
      </c>
      <c r="E3" s="8">
        <v>0</v>
      </c>
      <c r="F3" s="8">
        <v>118629</v>
      </c>
      <c r="G3" s="8">
        <v>0</v>
      </c>
      <c r="H3" s="8">
        <v>189373</v>
      </c>
      <c r="I3" s="9">
        <f>SUM(C3:H3)</f>
        <v>1298467</v>
      </c>
      <c r="J3" s="10">
        <f t="shared" ref="J3:O18" si="0">C3/$I3</f>
        <v>0.74481831267178911</v>
      </c>
      <c r="K3" s="10">
        <f t="shared" si="0"/>
        <v>1.7977353294307826E-2</v>
      </c>
      <c r="L3" s="10">
        <f t="shared" si="0"/>
        <v>0</v>
      </c>
      <c r="M3" s="10">
        <f t="shared" si="0"/>
        <v>9.1360812404165839E-2</v>
      </c>
      <c r="N3" s="10">
        <f t="shared" si="0"/>
        <v>0</v>
      </c>
      <c r="O3" s="10">
        <f t="shared" si="0"/>
        <v>0.14584352162973721</v>
      </c>
    </row>
    <row r="4" spans="1:15" s="16" customFormat="1" x14ac:dyDescent="0.2">
      <c r="A4" s="11">
        <v>2</v>
      </c>
      <c r="B4" s="12" t="s">
        <v>18</v>
      </c>
      <c r="C4" s="13">
        <v>0</v>
      </c>
      <c r="D4" s="13">
        <v>6348</v>
      </c>
      <c r="E4" s="13">
        <v>0</v>
      </c>
      <c r="F4" s="13">
        <v>19559</v>
      </c>
      <c r="G4" s="13">
        <v>0</v>
      </c>
      <c r="H4" s="13">
        <v>831922</v>
      </c>
      <c r="I4" s="14">
        <f t="shared" ref="I4:I67" si="1">SUM(C4:H4)</f>
        <v>857829</v>
      </c>
      <c r="J4" s="15">
        <f t="shared" si="0"/>
        <v>0</v>
      </c>
      <c r="K4" s="15">
        <f t="shared" si="0"/>
        <v>7.4000762389707037E-3</v>
      </c>
      <c r="L4" s="15">
        <f t="shared" si="0"/>
        <v>0</v>
      </c>
      <c r="M4" s="15">
        <f t="shared" si="0"/>
        <v>2.2800581467868303E-2</v>
      </c>
      <c r="N4" s="15">
        <f t="shared" si="0"/>
        <v>0</v>
      </c>
      <c r="O4" s="15">
        <f t="shared" si="0"/>
        <v>0.969799342293161</v>
      </c>
    </row>
    <row r="5" spans="1:15" s="16" customFormat="1" x14ac:dyDescent="0.2">
      <c r="A5" s="11">
        <v>3</v>
      </c>
      <c r="B5" s="12" t="s">
        <v>19</v>
      </c>
      <c r="C5" s="13">
        <v>1431782</v>
      </c>
      <c r="D5" s="13">
        <v>122876</v>
      </c>
      <c r="E5" s="13">
        <v>0</v>
      </c>
      <c r="F5" s="13">
        <v>49175</v>
      </c>
      <c r="G5" s="13">
        <v>0</v>
      </c>
      <c r="H5" s="13">
        <v>1673331</v>
      </c>
      <c r="I5" s="14">
        <f t="shared" si="1"/>
        <v>3277164</v>
      </c>
      <c r="J5" s="15">
        <f t="shared" si="0"/>
        <v>0.43689665820813361</v>
      </c>
      <c r="K5" s="15">
        <f t="shared" si="0"/>
        <v>3.7494614245731979E-2</v>
      </c>
      <c r="L5" s="15">
        <f t="shared" si="0"/>
        <v>0</v>
      </c>
      <c r="M5" s="15">
        <f t="shared" si="0"/>
        <v>1.5005352188660684E-2</v>
      </c>
      <c r="N5" s="15">
        <f t="shared" si="0"/>
        <v>0</v>
      </c>
      <c r="O5" s="15">
        <f t="shared" si="0"/>
        <v>0.51060337535747369</v>
      </c>
    </row>
    <row r="6" spans="1:15" s="16" customFormat="1" x14ac:dyDescent="0.2">
      <c r="A6" s="11">
        <v>4</v>
      </c>
      <c r="B6" s="12" t="s">
        <v>20</v>
      </c>
      <c r="C6" s="13">
        <v>94548</v>
      </c>
      <c r="D6" s="13">
        <v>15785</v>
      </c>
      <c r="E6" s="13">
        <v>53210</v>
      </c>
      <c r="F6" s="13">
        <v>63842</v>
      </c>
      <c r="G6" s="13">
        <v>0</v>
      </c>
      <c r="H6" s="13">
        <v>0</v>
      </c>
      <c r="I6" s="14">
        <f t="shared" si="1"/>
        <v>227385</v>
      </c>
      <c r="J6" s="15">
        <f t="shared" si="0"/>
        <v>0.41580579193878225</v>
      </c>
      <c r="K6" s="15">
        <f t="shared" si="0"/>
        <v>6.941970666490753E-2</v>
      </c>
      <c r="L6" s="15">
        <f t="shared" si="0"/>
        <v>0.23400839985047386</v>
      </c>
      <c r="M6" s="15">
        <f t="shared" si="0"/>
        <v>0.28076610154583637</v>
      </c>
      <c r="N6" s="15">
        <f t="shared" si="0"/>
        <v>0</v>
      </c>
      <c r="O6" s="15">
        <f t="shared" si="0"/>
        <v>0</v>
      </c>
    </row>
    <row r="7" spans="1:15" x14ac:dyDescent="0.2">
      <c r="A7" s="17">
        <v>5</v>
      </c>
      <c r="B7" s="18" t="s">
        <v>21</v>
      </c>
      <c r="C7" s="19">
        <v>308752</v>
      </c>
      <c r="D7" s="19">
        <v>0</v>
      </c>
      <c r="E7" s="19">
        <v>0</v>
      </c>
      <c r="F7" s="19">
        <v>101067</v>
      </c>
      <c r="G7" s="19">
        <v>0</v>
      </c>
      <c r="H7" s="19">
        <v>0</v>
      </c>
      <c r="I7" s="20">
        <f t="shared" si="1"/>
        <v>409819</v>
      </c>
      <c r="J7" s="21">
        <f t="shared" si="0"/>
        <v>0.75338625100349177</v>
      </c>
      <c r="K7" s="21">
        <f t="shared" si="0"/>
        <v>0</v>
      </c>
      <c r="L7" s="21">
        <f t="shared" si="0"/>
        <v>0</v>
      </c>
      <c r="M7" s="21">
        <f t="shared" si="0"/>
        <v>0.2466137489965082</v>
      </c>
      <c r="N7" s="21">
        <f t="shared" si="0"/>
        <v>0</v>
      </c>
      <c r="O7" s="21">
        <f t="shared" si="0"/>
        <v>0</v>
      </c>
    </row>
    <row r="8" spans="1:15" x14ac:dyDescent="0.2">
      <c r="A8" s="6">
        <v>6</v>
      </c>
      <c r="B8" s="7" t="s">
        <v>22</v>
      </c>
      <c r="C8" s="8">
        <v>351776</v>
      </c>
      <c r="D8" s="8">
        <v>0</v>
      </c>
      <c r="E8" s="8">
        <v>0</v>
      </c>
      <c r="F8" s="8">
        <v>14924</v>
      </c>
      <c r="G8" s="8">
        <v>0</v>
      </c>
      <c r="H8" s="8">
        <v>95553</v>
      </c>
      <c r="I8" s="9">
        <f t="shared" si="1"/>
        <v>462253</v>
      </c>
      <c r="J8" s="10">
        <f t="shared" si="0"/>
        <v>0.76100317358675873</v>
      </c>
      <c r="K8" s="10">
        <f t="shared" si="0"/>
        <v>0</v>
      </c>
      <c r="L8" s="10">
        <f t="shared" si="0"/>
        <v>0</v>
      </c>
      <c r="M8" s="10">
        <f t="shared" si="0"/>
        <v>3.2285350230285149E-2</v>
      </c>
      <c r="N8" s="10">
        <f t="shared" si="0"/>
        <v>0</v>
      </c>
      <c r="O8" s="10">
        <f t="shared" si="0"/>
        <v>0.2067114761829561</v>
      </c>
    </row>
    <row r="9" spans="1:15" s="16" customFormat="1" x14ac:dyDescent="0.2">
      <c r="A9" s="11">
        <v>7</v>
      </c>
      <c r="B9" s="12" t="s">
        <v>23</v>
      </c>
      <c r="C9" s="13">
        <v>20125</v>
      </c>
      <c r="D9" s="13">
        <v>0</v>
      </c>
      <c r="E9" s="13">
        <v>0</v>
      </c>
      <c r="F9" s="13">
        <v>1155106</v>
      </c>
      <c r="G9" s="13">
        <v>0</v>
      </c>
      <c r="H9" s="13">
        <v>0</v>
      </c>
      <c r="I9" s="14">
        <f t="shared" si="1"/>
        <v>1175231</v>
      </c>
      <c r="J9" s="15">
        <f t="shared" si="0"/>
        <v>1.7124293011331389E-2</v>
      </c>
      <c r="K9" s="15">
        <f t="shared" si="0"/>
        <v>0</v>
      </c>
      <c r="L9" s="15">
        <f t="shared" si="0"/>
        <v>0</v>
      </c>
      <c r="M9" s="15">
        <f t="shared" si="0"/>
        <v>0.98287570698866866</v>
      </c>
      <c r="N9" s="15">
        <f t="shared" si="0"/>
        <v>0</v>
      </c>
      <c r="O9" s="15">
        <f t="shared" si="0"/>
        <v>0</v>
      </c>
    </row>
    <row r="10" spans="1:15" s="16" customFormat="1" x14ac:dyDescent="0.2">
      <c r="A10" s="11">
        <v>8</v>
      </c>
      <c r="B10" s="12" t="s">
        <v>24</v>
      </c>
      <c r="C10" s="13">
        <v>2542937</v>
      </c>
      <c r="D10" s="13">
        <v>38760</v>
      </c>
      <c r="E10" s="13">
        <v>0</v>
      </c>
      <c r="F10" s="13">
        <v>220304</v>
      </c>
      <c r="G10" s="13">
        <v>0</v>
      </c>
      <c r="H10" s="13">
        <v>6192641</v>
      </c>
      <c r="I10" s="14">
        <f t="shared" si="1"/>
        <v>8994642</v>
      </c>
      <c r="J10" s="15">
        <f t="shared" si="0"/>
        <v>0.28271686632997733</v>
      </c>
      <c r="K10" s="15">
        <f t="shared" si="0"/>
        <v>4.3092320961745896E-3</v>
      </c>
      <c r="L10" s="15">
        <f t="shared" si="0"/>
        <v>0</v>
      </c>
      <c r="M10" s="15">
        <f t="shared" si="0"/>
        <v>2.449280360463485E-2</v>
      </c>
      <c r="N10" s="15">
        <f t="shared" si="0"/>
        <v>0</v>
      </c>
      <c r="O10" s="15">
        <f t="shared" si="0"/>
        <v>0.6884810979692132</v>
      </c>
    </row>
    <row r="11" spans="1:15" s="16" customFormat="1" x14ac:dyDescent="0.2">
      <c r="A11" s="11">
        <v>9</v>
      </c>
      <c r="B11" s="12" t="s">
        <v>25</v>
      </c>
      <c r="C11" s="13">
        <v>945556</v>
      </c>
      <c r="D11" s="13">
        <v>608292</v>
      </c>
      <c r="E11" s="13">
        <v>7500</v>
      </c>
      <c r="F11" s="13">
        <v>220077</v>
      </c>
      <c r="G11" s="13">
        <v>0</v>
      </c>
      <c r="H11" s="13">
        <v>4536301</v>
      </c>
      <c r="I11" s="14">
        <f t="shared" si="1"/>
        <v>6317726</v>
      </c>
      <c r="J11" s="15">
        <f t="shared" si="0"/>
        <v>0.14966714289287</v>
      </c>
      <c r="K11" s="15">
        <f t="shared" si="0"/>
        <v>9.6283377911609333E-2</v>
      </c>
      <c r="L11" s="15">
        <f t="shared" si="0"/>
        <v>1.1871360043154769E-3</v>
      </c>
      <c r="M11" s="15">
        <f t="shared" si="0"/>
        <v>3.4834844056231627E-2</v>
      </c>
      <c r="N11" s="15">
        <f t="shared" si="0"/>
        <v>0</v>
      </c>
      <c r="O11" s="15">
        <f t="shared" si="0"/>
        <v>0.71802749913497355</v>
      </c>
    </row>
    <row r="12" spans="1:15" x14ac:dyDescent="0.2">
      <c r="A12" s="17">
        <v>10</v>
      </c>
      <c r="B12" s="18" t="s">
        <v>26</v>
      </c>
      <c r="C12" s="19">
        <v>146289</v>
      </c>
      <c r="D12" s="19">
        <v>48686</v>
      </c>
      <c r="E12" s="19">
        <v>0</v>
      </c>
      <c r="F12" s="19">
        <v>154238</v>
      </c>
      <c r="G12" s="19">
        <v>0</v>
      </c>
      <c r="H12" s="19">
        <v>102601</v>
      </c>
      <c r="I12" s="20">
        <f t="shared" si="1"/>
        <v>451814</v>
      </c>
      <c r="J12" s="21">
        <f t="shared" si="0"/>
        <v>0.32378146759507231</v>
      </c>
      <c r="K12" s="21">
        <f t="shared" si="0"/>
        <v>0.10775673175244681</v>
      </c>
      <c r="L12" s="21">
        <f t="shared" si="0"/>
        <v>0</v>
      </c>
      <c r="M12" s="21">
        <f t="shared" si="0"/>
        <v>0.34137499059347431</v>
      </c>
      <c r="N12" s="21">
        <f t="shared" si="0"/>
        <v>0</v>
      </c>
      <c r="O12" s="21">
        <f t="shared" si="0"/>
        <v>0.22708681005900658</v>
      </c>
    </row>
    <row r="13" spans="1:15" x14ac:dyDescent="0.2">
      <c r="A13" s="6">
        <v>11</v>
      </c>
      <c r="B13" s="7" t="s">
        <v>27</v>
      </c>
      <c r="C13" s="8">
        <v>105020</v>
      </c>
      <c r="D13" s="8">
        <v>283</v>
      </c>
      <c r="E13" s="8">
        <v>0</v>
      </c>
      <c r="F13" s="8">
        <v>2579</v>
      </c>
      <c r="G13" s="8">
        <v>0</v>
      </c>
      <c r="H13" s="8">
        <v>5632</v>
      </c>
      <c r="I13" s="9">
        <f t="shared" si="1"/>
        <v>113514</v>
      </c>
      <c r="J13" s="10">
        <f t="shared" si="0"/>
        <v>0.9251722254523671</v>
      </c>
      <c r="K13" s="10">
        <f t="shared" si="0"/>
        <v>2.4930845534471518E-3</v>
      </c>
      <c r="L13" s="10">
        <f t="shared" si="0"/>
        <v>0</v>
      </c>
      <c r="M13" s="10">
        <f t="shared" si="0"/>
        <v>2.271966453477104E-2</v>
      </c>
      <c r="N13" s="10">
        <f t="shared" si="0"/>
        <v>0</v>
      </c>
      <c r="O13" s="10">
        <f t="shared" si="0"/>
        <v>4.9615025459414701E-2</v>
      </c>
    </row>
    <row r="14" spans="1:15" s="16" customFormat="1" x14ac:dyDescent="0.2">
      <c r="A14" s="11">
        <v>12</v>
      </c>
      <c r="B14" s="12" t="s">
        <v>28</v>
      </c>
      <c r="C14" s="13">
        <v>182205</v>
      </c>
      <c r="D14" s="13">
        <v>0</v>
      </c>
      <c r="E14" s="13">
        <v>0</v>
      </c>
      <c r="F14" s="13">
        <v>193838</v>
      </c>
      <c r="G14" s="13">
        <v>0</v>
      </c>
      <c r="H14" s="13">
        <v>0</v>
      </c>
      <c r="I14" s="14">
        <f t="shared" si="1"/>
        <v>376043</v>
      </c>
      <c r="J14" s="15">
        <f t="shared" si="0"/>
        <v>0.484532354012706</v>
      </c>
      <c r="K14" s="15">
        <f t="shared" si="0"/>
        <v>0</v>
      </c>
      <c r="L14" s="15">
        <f t="shared" si="0"/>
        <v>0</v>
      </c>
      <c r="M14" s="15">
        <f t="shared" si="0"/>
        <v>0.515467645987294</v>
      </c>
      <c r="N14" s="15">
        <f t="shared" si="0"/>
        <v>0</v>
      </c>
      <c r="O14" s="15">
        <f t="shared" si="0"/>
        <v>0</v>
      </c>
    </row>
    <row r="15" spans="1:15" s="16" customFormat="1" x14ac:dyDescent="0.2">
      <c r="A15" s="11">
        <v>13</v>
      </c>
      <c r="B15" s="12" t="s">
        <v>29</v>
      </c>
      <c r="C15" s="13">
        <v>29500</v>
      </c>
      <c r="D15" s="13">
        <v>0</v>
      </c>
      <c r="E15" s="13">
        <v>28040</v>
      </c>
      <c r="F15" s="13">
        <v>9875</v>
      </c>
      <c r="G15" s="13">
        <v>0</v>
      </c>
      <c r="H15" s="13">
        <v>0</v>
      </c>
      <c r="I15" s="14">
        <f t="shared" si="1"/>
        <v>67415</v>
      </c>
      <c r="J15" s="15">
        <f t="shared" si="0"/>
        <v>0.43758807387080029</v>
      </c>
      <c r="K15" s="15">
        <f t="shared" si="0"/>
        <v>0</v>
      </c>
      <c r="L15" s="15">
        <f t="shared" si="0"/>
        <v>0.41593117258770301</v>
      </c>
      <c r="M15" s="15">
        <f t="shared" si="0"/>
        <v>0.1464807535414967</v>
      </c>
      <c r="N15" s="15">
        <f t="shared" si="0"/>
        <v>0</v>
      </c>
      <c r="O15" s="15">
        <f t="shared" si="0"/>
        <v>0</v>
      </c>
    </row>
    <row r="16" spans="1:15" s="16" customFormat="1" x14ac:dyDescent="0.2">
      <c r="A16" s="11">
        <v>14</v>
      </c>
      <c r="B16" s="12" t="s">
        <v>30</v>
      </c>
      <c r="C16" s="13">
        <v>549</v>
      </c>
      <c r="D16" s="13">
        <v>0</v>
      </c>
      <c r="E16" s="13">
        <v>0</v>
      </c>
      <c r="F16" s="13">
        <v>17906</v>
      </c>
      <c r="G16" s="13">
        <v>0</v>
      </c>
      <c r="H16" s="13">
        <v>0</v>
      </c>
      <c r="I16" s="14">
        <f t="shared" si="1"/>
        <v>18455</v>
      </c>
      <c r="J16" s="15">
        <f t="shared" si="0"/>
        <v>2.9748035762665943E-2</v>
      </c>
      <c r="K16" s="15">
        <f t="shared" si="0"/>
        <v>0</v>
      </c>
      <c r="L16" s="15">
        <f t="shared" si="0"/>
        <v>0</v>
      </c>
      <c r="M16" s="15">
        <f t="shared" si="0"/>
        <v>0.97025196423733406</v>
      </c>
      <c r="N16" s="15">
        <f t="shared" si="0"/>
        <v>0</v>
      </c>
      <c r="O16" s="15">
        <f t="shared" si="0"/>
        <v>0</v>
      </c>
    </row>
    <row r="17" spans="1:15" x14ac:dyDescent="0.2">
      <c r="A17" s="17">
        <v>15</v>
      </c>
      <c r="B17" s="18" t="s">
        <v>31</v>
      </c>
      <c r="C17" s="19">
        <v>17158</v>
      </c>
      <c r="D17" s="19">
        <v>0</v>
      </c>
      <c r="E17" s="19">
        <v>0</v>
      </c>
      <c r="F17" s="19">
        <v>60591</v>
      </c>
      <c r="G17" s="19">
        <v>0</v>
      </c>
      <c r="H17" s="19">
        <v>0</v>
      </c>
      <c r="I17" s="20">
        <f t="shared" si="1"/>
        <v>77749</v>
      </c>
      <c r="J17" s="21">
        <f t="shared" si="0"/>
        <v>0.22068451041170947</v>
      </c>
      <c r="K17" s="21">
        <f t="shared" si="0"/>
        <v>0</v>
      </c>
      <c r="L17" s="21">
        <f t="shared" si="0"/>
        <v>0</v>
      </c>
      <c r="M17" s="21">
        <f t="shared" si="0"/>
        <v>0.77931548958829056</v>
      </c>
      <c r="N17" s="21">
        <f t="shared" si="0"/>
        <v>0</v>
      </c>
      <c r="O17" s="21">
        <f t="shared" si="0"/>
        <v>0</v>
      </c>
    </row>
    <row r="18" spans="1:15" x14ac:dyDescent="0.2">
      <c r="A18" s="6">
        <v>16</v>
      </c>
      <c r="B18" s="7" t="s">
        <v>32</v>
      </c>
      <c r="C18" s="8">
        <v>52638</v>
      </c>
      <c r="D18" s="8">
        <v>0</v>
      </c>
      <c r="E18" s="8">
        <v>0</v>
      </c>
      <c r="F18" s="8">
        <v>52306</v>
      </c>
      <c r="G18" s="8">
        <v>0</v>
      </c>
      <c r="H18" s="8">
        <v>3036292</v>
      </c>
      <c r="I18" s="9">
        <f t="shared" si="1"/>
        <v>3141236</v>
      </c>
      <c r="J18" s="10">
        <f t="shared" si="0"/>
        <v>1.6757098161360687E-2</v>
      </c>
      <c r="K18" s="10">
        <f t="shared" si="0"/>
        <v>0</v>
      </c>
      <c r="L18" s="10">
        <f t="shared" si="0"/>
        <v>0</v>
      </c>
      <c r="M18" s="10">
        <f t="shared" si="0"/>
        <v>1.6651407280446295E-2</v>
      </c>
      <c r="N18" s="10">
        <f t="shared" si="0"/>
        <v>0</v>
      </c>
      <c r="O18" s="10">
        <f t="shared" si="0"/>
        <v>0.96659149455819304</v>
      </c>
    </row>
    <row r="19" spans="1:15" s="16" customFormat="1" x14ac:dyDescent="0.2">
      <c r="A19" s="11">
        <v>17</v>
      </c>
      <c r="B19" s="12" t="s">
        <v>33</v>
      </c>
      <c r="C19" s="13">
        <v>4128141</v>
      </c>
      <c r="D19" s="13">
        <v>383096</v>
      </c>
      <c r="E19" s="13">
        <v>109416</v>
      </c>
      <c r="F19" s="13">
        <v>661962</v>
      </c>
      <c r="G19" s="13">
        <v>0</v>
      </c>
      <c r="H19" s="13">
        <v>1047069</v>
      </c>
      <c r="I19" s="14">
        <f t="shared" si="1"/>
        <v>6329684</v>
      </c>
      <c r="J19" s="15">
        <f t="shared" ref="J19:O61" si="2">C19/$I19</f>
        <v>0.65218753416442277</v>
      </c>
      <c r="K19" s="15">
        <f t="shared" si="2"/>
        <v>6.0523716507806712E-2</v>
      </c>
      <c r="L19" s="15">
        <f t="shared" si="2"/>
        <v>1.7286171000005686E-2</v>
      </c>
      <c r="M19" s="15">
        <f t="shared" si="2"/>
        <v>0.10458057621833886</v>
      </c>
      <c r="N19" s="15">
        <f t="shared" si="2"/>
        <v>0</v>
      </c>
      <c r="O19" s="15">
        <f t="shared" si="2"/>
        <v>0.16542200210942601</v>
      </c>
    </row>
    <row r="20" spans="1:15" s="16" customFormat="1" x14ac:dyDescent="0.2">
      <c r="A20" s="11">
        <v>18</v>
      </c>
      <c r="B20" s="12" t="s">
        <v>34</v>
      </c>
      <c r="C20" s="13">
        <v>26933</v>
      </c>
      <c r="D20" s="13">
        <v>0</v>
      </c>
      <c r="E20" s="13">
        <v>0</v>
      </c>
      <c r="F20" s="13">
        <v>1954</v>
      </c>
      <c r="G20" s="13">
        <v>0</v>
      </c>
      <c r="H20" s="13">
        <v>0</v>
      </c>
      <c r="I20" s="14">
        <f t="shared" si="1"/>
        <v>28887</v>
      </c>
      <c r="J20" s="15">
        <f t="shared" si="2"/>
        <v>0.93235711565756219</v>
      </c>
      <c r="K20" s="15">
        <f t="shared" si="2"/>
        <v>0</v>
      </c>
      <c r="L20" s="15">
        <f t="shared" si="2"/>
        <v>0</v>
      </c>
      <c r="M20" s="15">
        <f t="shared" si="2"/>
        <v>6.7642884342437773E-2</v>
      </c>
      <c r="N20" s="15">
        <f t="shared" si="2"/>
        <v>0</v>
      </c>
      <c r="O20" s="15">
        <f t="shared" si="2"/>
        <v>0</v>
      </c>
    </row>
    <row r="21" spans="1:15" s="16" customFormat="1" x14ac:dyDescent="0.2">
      <c r="A21" s="11">
        <v>19</v>
      </c>
      <c r="B21" s="12" t="s">
        <v>35</v>
      </c>
      <c r="C21" s="13">
        <v>11237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f t="shared" si="1"/>
        <v>11237</v>
      </c>
      <c r="J21" s="15">
        <f t="shared" si="2"/>
        <v>1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5">
        <f t="shared" si="2"/>
        <v>0</v>
      </c>
      <c r="O21" s="15">
        <f t="shared" si="2"/>
        <v>0</v>
      </c>
    </row>
    <row r="22" spans="1:15" x14ac:dyDescent="0.2">
      <c r="A22" s="17">
        <v>20</v>
      </c>
      <c r="B22" s="18" t="s">
        <v>36</v>
      </c>
      <c r="C22" s="19">
        <v>22379</v>
      </c>
      <c r="D22" s="19">
        <v>40232</v>
      </c>
      <c r="E22" s="19">
        <v>0</v>
      </c>
      <c r="F22" s="19">
        <v>14283</v>
      </c>
      <c r="G22" s="19">
        <v>0</v>
      </c>
      <c r="H22" s="19">
        <v>48362</v>
      </c>
      <c r="I22" s="20">
        <f t="shared" si="1"/>
        <v>125256</v>
      </c>
      <c r="J22" s="21">
        <f t="shared" si="2"/>
        <v>0.1786660918439037</v>
      </c>
      <c r="K22" s="21">
        <f t="shared" si="2"/>
        <v>0.3211981861148368</v>
      </c>
      <c r="L22" s="21">
        <f t="shared" si="2"/>
        <v>0</v>
      </c>
      <c r="M22" s="21">
        <f t="shared" si="2"/>
        <v>0.11403046560643801</v>
      </c>
      <c r="N22" s="21">
        <f t="shared" si="2"/>
        <v>0</v>
      </c>
      <c r="O22" s="21">
        <f t="shared" si="2"/>
        <v>0.38610525643482146</v>
      </c>
    </row>
    <row r="23" spans="1:15" x14ac:dyDescent="0.2">
      <c r="A23" s="6">
        <v>21</v>
      </c>
      <c r="B23" s="7" t="s">
        <v>37</v>
      </c>
      <c r="C23" s="8">
        <v>0</v>
      </c>
      <c r="D23" s="8">
        <v>0</v>
      </c>
      <c r="E23" s="8">
        <v>0</v>
      </c>
      <c r="F23" s="8">
        <v>10063</v>
      </c>
      <c r="G23" s="8">
        <v>0</v>
      </c>
      <c r="H23" s="8">
        <v>7058</v>
      </c>
      <c r="I23" s="9">
        <f t="shared" si="1"/>
        <v>17121</v>
      </c>
      <c r="J23" s="10">
        <f t="shared" si="2"/>
        <v>0</v>
      </c>
      <c r="K23" s="10">
        <f t="shared" si="2"/>
        <v>0</v>
      </c>
      <c r="L23" s="10">
        <f t="shared" si="2"/>
        <v>0</v>
      </c>
      <c r="M23" s="10">
        <f t="shared" si="2"/>
        <v>0.58775772443198415</v>
      </c>
      <c r="N23" s="10">
        <f t="shared" si="2"/>
        <v>0</v>
      </c>
      <c r="O23" s="10">
        <f t="shared" si="2"/>
        <v>0.4122422755680159</v>
      </c>
    </row>
    <row r="24" spans="1:15" s="16" customFormat="1" x14ac:dyDescent="0.2">
      <c r="A24" s="11">
        <v>22</v>
      </c>
      <c r="B24" s="12" t="s">
        <v>38</v>
      </c>
      <c r="C24" s="13">
        <v>0</v>
      </c>
      <c r="D24" s="13">
        <v>0</v>
      </c>
      <c r="E24" s="13">
        <v>0</v>
      </c>
      <c r="F24" s="13">
        <v>70035</v>
      </c>
      <c r="G24" s="13">
        <v>0</v>
      </c>
      <c r="H24" s="13">
        <v>0</v>
      </c>
      <c r="I24" s="14">
        <f t="shared" si="1"/>
        <v>70035</v>
      </c>
      <c r="J24" s="15">
        <f t="shared" si="2"/>
        <v>0</v>
      </c>
      <c r="K24" s="15">
        <f t="shared" si="2"/>
        <v>0</v>
      </c>
      <c r="L24" s="15">
        <f t="shared" si="2"/>
        <v>0</v>
      </c>
      <c r="M24" s="15">
        <f t="shared" si="2"/>
        <v>1</v>
      </c>
      <c r="N24" s="15">
        <f t="shared" si="2"/>
        <v>0</v>
      </c>
      <c r="O24" s="15">
        <f t="shared" si="2"/>
        <v>0</v>
      </c>
    </row>
    <row r="25" spans="1:15" s="16" customFormat="1" x14ac:dyDescent="0.2">
      <c r="A25" s="11">
        <v>23</v>
      </c>
      <c r="B25" s="12" t="s">
        <v>39</v>
      </c>
      <c r="C25" s="13">
        <v>285670</v>
      </c>
      <c r="D25" s="13">
        <v>0</v>
      </c>
      <c r="E25" s="13">
        <v>18504</v>
      </c>
      <c r="F25" s="13">
        <v>124496</v>
      </c>
      <c r="G25" s="13">
        <v>0</v>
      </c>
      <c r="H25" s="13">
        <v>403411</v>
      </c>
      <c r="I25" s="14">
        <f t="shared" si="1"/>
        <v>832081</v>
      </c>
      <c r="J25" s="15">
        <f t="shared" si="2"/>
        <v>0.34331994120764686</v>
      </c>
      <c r="K25" s="15">
        <f t="shared" si="2"/>
        <v>0</v>
      </c>
      <c r="L25" s="15">
        <f t="shared" si="2"/>
        <v>2.2238219596409484E-2</v>
      </c>
      <c r="M25" s="15">
        <f t="shared" si="2"/>
        <v>0.1496200490096517</v>
      </c>
      <c r="N25" s="15">
        <f t="shared" si="2"/>
        <v>0</v>
      </c>
      <c r="O25" s="15">
        <f t="shared" si="2"/>
        <v>0.48482179018629196</v>
      </c>
    </row>
    <row r="26" spans="1:15" s="16" customFormat="1" x14ac:dyDescent="0.2">
      <c r="A26" s="11">
        <v>24</v>
      </c>
      <c r="B26" s="12" t="s">
        <v>40</v>
      </c>
      <c r="C26" s="13">
        <v>1158406</v>
      </c>
      <c r="D26" s="13">
        <v>0</v>
      </c>
      <c r="E26" s="13">
        <v>0</v>
      </c>
      <c r="F26" s="13">
        <v>358270</v>
      </c>
      <c r="G26" s="13">
        <v>0</v>
      </c>
      <c r="H26" s="13">
        <v>238242</v>
      </c>
      <c r="I26" s="14">
        <f t="shared" si="1"/>
        <v>1754918</v>
      </c>
      <c r="J26" s="15">
        <f t="shared" si="2"/>
        <v>0.66009124073033609</v>
      </c>
      <c r="K26" s="15">
        <f t="shared" si="2"/>
        <v>0</v>
      </c>
      <c r="L26" s="15">
        <f t="shared" si="2"/>
        <v>0</v>
      </c>
      <c r="M26" s="15">
        <f t="shared" si="2"/>
        <v>0.20415198886785593</v>
      </c>
      <c r="N26" s="15">
        <f t="shared" si="2"/>
        <v>0</v>
      </c>
      <c r="O26" s="15">
        <f t="shared" si="2"/>
        <v>0.13575677040180795</v>
      </c>
    </row>
    <row r="27" spans="1:15" x14ac:dyDescent="0.2">
      <c r="A27" s="17">
        <v>25</v>
      </c>
      <c r="B27" s="18" t="s">
        <v>41</v>
      </c>
      <c r="C27" s="19">
        <v>550890</v>
      </c>
      <c r="D27" s="19">
        <v>0</v>
      </c>
      <c r="E27" s="19">
        <v>0</v>
      </c>
      <c r="F27" s="19">
        <v>203031</v>
      </c>
      <c r="G27" s="19">
        <v>0</v>
      </c>
      <c r="H27" s="19">
        <v>0</v>
      </c>
      <c r="I27" s="20">
        <f t="shared" si="1"/>
        <v>753921</v>
      </c>
      <c r="J27" s="21">
        <f t="shared" si="2"/>
        <v>0.73069990091800074</v>
      </c>
      <c r="K27" s="21">
        <f t="shared" si="2"/>
        <v>0</v>
      </c>
      <c r="L27" s="21">
        <f t="shared" si="2"/>
        <v>0</v>
      </c>
      <c r="M27" s="21">
        <f t="shared" si="2"/>
        <v>0.26930009908199931</v>
      </c>
      <c r="N27" s="21">
        <f t="shared" si="2"/>
        <v>0</v>
      </c>
      <c r="O27" s="21">
        <f t="shared" si="2"/>
        <v>0</v>
      </c>
    </row>
    <row r="28" spans="1:15" x14ac:dyDescent="0.2">
      <c r="A28" s="6">
        <v>26</v>
      </c>
      <c r="B28" s="7" t="s">
        <v>42</v>
      </c>
      <c r="C28" s="8">
        <v>264714</v>
      </c>
      <c r="D28" s="8">
        <v>63431</v>
      </c>
      <c r="E28" s="8">
        <v>259000</v>
      </c>
      <c r="F28" s="8">
        <v>316461</v>
      </c>
      <c r="G28" s="8">
        <v>0</v>
      </c>
      <c r="H28" s="8">
        <v>335241</v>
      </c>
      <c r="I28" s="9">
        <f t="shared" si="1"/>
        <v>1238847</v>
      </c>
      <c r="J28" s="10">
        <f t="shared" si="2"/>
        <v>0.21367771807172314</v>
      </c>
      <c r="K28" s="10">
        <f t="shared" si="2"/>
        <v>5.1201641526354751E-2</v>
      </c>
      <c r="L28" s="10">
        <f t="shared" si="2"/>
        <v>0.20906536481098958</v>
      </c>
      <c r="M28" s="10">
        <f t="shared" si="2"/>
        <v>0.255448009318342</v>
      </c>
      <c r="N28" s="10">
        <f t="shared" si="2"/>
        <v>0</v>
      </c>
      <c r="O28" s="10">
        <f t="shared" si="2"/>
        <v>0.27060726627259057</v>
      </c>
    </row>
    <row r="29" spans="1:15" s="16" customFormat="1" x14ac:dyDescent="0.2">
      <c r="A29" s="11">
        <v>27</v>
      </c>
      <c r="B29" s="12" t="s">
        <v>43</v>
      </c>
      <c r="C29" s="13">
        <v>219066</v>
      </c>
      <c r="D29" s="13">
        <v>7845</v>
      </c>
      <c r="E29" s="13">
        <v>0</v>
      </c>
      <c r="F29" s="13">
        <v>115170</v>
      </c>
      <c r="G29" s="13">
        <v>0</v>
      </c>
      <c r="H29" s="13">
        <v>0</v>
      </c>
      <c r="I29" s="14">
        <f t="shared" si="1"/>
        <v>342081</v>
      </c>
      <c r="J29" s="15">
        <f t="shared" si="2"/>
        <v>0.6403921878151666</v>
      </c>
      <c r="K29" s="15">
        <f t="shared" si="2"/>
        <v>2.2933164952160454E-2</v>
      </c>
      <c r="L29" s="15">
        <f t="shared" si="2"/>
        <v>0</v>
      </c>
      <c r="M29" s="15">
        <f t="shared" si="2"/>
        <v>0.33667464723267299</v>
      </c>
      <c r="N29" s="15">
        <f t="shared" si="2"/>
        <v>0</v>
      </c>
      <c r="O29" s="15">
        <f t="shared" si="2"/>
        <v>0</v>
      </c>
    </row>
    <row r="30" spans="1:15" s="16" customFormat="1" x14ac:dyDescent="0.2">
      <c r="A30" s="11">
        <v>28</v>
      </c>
      <c r="B30" s="12" t="s">
        <v>44</v>
      </c>
      <c r="C30" s="13">
        <v>169534</v>
      </c>
      <c r="D30" s="13">
        <v>170406</v>
      </c>
      <c r="E30" s="13">
        <v>0</v>
      </c>
      <c r="F30" s="13">
        <v>58957</v>
      </c>
      <c r="G30" s="13">
        <v>0</v>
      </c>
      <c r="H30" s="13">
        <v>1285059</v>
      </c>
      <c r="I30" s="14">
        <f t="shared" si="1"/>
        <v>1683956</v>
      </c>
      <c r="J30" s="15">
        <f t="shared" si="2"/>
        <v>0.10067602716460525</v>
      </c>
      <c r="K30" s="15">
        <f t="shared" si="2"/>
        <v>0.10119385542140055</v>
      </c>
      <c r="L30" s="15">
        <f t="shared" si="2"/>
        <v>0</v>
      </c>
      <c r="M30" s="15">
        <f t="shared" si="2"/>
        <v>3.5011009788854339E-2</v>
      </c>
      <c r="N30" s="15">
        <f t="shared" si="2"/>
        <v>0</v>
      </c>
      <c r="O30" s="15">
        <f t="shared" si="2"/>
        <v>0.7631191076251399</v>
      </c>
    </row>
    <row r="31" spans="1:15" s="16" customFormat="1" x14ac:dyDescent="0.2">
      <c r="A31" s="11">
        <v>29</v>
      </c>
      <c r="B31" s="12" t="s">
        <v>45</v>
      </c>
      <c r="C31" s="13">
        <v>408674</v>
      </c>
      <c r="D31" s="13">
        <v>1606385</v>
      </c>
      <c r="E31" s="13">
        <v>0</v>
      </c>
      <c r="F31" s="13">
        <v>107544</v>
      </c>
      <c r="G31" s="13">
        <v>0</v>
      </c>
      <c r="H31" s="13">
        <f>79124-'[1]Hurricane Data'!K6</f>
        <v>65791</v>
      </c>
      <c r="I31" s="14">
        <f t="shared" si="1"/>
        <v>2188394</v>
      </c>
      <c r="J31" s="15">
        <f t="shared" si="2"/>
        <v>0.18674607954509106</v>
      </c>
      <c r="K31" s="15">
        <f t="shared" si="2"/>
        <v>0.73404743387159721</v>
      </c>
      <c r="L31" s="15">
        <f t="shared" si="2"/>
        <v>0</v>
      </c>
      <c r="M31" s="15">
        <f t="shared" si="2"/>
        <v>4.914288743251901E-2</v>
      </c>
      <c r="N31" s="15">
        <f t="shared" si="2"/>
        <v>0</v>
      </c>
      <c r="O31" s="15">
        <f t="shared" si="2"/>
        <v>3.0063599150792774E-2</v>
      </c>
    </row>
    <row r="32" spans="1:15" x14ac:dyDescent="0.2">
      <c r="A32" s="17">
        <v>30</v>
      </c>
      <c r="B32" s="18" t="s">
        <v>46</v>
      </c>
      <c r="C32" s="19">
        <v>30324</v>
      </c>
      <c r="D32" s="19">
        <v>0</v>
      </c>
      <c r="E32" s="19">
        <v>0</v>
      </c>
      <c r="F32" s="19">
        <v>17776</v>
      </c>
      <c r="G32" s="19">
        <v>0</v>
      </c>
      <c r="H32" s="19">
        <v>439528</v>
      </c>
      <c r="I32" s="20">
        <f t="shared" si="1"/>
        <v>487628</v>
      </c>
      <c r="J32" s="21">
        <f t="shared" si="2"/>
        <v>6.2186748915156638E-2</v>
      </c>
      <c r="K32" s="21">
        <f t="shared" si="2"/>
        <v>0</v>
      </c>
      <c r="L32" s="21">
        <f t="shared" si="2"/>
        <v>0</v>
      </c>
      <c r="M32" s="21">
        <f t="shared" si="2"/>
        <v>3.6454018227009111E-2</v>
      </c>
      <c r="N32" s="21">
        <f t="shared" si="2"/>
        <v>0</v>
      </c>
      <c r="O32" s="21">
        <f t="shared" si="2"/>
        <v>0.90135923285783426</v>
      </c>
    </row>
    <row r="33" spans="1:15" x14ac:dyDescent="0.2">
      <c r="A33" s="6">
        <v>31</v>
      </c>
      <c r="B33" s="7" t="s">
        <v>47</v>
      </c>
      <c r="C33" s="8">
        <v>614211</v>
      </c>
      <c r="D33" s="8">
        <v>12500</v>
      </c>
      <c r="E33" s="8">
        <v>0</v>
      </c>
      <c r="F33" s="8">
        <v>219894</v>
      </c>
      <c r="G33" s="8">
        <v>0</v>
      </c>
      <c r="H33" s="8">
        <v>65892</v>
      </c>
      <c r="I33" s="9">
        <f t="shared" si="1"/>
        <v>912497</v>
      </c>
      <c r="J33" s="10">
        <f t="shared" si="2"/>
        <v>0.673110158170383</v>
      </c>
      <c r="K33" s="10">
        <f t="shared" si="2"/>
        <v>1.3698675173726598E-2</v>
      </c>
      <c r="L33" s="10">
        <f t="shared" si="2"/>
        <v>0</v>
      </c>
      <c r="M33" s="10">
        <f t="shared" si="2"/>
        <v>0.24098051829211492</v>
      </c>
      <c r="N33" s="10">
        <f t="shared" si="2"/>
        <v>0</v>
      </c>
      <c r="O33" s="10">
        <f t="shared" si="2"/>
        <v>7.2210648363775443E-2</v>
      </c>
    </row>
    <row r="34" spans="1:15" s="16" customFormat="1" x14ac:dyDescent="0.2">
      <c r="A34" s="11">
        <v>32</v>
      </c>
      <c r="B34" s="12" t="s">
        <v>48</v>
      </c>
      <c r="C34" s="13">
        <v>900386</v>
      </c>
      <c r="D34" s="13">
        <v>7625</v>
      </c>
      <c r="E34" s="13">
        <v>0</v>
      </c>
      <c r="F34" s="13">
        <v>0</v>
      </c>
      <c r="G34" s="13">
        <v>0</v>
      </c>
      <c r="H34" s="13">
        <v>12124368</v>
      </c>
      <c r="I34" s="14">
        <f t="shared" si="1"/>
        <v>13032379</v>
      </c>
      <c r="J34" s="15">
        <f t="shared" si="2"/>
        <v>6.9088383632796443E-2</v>
      </c>
      <c r="K34" s="15">
        <f t="shared" si="2"/>
        <v>5.8508120428357713E-4</v>
      </c>
      <c r="L34" s="15">
        <f t="shared" si="2"/>
        <v>0</v>
      </c>
      <c r="M34" s="15">
        <f t="shared" si="2"/>
        <v>0</v>
      </c>
      <c r="N34" s="15">
        <f t="shared" si="2"/>
        <v>0</v>
      </c>
      <c r="O34" s="15">
        <f t="shared" si="2"/>
        <v>0.93032653516291997</v>
      </c>
    </row>
    <row r="35" spans="1:15" s="16" customFormat="1" x14ac:dyDescent="0.2">
      <c r="A35" s="11">
        <v>33</v>
      </c>
      <c r="B35" s="12" t="s">
        <v>49</v>
      </c>
      <c r="C35" s="13">
        <v>332209</v>
      </c>
      <c r="D35" s="13">
        <v>10026</v>
      </c>
      <c r="E35" s="13">
        <v>97025</v>
      </c>
      <c r="F35" s="13">
        <v>36020</v>
      </c>
      <c r="G35" s="13">
        <v>736</v>
      </c>
      <c r="H35" s="13">
        <v>35298</v>
      </c>
      <c r="I35" s="14">
        <f t="shared" si="1"/>
        <v>511314</v>
      </c>
      <c r="J35" s="15">
        <f t="shared" si="2"/>
        <v>0.64971622134344065</v>
      </c>
      <c r="K35" s="15">
        <f t="shared" si="2"/>
        <v>1.9608303312641549E-2</v>
      </c>
      <c r="L35" s="15">
        <f t="shared" si="2"/>
        <v>0.18975619677927849</v>
      </c>
      <c r="M35" s="15">
        <f t="shared" si="2"/>
        <v>7.0445949064566984E-2</v>
      </c>
      <c r="N35" s="15">
        <f t="shared" si="2"/>
        <v>1.4394286094259105E-3</v>
      </c>
      <c r="O35" s="15">
        <f t="shared" si="2"/>
        <v>6.9033900890646455E-2</v>
      </c>
    </row>
    <row r="36" spans="1:15" s="16" customFormat="1" x14ac:dyDescent="0.2">
      <c r="A36" s="11">
        <v>34</v>
      </c>
      <c r="B36" s="12" t="s">
        <v>50</v>
      </c>
      <c r="C36" s="13">
        <v>1247874</v>
      </c>
      <c r="D36" s="13">
        <v>0</v>
      </c>
      <c r="E36" s="13">
        <v>0</v>
      </c>
      <c r="F36" s="13">
        <v>90817</v>
      </c>
      <c r="G36" s="13">
        <v>0</v>
      </c>
      <c r="H36" s="13">
        <v>10515</v>
      </c>
      <c r="I36" s="14">
        <f t="shared" si="1"/>
        <v>1349206</v>
      </c>
      <c r="J36" s="15">
        <f t="shared" si="2"/>
        <v>0.9248950864434341</v>
      </c>
      <c r="K36" s="15">
        <f t="shared" si="2"/>
        <v>0</v>
      </c>
      <c r="L36" s="15">
        <f t="shared" si="2"/>
        <v>0</v>
      </c>
      <c r="M36" s="15">
        <f t="shared" si="2"/>
        <v>6.7311440951196483E-2</v>
      </c>
      <c r="N36" s="15">
        <f t="shared" si="2"/>
        <v>0</v>
      </c>
      <c r="O36" s="15">
        <f t="shared" si="2"/>
        <v>7.7934726053693806E-3</v>
      </c>
    </row>
    <row r="37" spans="1:15" x14ac:dyDescent="0.2">
      <c r="A37" s="17">
        <v>35</v>
      </c>
      <c r="B37" s="18" t="s">
        <v>51</v>
      </c>
      <c r="C37" s="19">
        <v>0</v>
      </c>
      <c r="D37" s="19">
        <v>13388</v>
      </c>
      <c r="E37" s="19">
        <v>0</v>
      </c>
      <c r="F37" s="19">
        <v>0</v>
      </c>
      <c r="G37" s="19">
        <v>0</v>
      </c>
      <c r="H37" s="19">
        <v>0</v>
      </c>
      <c r="I37" s="20">
        <f t="shared" si="1"/>
        <v>13388</v>
      </c>
      <c r="J37" s="21">
        <f t="shared" si="2"/>
        <v>0</v>
      </c>
      <c r="K37" s="21">
        <f t="shared" si="2"/>
        <v>1</v>
      </c>
      <c r="L37" s="21">
        <f t="shared" si="2"/>
        <v>0</v>
      </c>
      <c r="M37" s="21">
        <f t="shared" si="2"/>
        <v>0</v>
      </c>
      <c r="N37" s="21">
        <f t="shared" si="2"/>
        <v>0</v>
      </c>
      <c r="O37" s="21">
        <f t="shared" si="2"/>
        <v>0</v>
      </c>
    </row>
    <row r="38" spans="1:15" x14ac:dyDescent="0.2">
      <c r="A38" s="6">
        <v>36</v>
      </c>
      <c r="B38" s="7" t="s">
        <v>52</v>
      </c>
      <c r="C38" s="8">
        <v>6753965</v>
      </c>
      <c r="D38" s="8">
        <v>-441</v>
      </c>
      <c r="E38" s="8">
        <v>154405</v>
      </c>
      <c r="F38" s="8">
        <v>6828</v>
      </c>
      <c r="G38" s="8">
        <v>0</v>
      </c>
      <c r="H38" s="8">
        <v>253973</v>
      </c>
      <c r="I38" s="9">
        <f t="shared" si="1"/>
        <v>7168730</v>
      </c>
      <c r="J38" s="10">
        <f t="shared" si="2"/>
        <v>0.9421424715395893</v>
      </c>
      <c r="K38" s="10">
        <f t="shared" si="2"/>
        <v>-6.151717249777854E-5</v>
      </c>
      <c r="L38" s="10">
        <f t="shared" si="2"/>
        <v>2.1538682583944438E-2</v>
      </c>
      <c r="M38" s="10">
        <f t="shared" si="2"/>
        <v>9.5246996329893861E-4</v>
      </c>
      <c r="N38" s="10">
        <f t="shared" si="2"/>
        <v>0</v>
      </c>
      <c r="O38" s="10">
        <f t="shared" si="2"/>
        <v>3.5427893085665102E-2</v>
      </c>
    </row>
    <row r="39" spans="1:15" s="16" customFormat="1" x14ac:dyDescent="0.2">
      <c r="A39" s="11">
        <v>37</v>
      </c>
      <c r="B39" s="12" t="s">
        <v>53</v>
      </c>
      <c r="C39" s="13">
        <v>2145635</v>
      </c>
      <c r="D39" s="13">
        <v>42150</v>
      </c>
      <c r="E39" s="13">
        <v>43991</v>
      </c>
      <c r="F39" s="13">
        <v>68699</v>
      </c>
      <c r="G39" s="13">
        <v>0</v>
      </c>
      <c r="H39" s="13">
        <v>159392</v>
      </c>
      <c r="I39" s="14">
        <f t="shared" si="1"/>
        <v>2459867</v>
      </c>
      <c r="J39" s="15">
        <f t="shared" si="2"/>
        <v>0.87225650817706812</v>
      </c>
      <c r="K39" s="15">
        <f t="shared" si="2"/>
        <v>1.7135072749868183E-2</v>
      </c>
      <c r="L39" s="15">
        <f t="shared" si="2"/>
        <v>1.788348719666551E-2</v>
      </c>
      <c r="M39" s="15">
        <f t="shared" si="2"/>
        <v>2.7927932689043759E-2</v>
      </c>
      <c r="N39" s="15">
        <f t="shared" si="2"/>
        <v>0</v>
      </c>
      <c r="O39" s="15">
        <f t="shared" si="2"/>
        <v>6.4796999187354432E-2</v>
      </c>
    </row>
    <row r="40" spans="1:15" s="16" customFormat="1" x14ac:dyDescent="0.2">
      <c r="A40" s="11">
        <v>38</v>
      </c>
      <c r="B40" s="12" t="s">
        <v>54</v>
      </c>
      <c r="C40" s="13">
        <v>539136</v>
      </c>
      <c r="D40" s="13">
        <v>274743</v>
      </c>
      <c r="E40" s="13">
        <v>0</v>
      </c>
      <c r="F40" s="13">
        <v>12194</v>
      </c>
      <c r="G40" s="13">
        <v>0</v>
      </c>
      <c r="H40" s="13">
        <f>148212-'[1]Hurricane Data'!K7</f>
        <v>0</v>
      </c>
      <c r="I40" s="14">
        <f t="shared" si="1"/>
        <v>826073</v>
      </c>
      <c r="J40" s="15">
        <f t="shared" si="2"/>
        <v>0.65264934212835912</v>
      </c>
      <c r="K40" s="15">
        <f t="shared" si="2"/>
        <v>0.33258925058681255</v>
      </c>
      <c r="L40" s="15">
        <f t="shared" si="2"/>
        <v>0</v>
      </c>
      <c r="M40" s="15">
        <f t="shared" si="2"/>
        <v>1.4761407284828339E-2</v>
      </c>
      <c r="N40" s="15">
        <f t="shared" si="2"/>
        <v>0</v>
      </c>
      <c r="O40" s="15">
        <f t="shared" si="2"/>
        <v>0</v>
      </c>
    </row>
    <row r="41" spans="1:15" s="16" customFormat="1" x14ac:dyDescent="0.2">
      <c r="A41" s="11">
        <v>39</v>
      </c>
      <c r="B41" s="12" t="s">
        <v>55</v>
      </c>
      <c r="C41" s="13">
        <v>135671</v>
      </c>
      <c r="D41" s="13">
        <v>0</v>
      </c>
      <c r="E41" s="13">
        <v>0</v>
      </c>
      <c r="F41" s="13">
        <v>22019</v>
      </c>
      <c r="G41" s="13">
        <v>0</v>
      </c>
      <c r="H41" s="13">
        <v>237820</v>
      </c>
      <c r="I41" s="14">
        <f t="shared" si="1"/>
        <v>395510</v>
      </c>
      <c r="J41" s="15">
        <f t="shared" si="2"/>
        <v>0.343027989178529</v>
      </c>
      <c r="K41" s="15">
        <f t="shared" si="2"/>
        <v>0</v>
      </c>
      <c r="L41" s="15">
        <f t="shared" si="2"/>
        <v>0</v>
      </c>
      <c r="M41" s="15">
        <f t="shared" si="2"/>
        <v>5.5672422947586661E-2</v>
      </c>
      <c r="N41" s="15">
        <f t="shared" si="2"/>
        <v>0</v>
      </c>
      <c r="O41" s="15">
        <f t="shared" si="2"/>
        <v>0.60129958787388438</v>
      </c>
    </row>
    <row r="42" spans="1:15" x14ac:dyDescent="0.2">
      <c r="A42" s="17">
        <v>40</v>
      </c>
      <c r="B42" s="18" t="s">
        <v>56</v>
      </c>
      <c r="C42" s="19">
        <v>65353</v>
      </c>
      <c r="D42" s="19">
        <v>41837</v>
      </c>
      <c r="E42" s="19">
        <v>0</v>
      </c>
      <c r="F42" s="19">
        <v>310636</v>
      </c>
      <c r="G42" s="19">
        <v>0</v>
      </c>
      <c r="H42" s="19">
        <v>869076</v>
      </c>
      <c r="I42" s="20">
        <f t="shared" si="1"/>
        <v>1286902</v>
      </c>
      <c r="J42" s="21">
        <f t="shared" si="2"/>
        <v>5.0783198720648501E-2</v>
      </c>
      <c r="K42" s="21">
        <f t="shared" si="2"/>
        <v>3.2509857005428543E-2</v>
      </c>
      <c r="L42" s="21">
        <f t="shared" si="2"/>
        <v>0</v>
      </c>
      <c r="M42" s="21">
        <f t="shared" si="2"/>
        <v>0.24138279371700408</v>
      </c>
      <c r="N42" s="21">
        <f t="shared" si="2"/>
        <v>0</v>
      </c>
      <c r="O42" s="21">
        <f t="shared" si="2"/>
        <v>0.67532415055691886</v>
      </c>
    </row>
    <row r="43" spans="1:15" x14ac:dyDescent="0.2">
      <c r="A43" s="6">
        <v>41</v>
      </c>
      <c r="B43" s="7" t="s">
        <v>57</v>
      </c>
      <c r="C43" s="8">
        <v>662534</v>
      </c>
      <c r="D43" s="8">
        <v>0</v>
      </c>
      <c r="E43" s="8">
        <v>10495</v>
      </c>
      <c r="F43" s="8">
        <v>36290</v>
      </c>
      <c r="G43" s="8">
        <v>0</v>
      </c>
      <c r="H43" s="8">
        <v>0</v>
      </c>
      <c r="I43" s="9">
        <f t="shared" si="1"/>
        <v>709319</v>
      </c>
      <c r="J43" s="10">
        <f t="shared" si="2"/>
        <v>0.93404237021706737</v>
      </c>
      <c r="K43" s="10">
        <f t="shared" si="2"/>
        <v>0</v>
      </c>
      <c r="L43" s="10">
        <f t="shared" si="2"/>
        <v>1.4795881683699436E-2</v>
      </c>
      <c r="M43" s="10">
        <f t="shared" si="2"/>
        <v>5.1161748099233205E-2</v>
      </c>
      <c r="N43" s="10">
        <f t="shared" si="2"/>
        <v>0</v>
      </c>
      <c r="O43" s="10">
        <f t="shared" si="2"/>
        <v>0</v>
      </c>
    </row>
    <row r="44" spans="1:15" s="16" customFormat="1" x14ac:dyDescent="0.2">
      <c r="A44" s="11">
        <v>42</v>
      </c>
      <c r="B44" s="12" t="s">
        <v>58</v>
      </c>
      <c r="C44" s="13">
        <v>270261</v>
      </c>
      <c r="D44" s="13">
        <v>0</v>
      </c>
      <c r="E44" s="13">
        <v>0</v>
      </c>
      <c r="F44" s="13">
        <v>28162</v>
      </c>
      <c r="G44" s="13">
        <v>0</v>
      </c>
      <c r="H44" s="13">
        <v>0</v>
      </c>
      <c r="I44" s="14">
        <f t="shared" si="1"/>
        <v>298423</v>
      </c>
      <c r="J44" s="15">
        <f t="shared" si="2"/>
        <v>0.90563059817775438</v>
      </c>
      <c r="K44" s="15">
        <f t="shared" si="2"/>
        <v>0</v>
      </c>
      <c r="L44" s="15">
        <f t="shared" si="2"/>
        <v>0</v>
      </c>
      <c r="M44" s="15">
        <f t="shared" si="2"/>
        <v>9.436940182224561E-2</v>
      </c>
      <c r="N44" s="15">
        <f t="shared" si="2"/>
        <v>0</v>
      </c>
      <c r="O44" s="15">
        <f t="shared" si="2"/>
        <v>0</v>
      </c>
    </row>
    <row r="45" spans="1:15" s="16" customFormat="1" x14ac:dyDescent="0.2">
      <c r="A45" s="11">
        <v>43</v>
      </c>
      <c r="B45" s="12" t="s">
        <v>59</v>
      </c>
      <c r="C45" s="13">
        <v>21705</v>
      </c>
      <c r="D45" s="13">
        <v>0</v>
      </c>
      <c r="E45" s="13">
        <v>10674</v>
      </c>
      <c r="F45" s="13">
        <v>160314</v>
      </c>
      <c r="G45" s="13">
        <v>0</v>
      </c>
      <c r="H45" s="13">
        <v>0</v>
      </c>
      <c r="I45" s="14">
        <f t="shared" si="1"/>
        <v>192693</v>
      </c>
      <c r="J45" s="15">
        <f t="shared" si="2"/>
        <v>0.11264031386713581</v>
      </c>
      <c r="K45" s="15">
        <f t="shared" si="2"/>
        <v>0</v>
      </c>
      <c r="L45" s="15">
        <f t="shared" si="2"/>
        <v>5.5393812956360637E-2</v>
      </c>
      <c r="M45" s="15">
        <f t="shared" si="2"/>
        <v>0.83196587317650361</v>
      </c>
      <c r="N45" s="15">
        <f t="shared" si="2"/>
        <v>0</v>
      </c>
      <c r="O45" s="15">
        <f t="shared" si="2"/>
        <v>0</v>
      </c>
    </row>
    <row r="46" spans="1:15" s="16" customFormat="1" x14ac:dyDescent="0.2">
      <c r="A46" s="11">
        <v>44</v>
      </c>
      <c r="B46" s="12" t="s">
        <v>60</v>
      </c>
      <c r="C46" s="13">
        <v>21228</v>
      </c>
      <c r="D46" s="13">
        <f>2830371-'[1]Hurricane Data'!G8</f>
        <v>2126386</v>
      </c>
      <c r="E46" s="13">
        <v>0</v>
      </c>
      <c r="F46" s="13">
        <v>12797</v>
      </c>
      <c r="G46" s="13">
        <v>0</v>
      </c>
      <c r="H46" s="13">
        <v>242828</v>
      </c>
      <c r="I46" s="14">
        <f t="shared" si="1"/>
        <v>2403239</v>
      </c>
      <c r="J46" s="15">
        <f t="shared" si="2"/>
        <v>8.8330790237675077E-3</v>
      </c>
      <c r="K46" s="15">
        <f t="shared" si="2"/>
        <v>0.88480005525875705</v>
      </c>
      <c r="L46" s="15">
        <f t="shared" si="2"/>
        <v>0</v>
      </c>
      <c r="M46" s="15">
        <f t="shared" si="2"/>
        <v>5.3248969411698131E-3</v>
      </c>
      <c r="N46" s="15">
        <f t="shared" si="2"/>
        <v>0</v>
      </c>
      <c r="O46" s="15">
        <f t="shared" si="2"/>
        <v>0.10104196877630564</v>
      </c>
    </row>
    <row r="47" spans="1:15" x14ac:dyDescent="0.2">
      <c r="A47" s="17">
        <v>45</v>
      </c>
      <c r="B47" s="18" t="s">
        <v>61</v>
      </c>
      <c r="C47" s="19">
        <v>3705768</v>
      </c>
      <c r="D47" s="19">
        <v>11935</v>
      </c>
      <c r="E47" s="19">
        <v>0</v>
      </c>
      <c r="F47" s="19">
        <v>354425</v>
      </c>
      <c r="G47" s="19">
        <v>0</v>
      </c>
      <c r="H47" s="19">
        <v>2060571</v>
      </c>
      <c r="I47" s="20">
        <f t="shared" si="1"/>
        <v>6132699</v>
      </c>
      <c r="J47" s="21">
        <f t="shared" si="2"/>
        <v>0.60426379967449895</v>
      </c>
      <c r="K47" s="21">
        <f t="shared" si="2"/>
        <v>1.9461251889257894E-3</v>
      </c>
      <c r="L47" s="21">
        <f t="shared" si="2"/>
        <v>0</v>
      </c>
      <c r="M47" s="21">
        <f t="shared" si="2"/>
        <v>5.7792661925850267E-2</v>
      </c>
      <c r="N47" s="21">
        <f t="shared" si="2"/>
        <v>0</v>
      </c>
      <c r="O47" s="21">
        <f t="shared" si="2"/>
        <v>0.33599741321072502</v>
      </c>
    </row>
    <row r="48" spans="1:15" x14ac:dyDescent="0.2">
      <c r="A48" s="6">
        <v>46</v>
      </c>
      <c r="B48" s="7" t="s">
        <v>62</v>
      </c>
      <c r="C48" s="8">
        <v>0</v>
      </c>
      <c r="D48" s="8">
        <v>9477</v>
      </c>
      <c r="E48" s="8">
        <v>0</v>
      </c>
      <c r="F48" s="8">
        <v>0</v>
      </c>
      <c r="G48" s="8">
        <v>0</v>
      </c>
      <c r="H48" s="8">
        <v>25600</v>
      </c>
      <c r="I48" s="9">
        <f t="shared" si="1"/>
        <v>35077</v>
      </c>
      <c r="J48" s="10">
        <f t="shared" si="2"/>
        <v>0</v>
      </c>
      <c r="K48" s="10">
        <f t="shared" si="2"/>
        <v>0.27017703908544061</v>
      </c>
      <c r="L48" s="10">
        <f t="shared" si="2"/>
        <v>0</v>
      </c>
      <c r="M48" s="10">
        <f t="shared" si="2"/>
        <v>0</v>
      </c>
      <c r="N48" s="10">
        <f t="shared" si="2"/>
        <v>0</v>
      </c>
      <c r="O48" s="10">
        <f t="shared" si="2"/>
        <v>0.72982296091455945</v>
      </c>
    </row>
    <row r="49" spans="1:15" s="16" customFormat="1" x14ac:dyDescent="0.2">
      <c r="A49" s="11">
        <v>47</v>
      </c>
      <c r="B49" s="12" t="s">
        <v>63</v>
      </c>
      <c r="C49" s="13">
        <v>556348</v>
      </c>
      <c r="D49" s="13">
        <v>2560</v>
      </c>
      <c r="E49" s="13">
        <v>0</v>
      </c>
      <c r="F49" s="13">
        <v>16520</v>
      </c>
      <c r="G49" s="13">
        <v>0</v>
      </c>
      <c r="H49" s="13">
        <v>3538436</v>
      </c>
      <c r="I49" s="14">
        <f t="shared" si="1"/>
        <v>4113864</v>
      </c>
      <c r="J49" s="15">
        <f t="shared" si="2"/>
        <v>0.13523733404896224</v>
      </c>
      <c r="K49" s="15">
        <f t="shared" si="2"/>
        <v>6.222860065378924E-4</v>
      </c>
      <c r="L49" s="15">
        <f t="shared" si="2"/>
        <v>0</v>
      </c>
      <c r="M49" s="15">
        <f t="shared" si="2"/>
        <v>4.0156893859398368E-3</v>
      </c>
      <c r="N49" s="15">
        <f t="shared" si="2"/>
        <v>0</v>
      </c>
      <c r="O49" s="15">
        <f t="shared" si="2"/>
        <v>0.86012469055856</v>
      </c>
    </row>
    <row r="50" spans="1:15" s="16" customFormat="1" x14ac:dyDescent="0.2">
      <c r="A50" s="11">
        <v>48</v>
      </c>
      <c r="B50" s="12" t="s">
        <v>64</v>
      </c>
      <c r="C50" s="13">
        <v>32785</v>
      </c>
      <c r="D50" s="13">
        <v>0</v>
      </c>
      <c r="E50" s="13">
        <v>105701</v>
      </c>
      <c r="F50" s="13">
        <v>33684</v>
      </c>
      <c r="G50" s="13">
        <v>0</v>
      </c>
      <c r="H50" s="13">
        <v>0</v>
      </c>
      <c r="I50" s="14">
        <f t="shared" si="1"/>
        <v>172170</v>
      </c>
      <c r="J50" s="15">
        <f t="shared" si="2"/>
        <v>0.1904222570714991</v>
      </c>
      <c r="K50" s="15">
        <f t="shared" si="2"/>
        <v>0</v>
      </c>
      <c r="L50" s="15">
        <f t="shared" si="2"/>
        <v>0.61393390253818902</v>
      </c>
      <c r="M50" s="15">
        <f t="shared" si="2"/>
        <v>0.19564384039031191</v>
      </c>
      <c r="N50" s="15">
        <f t="shared" si="2"/>
        <v>0</v>
      </c>
      <c r="O50" s="15">
        <f t="shared" si="2"/>
        <v>0</v>
      </c>
    </row>
    <row r="51" spans="1:15" s="16" customFormat="1" x14ac:dyDescent="0.2">
      <c r="A51" s="11">
        <v>49</v>
      </c>
      <c r="B51" s="12" t="s">
        <v>65</v>
      </c>
      <c r="C51" s="13">
        <v>987076</v>
      </c>
      <c r="D51" s="13">
        <v>16800</v>
      </c>
      <c r="E51" s="13">
        <v>82968</v>
      </c>
      <c r="F51" s="13">
        <v>367946</v>
      </c>
      <c r="G51" s="13">
        <v>0</v>
      </c>
      <c r="H51" s="13">
        <v>0</v>
      </c>
      <c r="I51" s="14">
        <f t="shared" si="1"/>
        <v>1454790</v>
      </c>
      <c r="J51" s="15">
        <f t="shared" si="2"/>
        <v>0.67850067707366701</v>
      </c>
      <c r="K51" s="15">
        <f t="shared" si="2"/>
        <v>1.1548058482667602E-2</v>
      </c>
      <c r="L51" s="15">
        <f t="shared" si="2"/>
        <v>5.7030911677974139E-2</v>
      </c>
      <c r="M51" s="15">
        <f t="shared" si="2"/>
        <v>0.25292035276569125</v>
      </c>
      <c r="N51" s="15">
        <f t="shared" si="2"/>
        <v>0</v>
      </c>
      <c r="O51" s="15">
        <f t="shared" si="2"/>
        <v>0</v>
      </c>
    </row>
    <row r="52" spans="1:15" x14ac:dyDescent="0.2">
      <c r="A52" s="17">
        <v>50</v>
      </c>
      <c r="B52" s="18" t="s">
        <v>66</v>
      </c>
      <c r="C52" s="19">
        <v>23571</v>
      </c>
      <c r="D52" s="19">
        <v>0</v>
      </c>
      <c r="E52" s="19">
        <v>0</v>
      </c>
      <c r="F52" s="19">
        <v>0</v>
      </c>
      <c r="G52" s="19">
        <v>0</v>
      </c>
      <c r="H52" s="19">
        <v>1240760</v>
      </c>
      <c r="I52" s="20">
        <f t="shared" si="1"/>
        <v>1264331</v>
      </c>
      <c r="J52" s="21">
        <f t="shared" si="2"/>
        <v>1.8643061033859012E-2</v>
      </c>
      <c r="K52" s="21">
        <f t="shared" si="2"/>
        <v>0</v>
      </c>
      <c r="L52" s="21">
        <f t="shared" si="2"/>
        <v>0</v>
      </c>
      <c r="M52" s="21">
        <f t="shared" si="2"/>
        <v>0</v>
      </c>
      <c r="N52" s="21">
        <f t="shared" si="2"/>
        <v>0</v>
      </c>
      <c r="O52" s="21">
        <f t="shared" si="2"/>
        <v>0.98135693896614096</v>
      </c>
    </row>
    <row r="53" spans="1:15" x14ac:dyDescent="0.2">
      <c r="A53" s="6">
        <v>51</v>
      </c>
      <c r="B53" s="7" t="s">
        <v>67</v>
      </c>
      <c r="C53" s="8">
        <v>192534</v>
      </c>
      <c r="D53" s="8">
        <v>3477</v>
      </c>
      <c r="E53" s="8">
        <v>8331</v>
      </c>
      <c r="F53" s="8">
        <v>36612</v>
      </c>
      <c r="G53" s="8">
        <v>0</v>
      </c>
      <c r="H53" s="8">
        <v>235869</v>
      </c>
      <c r="I53" s="9">
        <f t="shared" si="1"/>
        <v>476823</v>
      </c>
      <c r="J53" s="10">
        <f t="shared" si="2"/>
        <v>0.40378505231501</v>
      </c>
      <c r="K53" s="10">
        <f t="shared" si="2"/>
        <v>7.292014017780183E-3</v>
      </c>
      <c r="L53" s="10">
        <f t="shared" si="2"/>
        <v>1.747189208574251E-2</v>
      </c>
      <c r="M53" s="10">
        <f t="shared" si="2"/>
        <v>7.6783208863666394E-2</v>
      </c>
      <c r="N53" s="10">
        <f t="shared" si="2"/>
        <v>0</v>
      </c>
      <c r="O53" s="10">
        <f t="shared" si="2"/>
        <v>0.49466783271780096</v>
      </c>
    </row>
    <row r="54" spans="1:15" s="16" customFormat="1" x14ac:dyDescent="0.2">
      <c r="A54" s="11">
        <v>52</v>
      </c>
      <c r="B54" s="12" t="s">
        <v>68</v>
      </c>
      <c r="C54" s="13">
        <v>1299634</v>
      </c>
      <c r="D54" s="13">
        <f>411816-'[1]Hurricane Data'!G9</f>
        <v>94034</v>
      </c>
      <c r="E54" s="13">
        <v>5797</v>
      </c>
      <c r="F54" s="13">
        <v>193991</v>
      </c>
      <c r="G54" s="13">
        <v>17863</v>
      </c>
      <c r="H54" s="13">
        <v>3742246</v>
      </c>
      <c r="I54" s="14">
        <f t="shared" si="1"/>
        <v>5353565</v>
      </c>
      <c r="J54" s="15">
        <f t="shared" si="2"/>
        <v>0.24276047829810604</v>
      </c>
      <c r="K54" s="15">
        <f t="shared" si="2"/>
        <v>1.7564744240520101E-2</v>
      </c>
      <c r="L54" s="15">
        <f t="shared" si="2"/>
        <v>1.0828298526309105E-3</v>
      </c>
      <c r="M54" s="15">
        <f t="shared" si="2"/>
        <v>3.6235854052393122E-2</v>
      </c>
      <c r="N54" s="15">
        <f t="shared" si="2"/>
        <v>3.3366551073910561E-3</v>
      </c>
      <c r="O54" s="15">
        <f t="shared" si="2"/>
        <v>0.69901943844895875</v>
      </c>
    </row>
    <row r="55" spans="1:15" s="16" customFormat="1" x14ac:dyDescent="0.2">
      <c r="A55" s="11">
        <v>53</v>
      </c>
      <c r="B55" s="12" t="s">
        <v>69</v>
      </c>
      <c r="C55" s="13">
        <v>467346</v>
      </c>
      <c r="D55" s="13">
        <v>144981</v>
      </c>
      <c r="E55" s="13">
        <v>8776</v>
      </c>
      <c r="F55" s="13">
        <v>144901</v>
      </c>
      <c r="G55" s="13">
        <v>0</v>
      </c>
      <c r="H55" s="13">
        <v>919959</v>
      </c>
      <c r="I55" s="14">
        <f t="shared" si="1"/>
        <v>1685963</v>
      </c>
      <c r="J55" s="15">
        <f t="shared" si="2"/>
        <v>0.27719825405421117</v>
      </c>
      <c r="K55" s="15">
        <f t="shared" si="2"/>
        <v>8.5992990356253365E-2</v>
      </c>
      <c r="L55" s="15">
        <f t="shared" si="2"/>
        <v>5.205333687631342E-3</v>
      </c>
      <c r="M55" s="15">
        <f t="shared" si="2"/>
        <v>8.5945539730112708E-2</v>
      </c>
      <c r="N55" s="15">
        <f t="shared" si="2"/>
        <v>0</v>
      </c>
      <c r="O55" s="15">
        <f t="shared" si="2"/>
        <v>0.54565788217179145</v>
      </c>
    </row>
    <row r="56" spans="1:15" s="16" customFormat="1" x14ac:dyDescent="0.2">
      <c r="A56" s="11">
        <v>54</v>
      </c>
      <c r="B56" s="12" t="s">
        <v>70</v>
      </c>
      <c r="C56" s="13">
        <v>5115</v>
      </c>
      <c r="D56" s="13">
        <v>0</v>
      </c>
      <c r="E56" s="13">
        <v>0</v>
      </c>
      <c r="F56" s="13">
        <v>28617</v>
      </c>
      <c r="G56" s="13">
        <v>0</v>
      </c>
      <c r="H56" s="13">
        <v>7271</v>
      </c>
      <c r="I56" s="14">
        <f t="shared" si="1"/>
        <v>41003</v>
      </c>
      <c r="J56" s="15">
        <f t="shared" si="2"/>
        <v>0.12474696973392191</v>
      </c>
      <c r="K56" s="15">
        <f t="shared" si="2"/>
        <v>0</v>
      </c>
      <c r="L56" s="15">
        <f t="shared" si="2"/>
        <v>0</v>
      </c>
      <c r="M56" s="15">
        <f t="shared" si="2"/>
        <v>0.69792454210667509</v>
      </c>
      <c r="N56" s="15">
        <f t="shared" si="2"/>
        <v>0</v>
      </c>
      <c r="O56" s="15">
        <f t="shared" si="2"/>
        <v>0.17732848815940297</v>
      </c>
    </row>
    <row r="57" spans="1:15" x14ac:dyDescent="0.2">
      <c r="A57" s="17">
        <v>55</v>
      </c>
      <c r="B57" s="18" t="s">
        <v>71</v>
      </c>
      <c r="C57" s="19">
        <v>214069</v>
      </c>
      <c r="D57" s="19">
        <v>21028</v>
      </c>
      <c r="E57" s="19">
        <v>0</v>
      </c>
      <c r="F57" s="19">
        <v>30915</v>
      </c>
      <c r="G57" s="19">
        <v>0</v>
      </c>
      <c r="H57" s="19">
        <v>1125167</v>
      </c>
      <c r="I57" s="20">
        <f t="shared" si="1"/>
        <v>1391179</v>
      </c>
      <c r="J57" s="21">
        <f t="shared" si="2"/>
        <v>0.15387595701200205</v>
      </c>
      <c r="K57" s="21">
        <f t="shared" si="2"/>
        <v>1.5115236788364402E-2</v>
      </c>
      <c r="L57" s="21">
        <f t="shared" si="2"/>
        <v>0</v>
      </c>
      <c r="M57" s="21">
        <f t="shared" si="2"/>
        <v>2.2222158327576826E-2</v>
      </c>
      <c r="N57" s="21">
        <f t="shared" si="2"/>
        <v>0</v>
      </c>
      <c r="O57" s="21">
        <f t="shared" si="2"/>
        <v>0.80878664787205667</v>
      </c>
    </row>
    <row r="58" spans="1:15" x14ac:dyDescent="0.2">
      <c r="A58" s="6">
        <v>56</v>
      </c>
      <c r="B58" s="7" t="s">
        <v>72</v>
      </c>
      <c r="C58" s="8">
        <v>62955</v>
      </c>
      <c r="D58" s="8">
        <v>13534</v>
      </c>
      <c r="E58" s="8">
        <v>0</v>
      </c>
      <c r="F58" s="8">
        <v>254587</v>
      </c>
      <c r="G58" s="8">
        <v>0</v>
      </c>
      <c r="H58" s="8">
        <v>0</v>
      </c>
      <c r="I58" s="9">
        <f t="shared" si="1"/>
        <v>331076</v>
      </c>
      <c r="J58" s="10">
        <f t="shared" si="2"/>
        <v>0.19015271418042987</v>
      </c>
      <c r="K58" s="10">
        <f t="shared" si="2"/>
        <v>4.0878831446556081E-2</v>
      </c>
      <c r="L58" s="10">
        <f t="shared" si="2"/>
        <v>0</v>
      </c>
      <c r="M58" s="10">
        <f t="shared" si="2"/>
        <v>0.76896845437301409</v>
      </c>
      <c r="N58" s="10">
        <f t="shared" si="2"/>
        <v>0</v>
      </c>
      <c r="O58" s="10">
        <f t="shared" si="2"/>
        <v>0</v>
      </c>
    </row>
    <row r="59" spans="1:15" s="16" customFormat="1" x14ac:dyDescent="0.2">
      <c r="A59" s="11">
        <v>57</v>
      </c>
      <c r="B59" s="12" t="s">
        <v>73</v>
      </c>
      <c r="C59" s="13">
        <v>52739</v>
      </c>
      <c r="D59" s="13">
        <v>7955</v>
      </c>
      <c r="E59" s="13">
        <v>0</v>
      </c>
      <c r="F59" s="13">
        <v>598618</v>
      </c>
      <c r="G59" s="13">
        <v>0</v>
      </c>
      <c r="H59" s="13">
        <v>0</v>
      </c>
      <c r="I59" s="14">
        <f t="shared" si="1"/>
        <v>659312</v>
      </c>
      <c r="J59" s="15">
        <f t="shared" si="2"/>
        <v>7.9990960273739892E-2</v>
      </c>
      <c r="K59" s="15">
        <f t="shared" si="2"/>
        <v>1.2065607785085058E-2</v>
      </c>
      <c r="L59" s="15">
        <f t="shared" si="2"/>
        <v>0</v>
      </c>
      <c r="M59" s="15">
        <f t="shared" si="2"/>
        <v>0.90794343194117499</v>
      </c>
      <c r="N59" s="15">
        <f t="shared" si="2"/>
        <v>0</v>
      </c>
      <c r="O59" s="15">
        <f t="shared" si="2"/>
        <v>0</v>
      </c>
    </row>
    <row r="60" spans="1:15" s="16" customFormat="1" x14ac:dyDescent="0.2">
      <c r="A60" s="11">
        <v>58</v>
      </c>
      <c r="B60" s="12" t="s">
        <v>74</v>
      </c>
      <c r="C60" s="13">
        <v>59404</v>
      </c>
      <c r="D60" s="13">
        <v>26522</v>
      </c>
      <c r="E60" s="13">
        <v>26675</v>
      </c>
      <c r="F60" s="13">
        <v>229521</v>
      </c>
      <c r="G60" s="13">
        <v>0</v>
      </c>
      <c r="H60" s="13">
        <v>6056</v>
      </c>
      <c r="I60" s="14">
        <f t="shared" si="1"/>
        <v>348178</v>
      </c>
      <c r="J60" s="15">
        <f t="shared" si="2"/>
        <v>0.170613881405488</v>
      </c>
      <c r="K60" s="15">
        <f t="shared" si="2"/>
        <v>7.6173681277967017E-2</v>
      </c>
      <c r="L60" s="15">
        <f t="shared" si="2"/>
        <v>7.6613111684253457E-2</v>
      </c>
      <c r="M60" s="15">
        <f t="shared" si="2"/>
        <v>0.65920592340699302</v>
      </c>
      <c r="N60" s="15">
        <f t="shared" si="2"/>
        <v>0</v>
      </c>
      <c r="O60" s="15">
        <f t="shared" si="2"/>
        <v>1.7393402225298553E-2</v>
      </c>
    </row>
    <row r="61" spans="1:15" s="16" customFormat="1" x14ac:dyDescent="0.2">
      <c r="A61" s="11">
        <v>59</v>
      </c>
      <c r="B61" s="12" t="s">
        <v>75</v>
      </c>
      <c r="C61" s="13">
        <v>163931</v>
      </c>
      <c r="D61" s="13">
        <v>0</v>
      </c>
      <c r="E61" s="13">
        <v>85142</v>
      </c>
      <c r="F61" s="13">
        <v>76219</v>
      </c>
      <c r="G61" s="13">
        <v>0</v>
      </c>
      <c r="H61" s="13">
        <v>0</v>
      </c>
      <c r="I61" s="14">
        <f t="shared" si="1"/>
        <v>325292</v>
      </c>
      <c r="J61" s="15">
        <f t="shared" si="2"/>
        <v>0.50395029696395854</v>
      </c>
      <c r="K61" s="15">
        <f t="shared" si="2"/>
        <v>0</v>
      </c>
      <c r="L61" s="15">
        <f t="shared" si="2"/>
        <v>0.26174022109366352</v>
      </c>
      <c r="M61" s="15">
        <f t="shared" ref="M61:O67" si="3">F61/$I61</f>
        <v>0.23430948194237791</v>
      </c>
      <c r="N61" s="15">
        <f t="shared" si="3"/>
        <v>0</v>
      </c>
      <c r="O61" s="15">
        <f t="shared" si="3"/>
        <v>0</v>
      </c>
    </row>
    <row r="62" spans="1:15" x14ac:dyDescent="0.2">
      <c r="A62" s="17">
        <v>60</v>
      </c>
      <c r="B62" s="18" t="s">
        <v>76</v>
      </c>
      <c r="C62" s="19">
        <v>15502</v>
      </c>
      <c r="D62" s="19">
        <v>0</v>
      </c>
      <c r="E62" s="19">
        <v>0</v>
      </c>
      <c r="F62" s="19">
        <v>647019</v>
      </c>
      <c r="G62" s="19">
        <v>0</v>
      </c>
      <c r="H62" s="19">
        <v>137976</v>
      </c>
      <c r="I62" s="20">
        <f t="shared" si="1"/>
        <v>800497</v>
      </c>
      <c r="J62" s="21">
        <f t="shared" ref="J62:O73" si="4">C62/$I62</f>
        <v>1.9365469202258095E-2</v>
      </c>
      <c r="K62" s="21">
        <f t="shared" si="4"/>
        <v>0</v>
      </c>
      <c r="L62" s="21">
        <f t="shared" si="4"/>
        <v>0</v>
      </c>
      <c r="M62" s="21">
        <f t="shared" si="3"/>
        <v>0.80827161126150382</v>
      </c>
      <c r="N62" s="21">
        <f t="shared" si="3"/>
        <v>0</v>
      </c>
      <c r="O62" s="21">
        <f t="shared" si="3"/>
        <v>0.17236291953623811</v>
      </c>
    </row>
    <row r="63" spans="1:15" x14ac:dyDescent="0.2">
      <c r="A63" s="6">
        <v>61</v>
      </c>
      <c r="B63" s="7" t="s">
        <v>77</v>
      </c>
      <c r="C63" s="8">
        <v>44752</v>
      </c>
      <c r="D63" s="8">
        <v>0</v>
      </c>
      <c r="E63" s="8">
        <v>0</v>
      </c>
      <c r="F63" s="8">
        <v>10379</v>
      </c>
      <c r="G63" s="8">
        <v>0</v>
      </c>
      <c r="H63" s="8">
        <v>0</v>
      </c>
      <c r="I63" s="9">
        <f t="shared" si="1"/>
        <v>55131</v>
      </c>
      <c r="J63" s="10">
        <f t="shared" si="4"/>
        <v>0.81173931182093562</v>
      </c>
      <c r="K63" s="10">
        <f t="shared" si="4"/>
        <v>0</v>
      </c>
      <c r="L63" s="10">
        <f t="shared" si="4"/>
        <v>0</v>
      </c>
      <c r="M63" s="10">
        <f t="shared" si="3"/>
        <v>0.18826068817906441</v>
      </c>
      <c r="N63" s="10">
        <f t="shared" si="3"/>
        <v>0</v>
      </c>
      <c r="O63" s="10">
        <f t="shared" si="3"/>
        <v>0</v>
      </c>
    </row>
    <row r="64" spans="1:15" s="16" customFormat="1" x14ac:dyDescent="0.2">
      <c r="A64" s="11">
        <v>62</v>
      </c>
      <c r="B64" s="12" t="s">
        <v>78</v>
      </c>
      <c r="C64" s="13">
        <v>11350</v>
      </c>
      <c r="D64" s="13">
        <v>0</v>
      </c>
      <c r="E64" s="13">
        <v>0</v>
      </c>
      <c r="F64" s="13">
        <v>16499</v>
      </c>
      <c r="G64" s="13">
        <v>0</v>
      </c>
      <c r="H64" s="13">
        <v>0</v>
      </c>
      <c r="I64" s="14">
        <f t="shared" si="1"/>
        <v>27849</v>
      </c>
      <c r="J64" s="15">
        <f t="shared" si="4"/>
        <v>0.4075550289058853</v>
      </c>
      <c r="K64" s="15">
        <f t="shared" si="4"/>
        <v>0</v>
      </c>
      <c r="L64" s="15">
        <f t="shared" si="4"/>
        <v>0</v>
      </c>
      <c r="M64" s="15">
        <f t="shared" si="3"/>
        <v>0.59244497109411465</v>
      </c>
      <c r="N64" s="15">
        <f t="shared" si="3"/>
        <v>0</v>
      </c>
      <c r="O64" s="15">
        <f t="shared" si="3"/>
        <v>0</v>
      </c>
    </row>
    <row r="65" spans="1:15" s="16" customFormat="1" x14ac:dyDescent="0.2">
      <c r="A65" s="11">
        <v>63</v>
      </c>
      <c r="B65" s="12" t="s">
        <v>79</v>
      </c>
      <c r="C65" s="13">
        <v>20687</v>
      </c>
      <c r="D65" s="13">
        <v>0</v>
      </c>
      <c r="E65" s="13">
        <v>0</v>
      </c>
      <c r="F65" s="13">
        <v>5806</v>
      </c>
      <c r="G65" s="13">
        <v>0</v>
      </c>
      <c r="H65" s="13">
        <v>0</v>
      </c>
      <c r="I65" s="14">
        <f t="shared" si="1"/>
        <v>26493</v>
      </c>
      <c r="J65" s="15">
        <f t="shared" si="4"/>
        <v>0.78084777110934966</v>
      </c>
      <c r="K65" s="15">
        <f t="shared" si="4"/>
        <v>0</v>
      </c>
      <c r="L65" s="15">
        <f t="shared" si="4"/>
        <v>0</v>
      </c>
      <c r="M65" s="15">
        <f t="shared" si="3"/>
        <v>0.21915222889065036</v>
      </c>
      <c r="N65" s="15">
        <f t="shared" si="3"/>
        <v>0</v>
      </c>
      <c r="O65" s="15">
        <f t="shared" si="3"/>
        <v>0</v>
      </c>
    </row>
    <row r="66" spans="1:15" s="16" customFormat="1" x14ac:dyDescent="0.2">
      <c r="A66" s="11">
        <v>64</v>
      </c>
      <c r="B66" s="12" t="s">
        <v>80</v>
      </c>
      <c r="C66" s="13">
        <v>148546</v>
      </c>
      <c r="D66" s="13">
        <v>18408</v>
      </c>
      <c r="E66" s="13">
        <v>0</v>
      </c>
      <c r="F66" s="13">
        <v>53457</v>
      </c>
      <c r="G66" s="13">
        <v>0</v>
      </c>
      <c r="H66" s="13">
        <v>52343</v>
      </c>
      <c r="I66" s="14">
        <f t="shared" si="1"/>
        <v>272754</v>
      </c>
      <c r="J66" s="15">
        <f t="shared" si="4"/>
        <v>0.54461529436781864</v>
      </c>
      <c r="K66" s="15">
        <f t="shared" si="4"/>
        <v>6.7489386040168062E-2</v>
      </c>
      <c r="L66" s="15">
        <f t="shared" si="4"/>
        <v>0</v>
      </c>
      <c r="M66" s="15">
        <f t="shared" si="3"/>
        <v>0.19598979300028596</v>
      </c>
      <c r="N66" s="15">
        <f t="shared" si="3"/>
        <v>0</v>
      </c>
      <c r="O66" s="15">
        <f t="shared" si="3"/>
        <v>0.19190552659172735</v>
      </c>
    </row>
    <row r="67" spans="1:15" x14ac:dyDescent="0.2">
      <c r="A67" s="17">
        <v>65</v>
      </c>
      <c r="B67" s="18" t="s">
        <v>81</v>
      </c>
      <c r="C67" s="19">
        <v>261996</v>
      </c>
      <c r="D67" s="19">
        <v>0</v>
      </c>
      <c r="E67" s="19">
        <v>1268</v>
      </c>
      <c r="F67" s="19">
        <v>475816</v>
      </c>
      <c r="G67" s="19">
        <v>0</v>
      </c>
      <c r="H67" s="19">
        <v>412345</v>
      </c>
      <c r="I67" s="20">
        <f t="shared" si="1"/>
        <v>1151425</v>
      </c>
      <c r="J67" s="21">
        <f t="shared" si="4"/>
        <v>0.22754065614347438</v>
      </c>
      <c r="K67" s="21">
        <f t="shared" si="4"/>
        <v>0</v>
      </c>
      <c r="L67" s="21">
        <f t="shared" si="4"/>
        <v>1.1012441105586557E-3</v>
      </c>
      <c r="M67" s="21">
        <f t="shared" si="3"/>
        <v>0.41324098399808934</v>
      </c>
      <c r="N67" s="21">
        <f t="shared" si="3"/>
        <v>0</v>
      </c>
      <c r="O67" s="21">
        <f t="shared" si="3"/>
        <v>0.35811711574787763</v>
      </c>
    </row>
    <row r="68" spans="1:15" x14ac:dyDescent="0.2">
      <c r="A68" s="6">
        <v>66</v>
      </c>
      <c r="B68" s="7" t="s">
        <v>82</v>
      </c>
      <c r="C68" s="8">
        <v>37567</v>
      </c>
      <c r="D68" s="8">
        <v>0</v>
      </c>
      <c r="E68" s="8">
        <v>33280</v>
      </c>
      <c r="F68" s="8">
        <v>5006</v>
      </c>
      <c r="G68" s="8">
        <v>0</v>
      </c>
      <c r="H68" s="8">
        <v>0</v>
      </c>
      <c r="I68" s="9">
        <f>SUM(C68:H68)</f>
        <v>75853</v>
      </c>
      <c r="J68" s="10">
        <f t="shared" si="4"/>
        <v>0.49526056978629718</v>
      </c>
      <c r="K68" s="10">
        <f t="shared" si="4"/>
        <v>0</v>
      </c>
      <c r="L68" s="10">
        <f t="shared" si="4"/>
        <v>0.43874335886517341</v>
      </c>
      <c r="M68" s="10">
        <f t="shared" si="4"/>
        <v>6.5996071348529389E-2</v>
      </c>
      <c r="N68" s="10">
        <f t="shared" si="4"/>
        <v>0</v>
      </c>
      <c r="O68" s="10">
        <f t="shared" si="4"/>
        <v>0</v>
      </c>
    </row>
    <row r="69" spans="1:15" s="16" customFormat="1" x14ac:dyDescent="0.2">
      <c r="A69" s="11">
        <v>67</v>
      </c>
      <c r="B69" s="12" t="s">
        <v>83</v>
      </c>
      <c r="C69" s="13">
        <v>441068</v>
      </c>
      <c r="D69" s="13">
        <v>26423</v>
      </c>
      <c r="E69" s="13">
        <v>8752</v>
      </c>
      <c r="F69" s="13">
        <v>30697</v>
      </c>
      <c r="G69" s="13">
        <v>0</v>
      </c>
      <c r="H69" s="13">
        <v>261473</v>
      </c>
      <c r="I69" s="14">
        <f>SUM(C69:H69)</f>
        <v>768413</v>
      </c>
      <c r="J69" s="15">
        <f t="shared" si="4"/>
        <v>0.57399861793072215</v>
      </c>
      <c r="K69" s="15">
        <f t="shared" si="4"/>
        <v>3.4386456241630475E-2</v>
      </c>
      <c r="L69" s="15">
        <f t="shared" si="4"/>
        <v>1.1389708398998976E-2</v>
      </c>
      <c r="M69" s="15">
        <f t="shared" si="4"/>
        <v>3.9948569324048396E-2</v>
      </c>
      <c r="N69" s="15">
        <f t="shared" si="4"/>
        <v>0</v>
      </c>
      <c r="O69" s="15">
        <f t="shared" si="4"/>
        <v>0.34027664810460001</v>
      </c>
    </row>
    <row r="70" spans="1:15" s="16" customFormat="1" x14ac:dyDescent="0.2">
      <c r="A70" s="11">
        <v>68</v>
      </c>
      <c r="B70" s="12" t="s">
        <v>84</v>
      </c>
      <c r="C70" s="13">
        <v>485009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4">
        <f>SUM(C70:H70)</f>
        <v>485009</v>
      </c>
      <c r="J70" s="15">
        <f t="shared" si="4"/>
        <v>1</v>
      </c>
      <c r="K70" s="15">
        <f t="shared" si="4"/>
        <v>0</v>
      </c>
      <c r="L70" s="15">
        <f t="shared" si="4"/>
        <v>0</v>
      </c>
      <c r="M70" s="15">
        <f t="shared" si="4"/>
        <v>0</v>
      </c>
      <c r="N70" s="15">
        <f t="shared" si="4"/>
        <v>0</v>
      </c>
      <c r="O70" s="15">
        <f t="shared" si="4"/>
        <v>0</v>
      </c>
    </row>
    <row r="71" spans="1:15" s="16" customFormat="1" x14ac:dyDescent="0.2">
      <c r="A71" s="11">
        <v>69</v>
      </c>
      <c r="B71" s="12" t="s">
        <v>85</v>
      </c>
      <c r="C71" s="13">
        <v>116235</v>
      </c>
      <c r="D71" s="13">
        <v>0</v>
      </c>
      <c r="E71" s="13">
        <v>0</v>
      </c>
      <c r="F71" s="13">
        <v>31830</v>
      </c>
      <c r="G71" s="13">
        <v>0</v>
      </c>
      <c r="H71" s="13">
        <v>324768</v>
      </c>
      <c r="I71" s="14">
        <f>SUM(C71:H71)</f>
        <v>472833</v>
      </c>
      <c r="J71" s="15">
        <f t="shared" si="4"/>
        <v>0.24582675067095572</v>
      </c>
      <c r="K71" s="15">
        <f t="shared" si="4"/>
        <v>0</v>
      </c>
      <c r="L71" s="15">
        <f t="shared" si="4"/>
        <v>0</v>
      </c>
      <c r="M71" s="15">
        <f t="shared" si="4"/>
        <v>6.7317636459384184E-2</v>
      </c>
      <c r="N71" s="15">
        <f t="shared" si="4"/>
        <v>0</v>
      </c>
      <c r="O71" s="15">
        <f t="shared" si="4"/>
        <v>0.68685561286966013</v>
      </c>
    </row>
    <row r="72" spans="1:15" x14ac:dyDescent="0.2">
      <c r="A72" s="17">
        <v>396</v>
      </c>
      <c r="B72" s="18" t="s">
        <v>86</v>
      </c>
      <c r="C72" s="13">
        <v>352211</v>
      </c>
      <c r="D72" s="13">
        <v>22205</v>
      </c>
      <c r="E72" s="13">
        <v>10476</v>
      </c>
      <c r="F72" s="13">
        <v>-800</v>
      </c>
      <c r="G72" s="13">
        <v>0</v>
      </c>
      <c r="H72" s="13">
        <v>0</v>
      </c>
      <c r="I72" s="20">
        <f>SUM(C72:H72)</f>
        <v>384092</v>
      </c>
      <c r="J72" s="21">
        <f t="shared" si="4"/>
        <v>0.91699644876748276</v>
      </c>
      <c r="K72" s="21">
        <f t="shared" si="4"/>
        <v>5.7811670120700251E-2</v>
      </c>
      <c r="L72" s="21">
        <f t="shared" si="4"/>
        <v>2.7274715432760901E-2</v>
      </c>
      <c r="M72" s="21">
        <f t="shared" si="4"/>
        <v>-2.0828343209439407E-3</v>
      </c>
      <c r="N72" s="21">
        <f t="shared" si="4"/>
        <v>0</v>
      </c>
      <c r="O72" s="21">
        <f t="shared" si="4"/>
        <v>0</v>
      </c>
    </row>
    <row r="73" spans="1:15" x14ac:dyDescent="0.2">
      <c r="A73" s="22"/>
      <c r="B73" s="23" t="s">
        <v>87</v>
      </c>
      <c r="C73" s="24">
        <f t="shared" ref="C73:I73" si="5">SUM(C3:C72)</f>
        <v>37940291</v>
      </c>
      <c r="D73" s="24">
        <f t="shared" si="5"/>
        <v>6083321</v>
      </c>
      <c r="E73" s="24">
        <f t="shared" si="5"/>
        <v>1169426</v>
      </c>
      <c r="F73" s="24">
        <f t="shared" si="5"/>
        <v>9160953</v>
      </c>
      <c r="G73" s="24">
        <f t="shared" si="5"/>
        <v>18599</v>
      </c>
      <c r="H73" s="24">
        <f t="shared" si="5"/>
        <v>48623409</v>
      </c>
      <c r="I73" s="25">
        <f t="shared" si="5"/>
        <v>102995999</v>
      </c>
      <c r="J73" s="26">
        <f t="shared" si="4"/>
        <v>0.36836664888312798</v>
      </c>
      <c r="K73" s="26">
        <f t="shared" si="4"/>
        <v>5.9063663239967215E-2</v>
      </c>
      <c r="L73" s="26">
        <f t="shared" si="4"/>
        <v>1.1354091531264239E-2</v>
      </c>
      <c r="M73" s="26">
        <f t="shared" si="4"/>
        <v>8.8944746290581633E-2</v>
      </c>
      <c r="N73" s="26">
        <f t="shared" si="4"/>
        <v>1.805798300961186E-4</v>
      </c>
      <c r="O73" s="26">
        <f t="shared" si="4"/>
        <v>0.4720902702249628</v>
      </c>
    </row>
    <row r="74" spans="1:15" x14ac:dyDescent="0.2">
      <c r="A74" s="27"/>
      <c r="B74" s="28"/>
      <c r="C74" s="29"/>
      <c r="D74" s="29"/>
      <c r="E74" s="29"/>
      <c r="F74" s="29"/>
      <c r="G74" s="29"/>
      <c r="H74" s="29"/>
      <c r="I74" s="30"/>
      <c r="J74" s="31"/>
      <c r="K74" s="31"/>
      <c r="L74" s="31"/>
      <c r="M74" s="31"/>
      <c r="N74" s="31"/>
      <c r="O74" s="32"/>
    </row>
    <row r="75" spans="1:15" s="16" customFormat="1" x14ac:dyDescent="0.2">
      <c r="A75" s="11">
        <v>318</v>
      </c>
      <c r="B75" s="33" t="s">
        <v>88</v>
      </c>
      <c r="C75" s="13">
        <v>86529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4">
        <f>SUM(C75:H75)</f>
        <v>86529</v>
      </c>
      <c r="J75" s="15">
        <f t="shared" ref="J75:O77" si="6">C75/$I75</f>
        <v>1</v>
      </c>
      <c r="K75" s="15">
        <f t="shared" si="6"/>
        <v>0</v>
      </c>
      <c r="L75" s="15">
        <f t="shared" si="6"/>
        <v>0</v>
      </c>
      <c r="M75" s="15">
        <f t="shared" si="6"/>
        <v>0</v>
      </c>
      <c r="N75" s="15">
        <f t="shared" si="6"/>
        <v>0</v>
      </c>
      <c r="O75" s="15">
        <f t="shared" si="6"/>
        <v>0</v>
      </c>
    </row>
    <row r="76" spans="1:15" x14ac:dyDescent="0.2">
      <c r="A76" s="34">
        <v>319</v>
      </c>
      <c r="B76" s="35" t="s">
        <v>89</v>
      </c>
      <c r="C76" s="36">
        <v>19268</v>
      </c>
      <c r="D76" s="36">
        <v>0</v>
      </c>
      <c r="E76" s="36">
        <v>0</v>
      </c>
      <c r="F76" s="36">
        <v>31089</v>
      </c>
      <c r="G76" s="36">
        <v>0</v>
      </c>
      <c r="H76" s="36">
        <v>0</v>
      </c>
      <c r="I76" s="37">
        <f>SUM(C76:H76)</f>
        <v>50357</v>
      </c>
      <c r="J76" s="38">
        <f t="shared" si="6"/>
        <v>0.38262803582421512</v>
      </c>
      <c r="K76" s="38">
        <f t="shared" si="6"/>
        <v>0</v>
      </c>
      <c r="L76" s="38">
        <f t="shared" si="6"/>
        <v>0</v>
      </c>
      <c r="M76" s="38">
        <f t="shared" si="6"/>
        <v>0.61737196417578488</v>
      </c>
      <c r="N76" s="38">
        <f t="shared" si="6"/>
        <v>0</v>
      </c>
      <c r="O76" s="38">
        <f t="shared" si="6"/>
        <v>0</v>
      </c>
    </row>
    <row r="77" spans="1:15" x14ac:dyDescent="0.2">
      <c r="A77" s="39"/>
      <c r="B77" s="40" t="s">
        <v>90</v>
      </c>
      <c r="C77" s="41">
        <f t="shared" ref="C77:I77" si="7">SUM(C75:C76)</f>
        <v>105797</v>
      </c>
      <c r="D77" s="41">
        <f t="shared" si="7"/>
        <v>0</v>
      </c>
      <c r="E77" s="41">
        <f t="shared" si="7"/>
        <v>0</v>
      </c>
      <c r="F77" s="41">
        <f t="shared" si="7"/>
        <v>31089</v>
      </c>
      <c r="G77" s="41">
        <f t="shared" si="7"/>
        <v>0</v>
      </c>
      <c r="H77" s="41">
        <f t="shared" si="7"/>
        <v>0</v>
      </c>
      <c r="I77" s="42">
        <f t="shared" si="7"/>
        <v>136886</v>
      </c>
      <c r="J77" s="43">
        <f t="shared" si="6"/>
        <v>0.77288400566895077</v>
      </c>
      <c r="K77" s="43">
        <f t="shared" si="6"/>
        <v>0</v>
      </c>
      <c r="L77" s="43">
        <f t="shared" si="6"/>
        <v>0</v>
      </c>
      <c r="M77" s="43">
        <f t="shared" si="6"/>
        <v>0.2271159943310492</v>
      </c>
      <c r="N77" s="43">
        <f t="shared" si="6"/>
        <v>0</v>
      </c>
      <c r="O77" s="43">
        <f t="shared" si="6"/>
        <v>0</v>
      </c>
    </row>
    <row r="78" spans="1:15" x14ac:dyDescent="0.2">
      <c r="A78" s="44"/>
      <c r="B78" s="45"/>
      <c r="C78" s="29"/>
      <c r="D78" s="29"/>
      <c r="E78" s="29"/>
      <c r="F78" s="29"/>
      <c r="G78" s="29"/>
      <c r="H78" s="29"/>
      <c r="I78" s="30"/>
      <c r="J78" s="31"/>
      <c r="K78" s="31"/>
      <c r="L78" s="31"/>
      <c r="M78" s="31"/>
      <c r="N78" s="31"/>
      <c r="O78" s="32"/>
    </row>
    <row r="79" spans="1:15" x14ac:dyDescent="0.2">
      <c r="A79" s="6">
        <v>321001</v>
      </c>
      <c r="B79" s="6" t="s">
        <v>91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9">
        <f t="shared" ref="I79:I86" si="8">SUM(C79:H79)</f>
        <v>0</v>
      </c>
      <c r="J79" s="10" t="e">
        <f t="shared" ref="J79:O91" si="9">C79/$I79</f>
        <v>#DIV/0!</v>
      </c>
      <c r="K79" s="10" t="e">
        <f t="shared" si="9"/>
        <v>#DIV/0!</v>
      </c>
      <c r="L79" s="10" t="e">
        <f t="shared" si="9"/>
        <v>#DIV/0!</v>
      </c>
      <c r="M79" s="10" t="e">
        <f t="shared" si="9"/>
        <v>#DIV/0!</v>
      </c>
      <c r="N79" s="10" t="e">
        <f t="shared" si="9"/>
        <v>#DIV/0!</v>
      </c>
      <c r="O79" s="10" t="e">
        <f t="shared" si="9"/>
        <v>#DIV/0!</v>
      </c>
    </row>
    <row r="80" spans="1:15" s="16" customFormat="1" x14ac:dyDescent="0.2">
      <c r="A80" s="11">
        <v>329001</v>
      </c>
      <c r="B80" s="33" t="s">
        <v>92</v>
      </c>
      <c r="C80" s="13">
        <v>120310</v>
      </c>
      <c r="D80" s="13">
        <v>0</v>
      </c>
      <c r="E80" s="13">
        <v>0</v>
      </c>
      <c r="F80" s="13">
        <v>14155</v>
      </c>
      <c r="G80" s="13">
        <v>0</v>
      </c>
      <c r="H80" s="13">
        <v>0</v>
      </c>
      <c r="I80" s="14">
        <f t="shared" si="8"/>
        <v>134465</v>
      </c>
      <c r="J80" s="15">
        <f t="shared" si="9"/>
        <v>0.89473097088461684</v>
      </c>
      <c r="K80" s="15">
        <f t="shared" si="9"/>
        <v>0</v>
      </c>
      <c r="L80" s="15">
        <f t="shared" si="9"/>
        <v>0</v>
      </c>
      <c r="M80" s="15">
        <f t="shared" si="9"/>
        <v>0.10526902911538319</v>
      </c>
      <c r="N80" s="15">
        <f t="shared" si="9"/>
        <v>0</v>
      </c>
      <c r="O80" s="15">
        <f t="shared" si="9"/>
        <v>0</v>
      </c>
    </row>
    <row r="81" spans="1:15" s="16" customFormat="1" x14ac:dyDescent="0.2">
      <c r="A81" s="11">
        <v>331001</v>
      </c>
      <c r="B81" s="33" t="s">
        <v>93</v>
      </c>
      <c r="C81" s="13">
        <v>44000</v>
      </c>
      <c r="D81" s="13">
        <v>0</v>
      </c>
      <c r="E81" s="13">
        <v>0</v>
      </c>
      <c r="F81" s="13">
        <v>5275</v>
      </c>
      <c r="G81" s="13">
        <v>0</v>
      </c>
      <c r="H81" s="13">
        <v>0</v>
      </c>
      <c r="I81" s="14">
        <f t="shared" si="8"/>
        <v>49275</v>
      </c>
      <c r="J81" s="15">
        <f t="shared" si="9"/>
        <v>0.89294774226281071</v>
      </c>
      <c r="K81" s="15">
        <f t="shared" si="9"/>
        <v>0</v>
      </c>
      <c r="L81" s="15">
        <f t="shared" si="9"/>
        <v>0</v>
      </c>
      <c r="M81" s="15">
        <f t="shared" si="9"/>
        <v>0.10705225773718924</v>
      </c>
      <c r="N81" s="15">
        <f t="shared" si="9"/>
        <v>0</v>
      </c>
      <c r="O81" s="15">
        <f t="shared" si="9"/>
        <v>0</v>
      </c>
    </row>
    <row r="82" spans="1:15" s="16" customFormat="1" x14ac:dyDescent="0.2">
      <c r="A82" s="11">
        <v>333001</v>
      </c>
      <c r="B82" s="33" t="s">
        <v>94</v>
      </c>
      <c r="C82" s="13">
        <v>30392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4">
        <f t="shared" si="8"/>
        <v>30392</v>
      </c>
      <c r="J82" s="15">
        <f t="shared" si="9"/>
        <v>1</v>
      </c>
      <c r="K82" s="15">
        <f t="shared" si="9"/>
        <v>0</v>
      </c>
      <c r="L82" s="15">
        <f t="shared" si="9"/>
        <v>0</v>
      </c>
      <c r="M82" s="15">
        <f t="shared" si="9"/>
        <v>0</v>
      </c>
      <c r="N82" s="15">
        <f t="shared" si="9"/>
        <v>0</v>
      </c>
      <c r="O82" s="15">
        <f t="shared" si="9"/>
        <v>0</v>
      </c>
    </row>
    <row r="83" spans="1:15" x14ac:dyDescent="0.2">
      <c r="A83" s="17">
        <v>336001</v>
      </c>
      <c r="B83" s="46" t="s">
        <v>95</v>
      </c>
      <c r="C83" s="19">
        <v>28941</v>
      </c>
      <c r="D83" s="19">
        <v>0</v>
      </c>
      <c r="E83" s="19">
        <v>0</v>
      </c>
      <c r="F83" s="19">
        <v>9771</v>
      </c>
      <c r="G83" s="19">
        <v>0</v>
      </c>
      <c r="H83" s="19">
        <v>0</v>
      </c>
      <c r="I83" s="20">
        <f t="shared" si="8"/>
        <v>38712</v>
      </c>
      <c r="J83" s="21">
        <f t="shared" si="9"/>
        <v>0.74759764414135155</v>
      </c>
      <c r="K83" s="21">
        <f t="shared" si="9"/>
        <v>0</v>
      </c>
      <c r="L83" s="21">
        <f t="shared" si="9"/>
        <v>0</v>
      </c>
      <c r="M83" s="21">
        <f t="shared" si="9"/>
        <v>0.25240235585864851</v>
      </c>
      <c r="N83" s="21">
        <f t="shared" si="9"/>
        <v>0</v>
      </c>
      <c r="O83" s="21">
        <f t="shared" si="9"/>
        <v>0</v>
      </c>
    </row>
    <row r="84" spans="1:15" x14ac:dyDescent="0.2">
      <c r="A84" s="6">
        <v>337001</v>
      </c>
      <c r="B84" s="6" t="s">
        <v>96</v>
      </c>
      <c r="C84" s="8">
        <v>147325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9">
        <f t="shared" si="8"/>
        <v>147325</v>
      </c>
      <c r="J84" s="10">
        <f t="shared" si="9"/>
        <v>1</v>
      </c>
      <c r="K84" s="10">
        <f t="shared" si="9"/>
        <v>0</v>
      </c>
      <c r="L84" s="10">
        <f t="shared" si="9"/>
        <v>0</v>
      </c>
      <c r="M84" s="10">
        <f t="shared" si="9"/>
        <v>0</v>
      </c>
      <c r="N84" s="10">
        <f t="shared" si="9"/>
        <v>0</v>
      </c>
      <c r="O84" s="10">
        <f t="shared" si="9"/>
        <v>0</v>
      </c>
    </row>
    <row r="85" spans="1:15" s="16" customFormat="1" x14ac:dyDescent="0.2">
      <c r="A85" s="11">
        <v>339001</v>
      </c>
      <c r="B85" s="33" t="s">
        <v>97</v>
      </c>
      <c r="C85" s="13">
        <v>9052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4">
        <f>SUM(C85:H85)</f>
        <v>9052</v>
      </c>
      <c r="J85" s="15">
        <f t="shared" si="9"/>
        <v>1</v>
      </c>
      <c r="K85" s="15">
        <f t="shared" si="9"/>
        <v>0</v>
      </c>
      <c r="L85" s="15">
        <f t="shared" si="9"/>
        <v>0</v>
      </c>
      <c r="M85" s="15">
        <f t="shared" si="9"/>
        <v>0</v>
      </c>
      <c r="N85" s="15">
        <f t="shared" si="9"/>
        <v>0</v>
      </c>
      <c r="O85" s="15">
        <f t="shared" si="9"/>
        <v>0</v>
      </c>
    </row>
    <row r="86" spans="1:15" x14ac:dyDescent="0.2">
      <c r="A86" s="11">
        <v>340001</v>
      </c>
      <c r="B86" s="33" t="s">
        <v>98</v>
      </c>
      <c r="C86" s="13">
        <v>11505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4">
        <f t="shared" si="8"/>
        <v>11505</v>
      </c>
      <c r="J86" s="15">
        <f t="shared" si="9"/>
        <v>1</v>
      </c>
      <c r="K86" s="15">
        <f t="shared" si="9"/>
        <v>0</v>
      </c>
      <c r="L86" s="15">
        <f t="shared" si="9"/>
        <v>0</v>
      </c>
      <c r="M86" s="15">
        <f t="shared" si="9"/>
        <v>0</v>
      </c>
      <c r="N86" s="15">
        <f t="shared" si="9"/>
        <v>0</v>
      </c>
      <c r="O86" s="15">
        <f t="shared" si="9"/>
        <v>0</v>
      </c>
    </row>
    <row r="87" spans="1:15" x14ac:dyDescent="0.2">
      <c r="A87" s="11">
        <v>341001</v>
      </c>
      <c r="B87" s="33" t="s">
        <v>99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4">
        <f>SUM(C87:H87)</f>
        <v>0</v>
      </c>
      <c r="J87" s="15" t="e">
        <f t="shared" si="9"/>
        <v>#DIV/0!</v>
      </c>
      <c r="K87" s="15" t="e">
        <f t="shared" si="9"/>
        <v>#DIV/0!</v>
      </c>
      <c r="L87" s="15" t="e">
        <f t="shared" si="9"/>
        <v>#DIV/0!</v>
      </c>
      <c r="M87" s="15" t="e">
        <f t="shared" si="9"/>
        <v>#DIV/0!</v>
      </c>
      <c r="N87" s="15" t="e">
        <f t="shared" si="9"/>
        <v>#DIV/0!</v>
      </c>
      <c r="O87" s="15" t="e">
        <f t="shared" si="9"/>
        <v>#DIV/0!</v>
      </c>
    </row>
    <row r="88" spans="1:15" x14ac:dyDescent="0.2">
      <c r="A88" s="17">
        <v>342001</v>
      </c>
      <c r="B88" s="46" t="s">
        <v>100</v>
      </c>
      <c r="C88" s="19">
        <v>58466</v>
      </c>
      <c r="D88" s="19">
        <v>42644</v>
      </c>
      <c r="E88" s="19">
        <v>0</v>
      </c>
      <c r="F88" s="19">
        <v>0</v>
      </c>
      <c r="G88" s="19">
        <v>0</v>
      </c>
      <c r="H88" s="19">
        <v>0</v>
      </c>
      <c r="I88" s="20">
        <f>SUM(C88:H88)</f>
        <v>101110</v>
      </c>
      <c r="J88" s="21">
        <f t="shared" si="9"/>
        <v>0.57824151913757293</v>
      </c>
      <c r="K88" s="21">
        <f t="shared" si="9"/>
        <v>0.42175848086242707</v>
      </c>
      <c r="L88" s="21">
        <f t="shared" si="9"/>
        <v>0</v>
      </c>
      <c r="M88" s="21">
        <f t="shared" si="9"/>
        <v>0</v>
      </c>
      <c r="N88" s="21">
        <f t="shared" si="9"/>
        <v>0</v>
      </c>
      <c r="O88" s="21">
        <f t="shared" si="9"/>
        <v>0</v>
      </c>
    </row>
    <row r="89" spans="1:15" s="16" customFormat="1" x14ac:dyDescent="0.2">
      <c r="A89" s="6">
        <v>343001</v>
      </c>
      <c r="B89" s="6" t="s">
        <v>101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9">
        <f>SUM(C89:H89)</f>
        <v>0</v>
      </c>
      <c r="J89" s="10" t="e">
        <f t="shared" si="9"/>
        <v>#DIV/0!</v>
      </c>
      <c r="K89" s="10" t="e">
        <f t="shared" si="9"/>
        <v>#DIV/0!</v>
      </c>
      <c r="L89" s="10" t="e">
        <f t="shared" si="9"/>
        <v>#DIV/0!</v>
      </c>
      <c r="M89" s="10" t="e">
        <f t="shared" si="9"/>
        <v>#DIV/0!</v>
      </c>
      <c r="N89" s="10" t="e">
        <f t="shared" si="9"/>
        <v>#DIV/0!</v>
      </c>
      <c r="O89" s="10" t="e">
        <f t="shared" si="9"/>
        <v>#DIV/0!</v>
      </c>
    </row>
    <row r="90" spans="1:15" x14ac:dyDescent="0.2">
      <c r="A90" s="47">
        <v>344001</v>
      </c>
      <c r="B90" s="47" t="s">
        <v>102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7">
        <f>SUM(C90:H90)</f>
        <v>0</v>
      </c>
      <c r="J90" s="38" t="e">
        <f t="shared" si="9"/>
        <v>#DIV/0!</v>
      </c>
      <c r="K90" s="38" t="e">
        <f t="shared" si="9"/>
        <v>#DIV/0!</v>
      </c>
      <c r="L90" s="38" t="e">
        <f t="shared" si="9"/>
        <v>#DIV/0!</v>
      </c>
      <c r="M90" s="38" t="e">
        <f t="shared" si="9"/>
        <v>#DIV/0!</v>
      </c>
      <c r="N90" s="38" t="e">
        <f t="shared" si="9"/>
        <v>#DIV/0!</v>
      </c>
      <c r="O90" s="38" t="e">
        <f t="shared" si="9"/>
        <v>#DIV/0!</v>
      </c>
    </row>
    <row r="91" spans="1:15" x14ac:dyDescent="0.2">
      <c r="A91" s="39"/>
      <c r="B91" s="40" t="s">
        <v>103</v>
      </c>
      <c r="C91" s="41">
        <f t="shared" ref="C91:I91" si="10">SUM(C79:C90)</f>
        <v>449991</v>
      </c>
      <c r="D91" s="41">
        <f t="shared" si="10"/>
        <v>42644</v>
      </c>
      <c r="E91" s="41">
        <f t="shared" si="10"/>
        <v>0</v>
      </c>
      <c r="F91" s="41">
        <f t="shared" si="10"/>
        <v>29201</v>
      </c>
      <c r="G91" s="41">
        <f t="shared" si="10"/>
        <v>0</v>
      </c>
      <c r="H91" s="41">
        <f t="shared" si="10"/>
        <v>0</v>
      </c>
      <c r="I91" s="42">
        <f t="shared" si="10"/>
        <v>521836</v>
      </c>
      <c r="J91" s="43">
        <f t="shared" si="9"/>
        <v>0.86232264542883208</v>
      </c>
      <c r="K91" s="43">
        <f t="shared" si="9"/>
        <v>8.1719160809143099E-2</v>
      </c>
      <c r="L91" s="43">
        <f t="shared" si="9"/>
        <v>0</v>
      </c>
      <c r="M91" s="43">
        <f t="shared" si="9"/>
        <v>5.5958193762024849E-2</v>
      </c>
      <c r="N91" s="43">
        <f t="shared" si="9"/>
        <v>0</v>
      </c>
      <c r="O91" s="43">
        <f t="shared" si="9"/>
        <v>0</v>
      </c>
    </row>
    <row r="92" spans="1:15" x14ac:dyDescent="0.2">
      <c r="A92" s="27"/>
      <c r="B92" s="45"/>
      <c r="C92" s="29"/>
      <c r="D92" s="29"/>
      <c r="E92" s="29"/>
      <c r="F92" s="29"/>
      <c r="G92" s="29"/>
      <c r="H92" s="29"/>
      <c r="I92" s="30"/>
      <c r="J92" s="31"/>
      <c r="K92" s="31"/>
      <c r="L92" s="31"/>
      <c r="M92" s="31"/>
      <c r="N92" s="31"/>
      <c r="O92" s="32"/>
    </row>
    <row r="93" spans="1:15" ht="14.25" customHeight="1" x14ac:dyDescent="0.2">
      <c r="A93" s="6">
        <v>300001</v>
      </c>
      <c r="B93" s="6" t="s">
        <v>104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9">
        <f>SUM(C93:H93)</f>
        <v>0</v>
      </c>
      <c r="J93" s="10" t="e">
        <f t="shared" ref="J93:O108" si="11">C93/$I93</f>
        <v>#DIV/0!</v>
      </c>
      <c r="K93" s="10" t="e">
        <f t="shared" si="11"/>
        <v>#DIV/0!</v>
      </c>
      <c r="L93" s="10" t="e">
        <f t="shared" si="11"/>
        <v>#DIV/0!</v>
      </c>
      <c r="M93" s="10" t="e">
        <f t="shared" si="11"/>
        <v>#DIV/0!</v>
      </c>
      <c r="N93" s="10" t="e">
        <f t="shared" si="11"/>
        <v>#DIV/0!</v>
      </c>
      <c r="O93" s="10" t="e">
        <f t="shared" si="11"/>
        <v>#DIV/0!</v>
      </c>
    </row>
    <row r="94" spans="1:15" s="16" customFormat="1" x14ac:dyDescent="0.2">
      <c r="A94" s="11">
        <v>300002</v>
      </c>
      <c r="B94" s="33" t="s">
        <v>105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4">
        <f>SUM(C94:H94)</f>
        <v>0</v>
      </c>
      <c r="J94" s="15" t="e">
        <f t="shared" si="11"/>
        <v>#DIV/0!</v>
      </c>
      <c r="K94" s="15" t="e">
        <f t="shared" si="11"/>
        <v>#DIV/0!</v>
      </c>
      <c r="L94" s="15" t="e">
        <f t="shared" si="11"/>
        <v>#DIV/0!</v>
      </c>
      <c r="M94" s="15" t="e">
        <f t="shared" si="11"/>
        <v>#DIV/0!</v>
      </c>
      <c r="N94" s="15" t="e">
        <f t="shared" si="11"/>
        <v>#DIV/0!</v>
      </c>
      <c r="O94" s="15" t="e">
        <f t="shared" si="11"/>
        <v>#DIV/0!</v>
      </c>
    </row>
    <row r="95" spans="1:15" s="16" customFormat="1" x14ac:dyDescent="0.2">
      <c r="A95" s="11">
        <v>300003</v>
      </c>
      <c r="B95" s="33" t="s">
        <v>106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4">
        <f t="shared" ref="I95:I143" si="12">SUM(C95:H95)</f>
        <v>0</v>
      </c>
      <c r="J95" s="15" t="e">
        <f t="shared" si="11"/>
        <v>#DIV/0!</v>
      </c>
      <c r="K95" s="15" t="e">
        <f t="shared" si="11"/>
        <v>#DIV/0!</v>
      </c>
      <c r="L95" s="15" t="e">
        <f t="shared" si="11"/>
        <v>#DIV/0!</v>
      </c>
      <c r="M95" s="15" t="e">
        <f t="shared" si="11"/>
        <v>#DIV/0!</v>
      </c>
      <c r="N95" s="15" t="e">
        <f t="shared" si="11"/>
        <v>#DIV/0!</v>
      </c>
      <c r="O95" s="15" t="e">
        <f t="shared" si="11"/>
        <v>#DIV/0!</v>
      </c>
    </row>
    <row r="96" spans="1:15" s="16" customFormat="1" x14ac:dyDescent="0.2">
      <c r="A96" s="48">
        <v>300004</v>
      </c>
      <c r="B96" s="49" t="s">
        <v>107</v>
      </c>
      <c r="C96" s="13">
        <v>0</v>
      </c>
      <c r="D96" s="13">
        <v>136776</v>
      </c>
      <c r="E96" s="13">
        <v>0</v>
      </c>
      <c r="F96" s="13">
        <v>0</v>
      </c>
      <c r="G96" s="13">
        <v>0</v>
      </c>
      <c r="H96" s="13">
        <v>0</v>
      </c>
      <c r="I96" s="14">
        <f t="shared" si="12"/>
        <v>136776</v>
      </c>
      <c r="J96" s="15">
        <f t="shared" si="11"/>
        <v>0</v>
      </c>
      <c r="K96" s="15">
        <f t="shared" si="11"/>
        <v>1</v>
      </c>
      <c r="L96" s="15">
        <f t="shared" si="11"/>
        <v>0</v>
      </c>
      <c r="M96" s="15">
        <f t="shared" si="11"/>
        <v>0</v>
      </c>
      <c r="N96" s="15">
        <f t="shared" si="11"/>
        <v>0</v>
      </c>
      <c r="O96" s="15">
        <f t="shared" si="11"/>
        <v>0</v>
      </c>
    </row>
    <row r="97" spans="1:15" s="52" customFormat="1" x14ac:dyDescent="0.2">
      <c r="A97" s="50">
        <v>366001</v>
      </c>
      <c r="B97" s="51" t="s">
        <v>108</v>
      </c>
      <c r="C97" s="19">
        <v>43883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20">
        <f t="shared" si="12"/>
        <v>43883</v>
      </c>
      <c r="J97" s="21">
        <f t="shared" si="11"/>
        <v>1</v>
      </c>
      <c r="K97" s="21">
        <f t="shared" si="11"/>
        <v>0</v>
      </c>
      <c r="L97" s="21">
        <f t="shared" si="11"/>
        <v>0</v>
      </c>
      <c r="M97" s="21">
        <f t="shared" si="11"/>
        <v>0</v>
      </c>
      <c r="N97" s="21">
        <f t="shared" si="11"/>
        <v>0</v>
      </c>
      <c r="O97" s="21">
        <f t="shared" si="11"/>
        <v>0</v>
      </c>
    </row>
    <row r="98" spans="1:15" s="16" customFormat="1" x14ac:dyDescent="0.2">
      <c r="A98" s="48">
        <v>367001</v>
      </c>
      <c r="B98" s="53" t="s">
        <v>109</v>
      </c>
      <c r="C98" s="13">
        <v>13055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4">
        <f t="shared" si="12"/>
        <v>13055</v>
      </c>
      <c r="J98" s="15">
        <f t="shared" si="11"/>
        <v>1</v>
      </c>
      <c r="K98" s="15">
        <f t="shared" si="11"/>
        <v>0</v>
      </c>
      <c r="L98" s="15">
        <f t="shared" si="11"/>
        <v>0</v>
      </c>
      <c r="M98" s="15">
        <f t="shared" si="11"/>
        <v>0</v>
      </c>
      <c r="N98" s="15">
        <f t="shared" si="11"/>
        <v>0</v>
      </c>
      <c r="O98" s="15">
        <f t="shared" si="11"/>
        <v>0</v>
      </c>
    </row>
    <row r="99" spans="1:15" s="16" customFormat="1" x14ac:dyDescent="0.2">
      <c r="A99" s="48">
        <v>368001</v>
      </c>
      <c r="B99" s="53" t="s">
        <v>110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4">
        <f t="shared" si="12"/>
        <v>0</v>
      </c>
      <c r="J99" s="15" t="e">
        <f t="shared" si="11"/>
        <v>#DIV/0!</v>
      </c>
      <c r="K99" s="15" t="e">
        <f t="shared" si="11"/>
        <v>#DIV/0!</v>
      </c>
      <c r="L99" s="15" t="e">
        <f t="shared" si="11"/>
        <v>#DIV/0!</v>
      </c>
      <c r="M99" s="15" t="e">
        <f t="shared" si="11"/>
        <v>#DIV/0!</v>
      </c>
      <c r="N99" s="15" t="e">
        <f t="shared" si="11"/>
        <v>#DIV/0!</v>
      </c>
      <c r="O99" s="15" t="e">
        <f t="shared" si="11"/>
        <v>#DIV/0!</v>
      </c>
    </row>
    <row r="100" spans="1:15" s="16" customFormat="1" x14ac:dyDescent="0.2">
      <c r="A100" s="48">
        <v>369001</v>
      </c>
      <c r="B100" s="53" t="s">
        <v>111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4">
        <f t="shared" si="12"/>
        <v>0</v>
      </c>
      <c r="J100" s="15" t="e">
        <f t="shared" si="11"/>
        <v>#DIV/0!</v>
      </c>
      <c r="K100" s="15" t="e">
        <f t="shared" si="11"/>
        <v>#DIV/0!</v>
      </c>
      <c r="L100" s="15" t="e">
        <f t="shared" si="11"/>
        <v>#DIV/0!</v>
      </c>
      <c r="M100" s="15" t="e">
        <f t="shared" si="11"/>
        <v>#DIV/0!</v>
      </c>
      <c r="N100" s="15" t="e">
        <f t="shared" si="11"/>
        <v>#DIV/0!</v>
      </c>
      <c r="O100" s="15" t="e">
        <f t="shared" si="11"/>
        <v>#DIV/0!</v>
      </c>
    </row>
    <row r="101" spans="1:15" s="16" customFormat="1" x14ac:dyDescent="0.2">
      <c r="A101" s="48">
        <v>369002</v>
      </c>
      <c r="B101" s="53" t="s">
        <v>112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4">
        <f t="shared" si="12"/>
        <v>0</v>
      </c>
      <c r="J101" s="15" t="e">
        <f t="shared" si="11"/>
        <v>#DIV/0!</v>
      </c>
      <c r="K101" s="15" t="e">
        <f t="shared" si="11"/>
        <v>#DIV/0!</v>
      </c>
      <c r="L101" s="15" t="e">
        <f t="shared" si="11"/>
        <v>#DIV/0!</v>
      </c>
      <c r="M101" s="15" t="e">
        <f t="shared" si="11"/>
        <v>#DIV/0!</v>
      </c>
      <c r="N101" s="15" t="e">
        <f t="shared" si="11"/>
        <v>#DIV/0!</v>
      </c>
      <c r="O101" s="15" t="e">
        <f t="shared" si="11"/>
        <v>#DIV/0!</v>
      </c>
    </row>
    <row r="102" spans="1:15" s="52" customFormat="1" x14ac:dyDescent="0.2">
      <c r="A102" s="17">
        <v>371001</v>
      </c>
      <c r="B102" s="46" t="s">
        <v>113</v>
      </c>
      <c r="C102" s="19">
        <v>21516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20">
        <f t="shared" si="12"/>
        <v>21516</v>
      </c>
      <c r="J102" s="21">
        <f t="shared" si="11"/>
        <v>1</v>
      </c>
      <c r="K102" s="21">
        <f t="shared" si="11"/>
        <v>0</v>
      </c>
      <c r="L102" s="21">
        <f t="shared" si="11"/>
        <v>0</v>
      </c>
      <c r="M102" s="21">
        <f t="shared" si="11"/>
        <v>0</v>
      </c>
      <c r="N102" s="21">
        <f t="shared" si="11"/>
        <v>0</v>
      </c>
      <c r="O102" s="21">
        <f t="shared" si="11"/>
        <v>0</v>
      </c>
    </row>
    <row r="103" spans="1:15" s="16" customFormat="1" x14ac:dyDescent="0.2">
      <c r="A103" s="33">
        <v>372001</v>
      </c>
      <c r="B103" s="33" t="s">
        <v>114</v>
      </c>
      <c r="C103" s="13">
        <v>0</v>
      </c>
      <c r="D103" s="13">
        <v>19996</v>
      </c>
      <c r="E103" s="13">
        <v>0</v>
      </c>
      <c r="F103" s="13">
        <v>0</v>
      </c>
      <c r="G103" s="13">
        <v>0</v>
      </c>
      <c r="H103" s="13">
        <v>0</v>
      </c>
      <c r="I103" s="14">
        <f t="shared" si="12"/>
        <v>19996</v>
      </c>
      <c r="J103" s="15">
        <f t="shared" si="11"/>
        <v>0</v>
      </c>
      <c r="K103" s="15">
        <f t="shared" si="11"/>
        <v>1</v>
      </c>
      <c r="L103" s="15">
        <f t="shared" si="11"/>
        <v>0</v>
      </c>
      <c r="M103" s="15">
        <f t="shared" si="11"/>
        <v>0</v>
      </c>
      <c r="N103" s="15">
        <f t="shared" si="11"/>
        <v>0</v>
      </c>
      <c r="O103" s="15">
        <f t="shared" si="11"/>
        <v>0</v>
      </c>
    </row>
    <row r="104" spans="1:15" s="16" customFormat="1" x14ac:dyDescent="0.2">
      <c r="A104" s="11">
        <v>373001</v>
      </c>
      <c r="B104" s="33" t="s">
        <v>115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4">
        <f t="shared" si="12"/>
        <v>0</v>
      </c>
      <c r="J104" s="15" t="e">
        <f t="shared" si="11"/>
        <v>#DIV/0!</v>
      </c>
      <c r="K104" s="15" t="e">
        <f t="shared" si="11"/>
        <v>#DIV/0!</v>
      </c>
      <c r="L104" s="15" t="e">
        <f t="shared" si="11"/>
        <v>#DIV/0!</v>
      </c>
      <c r="M104" s="15" t="e">
        <f t="shared" si="11"/>
        <v>#DIV/0!</v>
      </c>
      <c r="N104" s="15" t="e">
        <f t="shared" si="11"/>
        <v>#DIV/0!</v>
      </c>
      <c r="O104" s="15" t="e">
        <f t="shared" si="11"/>
        <v>#DIV/0!</v>
      </c>
    </row>
    <row r="105" spans="1:15" s="16" customFormat="1" x14ac:dyDescent="0.2">
      <c r="A105" s="11">
        <v>374001</v>
      </c>
      <c r="B105" s="33" t="s">
        <v>116</v>
      </c>
      <c r="C105" s="13">
        <v>0</v>
      </c>
      <c r="D105" s="13">
        <v>0</v>
      </c>
      <c r="E105" s="13">
        <v>0</v>
      </c>
      <c r="F105" s="13">
        <v>4400</v>
      </c>
      <c r="G105" s="13">
        <v>0</v>
      </c>
      <c r="H105" s="13">
        <v>0</v>
      </c>
      <c r="I105" s="14">
        <f t="shared" si="12"/>
        <v>4400</v>
      </c>
      <c r="J105" s="15">
        <f t="shared" si="11"/>
        <v>0</v>
      </c>
      <c r="K105" s="15">
        <f t="shared" si="11"/>
        <v>0</v>
      </c>
      <c r="L105" s="15">
        <f t="shared" si="11"/>
        <v>0</v>
      </c>
      <c r="M105" s="15">
        <f t="shared" si="11"/>
        <v>1</v>
      </c>
      <c r="N105" s="15">
        <f t="shared" si="11"/>
        <v>0</v>
      </c>
      <c r="O105" s="15">
        <f t="shared" si="11"/>
        <v>0</v>
      </c>
    </row>
    <row r="106" spans="1:15" s="16" customFormat="1" x14ac:dyDescent="0.2">
      <c r="A106" s="11">
        <v>375001</v>
      </c>
      <c r="B106" s="33" t="s">
        <v>117</v>
      </c>
      <c r="C106" s="13">
        <v>21408</v>
      </c>
      <c r="D106" s="13">
        <v>111996</v>
      </c>
      <c r="E106" s="13">
        <v>0</v>
      </c>
      <c r="F106" s="13">
        <v>0</v>
      </c>
      <c r="G106" s="13">
        <v>0</v>
      </c>
      <c r="H106" s="13">
        <v>0</v>
      </c>
      <c r="I106" s="14">
        <f t="shared" si="12"/>
        <v>133404</v>
      </c>
      <c r="J106" s="15">
        <f t="shared" si="11"/>
        <v>0.16047494827741296</v>
      </c>
      <c r="K106" s="15">
        <f t="shared" si="11"/>
        <v>0.83952505172258707</v>
      </c>
      <c r="L106" s="15">
        <f t="shared" si="11"/>
        <v>0</v>
      </c>
      <c r="M106" s="15">
        <f t="shared" si="11"/>
        <v>0</v>
      </c>
      <c r="N106" s="15">
        <f t="shared" si="11"/>
        <v>0</v>
      </c>
      <c r="O106" s="15">
        <f t="shared" si="11"/>
        <v>0</v>
      </c>
    </row>
    <row r="107" spans="1:15" s="52" customFormat="1" x14ac:dyDescent="0.2">
      <c r="A107" s="17">
        <v>376001</v>
      </c>
      <c r="B107" s="46" t="s">
        <v>118</v>
      </c>
      <c r="C107" s="19">
        <v>5893</v>
      </c>
      <c r="D107" s="19">
        <v>23941</v>
      </c>
      <c r="E107" s="19">
        <v>0</v>
      </c>
      <c r="F107" s="19">
        <v>0</v>
      </c>
      <c r="G107" s="19">
        <v>0</v>
      </c>
      <c r="H107" s="19">
        <v>0</v>
      </c>
      <c r="I107" s="20">
        <f t="shared" si="12"/>
        <v>29834</v>
      </c>
      <c r="J107" s="21">
        <f t="shared" si="11"/>
        <v>0.19752631226117853</v>
      </c>
      <c r="K107" s="21">
        <f t="shared" si="11"/>
        <v>0.80247368773882144</v>
      </c>
      <c r="L107" s="21">
        <f t="shared" si="11"/>
        <v>0</v>
      </c>
      <c r="M107" s="21">
        <f t="shared" si="11"/>
        <v>0</v>
      </c>
      <c r="N107" s="21">
        <f t="shared" si="11"/>
        <v>0</v>
      </c>
      <c r="O107" s="21">
        <f t="shared" si="11"/>
        <v>0</v>
      </c>
    </row>
    <row r="108" spans="1:15" s="16" customFormat="1" x14ac:dyDescent="0.2">
      <c r="A108" s="33">
        <v>377001</v>
      </c>
      <c r="B108" s="33" t="s">
        <v>119</v>
      </c>
      <c r="C108" s="13">
        <v>122988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4">
        <f t="shared" si="12"/>
        <v>122988</v>
      </c>
      <c r="J108" s="15">
        <f t="shared" si="11"/>
        <v>1</v>
      </c>
      <c r="K108" s="15">
        <f t="shared" si="11"/>
        <v>0</v>
      </c>
      <c r="L108" s="15">
        <f t="shared" si="11"/>
        <v>0</v>
      </c>
      <c r="M108" s="15">
        <f t="shared" si="11"/>
        <v>0</v>
      </c>
      <c r="N108" s="15">
        <f t="shared" si="11"/>
        <v>0</v>
      </c>
      <c r="O108" s="15">
        <f t="shared" si="11"/>
        <v>0</v>
      </c>
    </row>
    <row r="109" spans="1:15" s="16" customFormat="1" x14ac:dyDescent="0.2">
      <c r="A109" s="11">
        <v>377002</v>
      </c>
      <c r="B109" s="33" t="s">
        <v>120</v>
      </c>
      <c r="C109" s="13">
        <v>117401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4">
        <f t="shared" si="12"/>
        <v>117401</v>
      </c>
      <c r="J109" s="15">
        <f t="shared" ref="J109:O147" si="13">C109/$I109</f>
        <v>1</v>
      </c>
      <c r="K109" s="15">
        <f t="shared" si="13"/>
        <v>0</v>
      </c>
      <c r="L109" s="15">
        <f t="shared" si="13"/>
        <v>0</v>
      </c>
      <c r="M109" s="15">
        <f t="shared" si="13"/>
        <v>0</v>
      </c>
      <c r="N109" s="15">
        <f t="shared" si="13"/>
        <v>0</v>
      </c>
      <c r="O109" s="15">
        <f t="shared" si="13"/>
        <v>0</v>
      </c>
    </row>
    <row r="110" spans="1:15" s="16" customFormat="1" x14ac:dyDescent="0.2">
      <c r="A110" s="11">
        <v>377003</v>
      </c>
      <c r="B110" s="33" t="s">
        <v>121</v>
      </c>
      <c r="C110" s="13">
        <v>119020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4">
        <f t="shared" si="12"/>
        <v>119020</v>
      </c>
      <c r="J110" s="15">
        <f t="shared" si="13"/>
        <v>1</v>
      </c>
      <c r="K110" s="15">
        <f t="shared" si="13"/>
        <v>0</v>
      </c>
      <c r="L110" s="15">
        <f t="shared" si="13"/>
        <v>0</v>
      </c>
      <c r="M110" s="15">
        <f t="shared" si="13"/>
        <v>0</v>
      </c>
      <c r="N110" s="15">
        <f t="shared" si="13"/>
        <v>0</v>
      </c>
      <c r="O110" s="15">
        <f t="shared" si="13"/>
        <v>0</v>
      </c>
    </row>
    <row r="111" spans="1:15" s="16" customFormat="1" x14ac:dyDescent="0.2">
      <c r="A111" s="11">
        <v>377004</v>
      </c>
      <c r="B111" s="33" t="s">
        <v>122</v>
      </c>
      <c r="C111" s="13">
        <v>82265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4">
        <f t="shared" si="12"/>
        <v>82265</v>
      </c>
      <c r="J111" s="15">
        <f t="shared" si="13"/>
        <v>1</v>
      </c>
      <c r="K111" s="15">
        <f t="shared" si="13"/>
        <v>0</v>
      </c>
      <c r="L111" s="15">
        <f t="shared" si="13"/>
        <v>0</v>
      </c>
      <c r="M111" s="15">
        <f t="shared" si="13"/>
        <v>0</v>
      </c>
      <c r="N111" s="15">
        <f t="shared" si="13"/>
        <v>0</v>
      </c>
      <c r="O111" s="15">
        <f t="shared" si="13"/>
        <v>0</v>
      </c>
    </row>
    <row r="112" spans="1:15" s="52" customFormat="1" x14ac:dyDescent="0.2">
      <c r="A112" s="17">
        <v>377005</v>
      </c>
      <c r="B112" s="46" t="s">
        <v>123</v>
      </c>
      <c r="C112" s="19">
        <v>134463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20">
        <f t="shared" si="12"/>
        <v>134463</v>
      </c>
      <c r="J112" s="21">
        <f t="shared" si="13"/>
        <v>1</v>
      </c>
      <c r="K112" s="21">
        <f t="shared" si="13"/>
        <v>0</v>
      </c>
      <c r="L112" s="21">
        <f t="shared" si="13"/>
        <v>0</v>
      </c>
      <c r="M112" s="21">
        <f t="shared" si="13"/>
        <v>0</v>
      </c>
      <c r="N112" s="21">
        <f t="shared" si="13"/>
        <v>0</v>
      </c>
      <c r="O112" s="21">
        <f t="shared" si="13"/>
        <v>0</v>
      </c>
    </row>
    <row r="113" spans="1:15" s="16" customFormat="1" x14ac:dyDescent="0.2">
      <c r="A113" s="11">
        <v>379001</v>
      </c>
      <c r="B113" s="33" t="s">
        <v>124</v>
      </c>
      <c r="C113" s="13">
        <v>0</v>
      </c>
      <c r="D113" s="13">
        <v>0</v>
      </c>
      <c r="E113" s="13">
        <v>0</v>
      </c>
      <c r="F113" s="13">
        <v>2120</v>
      </c>
      <c r="G113" s="13">
        <v>0</v>
      </c>
      <c r="H113" s="13">
        <v>0</v>
      </c>
      <c r="I113" s="14">
        <f t="shared" si="12"/>
        <v>2120</v>
      </c>
      <c r="J113" s="15">
        <f t="shared" si="13"/>
        <v>0</v>
      </c>
      <c r="K113" s="15">
        <f t="shared" si="13"/>
        <v>0</v>
      </c>
      <c r="L113" s="15">
        <f t="shared" si="13"/>
        <v>0</v>
      </c>
      <c r="M113" s="15">
        <f t="shared" si="13"/>
        <v>1</v>
      </c>
      <c r="N113" s="15">
        <f t="shared" si="13"/>
        <v>0</v>
      </c>
      <c r="O113" s="15">
        <f t="shared" si="13"/>
        <v>0</v>
      </c>
    </row>
    <row r="114" spans="1:15" s="16" customFormat="1" x14ac:dyDescent="0.2">
      <c r="A114" s="11">
        <v>380001</v>
      </c>
      <c r="B114" s="33" t="s">
        <v>125</v>
      </c>
      <c r="C114" s="13">
        <v>13899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4">
        <f t="shared" si="12"/>
        <v>13899</v>
      </c>
      <c r="J114" s="15">
        <f t="shared" si="13"/>
        <v>1</v>
      </c>
      <c r="K114" s="15">
        <f t="shared" si="13"/>
        <v>0</v>
      </c>
      <c r="L114" s="15">
        <f t="shared" si="13"/>
        <v>0</v>
      </c>
      <c r="M114" s="15">
        <f t="shared" si="13"/>
        <v>0</v>
      </c>
      <c r="N114" s="15">
        <f t="shared" si="13"/>
        <v>0</v>
      </c>
      <c r="O114" s="15">
        <f t="shared" si="13"/>
        <v>0</v>
      </c>
    </row>
    <row r="115" spans="1:15" s="16" customFormat="1" x14ac:dyDescent="0.2">
      <c r="A115" s="11">
        <v>381001</v>
      </c>
      <c r="B115" s="54" t="s">
        <v>126</v>
      </c>
      <c r="C115" s="13">
        <v>8563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4">
        <f t="shared" si="12"/>
        <v>8563</v>
      </c>
      <c r="J115" s="15">
        <f t="shared" si="13"/>
        <v>1</v>
      </c>
      <c r="K115" s="15">
        <f t="shared" si="13"/>
        <v>0</v>
      </c>
      <c r="L115" s="15">
        <f t="shared" si="13"/>
        <v>0</v>
      </c>
      <c r="M115" s="15">
        <f t="shared" si="13"/>
        <v>0</v>
      </c>
      <c r="N115" s="15">
        <f t="shared" si="13"/>
        <v>0</v>
      </c>
      <c r="O115" s="15">
        <f t="shared" si="13"/>
        <v>0</v>
      </c>
    </row>
    <row r="116" spans="1:15" s="16" customFormat="1" x14ac:dyDescent="0.2">
      <c r="A116" s="33">
        <v>382001</v>
      </c>
      <c r="B116" s="33" t="s">
        <v>127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4">
        <f t="shared" si="12"/>
        <v>0</v>
      </c>
      <c r="J116" s="15" t="e">
        <f t="shared" si="13"/>
        <v>#DIV/0!</v>
      </c>
      <c r="K116" s="15" t="e">
        <f t="shared" si="13"/>
        <v>#DIV/0!</v>
      </c>
      <c r="L116" s="15" t="e">
        <f t="shared" si="13"/>
        <v>#DIV/0!</v>
      </c>
      <c r="M116" s="15" t="e">
        <f t="shared" si="13"/>
        <v>#DIV/0!</v>
      </c>
      <c r="N116" s="15" t="e">
        <f t="shared" si="13"/>
        <v>#DIV/0!</v>
      </c>
      <c r="O116" s="15" t="e">
        <f t="shared" si="13"/>
        <v>#DIV/0!</v>
      </c>
    </row>
    <row r="117" spans="1:15" s="52" customFormat="1" x14ac:dyDescent="0.2">
      <c r="A117" s="17">
        <v>383001</v>
      </c>
      <c r="B117" s="47" t="s">
        <v>128</v>
      </c>
      <c r="C117" s="19">
        <v>12475</v>
      </c>
      <c r="D117" s="19">
        <v>-2956</v>
      </c>
      <c r="E117" s="19">
        <v>9570</v>
      </c>
      <c r="F117" s="19">
        <v>0</v>
      </c>
      <c r="G117" s="19">
        <v>0</v>
      </c>
      <c r="H117" s="19">
        <v>0</v>
      </c>
      <c r="I117" s="20">
        <f t="shared" si="12"/>
        <v>19089</v>
      </c>
      <c r="J117" s="21">
        <f t="shared" si="13"/>
        <v>0.6535177327256535</v>
      </c>
      <c r="K117" s="21">
        <f t="shared" si="13"/>
        <v>-0.15485358059615487</v>
      </c>
      <c r="L117" s="21">
        <f t="shared" si="13"/>
        <v>0.50133584787050134</v>
      </c>
      <c r="M117" s="21">
        <f t="shared" si="13"/>
        <v>0</v>
      </c>
      <c r="N117" s="21">
        <f t="shared" si="13"/>
        <v>0</v>
      </c>
      <c r="O117" s="21">
        <f t="shared" si="13"/>
        <v>0</v>
      </c>
    </row>
    <row r="118" spans="1:15" s="16" customFormat="1" x14ac:dyDescent="0.2">
      <c r="A118" s="11">
        <v>384001</v>
      </c>
      <c r="B118" s="33" t="s">
        <v>129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4">
        <f t="shared" si="12"/>
        <v>0</v>
      </c>
      <c r="J118" s="15" t="e">
        <f t="shared" si="13"/>
        <v>#DIV/0!</v>
      </c>
      <c r="K118" s="15" t="e">
        <f t="shared" si="13"/>
        <v>#DIV/0!</v>
      </c>
      <c r="L118" s="15" t="e">
        <f t="shared" si="13"/>
        <v>#DIV/0!</v>
      </c>
      <c r="M118" s="15" t="e">
        <f t="shared" si="13"/>
        <v>#DIV/0!</v>
      </c>
      <c r="N118" s="15" t="e">
        <f t="shared" si="13"/>
        <v>#DIV/0!</v>
      </c>
      <c r="O118" s="15" t="e">
        <f t="shared" si="13"/>
        <v>#DIV/0!</v>
      </c>
    </row>
    <row r="119" spans="1:15" s="16" customFormat="1" x14ac:dyDescent="0.2">
      <c r="A119" s="11">
        <v>385001</v>
      </c>
      <c r="B119" s="33" t="s">
        <v>130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4">
        <f t="shared" si="12"/>
        <v>0</v>
      </c>
      <c r="J119" s="15" t="e">
        <f t="shared" si="13"/>
        <v>#DIV/0!</v>
      </c>
      <c r="K119" s="15" t="e">
        <f t="shared" si="13"/>
        <v>#DIV/0!</v>
      </c>
      <c r="L119" s="15" t="e">
        <f t="shared" si="13"/>
        <v>#DIV/0!</v>
      </c>
      <c r="M119" s="15" t="e">
        <f t="shared" si="13"/>
        <v>#DIV/0!</v>
      </c>
      <c r="N119" s="15" t="e">
        <f t="shared" si="13"/>
        <v>#DIV/0!</v>
      </c>
      <c r="O119" s="15" t="e">
        <f t="shared" si="13"/>
        <v>#DIV/0!</v>
      </c>
    </row>
    <row r="120" spans="1:15" s="16" customFormat="1" x14ac:dyDescent="0.2">
      <c r="A120" s="33">
        <v>387001</v>
      </c>
      <c r="B120" s="33" t="s">
        <v>131</v>
      </c>
      <c r="C120" s="13">
        <v>39410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4">
        <f t="shared" si="12"/>
        <v>39410</v>
      </c>
      <c r="J120" s="15">
        <f t="shared" si="13"/>
        <v>1</v>
      </c>
      <c r="K120" s="15">
        <f t="shared" si="13"/>
        <v>0</v>
      </c>
      <c r="L120" s="15">
        <f t="shared" si="13"/>
        <v>0</v>
      </c>
      <c r="M120" s="15">
        <f t="shared" si="13"/>
        <v>0</v>
      </c>
      <c r="N120" s="15">
        <f t="shared" si="13"/>
        <v>0</v>
      </c>
      <c r="O120" s="15">
        <f t="shared" si="13"/>
        <v>0</v>
      </c>
    </row>
    <row r="121" spans="1:15" s="16" customFormat="1" x14ac:dyDescent="0.2">
      <c r="A121" s="11">
        <v>388001</v>
      </c>
      <c r="B121" s="33" t="s">
        <v>132</v>
      </c>
      <c r="C121" s="13">
        <v>3904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4">
        <f t="shared" si="12"/>
        <v>3904</v>
      </c>
      <c r="J121" s="15">
        <f t="shared" si="13"/>
        <v>1</v>
      </c>
      <c r="K121" s="15">
        <f t="shared" si="13"/>
        <v>0</v>
      </c>
      <c r="L121" s="15">
        <f t="shared" si="13"/>
        <v>0</v>
      </c>
      <c r="M121" s="15">
        <f t="shared" si="13"/>
        <v>0</v>
      </c>
      <c r="N121" s="15">
        <f t="shared" si="13"/>
        <v>0</v>
      </c>
      <c r="O121" s="15">
        <f t="shared" si="13"/>
        <v>0</v>
      </c>
    </row>
    <row r="122" spans="1:15" s="52" customFormat="1" x14ac:dyDescent="0.2">
      <c r="A122" s="17">
        <v>389001</v>
      </c>
      <c r="B122" s="47" t="s">
        <v>133</v>
      </c>
      <c r="C122" s="19">
        <v>0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20">
        <f t="shared" si="12"/>
        <v>0</v>
      </c>
      <c r="J122" s="21" t="e">
        <f t="shared" si="13"/>
        <v>#DIV/0!</v>
      </c>
      <c r="K122" s="21" t="e">
        <f t="shared" si="13"/>
        <v>#DIV/0!</v>
      </c>
      <c r="L122" s="21" t="e">
        <f t="shared" si="13"/>
        <v>#DIV/0!</v>
      </c>
      <c r="M122" s="21" t="e">
        <f t="shared" si="13"/>
        <v>#DIV/0!</v>
      </c>
      <c r="N122" s="21" t="e">
        <f t="shared" si="13"/>
        <v>#DIV/0!</v>
      </c>
      <c r="O122" s="21" t="e">
        <f t="shared" si="13"/>
        <v>#DIV/0!</v>
      </c>
    </row>
    <row r="123" spans="1:15" s="16" customFormat="1" x14ac:dyDescent="0.2">
      <c r="A123" s="11">
        <v>389002</v>
      </c>
      <c r="B123" s="33" t="s">
        <v>134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4">
        <f t="shared" si="12"/>
        <v>0</v>
      </c>
      <c r="J123" s="15" t="e">
        <f t="shared" si="13"/>
        <v>#DIV/0!</v>
      </c>
      <c r="K123" s="15" t="e">
        <f t="shared" si="13"/>
        <v>#DIV/0!</v>
      </c>
      <c r="L123" s="15" t="e">
        <f t="shared" si="13"/>
        <v>#DIV/0!</v>
      </c>
      <c r="M123" s="15" t="e">
        <f t="shared" si="13"/>
        <v>#DIV/0!</v>
      </c>
      <c r="N123" s="15" t="e">
        <f t="shared" si="13"/>
        <v>#DIV/0!</v>
      </c>
      <c r="O123" s="15" t="e">
        <f t="shared" si="13"/>
        <v>#DIV/0!</v>
      </c>
    </row>
    <row r="124" spans="1:15" s="16" customFormat="1" x14ac:dyDescent="0.2">
      <c r="A124" s="11">
        <v>390001</v>
      </c>
      <c r="B124" s="54" t="s">
        <v>135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4">
        <f t="shared" si="12"/>
        <v>0</v>
      </c>
      <c r="J124" s="15" t="e">
        <f t="shared" si="13"/>
        <v>#DIV/0!</v>
      </c>
      <c r="K124" s="15" t="e">
        <f t="shared" si="13"/>
        <v>#DIV/0!</v>
      </c>
      <c r="L124" s="15" t="e">
        <f t="shared" si="13"/>
        <v>#DIV/0!</v>
      </c>
      <c r="M124" s="15" t="e">
        <f t="shared" si="13"/>
        <v>#DIV/0!</v>
      </c>
      <c r="N124" s="15" t="e">
        <f t="shared" si="13"/>
        <v>#DIV/0!</v>
      </c>
      <c r="O124" s="15" t="e">
        <f t="shared" si="13"/>
        <v>#DIV/0!</v>
      </c>
    </row>
    <row r="125" spans="1:15" s="16" customFormat="1" x14ac:dyDescent="0.2">
      <c r="A125" s="33">
        <v>391001</v>
      </c>
      <c r="B125" s="33" t="s">
        <v>136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4">
        <f t="shared" si="12"/>
        <v>0</v>
      </c>
      <c r="J125" s="15" t="e">
        <f t="shared" si="13"/>
        <v>#DIV/0!</v>
      </c>
      <c r="K125" s="15" t="e">
        <f t="shared" si="13"/>
        <v>#DIV/0!</v>
      </c>
      <c r="L125" s="15" t="e">
        <f t="shared" si="13"/>
        <v>#DIV/0!</v>
      </c>
      <c r="M125" s="15" t="e">
        <f t="shared" si="13"/>
        <v>#DIV/0!</v>
      </c>
      <c r="N125" s="15" t="e">
        <f t="shared" si="13"/>
        <v>#DIV/0!</v>
      </c>
      <c r="O125" s="15" t="e">
        <f t="shared" si="13"/>
        <v>#DIV/0!</v>
      </c>
    </row>
    <row r="126" spans="1:15" s="16" customFormat="1" x14ac:dyDescent="0.2">
      <c r="A126" s="11">
        <v>392001</v>
      </c>
      <c r="B126" s="33" t="s">
        <v>137</v>
      </c>
      <c r="C126" s="13">
        <v>136299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4">
        <f t="shared" si="12"/>
        <v>136299</v>
      </c>
      <c r="J126" s="15">
        <f t="shared" si="13"/>
        <v>1</v>
      </c>
      <c r="K126" s="15">
        <f t="shared" si="13"/>
        <v>0</v>
      </c>
      <c r="L126" s="15">
        <f t="shared" si="13"/>
        <v>0</v>
      </c>
      <c r="M126" s="15">
        <f t="shared" si="13"/>
        <v>0</v>
      </c>
      <c r="N126" s="15">
        <f t="shared" si="13"/>
        <v>0</v>
      </c>
      <c r="O126" s="15">
        <f t="shared" si="13"/>
        <v>0</v>
      </c>
    </row>
    <row r="127" spans="1:15" s="52" customFormat="1" x14ac:dyDescent="0.2">
      <c r="A127" s="17">
        <v>393001</v>
      </c>
      <c r="B127" s="47" t="s">
        <v>138</v>
      </c>
      <c r="C127" s="19">
        <v>9978</v>
      </c>
      <c r="D127" s="19">
        <v>0</v>
      </c>
      <c r="E127" s="19">
        <v>0</v>
      </c>
      <c r="F127" s="19">
        <v>4059</v>
      </c>
      <c r="G127" s="19">
        <v>0</v>
      </c>
      <c r="H127" s="19">
        <v>0</v>
      </c>
      <c r="I127" s="20">
        <f t="shared" si="12"/>
        <v>14037</v>
      </c>
      <c r="J127" s="21">
        <f t="shared" si="13"/>
        <v>0.71083564864287241</v>
      </c>
      <c r="K127" s="21">
        <f t="shared" si="13"/>
        <v>0</v>
      </c>
      <c r="L127" s="21">
        <f t="shared" si="13"/>
        <v>0</v>
      </c>
      <c r="M127" s="21">
        <f t="shared" si="13"/>
        <v>0.28916435135712759</v>
      </c>
      <c r="N127" s="21">
        <f t="shared" si="13"/>
        <v>0</v>
      </c>
      <c r="O127" s="21">
        <f t="shared" si="13"/>
        <v>0</v>
      </c>
    </row>
    <row r="128" spans="1:15" s="16" customFormat="1" x14ac:dyDescent="0.2">
      <c r="A128" s="11">
        <v>393002</v>
      </c>
      <c r="B128" s="33" t="s">
        <v>139</v>
      </c>
      <c r="C128" s="13">
        <v>429</v>
      </c>
      <c r="D128" s="13">
        <v>352</v>
      </c>
      <c r="E128" s="13">
        <v>1634</v>
      </c>
      <c r="F128" s="13">
        <v>0</v>
      </c>
      <c r="G128" s="13">
        <v>0</v>
      </c>
      <c r="H128" s="13">
        <v>0</v>
      </c>
      <c r="I128" s="14">
        <f t="shared" si="12"/>
        <v>2415</v>
      </c>
      <c r="J128" s="15">
        <f t="shared" si="13"/>
        <v>0.17763975155279504</v>
      </c>
      <c r="K128" s="15">
        <f t="shared" si="13"/>
        <v>0.14575569358178053</v>
      </c>
      <c r="L128" s="15">
        <f t="shared" si="13"/>
        <v>0.67660455486542448</v>
      </c>
      <c r="M128" s="15">
        <f t="shared" si="13"/>
        <v>0</v>
      </c>
      <c r="N128" s="15">
        <f t="shared" si="13"/>
        <v>0</v>
      </c>
      <c r="O128" s="15">
        <f t="shared" si="13"/>
        <v>0</v>
      </c>
    </row>
    <row r="129" spans="1:15" s="16" customFormat="1" x14ac:dyDescent="0.2">
      <c r="A129" s="11">
        <v>394003</v>
      </c>
      <c r="B129" s="33" t="s">
        <v>140</v>
      </c>
      <c r="C129" s="13">
        <v>5618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4">
        <f t="shared" si="12"/>
        <v>5618</v>
      </c>
      <c r="J129" s="15">
        <f t="shared" si="13"/>
        <v>1</v>
      </c>
      <c r="K129" s="15">
        <f t="shared" si="13"/>
        <v>0</v>
      </c>
      <c r="L129" s="15">
        <f t="shared" si="13"/>
        <v>0</v>
      </c>
      <c r="M129" s="15">
        <f t="shared" si="13"/>
        <v>0</v>
      </c>
      <c r="N129" s="15">
        <f t="shared" si="13"/>
        <v>0</v>
      </c>
      <c r="O129" s="15">
        <f t="shared" si="13"/>
        <v>0</v>
      </c>
    </row>
    <row r="130" spans="1:15" s="16" customFormat="1" x14ac:dyDescent="0.2">
      <c r="A130" s="11">
        <v>395001</v>
      </c>
      <c r="B130" s="54" t="s">
        <v>141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4">
        <f t="shared" si="12"/>
        <v>0</v>
      </c>
      <c r="J130" s="15" t="e">
        <f t="shared" si="13"/>
        <v>#DIV/0!</v>
      </c>
      <c r="K130" s="15" t="e">
        <f t="shared" si="13"/>
        <v>#DIV/0!</v>
      </c>
      <c r="L130" s="15" t="e">
        <f t="shared" si="13"/>
        <v>#DIV/0!</v>
      </c>
      <c r="M130" s="15" t="e">
        <f t="shared" si="13"/>
        <v>#DIV/0!</v>
      </c>
      <c r="N130" s="15" t="e">
        <f t="shared" si="13"/>
        <v>#DIV/0!</v>
      </c>
      <c r="O130" s="15" t="e">
        <f t="shared" si="13"/>
        <v>#DIV/0!</v>
      </c>
    </row>
    <row r="131" spans="1:15" s="16" customFormat="1" x14ac:dyDescent="0.2">
      <c r="A131" s="33">
        <v>395002</v>
      </c>
      <c r="B131" s="33" t="s">
        <v>142</v>
      </c>
      <c r="C131" s="13">
        <v>0</v>
      </c>
      <c r="D131" s="13">
        <v>0</v>
      </c>
      <c r="E131" s="13">
        <v>0</v>
      </c>
      <c r="F131" s="13">
        <v>2388</v>
      </c>
      <c r="G131" s="13">
        <v>0</v>
      </c>
      <c r="H131" s="13">
        <v>0</v>
      </c>
      <c r="I131" s="14">
        <f t="shared" si="12"/>
        <v>2388</v>
      </c>
      <c r="J131" s="15">
        <f t="shared" si="13"/>
        <v>0</v>
      </c>
      <c r="K131" s="15">
        <f t="shared" si="13"/>
        <v>0</v>
      </c>
      <c r="L131" s="15">
        <f t="shared" si="13"/>
        <v>0</v>
      </c>
      <c r="M131" s="15">
        <f t="shared" si="13"/>
        <v>1</v>
      </c>
      <c r="N131" s="15">
        <f t="shared" si="13"/>
        <v>0</v>
      </c>
      <c r="O131" s="15">
        <f t="shared" si="13"/>
        <v>0</v>
      </c>
    </row>
    <row r="132" spans="1:15" s="52" customFormat="1" x14ac:dyDescent="0.2">
      <c r="A132" s="17">
        <v>395003</v>
      </c>
      <c r="B132" s="47" t="s">
        <v>143</v>
      </c>
      <c r="C132" s="19">
        <v>1093</v>
      </c>
      <c r="D132" s="19">
        <v>0</v>
      </c>
      <c r="E132" s="19">
        <v>0</v>
      </c>
      <c r="F132" s="19">
        <v>4481</v>
      </c>
      <c r="G132" s="19">
        <v>0</v>
      </c>
      <c r="H132" s="19">
        <v>0</v>
      </c>
      <c r="I132" s="20">
        <f t="shared" si="12"/>
        <v>5574</v>
      </c>
      <c r="J132" s="21">
        <f t="shared" si="13"/>
        <v>0.19608898457122353</v>
      </c>
      <c r="K132" s="21">
        <f t="shared" si="13"/>
        <v>0</v>
      </c>
      <c r="L132" s="21">
        <f t="shared" si="13"/>
        <v>0</v>
      </c>
      <c r="M132" s="21">
        <f t="shared" si="13"/>
        <v>0.80391101542877641</v>
      </c>
      <c r="N132" s="21">
        <f t="shared" si="13"/>
        <v>0</v>
      </c>
      <c r="O132" s="21">
        <f t="shared" si="13"/>
        <v>0</v>
      </c>
    </row>
    <row r="133" spans="1:15" s="16" customFormat="1" x14ac:dyDescent="0.2">
      <c r="A133" s="11">
        <v>395004</v>
      </c>
      <c r="B133" s="33" t="s">
        <v>144</v>
      </c>
      <c r="C133" s="13">
        <v>322</v>
      </c>
      <c r="D133" s="13">
        <v>0</v>
      </c>
      <c r="E133" s="13">
        <v>0</v>
      </c>
      <c r="F133" s="13">
        <v>9264</v>
      </c>
      <c r="G133" s="13">
        <v>0</v>
      </c>
      <c r="H133" s="13">
        <v>0</v>
      </c>
      <c r="I133" s="14">
        <f t="shared" si="12"/>
        <v>9586</v>
      </c>
      <c r="J133" s="15">
        <f t="shared" si="13"/>
        <v>3.3590653035677029E-2</v>
      </c>
      <c r="K133" s="15">
        <f t="shared" si="13"/>
        <v>0</v>
      </c>
      <c r="L133" s="15">
        <f t="shared" si="13"/>
        <v>0</v>
      </c>
      <c r="M133" s="15">
        <f t="shared" si="13"/>
        <v>0.96640934696432301</v>
      </c>
      <c r="N133" s="15">
        <f t="shared" si="13"/>
        <v>0</v>
      </c>
      <c r="O133" s="15">
        <f t="shared" si="13"/>
        <v>0</v>
      </c>
    </row>
    <row r="134" spans="1:15" s="16" customFormat="1" x14ac:dyDescent="0.2">
      <c r="A134" s="11">
        <v>395005</v>
      </c>
      <c r="B134" s="33" t="s">
        <v>145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4">
        <f t="shared" si="12"/>
        <v>0</v>
      </c>
      <c r="J134" s="15" t="e">
        <f t="shared" si="13"/>
        <v>#DIV/0!</v>
      </c>
      <c r="K134" s="15" t="e">
        <f t="shared" si="13"/>
        <v>#DIV/0!</v>
      </c>
      <c r="L134" s="15" t="e">
        <f t="shared" si="13"/>
        <v>#DIV/0!</v>
      </c>
      <c r="M134" s="15" t="e">
        <f t="shared" si="13"/>
        <v>#DIV/0!</v>
      </c>
      <c r="N134" s="15" t="e">
        <f t="shared" si="13"/>
        <v>#DIV/0!</v>
      </c>
      <c r="O134" s="15" t="e">
        <f t="shared" si="13"/>
        <v>#DIV/0!</v>
      </c>
    </row>
    <row r="135" spans="1:15" s="16" customFormat="1" x14ac:dyDescent="0.2">
      <c r="A135" s="11">
        <v>395006</v>
      </c>
      <c r="B135" s="54" t="s">
        <v>146</v>
      </c>
      <c r="C135" s="13">
        <v>0</v>
      </c>
      <c r="D135" s="13">
        <v>0</v>
      </c>
      <c r="E135" s="13">
        <v>0</v>
      </c>
      <c r="F135" s="13">
        <v>64</v>
      </c>
      <c r="G135" s="13">
        <v>0</v>
      </c>
      <c r="H135" s="13">
        <v>0</v>
      </c>
      <c r="I135" s="14">
        <f t="shared" si="12"/>
        <v>64</v>
      </c>
      <c r="J135" s="15">
        <f t="shared" si="13"/>
        <v>0</v>
      </c>
      <c r="K135" s="15">
        <f t="shared" si="13"/>
        <v>0</v>
      </c>
      <c r="L135" s="15">
        <f t="shared" si="13"/>
        <v>0</v>
      </c>
      <c r="M135" s="15">
        <f t="shared" si="13"/>
        <v>1</v>
      </c>
      <c r="N135" s="15">
        <f t="shared" si="13"/>
        <v>0</v>
      </c>
      <c r="O135" s="15">
        <f t="shared" si="13"/>
        <v>0</v>
      </c>
    </row>
    <row r="136" spans="1:15" s="16" customFormat="1" x14ac:dyDescent="0.2">
      <c r="A136" s="33">
        <v>395007</v>
      </c>
      <c r="B136" s="33" t="s">
        <v>147</v>
      </c>
      <c r="C136" s="13">
        <v>0</v>
      </c>
      <c r="D136" s="13">
        <v>0</v>
      </c>
      <c r="E136" s="13">
        <v>0</v>
      </c>
      <c r="F136" s="13">
        <v>10924</v>
      </c>
      <c r="G136" s="13">
        <v>0</v>
      </c>
      <c r="H136" s="13">
        <v>0</v>
      </c>
      <c r="I136" s="14">
        <f t="shared" si="12"/>
        <v>10924</v>
      </c>
      <c r="J136" s="15">
        <f t="shared" si="13"/>
        <v>0</v>
      </c>
      <c r="K136" s="15">
        <f t="shared" si="13"/>
        <v>0</v>
      </c>
      <c r="L136" s="15">
        <f t="shared" si="13"/>
        <v>0</v>
      </c>
      <c r="M136" s="15">
        <f t="shared" si="13"/>
        <v>1</v>
      </c>
      <c r="N136" s="15">
        <f t="shared" si="13"/>
        <v>0</v>
      </c>
      <c r="O136" s="15">
        <f t="shared" si="13"/>
        <v>0</v>
      </c>
    </row>
    <row r="137" spans="1:15" s="52" customFormat="1" x14ac:dyDescent="0.2">
      <c r="A137" s="17">
        <v>397001</v>
      </c>
      <c r="B137" s="47" t="s">
        <v>148</v>
      </c>
      <c r="C137" s="19">
        <v>12775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20">
        <f t="shared" si="12"/>
        <v>12775</v>
      </c>
      <c r="J137" s="21">
        <f t="shared" si="13"/>
        <v>1</v>
      </c>
      <c r="K137" s="21">
        <f t="shared" si="13"/>
        <v>0</v>
      </c>
      <c r="L137" s="21">
        <f t="shared" si="13"/>
        <v>0</v>
      </c>
      <c r="M137" s="21">
        <f t="shared" si="13"/>
        <v>0</v>
      </c>
      <c r="N137" s="21">
        <f t="shared" si="13"/>
        <v>0</v>
      </c>
      <c r="O137" s="21">
        <f t="shared" si="13"/>
        <v>0</v>
      </c>
    </row>
    <row r="138" spans="1:15" s="16" customFormat="1" x14ac:dyDescent="0.2">
      <c r="A138" s="11">
        <v>398001</v>
      </c>
      <c r="B138" s="33" t="s">
        <v>149</v>
      </c>
      <c r="C138" s="13">
        <v>91366</v>
      </c>
      <c r="D138" s="13">
        <v>0</v>
      </c>
      <c r="E138" s="13">
        <v>0</v>
      </c>
      <c r="F138" s="13">
        <v>7239</v>
      </c>
      <c r="G138" s="13">
        <v>0</v>
      </c>
      <c r="H138" s="13">
        <v>0</v>
      </c>
      <c r="I138" s="14">
        <f t="shared" si="12"/>
        <v>98605</v>
      </c>
      <c r="J138" s="15">
        <f t="shared" si="13"/>
        <v>0.9265858729273363</v>
      </c>
      <c r="K138" s="15">
        <f t="shared" si="13"/>
        <v>0</v>
      </c>
      <c r="L138" s="15">
        <f t="shared" si="13"/>
        <v>0</v>
      </c>
      <c r="M138" s="15">
        <f t="shared" si="13"/>
        <v>7.3414127072663662E-2</v>
      </c>
      <c r="N138" s="15">
        <f t="shared" si="13"/>
        <v>0</v>
      </c>
      <c r="O138" s="15">
        <f t="shared" si="13"/>
        <v>0</v>
      </c>
    </row>
    <row r="139" spans="1:15" s="16" customFormat="1" x14ac:dyDescent="0.2">
      <c r="A139" s="11">
        <v>398002</v>
      </c>
      <c r="B139" s="33" t="s">
        <v>150</v>
      </c>
      <c r="C139" s="13">
        <v>72185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4">
        <f t="shared" si="12"/>
        <v>72185</v>
      </c>
      <c r="J139" s="15">
        <f t="shared" si="13"/>
        <v>1</v>
      </c>
      <c r="K139" s="15">
        <f t="shared" si="13"/>
        <v>0</v>
      </c>
      <c r="L139" s="15">
        <f t="shared" si="13"/>
        <v>0</v>
      </c>
      <c r="M139" s="15">
        <f t="shared" si="13"/>
        <v>0</v>
      </c>
      <c r="N139" s="15">
        <f t="shared" si="13"/>
        <v>0</v>
      </c>
      <c r="O139" s="15">
        <f t="shared" si="13"/>
        <v>0</v>
      </c>
    </row>
    <row r="140" spans="1:15" s="16" customFormat="1" x14ac:dyDescent="0.2">
      <c r="A140" s="11">
        <v>398003</v>
      </c>
      <c r="B140" s="54" t="s">
        <v>151</v>
      </c>
      <c r="C140" s="13">
        <v>44416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4">
        <f t="shared" si="12"/>
        <v>44416</v>
      </c>
      <c r="J140" s="15">
        <f t="shared" si="13"/>
        <v>1</v>
      </c>
      <c r="K140" s="15">
        <f t="shared" si="13"/>
        <v>0</v>
      </c>
      <c r="L140" s="15">
        <f t="shared" si="13"/>
        <v>0</v>
      </c>
      <c r="M140" s="15">
        <f t="shared" si="13"/>
        <v>0</v>
      </c>
      <c r="N140" s="15">
        <f t="shared" si="13"/>
        <v>0</v>
      </c>
      <c r="O140" s="15">
        <f t="shared" si="13"/>
        <v>0</v>
      </c>
    </row>
    <row r="141" spans="1:15" s="16" customFormat="1" x14ac:dyDescent="0.2">
      <c r="A141" s="33">
        <v>398004</v>
      </c>
      <c r="B141" s="33" t="s">
        <v>152</v>
      </c>
      <c r="C141" s="13">
        <v>634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4">
        <f t="shared" si="12"/>
        <v>634</v>
      </c>
      <c r="J141" s="15">
        <f t="shared" si="13"/>
        <v>1</v>
      </c>
      <c r="K141" s="15">
        <f t="shared" si="13"/>
        <v>0</v>
      </c>
      <c r="L141" s="15">
        <f t="shared" si="13"/>
        <v>0</v>
      </c>
      <c r="M141" s="15">
        <f t="shared" si="13"/>
        <v>0</v>
      </c>
      <c r="N141" s="15">
        <f t="shared" si="13"/>
        <v>0</v>
      </c>
      <c r="O141" s="15">
        <f t="shared" si="13"/>
        <v>0</v>
      </c>
    </row>
    <row r="142" spans="1:15" s="52" customFormat="1" x14ac:dyDescent="0.2">
      <c r="A142" s="50">
        <v>398004</v>
      </c>
      <c r="B142" s="55" t="s">
        <v>153</v>
      </c>
      <c r="C142" s="36">
        <v>9763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7">
        <f t="shared" si="12"/>
        <v>9763</v>
      </c>
      <c r="J142" s="38">
        <f t="shared" si="13"/>
        <v>1</v>
      </c>
      <c r="K142" s="38">
        <f t="shared" si="13"/>
        <v>0</v>
      </c>
      <c r="L142" s="38">
        <f t="shared" si="13"/>
        <v>0</v>
      </c>
      <c r="M142" s="38">
        <f t="shared" si="13"/>
        <v>0</v>
      </c>
      <c r="N142" s="38">
        <f t="shared" si="13"/>
        <v>0</v>
      </c>
      <c r="O142" s="38">
        <f t="shared" si="13"/>
        <v>0</v>
      </c>
    </row>
    <row r="143" spans="1:15" s="16" customFormat="1" x14ac:dyDescent="0.2">
      <c r="A143" s="48">
        <v>398005</v>
      </c>
      <c r="B143" s="49" t="s">
        <v>154</v>
      </c>
      <c r="C143" s="13">
        <v>15608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4">
        <f t="shared" si="12"/>
        <v>15608</v>
      </c>
      <c r="J143" s="15">
        <f t="shared" si="13"/>
        <v>1</v>
      </c>
      <c r="K143" s="15">
        <f t="shared" si="13"/>
        <v>0</v>
      </c>
      <c r="L143" s="15">
        <f t="shared" si="13"/>
        <v>0</v>
      </c>
      <c r="M143" s="15">
        <f t="shared" si="13"/>
        <v>0</v>
      </c>
      <c r="N143" s="15">
        <f t="shared" si="13"/>
        <v>0</v>
      </c>
      <c r="O143" s="15">
        <f t="shared" si="13"/>
        <v>0</v>
      </c>
    </row>
    <row r="144" spans="1:15" s="16" customFormat="1" x14ac:dyDescent="0.2">
      <c r="A144" s="11">
        <v>399001</v>
      </c>
      <c r="B144" s="33" t="s">
        <v>155</v>
      </c>
      <c r="C144" s="13">
        <v>53882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4">
        <f>SUM(C144:H144)</f>
        <v>53882</v>
      </c>
      <c r="J144" s="15">
        <f t="shared" si="13"/>
        <v>1</v>
      </c>
      <c r="K144" s="15">
        <f t="shared" si="13"/>
        <v>0</v>
      </c>
      <c r="L144" s="15">
        <f t="shared" si="13"/>
        <v>0</v>
      </c>
      <c r="M144" s="15">
        <f t="shared" si="13"/>
        <v>0</v>
      </c>
      <c r="N144" s="15">
        <f t="shared" si="13"/>
        <v>0</v>
      </c>
      <c r="O144" s="15">
        <f t="shared" si="13"/>
        <v>0</v>
      </c>
    </row>
    <row r="145" spans="1:15" s="16" customFormat="1" x14ac:dyDescent="0.2">
      <c r="A145" s="11">
        <v>399002</v>
      </c>
      <c r="B145" s="33" t="s">
        <v>156</v>
      </c>
      <c r="C145" s="13">
        <v>41348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4">
        <f>SUM(C145:H145)</f>
        <v>41348</v>
      </c>
      <c r="J145" s="15">
        <f t="shared" si="13"/>
        <v>1</v>
      </c>
      <c r="K145" s="15">
        <f t="shared" si="13"/>
        <v>0</v>
      </c>
      <c r="L145" s="15">
        <f t="shared" si="13"/>
        <v>0</v>
      </c>
      <c r="M145" s="15">
        <f t="shared" si="13"/>
        <v>0</v>
      </c>
      <c r="N145" s="15">
        <f t="shared" si="13"/>
        <v>0</v>
      </c>
      <c r="O145" s="15">
        <f t="shared" si="13"/>
        <v>0</v>
      </c>
    </row>
    <row r="146" spans="1:15" x14ac:dyDescent="0.2">
      <c r="A146" s="17">
        <v>399004</v>
      </c>
      <c r="B146" s="47" t="s">
        <v>157</v>
      </c>
      <c r="C146" s="36">
        <v>5529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7">
        <f>SUM(C146:H146)</f>
        <v>5529</v>
      </c>
      <c r="J146" s="38">
        <f t="shared" si="13"/>
        <v>1</v>
      </c>
      <c r="K146" s="38">
        <f t="shared" si="13"/>
        <v>0</v>
      </c>
      <c r="L146" s="38">
        <f t="shared" si="13"/>
        <v>0</v>
      </c>
      <c r="M146" s="38">
        <f t="shared" si="13"/>
        <v>0</v>
      </c>
      <c r="N146" s="38">
        <f t="shared" si="13"/>
        <v>0</v>
      </c>
      <c r="O146" s="38">
        <f t="shared" si="13"/>
        <v>0</v>
      </c>
    </row>
    <row r="147" spans="1:15" x14ac:dyDescent="0.2">
      <c r="A147" s="39"/>
      <c r="B147" s="40" t="s">
        <v>158</v>
      </c>
      <c r="C147" s="56">
        <f>SUM(C93:C146)</f>
        <v>1261388</v>
      </c>
      <c r="D147" s="56">
        <f t="shared" ref="D147:I147" si="14">SUM(D93:D146)</f>
        <v>290105</v>
      </c>
      <c r="E147" s="56">
        <f t="shared" si="14"/>
        <v>11204</v>
      </c>
      <c r="F147" s="56">
        <f t="shared" si="14"/>
        <v>44939</v>
      </c>
      <c r="G147" s="56">
        <f t="shared" si="14"/>
        <v>0</v>
      </c>
      <c r="H147" s="56">
        <f t="shared" si="14"/>
        <v>0</v>
      </c>
      <c r="I147" s="57">
        <f t="shared" si="14"/>
        <v>1607636</v>
      </c>
      <c r="J147" s="58">
        <f t="shared" si="13"/>
        <v>0.78462288727050156</v>
      </c>
      <c r="K147" s="59">
        <f t="shared" si="13"/>
        <v>0.18045440634571508</v>
      </c>
      <c r="L147" s="60">
        <f t="shared" si="13"/>
        <v>6.9692393054149072E-3</v>
      </c>
      <c r="M147" s="58">
        <f t="shared" si="13"/>
        <v>2.7953467078368488E-2</v>
      </c>
      <c r="N147" s="59">
        <f t="shared" si="13"/>
        <v>0</v>
      </c>
      <c r="O147" s="60">
        <f t="shared" si="13"/>
        <v>0</v>
      </c>
    </row>
    <row r="148" spans="1:15" x14ac:dyDescent="0.2">
      <c r="A148" s="44"/>
      <c r="B148" s="45"/>
      <c r="C148" s="45"/>
      <c r="D148" s="45"/>
      <c r="E148" s="45"/>
      <c r="F148" s="45"/>
      <c r="G148" s="45"/>
      <c r="H148" s="45"/>
      <c r="I148" s="61"/>
      <c r="J148" s="28"/>
      <c r="K148" s="28"/>
      <c r="L148" s="28"/>
      <c r="M148" s="28"/>
      <c r="N148" s="28"/>
      <c r="O148" s="62"/>
    </row>
    <row r="149" spans="1:15" x14ac:dyDescent="0.2">
      <c r="A149" s="17" t="s">
        <v>159</v>
      </c>
      <c r="B149" s="47" t="s">
        <v>160</v>
      </c>
      <c r="C149" s="36">
        <v>0</v>
      </c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I149" s="37">
        <f>SUM(C149:H149)</f>
        <v>0</v>
      </c>
      <c r="J149" s="38" t="e">
        <f t="shared" ref="J149:O150" si="15">C149/$I149</f>
        <v>#DIV/0!</v>
      </c>
      <c r="K149" s="38" t="e">
        <f t="shared" si="15"/>
        <v>#DIV/0!</v>
      </c>
      <c r="L149" s="38" t="e">
        <f t="shared" si="15"/>
        <v>#DIV/0!</v>
      </c>
      <c r="M149" s="38" t="e">
        <f t="shared" si="15"/>
        <v>#DIV/0!</v>
      </c>
      <c r="N149" s="38" t="e">
        <f t="shared" si="15"/>
        <v>#DIV/0!</v>
      </c>
      <c r="O149" s="38" t="e">
        <f t="shared" si="15"/>
        <v>#DIV/0!</v>
      </c>
    </row>
    <row r="150" spans="1:15" x14ac:dyDescent="0.2">
      <c r="A150" s="39"/>
      <c r="B150" s="40" t="s">
        <v>161</v>
      </c>
      <c r="C150" s="56">
        <f>SUM(C149)</f>
        <v>0</v>
      </c>
      <c r="D150" s="56">
        <f t="shared" ref="D150:I150" si="16">SUM(D149)</f>
        <v>0</v>
      </c>
      <c r="E150" s="56">
        <f t="shared" si="16"/>
        <v>0</v>
      </c>
      <c r="F150" s="56">
        <f t="shared" si="16"/>
        <v>0</v>
      </c>
      <c r="G150" s="56">
        <f t="shared" si="16"/>
        <v>0</v>
      </c>
      <c r="H150" s="56">
        <f t="shared" si="16"/>
        <v>0</v>
      </c>
      <c r="I150" s="57">
        <f t="shared" si="16"/>
        <v>0</v>
      </c>
      <c r="J150" s="58" t="e">
        <f t="shared" si="15"/>
        <v>#DIV/0!</v>
      </c>
      <c r="K150" s="59" t="e">
        <f t="shared" si="15"/>
        <v>#DIV/0!</v>
      </c>
      <c r="L150" s="60" t="e">
        <f t="shared" si="15"/>
        <v>#DIV/0!</v>
      </c>
      <c r="M150" s="58" t="e">
        <f t="shared" si="15"/>
        <v>#DIV/0!</v>
      </c>
      <c r="N150" s="59" t="e">
        <f t="shared" si="15"/>
        <v>#DIV/0!</v>
      </c>
      <c r="O150" s="60" t="e">
        <f t="shared" si="15"/>
        <v>#DIV/0!</v>
      </c>
    </row>
    <row r="151" spans="1:15" x14ac:dyDescent="0.2">
      <c r="A151" s="44"/>
      <c r="B151" s="45"/>
      <c r="C151" s="45"/>
      <c r="D151" s="45"/>
      <c r="E151" s="45"/>
      <c r="F151" s="45"/>
      <c r="G151" s="45"/>
      <c r="H151" s="45"/>
      <c r="I151" s="61"/>
      <c r="J151" s="28"/>
      <c r="K151" s="28"/>
      <c r="L151" s="28"/>
      <c r="M151" s="28"/>
      <c r="N151" s="28"/>
      <c r="O151" s="62"/>
    </row>
    <row r="152" spans="1:15" ht="13.5" thickBot="1" x14ac:dyDescent="0.25">
      <c r="A152" s="63"/>
      <c r="B152" s="64" t="s">
        <v>162</v>
      </c>
      <c r="C152" s="65">
        <f t="shared" ref="C152:I152" si="17">C147+C91+C77+C73+C150</f>
        <v>39757467</v>
      </c>
      <c r="D152" s="65">
        <f t="shared" si="17"/>
        <v>6416070</v>
      </c>
      <c r="E152" s="65">
        <f t="shared" si="17"/>
        <v>1180630</v>
      </c>
      <c r="F152" s="65">
        <f t="shared" si="17"/>
        <v>9266182</v>
      </c>
      <c r="G152" s="65">
        <f t="shared" si="17"/>
        <v>18599</v>
      </c>
      <c r="H152" s="65">
        <f t="shared" si="17"/>
        <v>48623409</v>
      </c>
      <c r="I152" s="66">
        <f t="shared" si="17"/>
        <v>105262357</v>
      </c>
      <c r="J152" s="67">
        <f t="shared" ref="J152:O152" si="18">C152/$I152</f>
        <v>0.37769881022139756</v>
      </c>
      <c r="K152" s="67">
        <f t="shared" si="18"/>
        <v>6.0953128761880186E-2</v>
      </c>
      <c r="L152" s="67">
        <f t="shared" si="18"/>
        <v>1.1216070337471162E-2</v>
      </c>
      <c r="M152" s="67">
        <f t="shared" si="18"/>
        <v>8.8029398771680548E-2</v>
      </c>
      <c r="N152" s="67">
        <f t="shared" si="18"/>
        <v>1.7669184435989782E-4</v>
      </c>
      <c r="O152" s="67">
        <f t="shared" si="18"/>
        <v>0.4619259000632106</v>
      </c>
    </row>
    <row r="153" spans="1:15" ht="13.5" thickTop="1" x14ac:dyDescent="0.2"/>
    <row r="154" spans="1:15" s="68" customFormat="1" ht="12.75" customHeight="1" x14ac:dyDescent="0.2">
      <c r="C154" s="72" t="s">
        <v>163</v>
      </c>
      <c r="D154" s="72"/>
      <c r="E154" s="72"/>
      <c r="F154" s="72"/>
      <c r="J154" s="72" t="s">
        <v>163</v>
      </c>
      <c r="K154" s="72"/>
      <c r="L154" s="72"/>
      <c r="M154" s="72"/>
    </row>
    <row r="156" spans="1:15" x14ac:dyDescent="0.2">
      <c r="C156" s="69"/>
      <c r="D156" s="69"/>
      <c r="E156" s="69"/>
      <c r="F156" s="69"/>
      <c r="G156" s="69"/>
      <c r="H156" s="69"/>
      <c r="I156" s="69"/>
    </row>
  </sheetData>
  <mergeCells count="5">
    <mergeCell ref="A1:B1"/>
    <mergeCell ref="C1:I1"/>
    <mergeCell ref="J1:O1"/>
    <mergeCell ref="C154:F154"/>
    <mergeCell ref="J154:M154"/>
  </mergeCells>
  <printOptions horizontalCentered="1"/>
  <pageMargins left="0.25" right="0.25" top="0.86" bottom="0.5" header="0.5" footer="0.5"/>
  <pageSetup paperSize="5" scale="71" orientation="portrait" r:id="rId1"/>
  <headerFooter alignWithMargins="0"/>
  <rowBreaks count="1" manualBreakCount="1">
    <brk id="74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Obj700 - Property  - by fund</vt:lpstr>
      <vt:lpstr>'Obj700 - Property  - by fund'!Print_Area</vt:lpstr>
      <vt:lpstr>'Obj700 - Property  - by fund'!Print_Titles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ldoe</dc:creator>
  <cp:lastModifiedBy>Paula Matherne</cp:lastModifiedBy>
  <dcterms:created xsi:type="dcterms:W3CDTF">2012-07-03T19:23:04Z</dcterms:created>
  <dcterms:modified xsi:type="dcterms:W3CDTF">2012-07-09T18:38:04Z</dcterms:modified>
</cp:coreProperties>
</file>