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Revenue by Fund" sheetId="1" r:id="rId1"/>
  </sheets>
  <definedNames>
    <definedName name="_xlnm.Print_Area" localSheetId="0">'Revenue by Fund'!$A$1:$O$104</definedName>
    <definedName name="_xlnm.Print_Titles" localSheetId="0">'Revenue by Fund'!$A:$B,'Revenue by Fund'!$1:$2</definedName>
  </definedNames>
  <calcPr fullCalcOnLoad="1"/>
</workbook>
</file>

<file path=xl/sharedStrings.xml><?xml version="1.0" encoding="utf-8"?>
<sst xmlns="http://schemas.openxmlformats.org/spreadsheetml/2006/main" count="116" uniqueCount="113">
  <si>
    <t>LEA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</si>
  <si>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</si>
  <si>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</si>
  <si>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</si>
  <si>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</si>
  <si>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</si>
  <si>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</si>
  <si>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</si>
  <si>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</si>
  <si>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</si>
  <si>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</si>
  <si>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</si>
  <si>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</si>
  <si>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</si>
  <si>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</si>
  <si>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</si>
  <si>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</si>
  <si>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</si>
  <si>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</si>
  <si>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</si>
  <si>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</si>
  <si>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</si>
  <si>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</si>
  <si>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</si>
  <si>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</si>
  <si>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</si>
  <si>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</si>
  <si>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</si>
  <si>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</si>
  <si>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</si>
  <si>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</si>
  <si>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</si>
  <si>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</si>
  <si>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</si>
  <si>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</si>
  <si>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</si>
  <si>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</si>
  <si>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</si>
  <si>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</si>
  <si>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</si>
  <si>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</si>
  <si>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</si>
  <si>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</si>
  <si>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</si>
  <si>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</si>
  <si>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</si>
  <si>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</si>
  <si>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</si>
  <si>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</si>
  <si>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</si>
  <si>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</si>
  <si>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</si>
  <si>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</si>
  <si>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</si>
  <si>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</si>
  <si>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</si>
  <si>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</si>
  <si>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</si>
  <si>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</si>
  <si>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</si>
  <si>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</si>
  <si>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</si>
  <si>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</si>
  <si>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</si>
  <si>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</si>
  <si>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</si>
  <si>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</si>
  <si>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</si>
  <si>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</si>
  <si>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</si>
  <si>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</si>
  <si>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</si>
  <si>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</si>
  <si>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The MAX Charter School</t>
  </si>
  <si>
    <t>D'Arbonne Woods Charter School</t>
  </si>
  <si>
    <t>Madison Preparatory Academy</t>
  </si>
  <si>
    <t>Caddo Parish School Board</t>
  </si>
  <si>
    <t>Lincoln Parish School Board</t>
  </si>
  <si>
    <t>Ouachita Parish School Board</t>
  </si>
  <si>
    <t>Union Parish School Board</t>
  </si>
  <si>
    <t>Zachary Community School Board</t>
  </si>
  <si>
    <t>City of Baker School Board</t>
  </si>
  <si>
    <t>Central Community School Board</t>
  </si>
  <si>
    <t>Revenue by Fund Source - 2011-2012</t>
  </si>
  <si>
    <t>Allen Parish School Board</t>
  </si>
  <si>
    <t>Calcasieu Parish School Board</t>
  </si>
  <si>
    <t>Cameron Parish School Board</t>
  </si>
  <si>
    <t>East Baton Rouge Parish School Board</t>
  </si>
  <si>
    <t>Jefferson Davis Parish School Board</t>
  </si>
  <si>
    <t>Pointe Coupee Parish School Board</t>
  </si>
  <si>
    <t>St. Charles Parish School Board</t>
  </si>
  <si>
    <t>Terrebonne Parish School Board</t>
  </si>
  <si>
    <t>Vermilion Parish School Board</t>
  </si>
  <si>
    <t>City of Bogalusa School Board</t>
  </si>
  <si>
    <t>A02</t>
  </si>
  <si>
    <t xml:space="preserve">Office of Juvenile Justice </t>
  </si>
  <si>
    <t xml:space="preserve">Total Office of Juvenile Justice Schools </t>
  </si>
  <si>
    <t>Lafourche Parish School Board *</t>
  </si>
  <si>
    <t>Plaquemines Parish School Board *</t>
  </si>
  <si>
    <t>St. Bernard Parish School Board *</t>
  </si>
  <si>
    <t>St. Tammany Parish School Board *</t>
  </si>
  <si>
    <t>*Excludes one-time Hurricane related revenues</t>
  </si>
  <si>
    <t>Louisiana Virtual Charter Academy</t>
  </si>
  <si>
    <t>Louisiana Connections Academy</t>
  </si>
  <si>
    <t>Lake Charles Charter Academy</t>
  </si>
  <si>
    <t>Lycee Francais de la Nouvelle-Orleans</t>
  </si>
  <si>
    <t>Interational High School (VIBE)</t>
  </si>
  <si>
    <t xml:space="preserve">New Orleans Military and Maritime Academy </t>
  </si>
  <si>
    <t xml:space="preserve">**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</si>
  <si>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General Funds**</t>
  </si>
  <si>
    <t>Jefferson Parish School Board *</t>
  </si>
  <si>
    <t>Orleans Parish School Board *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</si>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</sst>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0_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102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102" applyFont="1" applyFill="1" applyBorder="1" applyAlignment="1">
      <alignment horizontal="right" wrapText="1"/>
      <protection/>
    </xf>
    <xf numFmtId="0" fontId="1" fillId="0" borderId="16" xfId="102" applyFont="1" applyFill="1" applyBorder="1" applyAlignment="1">
      <alignment horizontal="right" wrapText="1"/>
      <protection/>
    </xf>
    <xf numFmtId="0" fontId="3" fillId="33" borderId="17" xfId="0" applyFont="1" applyFill="1" applyBorder="1" applyAlignment="1">
      <alignment/>
    </xf>
    <xf numFmtId="164" fontId="4" fillId="0" borderId="18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0" fontId="4" fillId="0" borderId="22" xfId="0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164" fontId="4" fillId="34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10" fontId="3" fillId="33" borderId="25" xfId="0" applyNumberFormat="1" applyFont="1" applyFill="1" applyBorder="1" applyAlignment="1">
      <alignment/>
    </xf>
    <xf numFmtId="164" fontId="1" fillId="0" borderId="16" xfId="102" applyNumberFormat="1" applyFont="1" applyFill="1" applyBorder="1" applyAlignment="1">
      <alignment horizontal="right" wrapText="1"/>
      <protection/>
    </xf>
    <xf numFmtId="164" fontId="1" fillId="34" borderId="16" xfId="102" applyNumberFormat="1" applyFont="1" applyFill="1" applyBorder="1" applyAlignment="1">
      <alignment horizontal="right" wrapText="1"/>
      <protection/>
    </xf>
    <xf numFmtId="10" fontId="1" fillId="0" borderId="16" xfId="102" applyNumberFormat="1" applyFont="1" applyFill="1" applyBorder="1" applyAlignment="1">
      <alignment horizontal="right" wrapText="1"/>
      <protection/>
    </xf>
    <xf numFmtId="10" fontId="4" fillId="0" borderId="10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1" fillId="0" borderId="14" xfId="102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0" borderId="15" xfId="102" applyNumberFormat="1" applyFont="1" applyFill="1" applyBorder="1" applyAlignment="1">
      <alignment horizontal="right" wrapText="1"/>
      <protection/>
    </xf>
    <xf numFmtId="164" fontId="1" fillId="34" borderId="15" xfId="102" applyNumberFormat="1" applyFont="1" applyFill="1" applyBorder="1" applyAlignment="1">
      <alignment horizontal="right" wrapText="1"/>
      <protection/>
    </xf>
    <xf numFmtId="10" fontId="1" fillId="0" borderId="15" xfId="102" applyNumberFormat="1" applyFont="1" applyFill="1" applyBorder="1" applyAlignment="1">
      <alignment horizontal="right" wrapText="1"/>
      <protection/>
    </xf>
    <xf numFmtId="10" fontId="3" fillId="0" borderId="15" xfId="0" applyNumberFormat="1" applyFont="1" applyFill="1" applyBorder="1" applyAlignment="1">
      <alignment/>
    </xf>
    <xf numFmtId="0" fontId="1" fillId="0" borderId="15" xfId="102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6" fontId="1" fillId="34" borderId="15" xfId="102" applyNumberFormat="1" applyFont="1" applyFill="1" applyBorder="1" applyAlignment="1">
      <alignment horizontal="right" wrapText="1"/>
      <protection/>
    </xf>
    <xf numFmtId="6" fontId="3" fillId="34" borderId="15" xfId="0" applyNumberFormat="1" applyFont="1" applyFill="1" applyBorder="1" applyAlignment="1">
      <alignment horizontal="right"/>
    </xf>
    <xf numFmtId="6" fontId="1" fillId="0" borderId="15" xfId="102" applyNumberFormat="1" applyFont="1" applyFill="1" applyBorder="1" applyAlignment="1">
      <alignment horizontal="right" wrapText="1"/>
      <protection/>
    </xf>
    <xf numFmtId="6" fontId="3" fillId="0" borderId="15" xfId="0" applyNumberFormat="1" applyFont="1" applyFill="1" applyBorder="1" applyAlignment="1">
      <alignment horizontal="right"/>
    </xf>
    <xf numFmtId="164" fontId="3" fillId="33" borderId="23" xfId="0" applyNumberFormat="1" applyFont="1" applyFill="1" applyBorder="1" applyAlignment="1">
      <alignment/>
    </xf>
    <xf numFmtId="0" fontId="1" fillId="0" borderId="27" xfId="102" applyFont="1" applyFill="1" applyBorder="1" applyAlignment="1">
      <alignment horizontal="right" wrapText="1"/>
      <protection/>
    </xf>
    <xf numFmtId="0" fontId="1" fillId="0" borderId="27" xfId="102" applyFont="1" applyFill="1" applyBorder="1" applyAlignment="1">
      <alignment wrapText="1"/>
      <protection/>
    </xf>
    <xf numFmtId="0" fontId="1" fillId="0" borderId="16" xfId="102" applyFont="1" applyFill="1" applyBorder="1" applyAlignment="1">
      <alignment wrapText="1"/>
      <protection/>
    </xf>
    <xf numFmtId="0" fontId="1" fillId="0" borderId="28" xfId="102" applyFont="1" applyFill="1" applyBorder="1" applyAlignment="1">
      <alignment horizontal="right" wrapText="1"/>
      <protection/>
    </xf>
    <xf numFmtId="0" fontId="1" fillId="0" borderId="28" xfId="102" applyFont="1" applyFill="1" applyBorder="1" applyAlignment="1">
      <alignment wrapText="1"/>
      <protection/>
    </xf>
    <xf numFmtId="164" fontId="1" fillId="0" borderId="28" xfId="102" applyNumberFormat="1" applyFont="1" applyFill="1" applyBorder="1" applyAlignment="1">
      <alignment horizontal="right" wrapText="1"/>
      <protection/>
    </xf>
    <xf numFmtId="164" fontId="1" fillId="34" borderId="28" xfId="102" applyNumberFormat="1" applyFont="1" applyFill="1" applyBorder="1" applyAlignment="1">
      <alignment horizontal="right" wrapText="1"/>
      <protection/>
    </xf>
    <xf numFmtId="10" fontId="1" fillId="0" borderId="28" xfId="102" applyNumberFormat="1" applyFont="1" applyFill="1" applyBorder="1" applyAlignment="1">
      <alignment horizontal="right" wrapText="1"/>
      <protection/>
    </xf>
    <xf numFmtId="10" fontId="3" fillId="33" borderId="23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10" fontId="1" fillId="0" borderId="30" xfId="102" applyNumberFormat="1" applyFont="1" applyFill="1" applyBorder="1" applyAlignment="1">
      <alignment horizontal="right" wrapText="1"/>
      <protection/>
    </xf>
    <xf numFmtId="10" fontId="1" fillId="0" borderId="31" xfId="102" applyNumberFormat="1" applyFont="1" applyFill="1" applyBorder="1" applyAlignment="1">
      <alignment horizontal="right" wrapText="1"/>
      <protection/>
    </xf>
    <xf numFmtId="10" fontId="4" fillId="0" borderId="32" xfId="0" applyNumberFormat="1" applyFont="1" applyFill="1" applyBorder="1" applyAlignment="1">
      <alignment/>
    </xf>
    <xf numFmtId="10" fontId="1" fillId="0" borderId="33" xfId="102" applyNumberFormat="1" applyFont="1" applyFill="1" applyBorder="1" applyAlignment="1">
      <alignment horizontal="right" wrapText="1"/>
      <protection/>
    </xf>
    <xf numFmtId="10" fontId="4" fillId="0" borderId="18" xfId="0" applyNumberFormat="1" applyFont="1" applyBorder="1" applyAlignment="1">
      <alignment/>
    </xf>
    <xf numFmtId="10" fontId="3" fillId="33" borderId="26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10" fontId="3" fillId="0" borderId="3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64" fontId="4" fillId="34" borderId="16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3" fillId="35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64" fontId="1" fillId="34" borderId="24" xfId="102" applyNumberFormat="1" applyFont="1" applyFill="1" applyBorder="1" applyAlignment="1">
      <alignment horizontal="right" wrapText="1"/>
      <protection/>
    </xf>
    <xf numFmtId="10" fontId="1" fillId="0" borderId="24" xfId="102" applyNumberFormat="1" applyFont="1" applyFill="1" applyBorder="1" applyAlignment="1">
      <alignment horizontal="right" wrapText="1"/>
      <protection/>
    </xf>
    <xf numFmtId="0" fontId="1" fillId="0" borderId="24" xfId="102" applyFont="1" applyFill="1" applyBorder="1" applyAlignment="1">
      <alignment wrapText="1"/>
      <protection/>
    </xf>
    <xf numFmtId="0" fontId="1" fillId="0" borderId="24" xfId="102" applyFont="1" applyFill="1" applyBorder="1" applyAlignment="1">
      <alignment horizontal="right" wrapText="1"/>
      <protection/>
    </xf>
    <xf numFmtId="164" fontId="1" fillId="0" borderId="24" xfId="102" applyNumberFormat="1" applyFont="1" applyFill="1" applyBorder="1" applyAlignment="1">
      <alignment horizontal="right" wrapText="1"/>
      <protection/>
    </xf>
    <xf numFmtId="10" fontId="1" fillId="0" borderId="23" xfId="102" applyNumberFormat="1" applyFont="1" applyFill="1" applyBorder="1" applyAlignment="1">
      <alignment horizontal="right" wrapText="1"/>
      <protection/>
    </xf>
    <xf numFmtId="0" fontId="1" fillId="0" borderId="16" xfId="102" applyFont="1" applyFill="1" applyBorder="1" applyAlignment="1">
      <alignment horizontal="left" wrapText="1"/>
      <protection/>
    </xf>
    <xf numFmtId="0" fontId="3" fillId="0" borderId="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17" xfId="0" applyFont="1" applyBorder="1" applyAlignment="1">
      <alignment/>
    </xf>
    <xf numFmtId="164" fontId="3" fillId="0" borderId="0" xfId="0" applyNumberFormat="1" applyFont="1" applyAlignment="1">
      <alignment/>
    </xf>
    <xf numFmtId="38" fontId="3" fillId="0" borderId="0" xfId="68" applyNumberFormat="1" applyFont="1" applyFill="1" applyAlignment="1">
      <alignment horizontal="left" vertical="top" wrapText="1"/>
      <protection/>
    </xf>
    <xf numFmtId="38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34" xfId="0" applyFont="1" applyBorder="1" applyAlignment="1">
      <alignment horizontal="center" vertical="center"/>
    </xf>
    <xf numFmtId="38" fontId="3" fillId="0" borderId="0" xfId="68" applyNumberFormat="1" applyFont="1" applyFill="1" applyAlignment="1">
      <alignment horizontal="left" vertical="top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4 2" xfId="47"/>
    <cellStyle name="Comma 5 2" xfId="48"/>
    <cellStyle name="Comma 9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0 2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6 2" xfId="69"/>
    <cellStyle name="Normal 16 3" xfId="70"/>
    <cellStyle name="Normal 17" xfId="71"/>
    <cellStyle name="Normal 18" xfId="72"/>
    <cellStyle name="Normal 19" xfId="73"/>
    <cellStyle name="Normal 19 2" xfId="74"/>
    <cellStyle name="Normal 19 2 2" xfId="75"/>
    <cellStyle name="Normal 19 2 3" xfId="76"/>
    <cellStyle name="Normal 2" xfId="77"/>
    <cellStyle name="Normal 2 2" xfId="78"/>
    <cellStyle name="Normal 2 2 2" xfId="79"/>
    <cellStyle name="Normal 2 2 3" xfId="80"/>
    <cellStyle name="Normal 2 3" xfId="81"/>
    <cellStyle name="Normal 2 4" xfId="82"/>
    <cellStyle name="Normal 20" xfId="83"/>
    <cellStyle name="Normal 20 2" xfId="84"/>
    <cellStyle name="Normal 21" xfId="85"/>
    <cellStyle name="Normal 3" xfId="86"/>
    <cellStyle name="Normal 3 2" xfId="87"/>
    <cellStyle name="Normal 33" xfId="88"/>
    <cellStyle name="Normal 4" xfId="89"/>
    <cellStyle name="Normal 4 2" xfId="90"/>
    <cellStyle name="Normal 4 3" xfId="91"/>
    <cellStyle name="Normal 4 4" xfId="92"/>
    <cellStyle name="Normal 4 5" xfId="93"/>
    <cellStyle name="Normal 4 6" xfId="94"/>
    <cellStyle name="Normal 5" xfId="95"/>
    <cellStyle name="Normal 6" xfId="96"/>
    <cellStyle name="Normal 7" xfId="97"/>
    <cellStyle name="Normal 7 2" xfId="98"/>
    <cellStyle name="Normal 8" xfId="99"/>
    <cellStyle name="Normal 8 2" xfId="100"/>
    <cellStyle name="Normal 9" xfId="101"/>
    <cellStyle name="Normal_Sheet1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114" sqref="Q114"/>
    </sheetView>
  </sheetViews>
  <sheetFormatPr defaultColWidth="9.140625" defaultRowHeight="12.75"/>
  <cols>
    <col min="1" max="1" width="6.421875" style="1" customWidth="1"/>
    <col min="2" max="2" width="47.421875" style="1" customWidth="1"/>
    <col min="3" max="3" width="12.421875" style="1" customWidth="1"/>
    <col min="4" max="4" width="11.421875" style="1" customWidth="1"/>
    <col min="5" max="5" width="14.421875" style="1" bestFit="1" customWidth="1"/>
    <col min="6" max="7" width="11.57421875" style="1" customWidth="1"/>
    <col min="8" max="8" width="12.140625" style="1" bestFit="1" customWidth="1"/>
    <col min="9" max="9" width="12.57421875" style="1" customWidth="1"/>
    <col min="10" max="15" width="11.140625" style="1" customWidth="1"/>
    <col min="16" max="16" width="9.140625" style="1" customWidth="1"/>
    <col min="17" max="17" width="11.7109375" style="1" bestFit="1" customWidth="1"/>
    <col min="18" max="16384" width="9.140625" style="1" customWidth="1"/>
  </cols>
  <sheetData>
    <row r="1" spans="2:15" ht="60" customHeight="1">
      <c r="B1" s="29"/>
      <c r="C1" s="88" t="s">
        <v>83</v>
      </c>
      <c r="D1" s="88"/>
      <c r="E1" s="88"/>
      <c r="F1" s="88"/>
      <c r="G1" s="88"/>
      <c r="H1" s="88"/>
      <c r="I1" s="88"/>
      <c r="J1" s="88" t="s">
        <v>83</v>
      </c>
      <c r="K1" s="88"/>
      <c r="L1" s="88"/>
      <c r="M1" s="88"/>
      <c r="N1" s="88"/>
      <c r="O1" s="88"/>
    </row>
    <row r="2" spans="1:15" ht="51">
      <c r="A2" s="35" t="s">
        <v>0</v>
      </c>
      <c r="B2" s="35" t="s">
        <v>5</v>
      </c>
      <c r="C2" s="36" t="s">
        <v>109</v>
      </c>
      <c r="D2" s="36" t="s">
        <v>1</v>
      </c>
      <c r="E2" s="36" t="s">
        <v>6</v>
      </c>
      <c r="F2" s="36" t="s">
        <v>2</v>
      </c>
      <c r="G2" s="36" t="s">
        <v>3</v>
      </c>
      <c r="H2" s="62" t="s">
        <v>4</v>
      </c>
      <c r="I2" s="37" t="s">
        <v>7</v>
      </c>
      <c r="J2" s="36" t="s">
        <v>8</v>
      </c>
      <c r="K2" s="59" t="s">
        <v>9</v>
      </c>
      <c r="L2" s="36" t="s">
        <v>10</v>
      </c>
      <c r="M2" s="36" t="s">
        <v>11</v>
      </c>
      <c r="N2" s="36" t="s">
        <v>12</v>
      </c>
      <c r="O2" s="36" t="s">
        <v>13</v>
      </c>
    </row>
    <row r="3" spans="1:15" ht="12.75">
      <c r="A3" s="34">
        <v>1</v>
      </c>
      <c r="B3" s="34" t="s">
        <v>14</v>
      </c>
      <c r="C3" s="40">
        <v>72633240.19826089</v>
      </c>
      <c r="D3" s="40">
        <v>8077942</v>
      </c>
      <c r="E3" s="40">
        <v>5374429</v>
      </c>
      <c r="F3" s="40">
        <v>5725766</v>
      </c>
      <c r="G3" s="40">
        <v>712890</v>
      </c>
      <c r="H3" s="40">
        <v>0</v>
      </c>
      <c r="I3" s="38">
        <f>SUM(C3:H3)</f>
        <v>92524267.19826089</v>
      </c>
      <c r="J3" s="32">
        <f aca="true" t="shared" si="0" ref="J3:O3">C3/$I3</f>
        <v>0.7850182703162887</v>
      </c>
      <c r="K3" s="56">
        <f t="shared" si="0"/>
        <v>0.08730619808844955</v>
      </c>
      <c r="L3" s="32">
        <f t="shared" si="0"/>
        <v>0.05808669620137256</v>
      </c>
      <c r="M3" s="32">
        <f t="shared" si="0"/>
        <v>0.06188393784012183</v>
      </c>
      <c r="N3" s="32">
        <f t="shared" si="0"/>
        <v>0.007704897553767382</v>
      </c>
      <c r="O3" s="32">
        <f t="shared" si="0"/>
        <v>0</v>
      </c>
    </row>
    <row r="4" spans="1:15" ht="12.75">
      <c r="A4" s="7">
        <v>2</v>
      </c>
      <c r="B4" s="34" t="s">
        <v>84</v>
      </c>
      <c r="C4" s="40">
        <v>37272834.25</v>
      </c>
      <c r="D4" s="40">
        <v>1552794</v>
      </c>
      <c r="E4" s="40">
        <v>1556548</v>
      </c>
      <c r="F4" s="40">
        <v>5101233</v>
      </c>
      <c r="G4" s="40">
        <v>1294550</v>
      </c>
      <c r="H4" s="40">
        <v>394</v>
      </c>
      <c r="I4" s="38">
        <f aca="true" t="shared" si="1" ref="I4:I67">SUM(C4:H4)</f>
        <v>46778353.25</v>
      </c>
      <c r="J4" s="32">
        <f aca="true" t="shared" si="2" ref="J4:J67">C4/$I4</f>
        <v>0.7967966305013099</v>
      </c>
      <c r="K4" s="56">
        <f aca="true" t="shared" si="3" ref="K4:K67">D4/$I4</f>
        <v>0.03319471277027051</v>
      </c>
      <c r="L4" s="32">
        <f aca="true" t="shared" si="4" ref="L4:L67">E4/$I4</f>
        <v>0.03327496356447734</v>
      </c>
      <c r="M4" s="32">
        <f aca="true" t="shared" si="5" ref="M4:M67">F4/$I4</f>
        <v>0.10905114536070164</v>
      </c>
      <c r="N4" s="32">
        <f aca="true" t="shared" si="6" ref="N4:N67">G4/$I4</f>
        <v>0.027674125104008445</v>
      </c>
      <c r="O4" s="32">
        <f aca="true" t="shared" si="7" ref="O4:O67">H4/$I4</f>
        <v>8.422699232149647E-06</v>
      </c>
    </row>
    <row r="5" spans="1:15" ht="12.75">
      <c r="A5" s="7">
        <v>3</v>
      </c>
      <c r="B5" s="34" t="s">
        <v>15</v>
      </c>
      <c r="C5" s="40">
        <v>188034270.1023359</v>
      </c>
      <c r="D5" s="40">
        <v>8979323</v>
      </c>
      <c r="E5" s="40">
        <v>5045064</v>
      </c>
      <c r="F5" s="40">
        <v>9534091</v>
      </c>
      <c r="G5" s="40">
        <v>14799563</v>
      </c>
      <c r="H5" s="40">
        <v>299626</v>
      </c>
      <c r="I5" s="38">
        <f t="shared" si="1"/>
        <v>226691937.1023359</v>
      </c>
      <c r="J5" s="32">
        <f t="shared" si="2"/>
        <v>0.8294704809790006</v>
      </c>
      <c r="K5" s="56">
        <f t="shared" si="3"/>
        <v>0.039610244258252776</v>
      </c>
      <c r="L5" s="32">
        <f t="shared" si="4"/>
        <v>0.02225515412893798</v>
      </c>
      <c r="M5" s="32">
        <f t="shared" si="5"/>
        <v>0.042057477305405926</v>
      </c>
      <c r="N5" s="32">
        <f t="shared" si="6"/>
        <v>0.06528491127286547</v>
      </c>
      <c r="O5" s="32">
        <f t="shared" si="7"/>
        <v>0.0013217320555372878</v>
      </c>
    </row>
    <row r="6" spans="1:15" ht="12.75">
      <c r="A6" s="7">
        <v>4</v>
      </c>
      <c r="B6" s="34" t="s">
        <v>16</v>
      </c>
      <c r="C6" s="40">
        <v>35736751.5563689</v>
      </c>
      <c r="D6" s="40">
        <v>2733664</v>
      </c>
      <c r="E6" s="40">
        <v>2632339</v>
      </c>
      <c r="F6" s="40">
        <v>3240731</v>
      </c>
      <c r="G6" s="40">
        <v>855551</v>
      </c>
      <c r="H6" s="40">
        <v>14537</v>
      </c>
      <c r="I6" s="38">
        <f t="shared" si="1"/>
        <v>45213573.5563689</v>
      </c>
      <c r="J6" s="32">
        <f t="shared" si="2"/>
        <v>0.7903987397018064</v>
      </c>
      <c r="K6" s="56">
        <f t="shared" si="3"/>
        <v>0.06046113556124627</v>
      </c>
      <c r="L6" s="32">
        <f t="shared" si="4"/>
        <v>0.05822010500271996</v>
      </c>
      <c r="M6" s="32">
        <f t="shared" si="5"/>
        <v>0.07167606417926022</v>
      </c>
      <c r="N6" s="32">
        <f t="shared" si="6"/>
        <v>0.018922437062696737</v>
      </c>
      <c r="O6" s="32">
        <f t="shared" si="7"/>
        <v>0.00032151849227038767</v>
      </c>
    </row>
    <row r="7" spans="1:15" ht="12.75">
      <c r="A7" s="7">
        <v>5</v>
      </c>
      <c r="B7" s="80" t="s">
        <v>17</v>
      </c>
      <c r="C7" s="40">
        <v>38456554.84200135</v>
      </c>
      <c r="D7" s="41">
        <v>3088617</v>
      </c>
      <c r="E7" s="41">
        <v>4891176</v>
      </c>
      <c r="F7" s="41">
        <v>7103489</v>
      </c>
      <c r="G7" s="41">
        <v>732</v>
      </c>
      <c r="H7" s="41">
        <v>15977</v>
      </c>
      <c r="I7" s="39">
        <f t="shared" si="1"/>
        <v>53556545.84200135</v>
      </c>
      <c r="J7" s="33">
        <f t="shared" si="2"/>
        <v>0.7180551739735624</v>
      </c>
      <c r="K7" s="60">
        <f t="shared" si="3"/>
        <v>0.057670205414513</v>
      </c>
      <c r="L7" s="33">
        <f t="shared" si="4"/>
        <v>0.09132732373050334</v>
      </c>
      <c r="M7" s="33">
        <f t="shared" si="5"/>
        <v>0.1326353088744035</v>
      </c>
      <c r="N7" s="33">
        <f t="shared" si="6"/>
        <v>1.3667797063677211E-05</v>
      </c>
      <c r="O7" s="33">
        <f t="shared" si="7"/>
        <v>0.00029832020995405846</v>
      </c>
    </row>
    <row r="8" spans="1:15" ht="12.75">
      <c r="A8" s="7">
        <v>6</v>
      </c>
      <c r="B8" s="47" t="s">
        <v>18</v>
      </c>
      <c r="C8" s="40">
        <v>56680559.947833166</v>
      </c>
      <c r="D8" s="40">
        <v>1867037</v>
      </c>
      <c r="E8" s="40">
        <v>1945901</v>
      </c>
      <c r="F8" s="40">
        <v>2982722</v>
      </c>
      <c r="G8" s="40">
        <v>3659452</v>
      </c>
      <c r="H8" s="40">
        <v>83988</v>
      </c>
      <c r="I8" s="38">
        <f t="shared" si="1"/>
        <v>67219659.94783317</v>
      </c>
      <c r="J8" s="32">
        <f t="shared" si="2"/>
        <v>0.8432140238707094</v>
      </c>
      <c r="K8" s="56">
        <f t="shared" si="3"/>
        <v>0.027775162823628418</v>
      </c>
      <c r="L8" s="32">
        <f t="shared" si="4"/>
        <v>0.028948391014029913</v>
      </c>
      <c r="M8" s="32">
        <f t="shared" si="5"/>
        <v>0.04437276240782513</v>
      </c>
      <c r="N8" s="32">
        <f t="shared" si="6"/>
        <v>0.054440203994485736</v>
      </c>
      <c r="O8" s="32">
        <f t="shared" si="7"/>
        <v>0.0012494558893213705</v>
      </c>
    </row>
    <row r="9" spans="1:15" ht="12.75">
      <c r="A9" s="7">
        <v>7</v>
      </c>
      <c r="B9" s="34" t="s">
        <v>19</v>
      </c>
      <c r="C9" s="40">
        <v>14256079.869999288</v>
      </c>
      <c r="D9" s="40">
        <v>1524822</v>
      </c>
      <c r="E9" s="40">
        <v>1232957</v>
      </c>
      <c r="F9" s="40">
        <v>19917479</v>
      </c>
      <c r="G9" s="40">
        <v>1615528</v>
      </c>
      <c r="H9" s="40">
        <v>9024</v>
      </c>
      <c r="I9" s="38">
        <f t="shared" si="1"/>
        <v>38555889.86999929</v>
      </c>
      <c r="J9" s="32">
        <f t="shared" si="2"/>
        <v>0.3697510268357749</v>
      </c>
      <c r="K9" s="56">
        <f t="shared" si="3"/>
        <v>0.03954835448335687</v>
      </c>
      <c r="L9" s="32">
        <f t="shared" si="4"/>
        <v>0.031978434531201826</v>
      </c>
      <c r="M9" s="32">
        <f t="shared" si="5"/>
        <v>0.5165871950344475</v>
      </c>
      <c r="N9" s="32">
        <f t="shared" si="6"/>
        <v>0.04190093927146155</v>
      </c>
      <c r="O9" s="32">
        <f t="shared" si="7"/>
        <v>0.00023404984375737783</v>
      </c>
    </row>
    <row r="10" spans="1:15" ht="12.75">
      <c r="A10" s="7">
        <v>8</v>
      </c>
      <c r="B10" s="34" t="s">
        <v>20</v>
      </c>
      <c r="C10" s="40">
        <v>109538553.96561827</v>
      </c>
      <c r="D10" s="40">
        <v>7345667</v>
      </c>
      <c r="E10" s="40">
        <v>7387333</v>
      </c>
      <c r="F10" s="40">
        <v>82285450</v>
      </c>
      <c r="G10" s="40">
        <v>11865023</v>
      </c>
      <c r="H10" s="40">
        <v>10875</v>
      </c>
      <c r="I10" s="38">
        <f t="shared" si="1"/>
        <v>218432901.96561825</v>
      </c>
      <c r="J10" s="32">
        <f t="shared" si="2"/>
        <v>0.5014746083575808</v>
      </c>
      <c r="K10" s="56">
        <f t="shared" si="3"/>
        <v>0.03362894020954875</v>
      </c>
      <c r="L10" s="32">
        <f t="shared" si="4"/>
        <v>0.033819689861387184</v>
      </c>
      <c r="M10" s="32">
        <f t="shared" si="5"/>
        <v>0.37670812986292646</v>
      </c>
      <c r="N10" s="32">
        <f t="shared" si="6"/>
        <v>0.054318845252843716</v>
      </c>
      <c r="O10" s="32">
        <f t="shared" si="7"/>
        <v>4.9786455713122126E-05</v>
      </c>
    </row>
    <row r="11" spans="1:15" ht="12.75">
      <c r="A11" s="7">
        <v>9</v>
      </c>
      <c r="B11" s="34" t="s">
        <v>76</v>
      </c>
      <c r="C11" s="40">
        <v>372711196.62170154</v>
      </c>
      <c r="D11" s="40">
        <v>20590594</v>
      </c>
      <c r="E11" s="40">
        <v>28037459</v>
      </c>
      <c r="F11" s="40">
        <v>25896589</v>
      </c>
      <c r="G11" s="40">
        <v>11544422</v>
      </c>
      <c r="H11" s="40">
        <v>18496493</v>
      </c>
      <c r="I11" s="38">
        <f t="shared" si="1"/>
        <v>477276753.62170154</v>
      </c>
      <c r="J11" s="32">
        <f t="shared" si="2"/>
        <v>0.7809121097842519</v>
      </c>
      <c r="K11" s="56">
        <f t="shared" si="3"/>
        <v>0.043141833000985605</v>
      </c>
      <c r="L11" s="32">
        <f t="shared" si="4"/>
        <v>0.05874465661116823</v>
      </c>
      <c r="M11" s="32">
        <f t="shared" si="5"/>
        <v>0.05425906207140799</v>
      </c>
      <c r="N11" s="32">
        <f t="shared" si="6"/>
        <v>0.02418810870715552</v>
      </c>
      <c r="O11" s="32">
        <f t="shared" si="7"/>
        <v>0.03875422982503075</v>
      </c>
    </row>
    <row r="12" spans="1:15" ht="12.75">
      <c r="A12" s="7">
        <v>10</v>
      </c>
      <c r="B12" s="80" t="s">
        <v>85</v>
      </c>
      <c r="C12" s="40">
        <v>276892068.7614736</v>
      </c>
      <c r="D12" s="41">
        <v>20688569</v>
      </c>
      <c r="E12" s="41">
        <v>12372990</v>
      </c>
      <c r="F12" s="41">
        <v>12861982</v>
      </c>
      <c r="G12" s="41">
        <v>21407566</v>
      </c>
      <c r="H12" s="41">
        <v>5680574</v>
      </c>
      <c r="I12" s="39">
        <f t="shared" si="1"/>
        <v>349903749.7614736</v>
      </c>
      <c r="J12" s="33">
        <f t="shared" si="2"/>
        <v>0.7913378148997504</v>
      </c>
      <c r="K12" s="60">
        <f t="shared" si="3"/>
        <v>0.059126456958815736</v>
      </c>
      <c r="L12" s="33">
        <f t="shared" si="4"/>
        <v>0.0353611243332904</v>
      </c>
      <c r="M12" s="33">
        <f t="shared" si="5"/>
        <v>0.03675862864792934</v>
      </c>
      <c r="N12" s="33">
        <f t="shared" si="6"/>
        <v>0.06118129918468537</v>
      </c>
      <c r="O12" s="33">
        <f t="shared" si="7"/>
        <v>0.016234675975528697</v>
      </c>
    </row>
    <row r="13" spans="1:15" ht="12.75">
      <c r="A13" s="7">
        <v>11</v>
      </c>
      <c r="B13" s="34" t="s">
        <v>21</v>
      </c>
      <c r="C13" s="40">
        <v>12949999.5</v>
      </c>
      <c r="D13" s="40">
        <v>824827</v>
      </c>
      <c r="E13" s="40">
        <v>739487</v>
      </c>
      <c r="F13" s="40">
        <v>3895972</v>
      </c>
      <c r="G13" s="40">
        <v>1544152</v>
      </c>
      <c r="H13" s="40">
        <v>4023</v>
      </c>
      <c r="I13" s="38">
        <f t="shared" si="1"/>
        <v>19958460.5</v>
      </c>
      <c r="J13" s="32">
        <f t="shared" si="2"/>
        <v>0.6488476152757373</v>
      </c>
      <c r="K13" s="56">
        <f t="shared" si="3"/>
        <v>0.0413271855311686</v>
      </c>
      <c r="L13" s="32">
        <f t="shared" si="4"/>
        <v>0.03705130463344104</v>
      </c>
      <c r="M13" s="32">
        <f t="shared" si="5"/>
        <v>0.19520403389830593</v>
      </c>
      <c r="N13" s="32">
        <f t="shared" si="6"/>
        <v>0.07736829200829393</v>
      </c>
      <c r="O13" s="32">
        <f t="shared" si="7"/>
        <v>0.00020156865305317513</v>
      </c>
    </row>
    <row r="14" spans="1:15" ht="12.75">
      <c r="A14" s="7">
        <v>12</v>
      </c>
      <c r="B14" s="34" t="s">
        <v>86</v>
      </c>
      <c r="C14" s="40">
        <v>18065862.1</v>
      </c>
      <c r="D14" s="40">
        <v>364539</v>
      </c>
      <c r="E14" s="40">
        <v>361006</v>
      </c>
      <c r="F14" s="40">
        <v>12137950</v>
      </c>
      <c r="G14" s="40">
        <v>811363</v>
      </c>
      <c r="H14" s="40">
        <v>232</v>
      </c>
      <c r="I14" s="38">
        <f t="shared" si="1"/>
        <v>31740952.1</v>
      </c>
      <c r="J14" s="32">
        <f t="shared" si="2"/>
        <v>0.5691657277035492</v>
      </c>
      <c r="K14" s="56">
        <f t="shared" si="3"/>
        <v>0.01148481617222818</v>
      </c>
      <c r="L14" s="32">
        <f t="shared" si="4"/>
        <v>0.011373508862073485</v>
      </c>
      <c r="M14" s="32">
        <f t="shared" si="5"/>
        <v>0.3824066134424493</v>
      </c>
      <c r="N14" s="32">
        <f t="shared" si="6"/>
        <v>0.025562024650167943</v>
      </c>
      <c r="O14" s="32">
        <f t="shared" si="7"/>
        <v>7.30916953181124E-06</v>
      </c>
    </row>
    <row r="15" spans="1:15" ht="12.75">
      <c r="A15" s="7">
        <v>13</v>
      </c>
      <c r="B15" s="34" t="s">
        <v>22</v>
      </c>
      <c r="C15" s="40">
        <v>13313072.75</v>
      </c>
      <c r="D15" s="40">
        <v>1176831</v>
      </c>
      <c r="E15" s="40">
        <v>1160097</v>
      </c>
      <c r="F15" s="40">
        <v>1816824</v>
      </c>
      <c r="G15" s="40">
        <v>198653</v>
      </c>
      <c r="H15" s="40">
        <v>0</v>
      </c>
      <c r="I15" s="38">
        <f t="shared" si="1"/>
        <v>17665477.75</v>
      </c>
      <c r="J15" s="32">
        <f t="shared" si="2"/>
        <v>0.753620872212188</v>
      </c>
      <c r="K15" s="56">
        <f t="shared" si="3"/>
        <v>0.06661755864485465</v>
      </c>
      <c r="L15" s="32">
        <f t="shared" si="4"/>
        <v>0.06567028734900758</v>
      </c>
      <c r="M15" s="32">
        <f t="shared" si="5"/>
        <v>0.10284601558539791</v>
      </c>
      <c r="N15" s="32">
        <f t="shared" si="6"/>
        <v>0.011245266208551874</v>
      </c>
      <c r="O15" s="32">
        <f t="shared" si="7"/>
        <v>0</v>
      </c>
    </row>
    <row r="16" spans="1:15" ht="12.75">
      <c r="A16" s="7">
        <v>14</v>
      </c>
      <c r="B16" s="34" t="s">
        <v>23</v>
      </c>
      <c r="C16" s="40">
        <v>14515730.000669666</v>
      </c>
      <c r="D16" s="40">
        <v>809232</v>
      </c>
      <c r="E16" s="40">
        <v>1511928</v>
      </c>
      <c r="F16" s="40">
        <v>6337431</v>
      </c>
      <c r="G16" s="40">
        <v>1106067</v>
      </c>
      <c r="H16" s="40">
        <v>12</v>
      </c>
      <c r="I16" s="38">
        <f t="shared" si="1"/>
        <v>24280400.000669666</v>
      </c>
      <c r="J16" s="32">
        <f t="shared" si="2"/>
        <v>0.5978373503018614</v>
      </c>
      <c r="K16" s="56">
        <f t="shared" si="3"/>
        <v>0.03332861073037022</v>
      </c>
      <c r="L16" s="32">
        <f t="shared" si="4"/>
        <v>0.06226948485026195</v>
      </c>
      <c r="M16" s="32">
        <f t="shared" si="5"/>
        <v>0.2610101563328944</v>
      </c>
      <c r="N16" s="32">
        <f t="shared" si="6"/>
        <v>0.04555390355881674</v>
      </c>
      <c r="O16" s="32">
        <f t="shared" si="7"/>
        <v>4.942257952780446E-07</v>
      </c>
    </row>
    <row r="17" spans="1:17" ht="12.75">
      <c r="A17" s="7">
        <v>15</v>
      </c>
      <c r="B17" s="80" t="s">
        <v>24</v>
      </c>
      <c r="C17" s="40">
        <v>27578661.481654495</v>
      </c>
      <c r="D17" s="41">
        <v>1647249</v>
      </c>
      <c r="E17" s="41">
        <v>2596406</v>
      </c>
      <c r="F17" s="41">
        <v>8225850</v>
      </c>
      <c r="G17" s="41">
        <v>1849</v>
      </c>
      <c r="H17" s="41">
        <v>0</v>
      </c>
      <c r="I17" s="39">
        <f t="shared" si="1"/>
        <v>40050015.481654495</v>
      </c>
      <c r="J17" s="33">
        <f t="shared" si="2"/>
        <v>0.6886055136305081</v>
      </c>
      <c r="K17" s="60">
        <f t="shared" si="3"/>
        <v>0.041129796835023616</v>
      </c>
      <c r="L17" s="33">
        <f t="shared" si="4"/>
        <v>0.06482908854777653</v>
      </c>
      <c r="M17" s="33">
        <f t="shared" si="5"/>
        <v>0.2053894337136517</v>
      </c>
      <c r="N17" s="33">
        <f t="shared" si="6"/>
        <v>4.6167273040055674E-05</v>
      </c>
      <c r="O17" s="33">
        <f t="shared" si="7"/>
        <v>0</v>
      </c>
      <c r="Q17" s="81"/>
    </row>
    <row r="18" spans="1:15" ht="12.75">
      <c r="A18" s="7">
        <v>16</v>
      </c>
      <c r="B18" s="47" t="s">
        <v>25</v>
      </c>
      <c r="C18" s="40">
        <v>74649425.37517762</v>
      </c>
      <c r="D18" s="40">
        <v>4449716</v>
      </c>
      <c r="E18" s="40">
        <v>2995497</v>
      </c>
      <c r="F18" s="40">
        <v>9525301</v>
      </c>
      <c r="G18" s="40">
        <v>2990015</v>
      </c>
      <c r="H18" s="40">
        <v>3742231</v>
      </c>
      <c r="I18" s="38">
        <f t="shared" si="1"/>
        <v>98352185.37517762</v>
      </c>
      <c r="J18" s="32">
        <f t="shared" si="2"/>
        <v>0.7590011863022399</v>
      </c>
      <c r="K18" s="56">
        <f t="shared" si="3"/>
        <v>0.04524267542226907</v>
      </c>
      <c r="L18" s="32">
        <f t="shared" si="4"/>
        <v>0.03045684230170661</v>
      </c>
      <c r="M18" s="32">
        <f t="shared" si="5"/>
        <v>0.09684890034384554</v>
      </c>
      <c r="N18" s="32">
        <f t="shared" si="6"/>
        <v>0.030401103835102253</v>
      </c>
      <c r="O18" s="32">
        <f t="shared" si="7"/>
        <v>0.03804929179483666</v>
      </c>
    </row>
    <row r="19" spans="1:15" ht="12.75">
      <c r="A19" s="7">
        <v>17</v>
      </c>
      <c r="B19" s="34" t="s">
        <v>87</v>
      </c>
      <c r="C19" s="40">
        <v>383137991.15077496</v>
      </c>
      <c r="D19" s="40">
        <v>25433613</v>
      </c>
      <c r="E19" s="40">
        <v>39808420</v>
      </c>
      <c r="F19" s="40">
        <v>66553536</v>
      </c>
      <c r="G19" s="40">
        <v>0</v>
      </c>
      <c r="H19" s="40">
        <v>38221857</v>
      </c>
      <c r="I19" s="38">
        <f t="shared" si="1"/>
        <v>553155417.150775</v>
      </c>
      <c r="J19" s="32">
        <f t="shared" si="2"/>
        <v>0.6926407647316632</v>
      </c>
      <c r="K19" s="56">
        <f t="shared" si="3"/>
        <v>0.04597914476008376</v>
      </c>
      <c r="L19" s="32">
        <f t="shared" si="4"/>
        <v>0.07196606733971353</v>
      </c>
      <c r="M19" s="32">
        <f t="shared" si="5"/>
        <v>0.12031616058793715</v>
      </c>
      <c r="N19" s="32">
        <f t="shared" si="6"/>
        <v>0</v>
      </c>
      <c r="O19" s="32">
        <f t="shared" si="7"/>
        <v>0.06909786258060233</v>
      </c>
    </row>
    <row r="20" spans="1:17" ht="12.75">
      <c r="A20" s="7">
        <v>18</v>
      </c>
      <c r="B20" s="34" t="s">
        <v>26</v>
      </c>
      <c r="C20" s="40">
        <v>10917974.413156988</v>
      </c>
      <c r="D20" s="40">
        <v>743413</v>
      </c>
      <c r="E20" s="40">
        <v>2181630</v>
      </c>
      <c r="F20" s="40">
        <v>911352</v>
      </c>
      <c r="G20" s="40">
        <v>0</v>
      </c>
      <c r="H20" s="40">
        <v>2411</v>
      </c>
      <c r="I20" s="38">
        <f t="shared" si="1"/>
        <v>14756780.413156988</v>
      </c>
      <c r="J20" s="32">
        <f t="shared" si="2"/>
        <v>0.7398615488933236</v>
      </c>
      <c r="K20" s="56">
        <f t="shared" si="3"/>
        <v>0.05037772326931021</v>
      </c>
      <c r="L20" s="32">
        <f t="shared" si="4"/>
        <v>0.14783915860500857</v>
      </c>
      <c r="M20" s="32">
        <f t="shared" si="5"/>
        <v>0.06175818671039167</v>
      </c>
      <c r="N20" s="32">
        <f t="shared" si="6"/>
        <v>0</v>
      </c>
      <c r="O20" s="32">
        <f t="shared" si="7"/>
        <v>0.00016338252196599593</v>
      </c>
      <c r="Q20" s="83"/>
    </row>
    <row r="21" spans="1:15" ht="12.75">
      <c r="A21" s="7">
        <v>19</v>
      </c>
      <c r="B21" s="34" t="s">
        <v>27</v>
      </c>
      <c r="C21" s="40">
        <v>16859108.71140368</v>
      </c>
      <c r="D21" s="40">
        <v>1132773</v>
      </c>
      <c r="E21" s="40">
        <v>2734744</v>
      </c>
      <c r="F21" s="40">
        <v>2483944</v>
      </c>
      <c r="G21" s="40">
        <v>0</v>
      </c>
      <c r="H21" s="40">
        <v>0</v>
      </c>
      <c r="I21" s="38">
        <f t="shared" si="1"/>
        <v>23210569.71140368</v>
      </c>
      <c r="J21" s="32">
        <f t="shared" si="2"/>
        <v>0.7263547996032412</v>
      </c>
      <c r="K21" s="56">
        <f t="shared" si="3"/>
        <v>0.04880418766470229</v>
      </c>
      <c r="L21" s="32">
        <f t="shared" si="4"/>
        <v>0.11782321735327254</v>
      </c>
      <c r="M21" s="32">
        <f t="shared" si="5"/>
        <v>0.10701779537878398</v>
      </c>
      <c r="N21" s="32">
        <f t="shared" si="6"/>
        <v>0</v>
      </c>
      <c r="O21" s="32">
        <f t="shared" si="7"/>
        <v>0</v>
      </c>
    </row>
    <row r="22" spans="1:15" ht="12.75">
      <c r="A22" s="7">
        <v>20</v>
      </c>
      <c r="B22" s="80" t="s">
        <v>28</v>
      </c>
      <c r="C22" s="40">
        <v>49192871.31910717</v>
      </c>
      <c r="D22" s="41">
        <v>3026935</v>
      </c>
      <c r="E22" s="41">
        <v>3561134</v>
      </c>
      <c r="F22" s="41">
        <v>3653308</v>
      </c>
      <c r="G22" s="41">
        <v>435410</v>
      </c>
      <c r="H22" s="41">
        <v>0</v>
      </c>
      <c r="I22" s="39">
        <f t="shared" si="1"/>
        <v>59869658.31910717</v>
      </c>
      <c r="J22" s="33">
        <f t="shared" si="2"/>
        <v>0.821666144425071</v>
      </c>
      <c r="K22" s="60">
        <f t="shared" si="3"/>
        <v>0.05055874853780426</v>
      </c>
      <c r="L22" s="33">
        <f t="shared" si="4"/>
        <v>0.05948144853306233</v>
      </c>
      <c r="M22" s="33">
        <f t="shared" si="5"/>
        <v>0.06102102638581555</v>
      </c>
      <c r="N22" s="33">
        <f t="shared" si="6"/>
        <v>0.007272632118246791</v>
      </c>
      <c r="O22" s="33">
        <f t="shared" si="7"/>
        <v>0</v>
      </c>
    </row>
    <row r="23" spans="1:15" ht="12.75">
      <c r="A23" s="7">
        <v>21</v>
      </c>
      <c r="B23" s="34" t="s">
        <v>29</v>
      </c>
      <c r="C23" s="40">
        <v>23552972.285201073</v>
      </c>
      <c r="D23" s="40">
        <v>2475329</v>
      </c>
      <c r="E23" s="40">
        <v>2792740</v>
      </c>
      <c r="F23" s="40">
        <v>1871984</v>
      </c>
      <c r="G23" s="40">
        <v>4575</v>
      </c>
      <c r="H23" s="40">
        <v>2196689</v>
      </c>
      <c r="I23" s="38">
        <f t="shared" si="1"/>
        <v>32894289.285201073</v>
      </c>
      <c r="J23" s="32">
        <f t="shared" si="2"/>
        <v>0.7160200994461796</v>
      </c>
      <c r="K23" s="56">
        <f t="shared" si="3"/>
        <v>0.07525102544512595</v>
      </c>
      <c r="L23" s="32">
        <f t="shared" si="4"/>
        <v>0.08490045113260543</v>
      </c>
      <c r="M23" s="32">
        <f t="shared" si="5"/>
        <v>0.05690908788967797</v>
      </c>
      <c r="N23" s="32">
        <f t="shared" si="6"/>
        <v>0.000139081892310659</v>
      </c>
      <c r="O23" s="32">
        <f t="shared" si="7"/>
        <v>0.06678025419410037</v>
      </c>
    </row>
    <row r="24" spans="1:17" ht="12.75">
      <c r="A24" s="7">
        <v>22</v>
      </c>
      <c r="B24" s="34" t="s">
        <v>30</v>
      </c>
      <c r="C24" s="40">
        <v>24343276.497805446</v>
      </c>
      <c r="D24" s="40">
        <v>1044293</v>
      </c>
      <c r="E24" s="40">
        <v>1384558</v>
      </c>
      <c r="F24" s="40">
        <v>3080962</v>
      </c>
      <c r="G24" s="40">
        <v>1157493</v>
      </c>
      <c r="H24" s="40">
        <v>1072796</v>
      </c>
      <c r="I24" s="38">
        <f t="shared" si="1"/>
        <v>32083378.497805446</v>
      </c>
      <c r="J24" s="32">
        <f t="shared" si="2"/>
        <v>0.7587504071452627</v>
      </c>
      <c r="K24" s="56">
        <f t="shared" si="3"/>
        <v>0.032549346387302426</v>
      </c>
      <c r="L24" s="32">
        <f t="shared" si="4"/>
        <v>0.04315499379514243</v>
      </c>
      <c r="M24" s="32">
        <f t="shared" si="5"/>
        <v>0.09602984923207955</v>
      </c>
      <c r="N24" s="32">
        <f t="shared" si="6"/>
        <v>0.036077653108732746</v>
      </c>
      <c r="O24" s="32">
        <f t="shared" si="7"/>
        <v>0.03343775033148024</v>
      </c>
      <c r="Q24" s="66"/>
    </row>
    <row r="25" spans="1:15" ht="12.75">
      <c r="A25" s="7">
        <v>23</v>
      </c>
      <c r="B25" s="34" t="s">
        <v>31</v>
      </c>
      <c r="C25" s="40">
        <v>105134077.43088658</v>
      </c>
      <c r="D25" s="40">
        <v>5495440</v>
      </c>
      <c r="E25" s="40">
        <v>6807572</v>
      </c>
      <c r="F25" s="40">
        <v>13339016</v>
      </c>
      <c r="G25" s="40">
        <v>10804229</v>
      </c>
      <c r="H25" s="40">
        <v>330502</v>
      </c>
      <c r="I25" s="38">
        <f t="shared" si="1"/>
        <v>141910836.43088657</v>
      </c>
      <c r="J25" s="32">
        <f t="shared" si="2"/>
        <v>0.7408460134197644</v>
      </c>
      <c r="K25" s="56">
        <f t="shared" si="3"/>
        <v>0.038724597347267346</v>
      </c>
      <c r="L25" s="32">
        <f t="shared" si="4"/>
        <v>0.0479707693310329</v>
      </c>
      <c r="M25" s="32">
        <f t="shared" si="5"/>
        <v>0.0939957534990386</v>
      </c>
      <c r="N25" s="32">
        <f t="shared" si="6"/>
        <v>0.0761339251584348</v>
      </c>
      <c r="O25" s="32">
        <f t="shared" si="7"/>
        <v>0.0023289412444620545</v>
      </c>
    </row>
    <row r="26" spans="1:15" ht="12.75">
      <c r="A26" s="7">
        <v>24</v>
      </c>
      <c r="B26" s="34" t="s">
        <v>32</v>
      </c>
      <c r="C26" s="40">
        <v>41591622.61532989</v>
      </c>
      <c r="D26" s="40">
        <v>5172280</v>
      </c>
      <c r="E26" s="40">
        <v>2000414</v>
      </c>
      <c r="F26" s="40">
        <v>17760403</v>
      </c>
      <c r="G26" s="40">
        <v>3100007</v>
      </c>
      <c r="H26" s="40">
        <v>1497</v>
      </c>
      <c r="I26" s="38">
        <f t="shared" si="1"/>
        <v>69626223.61532989</v>
      </c>
      <c r="J26" s="32">
        <f t="shared" si="2"/>
        <v>0.5973557153568285</v>
      </c>
      <c r="K26" s="56">
        <f t="shared" si="3"/>
        <v>0.07428637848543602</v>
      </c>
      <c r="L26" s="32">
        <f t="shared" si="4"/>
        <v>0.028730755398308872</v>
      </c>
      <c r="M26" s="32">
        <f t="shared" si="5"/>
        <v>0.25508209519049113</v>
      </c>
      <c r="N26" s="32">
        <f t="shared" si="6"/>
        <v>0.04452355504912748</v>
      </c>
      <c r="O26" s="32">
        <f t="shared" si="7"/>
        <v>2.1500519808033928E-05</v>
      </c>
    </row>
    <row r="27" spans="1:15" ht="12.75">
      <c r="A27" s="7">
        <v>25</v>
      </c>
      <c r="B27" s="80" t="s">
        <v>33</v>
      </c>
      <c r="C27" s="40">
        <v>21701995.75</v>
      </c>
      <c r="D27" s="41">
        <v>856579</v>
      </c>
      <c r="E27" s="41">
        <v>1116910</v>
      </c>
      <c r="F27" s="41">
        <v>1361339</v>
      </c>
      <c r="G27" s="41">
        <v>497367</v>
      </c>
      <c r="H27" s="41">
        <v>23628</v>
      </c>
      <c r="I27" s="39">
        <f t="shared" si="1"/>
        <v>25557818.75</v>
      </c>
      <c r="J27" s="33">
        <f t="shared" si="2"/>
        <v>0.8491333302846903</v>
      </c>
      <c r="K27" s="60">
        <f t="shared" si="3"/>
        <v>0.03351534058437596</v>
      </c>
      <c r="L27" s="33">
        <f t="shared" si="4"/>
        <v>0.04370130373508498</v>
      </c>
      <c r="M27" s="33">
        <f t="shared" si="5"/>
        <v>0.05326506981351842</v>
      </c>
      <c r="N27" s="33">
        <f t="shared" si="6"/>
        <v>0.019460463542100986</v>
      </c>
      <c r="O27" s="33">
        <f t="shared" si="7"/>
        <v>0.0009244920402293721</v>
      </c>
    </row>
    <row r="28" spans="1:15" ht="12.75">
      <c r="A28" s="7">
        <v>26</v>
      </c>
      <c r="B28" s="47" t="s">
        <v>110</v>
      </c>
      <c r="C28" s="40">
        <v>401470535.7466109</v>
      </c>
      <c r="D28" s="40">
        <v>30202532</v>
      </c>
      <c r="E28" s="40">
        <v>39866727</v>
      </c>
      <c r="F28" s="40">
        <v>36875646</v>
      </c>
      <c r="G28" s="40">
        <v>78530</v>
      </c>
      <c r="H28" s="40">
        <v>27013653</v>
      </c>
      <c r="I28" s="38">
        <f t="shared" si="1"/>
        <v>535507623.7466109</v>
      </c>
      <c r="J28" s="32">
        <f t="shared" si="2"/>
        <v>0.7497008780897897</v>
      </c>
      <c r="K28" s="56">
        <f t="shared" si="3"/>
        <v>0.056399817034707804</v>
      </c>
      <c r="L28" s="32">
        <f t="shared" si="4"/>
        <v>0.07444660959460768</v>
      </c>
      <c r="M28" s="32">
        <f t="shared" si="5"/>
        <v>0.06886110367954099</v>
      </c>
      <c r="N28" s="32">
        <f t="shared" si="6"/>
        <v>0.00014664590477830148</v>
      </c>
      <c r="O28" s="32">
        <f t="shared" si="7"/>
        <v>0.05044494569657555</v>
      </c>
    </row>
    <row r="29" spans="1:15" ht="12.75">
      <c r="A29" s="7">
        <v>27</v>
      </c>
      <c r="B29" s="34" t="s">
        <v>88</v>
      </c>
      <c r="C29" s="40">
        <v>48378957.73968696</v>
      </c>
      <c r="D29" s="40">
        <v>2767695</v>
      </c>
      <c r="E29" s="40">
        <v>2081981</v>
      </c>
      <c r="F29" s="40">
        <v>6283752</v>
      </c>
      <c r="G29" s="40">
        <v>3372021</v>
      </c>
      <c r="H29" s="40">
        <v>1978</v>
      </c>
      <c r="I29" s="38">
        <f t="shared" si="1"/>
        <v>62886384.73968696</v>
      </c>
      <c r="J29" s="32">
        <f t="shared" si="2"/>
        <v>0.7693073459374027</v>
      </c>
      <c r="K29" s="56">
        <f t="shared" si="3"/>
        <v>0.044011036911354454</v>
      </c>
      <c r="L29" s="32">
        <f t="shared" si="4"/>
        <v>0.03310702322320149</v>
      </c>
      <c r="M29" s="32">
        <f t="shared" si="5"/>
        <v>0.09992229678985486</v>
      </c>
      <c r="N29" s="32">
        <f t="shared" si="6"/>
        <v>0.05362084358892954</v>
      </c>
      <c r="O29" s="32">
        <f t="shared" si="7"/>
        <v>3.1453549256930084E-05</v>
      </c>
    </row>
    <row r="30" spans="1:15" ht="12.75">
      <c r="A30" s="7">
        <v>28</v>
      </c>
      <c r="B30" s="34" t="s">
        <v>34</v>
      </c>
      <c r="C30" s="40">
        <v>240376713.99599302</v>
      </c>
      <c r="D30" s="40">
        <v>19091459</v>
      </c>
      <c r="E30" s="40">
        <v>14005438</v>
      </c>
      <c r="F30" s="40">
        <v>42721348</v>
      </c>
      <c r="G30" s="40">
        <v>7623873</v>
      </c>
      <c r="H30" s="40">
        <v>11068466</v>
      </c>
      <c r="I30" s="38">
        <f t="shared" si="1"/>
        <v>334887297.995993</v>
      </c>
      <c r="J30" s="32">
        <f t="shared" si="2"/>
        <v>0.7177839094956333</v>
      </c>
      <c r="K30" s="56">
        <f t="shared" si="3"/>
        <v>0.057008608908864715</v>
      </c>
      <c r="L30" s="32">
        <f t="shared" si="4"/>
        <v>0.04182134731239516</v>
      </c>
      <c r="M30" s="32">
        <f t="shared" si="5"/>
        <v>0.12756932931063622</v>
      </c>
      <c r="N30" s="32">
        <f t="shared" si="6"/>
        <v>0.022765488705072418</v>
      </c>
      <c r="O30" s="32">
        <f t="shared" si="7"/>
        <v>0.03305131626739822</v>
      </c>
    </row>
    <row r="31" spans="1:15" ht="12.75">
      <c r="A31" s="7">
        <v>29</v>
      </c>
      <c r="B31" s="34" t="s">
        <v>97</v>
      </c>
      <c r="C31" s="40">
        <v>93284797.49564748</v>
      </c>
      <c r="D31" s="40">
        <v>7127236</v>
      </c>
      <c r="E31" s="40">
        <v>6768267</v>
      </c>
      <c r="F31" s="40">
        <v>34928609</v>
      </c>
      <c r="G31" s="40">
        <v>12818175</v>
      </c>
      <c r="H31" s="40">
        <v>156188</v>
      </c>
      <c r="I31" s="38">
        <f t="shared" si="1"/>
        <v>155083272.4956475</v>
      </c>
      <c r="J31" s="32">
        <f t="shared" si="2"/>
        <v>0.6015142445376601</v>
      </c>
      <c r="K31" s="56">
        <f t="shared" si="3"/>
        <v>0.045957477459085926</v>
      </c>
      <c r="L31" s="32">
        <f t="shared" si="4"/>
        <v>0.04364279197287351</v>
      </c>
      <c r="M31" s="32">
        <f t="shared" si="5"/>
        <v>0.22522486428044838</v>
      </c>
      <c r="N31" s="32">
        <f t="shared" si="6"/>
        <v>0.08265349830272475</v>
      </c>
      <c r="O31" s="32">
        <f t="shared" si="7"/>
        <v>0.0010071234472072642</v>
      </c>
    </row>
    <row r="32" spans="1:15" ht="12.75">
      <c r="A32" s="7">
        <v>30</v>
      </c>
      <c r="B32" s="80" t="s">
        <v>35</v>
      </c>
      <c r="C32" s="40">
        <v>22397767.5</v>
      </c>
      <c r="D32" s="41">
        <v>1126608</v>
      </c>
      <c r="E32" s="41">
        <v>819503</v>
      </c>
      <c r="F32" s="41">
        <v>2622131</v>
      </c>
      <c r="G32" s="41">
        <v>825004</v>
      </c>
      <c r="H32" s="41">
        <v>1603050</v>
      </c>
      <c r="I32" s="39">
        <f t="shared" si="1"/>
        <v>29394063.5</v>
      </c>
      <c r="J32" s="33">
        <f t="shared" si="2"/>
        <v>0.7619826874225811</v>
      </c>
      <c r="K32" s="60">
        <f t="shared" si="3"/>
        <v>0.03832773920489081</v>
      </c>
      <c r="L32" s="33">
        <f t="shared" si="4"/>
        <v>0.02787988125561476</v>
      </c>
      <c r="M32" s="33">
        <f t="shared" si="5"/>
        <v>0.08920614191365546</v>
      </c>
      <c r="N32" s="33">
        <f t="shared" si="6"/>
        <v>0.02806702788813122</v>
      </c>
      <c r="O32" s="33">
        <f t="shared" si="7"/>
        <v>0.05453652231512666</v>
      </c>
    </row>
    <row r="33" spans="1:15" ht="12.75">
      <c r="A33" s="7">
        <v>31</v>
      </c>
      <c r="B33" s="34" t="s">
        <v>77</v>
      </c>
      <c r="C33" s="40">
        <v>46118261.96303293</v>
      </c>
      <c r="D33" s="40">
        <v>2121775</v>
      </c>
      <c r="E33" s="40">
        <v>2725935</v>
      </c>
      <c r="F33" s="40">
        <v>16647629</v>
      </c>
      <c r="G33" s="40">
        <v>3652599</v>
      </c>
      <c r="H33" s="40">
        <v>49791</v>
      </c>
      <c r="I33" s="38">
        <f t="shared" si="1"/>
        <v>71315990.96303293</v>
      </c>
      <c r="J33" s="32">
        <f t="shared" si="2"/>
        <v>0.6466749089546916</v>
      </c>
      <c r="K33" s="56">
        <f t="shared" si="3"/>
        <v>0.029751742510313497</v>
      </c>
      <c r="L33" s="32">
        <f t="shared" si="4"/>
        <v>0.03822333481158531</v>
      </c>
      <c r="M33" s="32">
        <f t="shared" si="5"/>
        <v>0.23343472866596493</v>
      </c>
      <c r="N33" s="32">
        <f t="shared" si="6"/>
        <v>0.051217110646241265</v>
      </c>
      <c r="O33" s="32">
        <f t="shared" si="7"/>
        <v>0.0006981744112033647</v>
      </c>
    </row>
    <row r="34" spans="1:15" ht="12.75">
      <c r="A34" s="7">
        <v>32</v>
      </c>
      <c r="B34" s="34" t="s">
        <v>36</v>
      </c>
      <c r="C34" s="40">
        <v>189002335.15903518</v>
      </c>
      <c r="D34" s="40">
        <v>8599962</v>
      </c>
      <c r="E34" s="40">
        <v>5147354</v>
      </c>
      <c r="F34" s="40">
        <v>14226878</v>
      </c>
      <c r="G34" s="40">
        <v>6847689</v>
      </c>
      <c r="H34" s="40">
        <v>2123172</v>
      </c>
      <c r="I34" s="38">
        <f t="shared" si="1"/>
        <v>225947390.15903518</v>
      </c>
      <c r="J34" s="32">
        <f t="shared" si="2"/>
        <v>0.8364882419133238</v>
      </c>
      <c r="K34" s="56">
        <f t="shared" si="3"/>
        <v>0.03806178948978714</v>
      </c>
      <c r="L34" s="32">
        <f t="shared" si="4"/>
        <v>0.022781205821306397</v>
      </c>
      <c r="M34" s="32">
        <f t="shared" si="5"/>
        <v>0.06296544514183713</v>
      </c>
      <c r="N34" s="32">
        <f t="shared" si="6"/>
        <v>0.030306563820808863</v>
      </c>
      <c r="O34" s="32">
        <f t="shared" si="7"/>
        <v>0.009396753812936656</v>
      </c>
    </row>
    <row r="35" spans="1:15" ht="12.75">
      <c r="A35" s="7">
        <v>33</v>
      </c>
      <c r="B35" s="34" t="s">
        <v>37</v>
      </c>
      <c r="C35" s="40">
        <v>15109023.947609128</v>
      </c>
      <c r="D35" s="40">
        <v>1214095</v>
      </c>
      <c r="E35" s="40">
        <v>2552596</v>
      </c>
      <c r="F35" s="40">
        <v>1317556</v>
      </c>
      <c r="G35" s="40">
        <v>2531709</v>
      </c>
      <c r="H35" s="40">
        <v>0</v>
      </c>
      <c r="I35" s="38">
        <f t="shared" si="1"/>
        <v>22724979.947609127</v>
      </c>
      <c r="J35" s="32">
        <f t="shared" si="2"/>
        <v>0.664864126720549</v>
      </c>
      <c r="K35" s="56">
        <f t="shared" si="3"/>
        <v>0.053425569694627334</v>
      </c>
      <c r="L35" s="32">
        <f t="shared" si="4"/>
        <v>0.11232555566098777</v>
      </c>
      <c r="M35" s="32">
        <f t="shared" si="5"/>
        <v>0.05797831298586553</v>
      </c>
      <c r="N35" s="32">
        <f t="shared" si="6"/>
        <v>0.11140643493797048</v>
      </c>
      <c r="O35" s="32">
        <f t="shared" si="7"/>
        <v>0</v>
      </c>
    </row>
    <row r="36" spans="1:15" ht="12.75">
      <c r="A36" s="7">
        <v>34</v>
      </c>
      <c r="B36" s="34" t="s">
        <v>38</v>
      </c>
      <c r="C36" s="40">
        <v>38335459.5</v>
      </c>
      <c r="D36" s="40">
        <v>2233015</v>
      </c>
      <c r="E36" s="40">
        <v>6618348</v>
      </c>
      <c r="F36" s="40">
        <v>3150466</v>
      </c>
      <c r="G36" s="40">
        <v>1509129</v>
      </c>
      <c r="H36" s="40">
        <v>468861</v>
      </c>
      <c r="I36" s="38">
        <f t="shared" si="1"/>
        <v>52315278.5</v>
      </c>
      <c r="J36" s="32">
        <f t="shared" si="2"/>
        <v>0.7327775097288262</v>
      </c>
      <c r="K36" s="56">
        <f t="shared" si="3"/>
        <v>0.04268380220894743</v>
      </c>
      <c r="L36" s="32">
        <f t="shared" si="4"/>
        <v>0.12650889357303144</v>
      </c>
      <c r="M36" s="32">
        <f t="shared" si="5"/>
        <v>0.0602207632326759</v>
      </c>
      <c r="N36" s="32">
        <f t="shared" si="6"/>
        <v>0.028846811930858782</v>
      </c>
      <c r="O36" s="32">
        <f t="shared" si="7"/>
        <v>0.008962219325660286</v>
      </c>
    </row>
    <row r="37" spans="1:15" ht="12.75">
      <c r="A37" s="7">
        <v>35</v>
      </c>
      <c r="B37" s="80" t="s">
        <v>39</v>
      </c>
      <c r="C37" s="40">
        <v>56737655.36822004</v>
      </c>
      <c r="D37" s="41">
        <v>3514869</v>
      </c>
      <c r="E37" s="41">
        <v>4986300</v>
      </c>
      <c r="F37" s="41">
        <v>7426305</v>
      </c>
      <c r="G37" s="41">
        <v>2595326</v>
      </c>
      <c r="H37" s="41">
        <v>0</v>
      </c>
      <c r="I37" s="39">
        <f t="shared" si="1"/>
        <v>75260455.36822003</v>
      </c>
      <c r="J37" s="33">
        <f t="shared" si="2"/>
        <v>0.7538840296756755</v>
      </c>
      <c r="K37" s="60">
        <f t="shared" si="3"/>
        <v>0.046702733630870526</v>
      </c>
      <c r="L37" s="33">
        <f t="shared" si="4"/>
        <v>0.06625391748699873</v>
      </c>
      <c r="M37" s="33">
        <f t="shared" si="5"/>
        <v>0.09867472849673828</v>
      </c>
      <c r="N37" s="33">
        <f t="shared" si="6"/>
        <v>0.034484590709717114</v>
      </c>
      <c r="O37" s="33">
        <f t="shared" si="7"/>
        <v>0</v>
      </c>
    </row>
    <row r="38" spans="1:15" ht="12.75">
      <c r="A38" s="7">
        <v>36</v>
      </c>
      <c r="B38" s="47" t="s">
        <v>111</v>
      </c>
      <c r="C38" s="40">
        <v>138138113.16253138</v>
      </c>
      <c r="D38" s="40">
        <v>10994444</v>
      </c>
      <c r="E38" s="40">
        <v>23553593</v>
      </c>
      <c r="F38" s="40">
        <v>5933394</v>
      </c>
      <c r="G38" s="40">
        <v>28503472</v>
      </c>
      <c r="H38" s="40">
        <v>15546123</v>
      </c>
      <c r="I38" s="38">
        <f t="shared" si="1"/>
        <v>222669139.16253138</v>
      </c>
      <c r="J38" s="32">
        <f t="shared" si="2"/>
        <v>0.6203738590901057</v>
      </c>
      <c r="K38" s="56">
        <f t="shared" si="3"/>
        <v>0.04937569724008723</v>
      </c>
      <c r="L38" s="32">
        <f t="shared" si="4"/>
        <v>0.1057784347152287</v>
      </c>
      <c r="M38" s="32">
        <f t="shared" si="5"/>
        <v>0.026646683156524343</v>
      </c>
      <c r="N38" s="32">
        <f t="shared" si="6"/>
        <v>0.12800818338456257</v>
      </c>
      <c r="O38" s="32">
        <f t="shared" si="7"/>
        <v>0.06981714241349145</v>
      </c>
    </row>
    <row r="39" spans="1:15" ht="12.75">
      <c r="A39" s="7">
        <v>37</v>
      </c>
      <c r="B39" s="34" t="s">
        <v>78</v>
      </c>
      <c r="C39" s="40">
        <v>176483870.5262552</v>
      </c>
      <c r="D39" s="40">
        <v>10045244</v>
      </c>
      <c r="E39" s="40">
        <v>7691938</v>
      </c>
      <c r="F39" s="40">
        <v>13549464</v>
      </c>
      <c r="G39" s="40">
        <v>6223915</v>
      </c>
      <c r="H39" s="40">
        <v>131895</v>
      </c>
      <c r="I39" s="38">
        <f t="shared" si="1"/>
        <v>214126326.5262552</v>
      </c>
      <c r="J39" s="32">
        <f t="shared" si="2"/>
        <v>0.824204446923137</v>
      </c>
      <c r="K39" s="56">
        <f t="shared" si="3"/>
        <v>0.04691269944692344</v>
      </c>
      <c r="L39" s="32">
        <f t="shared" si="4"/>
        <v>0.03592243011303353</v>
      </c>
      <c r="M39" s="32">
        <f t="shared" si="5"/>
        <v>0.06327789870499005</v>
      </c>
      <c r="N39" s="32">
        <f t="shared" si="6"/>
        <v>0.02906655664891749</v>
      </c>
      <c r="O39" s="32">
        <f t="shared" si="7"/>
        <v>0.0006159681629985262</v>
      </c>
    </row>
    <row r="40" spans="1:15" ht="12.75">
      <c r="A40" s="7">
        <v>38</v>
      </c>
      <c r="B40" s="34" t="s">
        <v>98</v>
      </c>
      <c r="C40" s="40">
        <v>55175216.8</v>
      </c>
      <c r="D40" s="40">
        <v>2715773</v>
      </c>
      <c r="E40" s="40">
        <v>1511544</v>
      </c>
      <c r="F40" s="40">
        <v>2022302</v>
      </c>
      <c r="G40" s="40">
        <v>8140</v>
      </c>
      <c r="H40" s="40">
        <v>8140</v>
      </c>
      <c r="I40" s="38">
        <f t="shared" si="1"/>
        <v>61441115.8</v>
      </c>
      <c r="J40" s="32">
        <f t="shared" si="2"/>
        <v>0.8980178188756136</v>
      </c>
      <c r="K40" s="56">
        <f t="shared" si="3"/>
        <v>0.04420123177515601</v>
      </c>
      <c r="L40" s="32">
        <f t="shared" si="4"/>
        <v>0.024601506341784242</v>
      </c>
      <c r="M40" s="32">
        <f t="shared" si="5"/>
        <v>0.032914473861166436</v>
      </c>
      <c r="N40" s="32">
        <f t="shared" si="6"/>
        <v>0.00013248457313986477</v>
      </c>
      <c r="O40" s="32">
        <f t="shared" si="7"/>
        <v>0.00013248457313986477</v>
      </c>
    </row>
    <row r="41" spans="1:15" ht="12.75">
      <c r="A41" s="7">
        <v>39</v>
      </c>
      <c r="B41" s="34" t="s">
        <v>89</v>
      </c>
      <c r="C41" s="40">
        <v>23746953.430436116</v>
      </c>
      <c r="D41" s="40">
        <v>3370944</v>
      </c>
      <c r="E41" s="40">
        <v>2543078</v>
      </c>
      <c r="F41" s="40">
        <v>1751908</v>
      </c>
      <c r="G41" s="40">
        <v>378436</v>
      </c>
      <c r="H41" s="40">
        <v>133706</v>
      </c>
      <c r="I41" s="38">
        <f t="shared" si="1"/>
        <v>31925025.430436116</v>
      </c>
      <c r="J41" s="32">
        <f t="shared" si="2"/>
        <v>0.7438350670128728</v>
      </c>
      <c r="K41" s="56">
        <f t="shared" si="3"/>
        <v>0.1055893912236721</v>
      </c>
      <c r="L41" s="32">
        <f t="shared" si="4"/>
        <v>0.07965782221665908</v>
      </c>
      <c r="M41" s="32">
        <f t="shared" si="5"/>
        <v>0.054875696303433384</v>
      </c>
      <c r="N41" s="32">
        <f t="shared" si="6"/>
        <v>0.011853898153491003</v>
      </c>
      <c r="O41" s="32">
        <f t="shared" si="7"/>
        <v>0.004188125089871651</v>
      </c>
    </row>
    <row r="42" spans="1:15" ht="12.75">
      <c r="A42" s="7">
        <v>40</v>
      </c>
      <c r="B42" s="80" t="s">
        <v>40</v>
      </c>
      <c r="C42" s="40">
        <v>156476561.68049482</v>
      </c>
      <c r="D42" s="41">
        <v>10348465</v>
      </c>
      <c r="E42" s="41">
        <v>10855626</v>
      </c>
      <c r="F42" s="41">
        <v>46528286</v>
      </c>
      <c r="G42" s="41">
        <v>8735390</v>
      </c>
      <c r="H42" s="41">
        <v>519666</v>
      </c>
      <c r="I42" s="39">
        <f t="shared" si="1"/>
        <v>233463994.68049482</v>
      </c>
      <c r="J42" s="33">
        <f t="shared" si="2"/>
        <v>0.6702385174837752</v>
      </c>
      <c r="K42" s="60">
        <f t="shared" si="3"/>
        <v>0.044325742880234296</v>
      </c>
      <c r="L42" s="33">
        <f t="shared" si="4"/>
        <v>0.04649807356743114</v>
      </c>
      <c r="M42" s="33">
        <f t="shared" si="5"/>
        <v>0.1992953391535851</v>
      </c>
      <c r="N42" s="33">
        <f t="shared" si="6"/>
        <v>0.03741643336461686</v>
      </c>
      <c r="O42" s="33">
        <f t="shared" si="7"/>
        <v>0.0022258935503574524</v>
      </c>
    </row>
    <row r="43" spans="1:15" ht="12.75">
      <c r="A43" s="7">
        <v>41</v>
      </c>
      <c r="B43" s="34" t="s">
        <v>41</v>
      </c>
      <c r="C43" s="40">
        <v>12828017.255532213</v>
      </c>
      <c r="D43" s="40">
        <v>1071360</v>
      </c>
      <c r="E43" s="40">
        <v>1192126</v>
      </c>
      <c r="F43" s="40">
        <v>8891442</v>
      </c>
      <c r="G43" s="40">
        <v>850539</v>
      </c>
      <c r="H43" s="40">
        <v>0</v>
      </c>
      <c r="I43" s="38">
        <f t="shared" si="1"/>
        <v>24833484.255532213</v>
      </c>
      <c r="J43" s="32">
        <f t="shared" si="2"/>
        <v>0.516561313891122</v>
      </c>
      <c r="K43" s="56">
        <f t="shared" si="3"/>
        <v>0.04314175123296807</v>
      </c>
      <c r="L43" s="32">
        <f t="shared" si="4"/>
        <v>0.04800478208104959</v>
      </c>
      <c r="M43" s="32">
        <f t="shared" si="5"/>
        <v>0.3580424683265794</v>
      </c>
      <c r="N43" s="32">
        <f t="shared" si="6"/>
        <v>0.0342496844682809</v>
      </c>
      <c r="O43" s="32">
        <f t="shared" si="7"/>
        <v>0</v>
      </c>
    </row>
    <row r="44" spans="1:15" ht="12.75">
      <c r="A44" s="7">
        <v>42</v>
      </c>
      <c r="B44" s="34" t="s">
        <v>42</v>
      </c>
      <c r="C44" s="40">
        <v>29747215.405689877</v>
      </c>
      <c r="D44" s="40">
        <v>1924559</v>
      </c>
      <c r="E44" s="40">
        <v>2218893</v>
      </c>
      <c r="F44" s="40">
        <v>2429608</v>
      </c>
      <c r="G44" s="40">
        <v>1304703</v>
      </c>
      <c r="H44" s="40">
        <v>2676</v>
      </c>
      <c r="I44" s="38">
        <f t="shared" si="1"/>
        <v>37627654.40568988</v>
      </c>
      <c r="J44" s="32">
        <f t="shared" si="2"/>
        <v>0.7905678915024701</v>
      </c>
      <c r="K44" s="56">
        <f t="shared" si="3"/>
        <v>0.051147461365781466</v>
      </c>
      <c r="L44" s="32">
        <f t="shared" si="4"/>
        <v>0.0589697400767152</v>
      </c>
      <c r="M44" s="32">
        <f t="shared" si="5"/>
        <v>0.06456974367322259</v>
      </c>
      <c r="N44" s="32">
        <f t="shared" si="6"/>
        <v>0.0346740454755189</v>
      </c>
      <c r="O44" s="32">
        <f t="shared" si="7"/>
        <v>7.111790629169134E-05</v>
      </c>
    </row>
    <row r="45" spans="1:15" ht="12.75">
      <c r="A45" s="7">
        <v>43</v>
      </c>
      <c r="B45" s="34" t="s">
        <v>43</v>
      </c>
      <c r="C45" s="40">
        <v>42500933.42611054</v>
      </c>
      <c r="D45" s="40">
        <v>4059830</v>
      </c>
      <c r="E45" s="40">
        <v>2545296</v>
      </c>
      <c r="F45" s="40">
        <v>6046277</v>
      </c>
      <c r="G45" s="40">
        <v>2185720</v>
      </c>
      <c r="H45" s="40">
        <v>374739</v>
      </c>
      <c r="I45" s="38">
        <f t="shared" si="1"/>
        <v>57712795.42611054</v>
      </c>
      <c r="J45" s="32">
        <f t="shared" si="2"/>
        <v>0.7364213275810616</v>
      </c>
      <c r="K45" s="56">
        <f t="shared" si="3"/>
        <v>0.07034540555564986</v>
      </c>
      <c r="L45" s="32">
        <f t="shared" si="4"/>
        <v>0.04410280218116851</v>
      </c>
      <c r="M45" s="32">
        <f t="shared" si="5"/>
        <v>0.10476493046920633</v>
      </c>
      <c r="N45" s="32">
        <f t="shared" si="6"/>
        <v>0.03787236407216435</v>
      </c>
      <c r="O45" s="32">
        <f t="shared" si="7"/>
        <v>0.006493170140749408</v>
      </c>
    </row>
    <row r="46" spans="1:15" ht="12.75">
      <c r="A46" s="7">
        <v>44</v>
      </c>
      <c r="B46" s="34" t="s">
        <v>99</v>
      </c>
      <c r="C46" s="40">
        <v>54555067.6033311</v>
      </c>
      <c r="D46" s="40">
        <v>7787268</v>
      </c>
      <c r="E46" s="40">
        <v>4204745</v>
      </c>
      <c r="F46" s="40">
        <v>3986686</v>
      </c>
      <c r="G46" s="40">
        <v>2928424</v>
      </c>
      <c r="H46" s="40">
        <v>179746</v>
      </c>
      <c r="I46" s="38">
        <f t="shared" si="1"/>
        <v>73641936.60333109</v>
      </c>
      <c r="J46" s="32">
        <f t="shared" si="2"/>
        <v>0.7408152218645399</v>
      </c>
      <c r="K46" s="56">
        <f t="shared" si="3"/>
        <v>0.10574501919939669</v>
      </c>
      <c r="L46" s="32">
        <f t="shared" si="4"/>
        <v>0.05709715406655675</v>
      </c>
      <c r="M46" s="32">
        <f t="shared" si="5"/>
        <v>0.0541360831053928</v>
      </c>
      <c r="N46" s="32">
        <f t="shared" si="6"/>
        <v>0.03976571142844629</v>
      </c>
      <c r="O46" s="32">
        <f t="shared" si="7"/>
        <v>0.002440810335667754</v>
      </c>
    </row>
    <row r="47" spans="1:15" ht="12.75">
      <c r="A47" s="7">
        <v>45</v>
      </c>
      <c r="B47" s="80" t="s">
        <v>90</v>
      </c>
      <c r="C47" s="40">
        <v>137837137.54762456</v>
      </c>
      <c r="D47" s="41">
        <v>4482685</v>
      </c>
      <c r="E47" s="41">
        <v>2460355</v>
      </c>
      <c r="F47" s="41">
        <v>7268940</v>
      </c>
      <c r="G47" s="41">
        <v>7451398</v>
      </c>
      <c r="H47" s="41">
        <v>5258368</v>
      </c>
      <c r="I47" s="39">
        <f t="shared" si="1"/>
        <v>164758883.54762456</v>
      </c>
      <c r="J47" s="33">
        <f t="shared" si="2"/>
        <v>0.8365991233958677</v>
      </c>
      <c r="K47" s="60">
        <f t="shared" si="3"/>
        <v>0.02720754658855316</v>
      </c>
      <c r="L47" s="33">
        <f t="shared" si="4"/>
        <v>0.014933064287782816</v>
      </c>
      <c r="M47" s="33">
        <f t="shared" si="5"/>
        <v>0.04411865292774255</v>
      </c>
      <c r="N47" s="33">
        <f t="shared" si="6"/>
        <v>0.045226077280659215</v>
      </c>
      <c r="O47" s="33">
        <f t="shared" si="7"/>
        <v>0.031915535519394536</v>
      </c>
    </row>
    <row r="48" spans="1:15" ht="12.75">
      <c r="A48" s="7">
        <v>46</v>
      </c>
      <c r="B48" s="47" t="s">
        <v>44</v>
      </c>
      <c r="C48" s="40">
        <v>5253865.6</v>
      </c>
      <c r="D48" s="40">
        <v>1580868</v>
      </c>
      <c r="E48" s="40">
        <v>613880</v>
      </c>
      <c r="F48" s="40">
        <v>1462876</v>
      </c>
      <c r="G48" s="40">
        <v>0</v>
      </c>
      <c r="H48" s="40">
        <v>960085</v>
      </c>
      <c r="I48" s="38">
        <f t="shared" si="1"/>
        <v>9871574.6</v>
      </c>
      <c r="J48" s="32">
        <f t="shared" si="2"/>
        <v>0.5322216376706508</v>
      </c>
      <c r="K48" s="56">
        <f t="shared" si="3"/>
        <v>0.16014344864496086</v>
      </c>
      <c r="L48" s="32">
        <f t="shared" si="4"/>
        <v>0.062186634338963515</v>
      </c>
      <c r="M48" s="32">
        <f t="shared" si="5"/>
        <v>0.14819074557771159</v>
      </c>
      <c r="N48" s="32">
        <f t="shared" si="6"/>
        <v>0</v>
      </c>
      <c r="O48" s="32">
        <f t="shared" si="7"/>
        <v>0.0972575337677132</v>
      </c>
    </row>
    <row r="49" spans="1:15" ht="12.75">
      <c r="A49" s="7">
        <v>47</v>
      </c>
      <c r="B49" s="34" t="s">
        <v>45</v>
      </c>
      <c r="C49" s="40">
        <v>42870281.25</v>
      </c>
      <c r="D49" s="40">
        <v>1836056</v>
      </c>
      <c r="E49" s="40">
        <v>1347640</v>
      </c>
      <c r="F49" s="40">
        <v>9984783</v>
      </c>
      <c r="G49" s="40">
        <v>4103212</v>
      </c>
      <c r="H49" s="40">
        <v>1722750</v>
      </c>
      <c r="I49" s="38">
        <f t="shared" si="1"/>
        <v>61864722.25</v>
      </c>
      <c r="J49" s="32">
        <f t="shared" si="2"/>
        <v>0.6929681358102274</v>
      </c>
      <c r="K49" s="56">
        <f t="shared" si="3"/>
        <v>0.02967856208228592</v>
      </c>
      <c r="L49" s="32">
        <f t="shared" si="4"/>
        <v>0.021783658779782205</v>
      </c>
      <c r="M49" s="32">
        <f t="shared" si="5"/>
        <v>0.1613970391663724</v>
      </c>
      <c r="N49" s="32">
        <f t="shared" si="6"/>
        <v>0.06632555438329799</v>
      </c>
      <c r="O49" s="32">
        <f t="shared" si="7"/>
        <v>0.02784704977803404</v>
      </c>
    </row>
    <row r="50" spans="1:15" ht="12.75">
      <c r="A50" s="7">
        <v>48</v>
      </c>
      <c r="B50" s="34" t="s">
        <v>46</v>
      </c>
      <c r="C50" s="40">
        <v>57026943.379474685</v>
      </c>
      <c r="D50" s="40">
        <v>3864574</v>
      </c>
      <c r="E50" s="40">
        <v>3605957</v>
      </c>
      <c r="F50" s="40">
        <v>3887502</v>
      </c>
      <c r="G50" s="40">
        <v>3561239</v>
      </c>
      <c r="H50" s="40">
        <v>2982497</v>
      </c>
      <c r="I50" s="38">
        <f t="shared" si="1"/>
        <v>74928712.37947468</v>
      </c>
      <c r="J50" s="32">
        <f t="shared" si="2"/>
        <v>0.7610826553466324</v>
      </c>
      <c r="K50" s="56">
        <f t="shared" si="3"/>
        <v>0.05157667704775116</v>
      </c>
      <c r="L50" s="32">
        <f t="shared" si="4"/>
        <v>0.048125169717820805</v>
      </c>
      <c r="M50" s="32">
        <f t="shared" si="5"/>
        <v>0.05188267456555023</v>
      </c>
      <c r="N50" s="32">
        <f t="shared" si="6"/>
        <v>0.047528362451555145</v>
      </c>
      <c r="O50" s="32">
        <f t="shared" si="7"/>
        <v>0.03980446087069019</v>
      </c>
    </row>
    <row r="51" spans="1:15" ht="12.75">
      <c r="A51" s="7">
        <v>49</v>
      </c>
      <c r="B51" s="34" t="s">
        <v>47</v>
      </c>
      <c r="C51" s="40">
        <v>116042881.8110013</v>
      </c>
      <c r="D51" s="40">
        <v>5835722</v>
      </c>
      <c r="E51" s="40">
        <v>10846882</v>
      </c>
      <c r="F51" s="40">
        <v>8336018</v>
      </c>
      <c r="G51" s="40">
        <v>251</v>
      </c>
      <c r="H51" s="40">
        <v>0</v>
      </c>
      <c r="I51" s="38">
        <f t="shared" si="1"/>
        <v>141061754.8110013</v>
      </c>
      <c r="J51" s="32">
        <f t="shared" si="2"/>
        <v>0.8226388645631055</v>
      </c>
      <c r="K51" s="56">
        <f t="shared" si="3"/>
        <v>0.04136998017512877</v>
      </c>
      <c r="L51" s="32">
        <f t="shared" si="4"/>
        <v>0.07689456305525882</v>
      </c>
      <c r="M51" s="32">
        <f t="shared" si="5"/>
        <v>0.05909481284398342</v>
      </c>
      <c r="N51" s="32">
        <f t="shared" si="6"/>
        <v>1.7793625234302323E-06</v>
      </c>
      <c r="O51" s="32">
        <f t="shared" si="7"/>
        <v>0</v>
      </c>
    </row>
    <row r="52" spans="1:15" ht="12.75">
      <c r="A52" s="7">
        <v>50</v>
      </c>
      <c r="B52" s="80" t="s">
        <v>48</v>
      </c>
      <c r="C52" s="40">
        <v>51060338.98836489</v>
      </c>
      <c r="D52" s="41">
        <v>4035778</v>
      </c>
      <c r="E52" s="41">
        <v>3792753</v>
      </c>
      <c r="F52" s="41">
        <v>18706710</v>
      </c>
      <c r="G52" s="41">
        <v>5589168</v>
      </c>
      <c r="H52" s="41">
        <v>60645</v>
      </c>
      <c r="I52" s="39">
        <f t="shared" si="1"/>
        <v>83245392.98836489</v>
      </c>
      <c r="J52" s="33">
        <f t="shared" si="2"/>
        <v>0.6133713489165885</v>
      </c>
      <c r="K52" s="60">
        <f t="shared" si="3"/>
        <v>0.04848049669924768</v>
      </c>
      <c r="L52" s="33">
        <f t="shared" si="4"/>
        <v>0.04556111592301701</v>
      </c>
      <c r="M52" s="33">
        <f t="shared" si="5"/>
        <v>0.22471766098352872</v>
      </c>
      <c r="N52" s="33">
        <f t="shared" si="6"/>
        <v>0.06714086869385302</v>
      </c>
      <c r="O52" s="33">
        <f t="shared" si="7"/>
        <v>0.0007285087837650821</v>
      </c>
    </row>
    <row r="53" spans="1:15" ht="12.75">
      <c r="A53" s="7">
        <v>51</v>
      </c>
      <c r="B53" s="34" t="s">
        <v>49</v>
      </c>
      <c r="C53" s="40">
        <v>87329419.24136722</v>
      </c>
      <c r="D53" s="40">
        <v>4537479</v>
      </c>
      <c r="E53" s="40">
        <v>4729490</v>
      </c>
      <c r="F53" s="40">
        <v>6103614</v>
      </c>
      <c r="G53" s="40">
        <v>1986694</v>
      </c>
      <c r="H53" s="40">
        <v>4709</v>
      </c>
      <c r="I53" s="38">
        <f t="shared" si="1"/>
        <v>104691405.24136722</v>
      </c>
      <c r="J53" s="32">
        <f t="shared" si="2"/>
        <v>0.8341603500309147</v>
      </c>
      <c r="K53" s="56">
        <f t="shared" si="3"/>
        <v>0.043341466183769245</v>
      </c>
      <c r="L53" s="32">
        <f t="shared" si="4"/>
        <v>0.045175532691495615</v>
      </c>
      <c r="M53" s="32">
        <f t="shared" si="5"/>
        <v>0.05830100365859116</v>
      </c>
      <c r="N53" s="32">
        <f t="shared" si="6"/>
        <v>0.01897666762060987</v>
      </c>
      <c r="O53" s="32">
        <f t="shared" si="7"/>
        <v>4.497981461938874E-05</v>
      </c>
    </row>
    <row r="54" spans="1:15" ht="12.75">
      <c r="A54" s="7">
        <v>52</v>
      </c>
      <c r="B54" s="34" t="s">
        <v>100</v>
      </c>
      <c r="C54" s="40">
        <v>360798928.970712</v>
      </c>
      <c r="D54" s="40">
        <v>16462039</v>
      </c>
      <c r="E54" s="40">
        <v>9019791</v>
      </c>
      <c r="F54" s="40">
        <v>20834202</v>
      </c>
      <c r="G54" s="40">
        <v>32636829</v>
      </c>
      <c r="H54" s="40">
        <v>4927892</v>
      </c>
      <c r="I54" s="38">
        <f t="shared" si="1"/>
        <v>444679681.970712</v>
      </c>
      <c r="J54" s="32">
        <f t="shared" si="2"/>
        <v>0.811368145654281</v>
      </c>
      <c r="K54" s="56">
        <f t="shared" si="3"/>
        <v>0.03701999364361388</v>
      </c>
      <c r="L54" s="32">
        <f t="shared" si="4"/>
        <v>0.02028379385364873</v>
      </c>
      <c r="M54" s="32">
        <f t="shared" si="5"/>
        <v>0.04685215638292241</v>
      </c>
      <c r="N54" s="32">
        <f t="shared" si="6"/>
        <v>0.07339401893821981</v>
      </c>
      <c r="O54" s="32">
        <f t="shared" si="7"/>
        <v>0.011081891527314185</v>
      </c>
    </row>
    <row r="55" spans="1:15" ht="12.75">
      <c r="A55" s="7">
        <v>53</v>
      </c>
      <c r="B55" s="34" t="s">
        <v>50</v>
      </c>
      <c r="C55" s="40">
        <v>124590785.82133584</v>
      </c>
      <c r="D55" s="40">
        <v>16284806</v>
      </c>
      <c r="E55" s="40">
        <v>10855207</v>
      </c>
      <c r="F55" s="40">
        <v>19297751</v>
      </c>
      <c r="G55" s="40">
        <v>2782013</v>
      </c>
      <c r="H55" s="40">
        <v>7378136</v>
      </c>
      <c r="I55" s="38">
        <f t="shared" si="1"/>
        <v>181188698.82133585</v>
      </c>
      <c r="J55" s="32">
        <f t="shared" si="2"/>
        <v>0.6876300046957712</v>
      </c>
      <c r="K55" s="56">
        <f t="shared" si="3"/>
        <v>0.08987760332700388</v>
      </c>
      <c r="L55" s="32">
        <f t="shared" si="4"/>
        <v>0.05991105996463918</v>
      </c>
      <c r="M55" s="32">
        <f t="shared" si="5"/>
        <v>0.10650637222704971</v>
      </c>
      <c r="N55" s="32">
        <f t="shared" si="6"/>
        <v>0.015354230247788526</v>
      </c>
      <c r="O55" s="32">
        <f t="shared" si="7"/>
        <v>0.04072072953774746</v>
      </c>
    </row>
    <row r="56" spans="1:15" ht="12.75">
      <c r="A56" s="7">
        <v>54</v>
      </c>
      <c r="B56" s="34" t="s">
        <v>51</v>
      </c>
      <c r="C56" s="40">
        <v>7569852.187146106</v>
      </c>
      <c r="D56" s="40">
        <v>307703</v>
      </c>
      <c r="E56" s="40">
        <v>960479</v>
      </c>
      <c r="F56" s="40">
        <v>535083</v>
      </c>
      <c r="G56" s="40">
        <v>11</v>
      </c>
      <c r="H56" s="40">
        <v>148</v>
      </c>
      <c r="I56" s="38">
        <f t="shared" si="1"/>
        <v>9373276.187146105</v>
      </c>
      <c r="J56" s="32">
        <f t="shared" si="2"/>
        <v>0.8075993959856751</v>
      </c>
      <c r="K56" s="56">
        <f t="shared" si="3"/>
        <v>0.03282768947126125</v>
      </c>
      <c r="L56" s="32">
        <f t="shared" si="4"/>
        <v>0.1024699348256843</v>
      </c>
      <c r="M56" s="32">
        <f t="shared" si="5"/>
        <v>0.05708601659831358</v>
      </c>
      <c r="N56" s="32">
        <f t="shared" si="6"/>
        <v>1.1735491177657475E-06</v>
      </c>
      <c r="O56" s="32">
        <f t="shared" si="7"/>
        <v>1.5789569948120967E-05</v>
      </c>
    </row>
    <row r="57" spans="1:15" ht="12.75">
      <c r="A57" s="7">
        <v>55</v>
      </c>
      <c r="B57" s="80" t="s">
        <v>91</v>
      </c>
      <c r="C57" s="40">
        <v>146146535.02637085</v>
      </c>
      <c r="D57" s="41">
        <v>13027360</v>
      </c>
      <c r="E57" s="41">
        <v>11089507</v>
      </c>
      <c r="F57" s="41">
        <v>8989241</v>
      </c>
      <c r="G57" s="41">
        <v>26642</v>
      </c>
      <c r="H57" s="41">
        <v>69411</v>
      </c>
      <c r="I57" s="39">
        <f t="shared" si="1"/>
        <v>179348696.02637085</v>
      </c>
      <c r="J57" s="33">
        <f t="shared" si="2"/>
        <v>0.8148736972410546</v>
      </c>
      <c r="K57" s="60">
        <f t="shared" si="3"/>
        <v>0.07263704888093805</v>
      </c>
      <c r="L57" s="33">
        <f t="shared" si="4"/>
        <v>0.061832102745644914</v>
      </c>
      <c r="M57" s="33">
        <f t="shared" si="5"/>
        <v>0.050121585487737534</v>
      </c>
      <c r="N57" s="33">
        <f t="shared" si="6"/>
        <v>0.0001485486127876985</v>
      </c>
      <c r="O57" s="33">
        <f t="shared" si="7"/>
        <v>0.00038701703183720965</v>
      </c>
    </row>
    <row r="58" spans="1:15" ht="12.75">
      <c r="A58" s="7">
        <v>56</v>
      </c>
      <c r="B58" s="47" t="s">
        <v>79</v>
      </c>
      <c r="C58" s="40">
        <v>21215811.75</v>
      </c>
      <c r="D58" s="40">
        <v>1328595</v>
      </c>
      <c r="E58" s="40">
        <v>1882130</v>
      </c>
      <c r="F58" s="40">
        <v>1913882</v>
      </c>
      <c r="G58" s="40">
        <v>0</v>
      </c>
      <c r="H58" s="40">
        <v>0</v>
      </c>
      <c r="I58" s="38">
        <f t="shared" si="1"/>
        <v>26340418.75</v>
      </c>
      <c r="J58" s="32">
        <f t="shared" si="2"/>
        <v>0.8054470185672352</v>
      </c>
      <c r="K58" s="56">
        <f t="shared" si="3"/>
        <v>0.05043940313211611</v>
      </c>
      <c r="L58" s="32">
        <f t="shared" si="4"/>
        <v>0.07145406524715937</v>
      </c>
      <c r="M58" s="32">
        <f t="shared" si="5"/>
        <v>0.07265951305348933</v>
      </c>
      <c r="N58" s="32">
        <f t="shared" si="6"/>
        <v>0</v>
      </c>
      <c r="O58" s="32">
        <f t="shared" si="7"/>
        <v>0</v>
      </c>
    </row>
    <row r="59" spans="1:15" ht="12.75">
      <c r="A59" s="7">
        <v>57</v>
      </c>
      <c r="B59" s="34" t="s">
        <v>92</v>
      </c>
      <c r="C59" s="40">
        <v>63971523.36145128</v>
      </c>
      <c r="D59" s="40">
        <v>4938935</v>
      </c>
      <c r="E59" s="40">
        <v>3973804</v>
      </c>
      <c r="F59" s="40">
        <v>19709740</v>
      </c>
      <c r="G59" s="40">
        <v>337463</v>
      </c>
      <c r="H59" s="40">
        <v>295665</v>
      </c>
      <c r="I59" s="38">
        <f t="shared" si="1"/>
        <v>93227130.36145128</v>
      </c>
      <c r="J59" s="32">
        <f t="shared" si="2"/>
        <v>0.6861899869000261</v>
      </c>
      <c r="K59" s="56">
        <f t="shared" si="3"/>
        <v>0.05297744316328557</v>
      </c>
      <c r="L59" s="32">
        <f t="shared" si="4"/>
        <v>0.04262497391685391</v>
      </c>
      <c r="M59" s="32">
        <f t="shared" si="5"/>
        <v>0.21141635405469725</v>
      </c>
      <c r="N59" s="32">
        <f t="shared" si="6"/>
        <v>0.0036197939236316816</v>
      </c>
      <c r="O59" s="32">
        <f t="shared" si="7"/>
        <v>0.003171448041505472</v>
      </c>
    </row>
    <row r="60" spans="1:15" ht="12.75">
      <c r="A60" s="7">
        <v>58</v>
      </c>
      <c r="B60" s="34" t="s">
        <v>52</v>
      </c>
      <c r="C60" s="40">
        <v>81915511.86533278</v>
      </c>
      <c r="D60" s="40">
        <v>7581166</v>
      </c>
      <c r="E60" s="40">
        <v>2945256</v>
      </c>
      <c r="F60" s="40">
        <v>7359121</v>
      </c>
      <c r="G60" s="40">
        <v>3809066</v>
      </c>
      <c r="H60" s="40">
        <v>24738</v>
      </c>
      <c r="I60" s="38">
        <f t="shared" si="1"/>
        <v>103634858.86533278</v>
      </c>
      <c r="J60" s="32">
        <f t="shared" si="2"/>
        <v>0.7904243105283428</v>
      </c>
      <c r="K60" s="56">
        <f t="shared" si="3"/>
        <v>0.07315266391061781</v>
      </c>
      <c r="L60" s="32">
        <f t="shared" si="4"/>
        <v>0.028419549486019772</v>
      </c>
      <c r="M60" s="32">
        <f t="shared" si="5"/>
        <v>0.07101009332740764</v>
      </c>
      <c r="N60" s="32">
        <f t="shared" si="6"/>
        <v>0.03675467928170434</v>
      </c>
      <c r="O60" s="32">
        <f t="shared" si="7"/>
        <v>0.00023870346590760096</v>
      </c>
    </row>
    <row r="61" spans="1:15" ht="12.75">
      <c r="A61" s="7">
        <v>59</v>
      </c>
      <c r="B61" s="34" t="s">
        <v>53</v>
      </c>
      <c r="C61" s="40">
        <v>43453770.06134128</v>
      </c>
      <c r="D61" s="40">
        <v>2733096</v>
      </c>
      <c r="E61" s="40">
        <v>2862107</v>
      </c>
      <c r="F61" s="40">
        <v>3633955</v>
      </c>
      <c r="G61" s="40">
        <v>2311559</v>
      </c>
      <c r="H61" s="40">
        <v>40028</v>
      </c>
      <c r="I61" s="38">
        <f t="shared" si="1"/>
        <v>55034515.06134128</v>
      </c>
      <c r="J61" s="32">
        <f t="shared" si="2"/>
        <v>0.7895730527089747</v>
      </c>
      <c r="K61" s="56">
        <f t="shared" si="3"/>
        <v>0.04966148964797275</v>
      </c>
      <c r="L61" s="32">
        <f t="shared" si="4"/>
        <v>0.05200567310913716</v>
      </c>
      <c r="M61" s="32">
        <f t="shared" si="5"/>
        <v>0.06603047189476652</v>
      </c>
      <c r="N61" s="32">
        <f t="shared" si="6"/>
        <v>0.04200198725151924</v>
      </c>
      <c r="O61" s="32">
        <f t="shared" si="7"/>
        <v>0.0007273253876296526</v>
      </c>
    </row>
    <row r="62" spans="1:15" ht="12.75">
      <c r="A62" s="7">
        <v>60</v>
      </c>
      <c r="B62" s="80" t="s">
        <v>54</v>
      </c>
      <c r="C62" s="40">
        <v>44349869.47201529</v>
      </c>
      <c r="D62" s="41">
        <v>2950187</v>
      </c>
      <c r="E62" s="41">
        <v>3305956</v>
      </c>
      <c r="F62" s="41">
        <v>14353638</v>
      </c>
      <c r="G62" s="41">
        <v>6236690</v>
      </c>
      <c r="H62" s="41">
        <v>1377951</v>
      </c>
      <c r="I62" s="39">
        <f t="shared" si="1"/>
        <v>72574291.47201529</v>
      </c>
      <c r="J62" s="33">
        <f t="shared" si="2"/>
        <v>0.6110961412433029</v>
      </c>
      <c r="K62" s="60">
        <f t="shared" si="3"/>
        <v>0.040650579429185256</v>
      </c>
      <c r="L62" s="33">
        <f t="shared" si="4"/>
        <v>0.045552714782958366</v>
      </c>
      <c r="M62" s="33">
        <f t="shared" si="5"/>
        <v>0.19777854814517584</v>
      </c>
      <c r="N62" s="33">
        <f t="shared" si="6"/>
        <v>0.0859352516366608</v>
      </c>
      <c r="O62" s="33">
        <f t="shared" si="7"/>
        <v>0.018986764762716823</v>
      </c>
    </row>
    <row r="63" spans="1:15" ht="12.75">
      <c r="A63" s="7">
        <v>61</v>
      </c>
      <c r="B63" s="34" t="s">
        <v>55</v>
      </c>
      <c r="C63" s="40">
        <v>37485627.100427724</v>
      </c>
      <c r="D63" s="40">
        <v>2999044</v>
      </c>
      <c r="E63" s="40">
        <v>1340871</v>
      </c>
      <c r="F63" s="40">
        <v>2559175</v>
      </c>
      <c r="G63" s="40">
        <v>1415754</v>
      </c>
      <c r="H63" s="40">
        <v>0</v>
      </c>
      <c r="I63" s="38">
        <f t="shared" si="1"/>
        <v>45800471.100427724</v>
      </c>
      <c r="J63" s="32">
        <f t="shared" si="2"/>
        <v>0.8184550551506805</v>
      </c>
      <c r="K63" s="56">
        <f t="shared" si="3"/>
        <v>0.06548063650751383</v>
      </c>
      <c r="L63" s="32">
        <f t="shared" si="4"/>
        <v>0.029276358250984843</v>
      </c>
      <c r="M63" s="32">
        <f t="shared" si="5"/>
        <v>0.055876608657331045</v>
      </c>
      <c r="N63" s="32">
        <f t="shared" si="6"/>
        <v>0.030911341433489718</v>
      </c>
      <c r="O63" s="32">
        <f t="shared" si="7"/>
        <v>0</v>
      </c>
    </row>
    <row r="64" spans="1:15" ht="12.75">
      <c r="A64" s="7">
        <v>62</v>
      </c>
      <c r="B64" s="34" t="s">
        <v>56</v>
      </c>
      <c r="C64" s="40">
        <v>16057363.365506608</v>
      </c>
      <c r="D64" s="40">
        <v>1210812</v>
      </c>
      <c r="E64" s="40">
        <v>1113965</v>
      </c>
      <c r="F64" s="40">
        <v>2223885</v>
      </c>
      <c r="G64" s="40">
        <v>0</v>
      </c>
      <c r="H64" s="40">
        <v>0</v>
      </c>
      <c r="I64" s="38">
        <f t="shared" si="1"/>
        <v>20606025.365506608</v>
      </c>
      <c r="J64" s="32">
        <f t="shared" si="2"/>
        <v>0.7792557313059403</v>
      </c>
      <c r="K64" s="56">
        <f t="shared" si="3"/>
        <v>0.05876009460935805</v>
      </c>
      <c r="L64" s="32">
        <f t="shared" si="4"/>
        <v>0.054060158630335295</v>
      </c>
      <c r="M64" s="32">
        <f t="shared" si="5"/>
        <v>0.10792401545436633</v>
      </c>
      <c r="N64" s="32">
        <f t="shared" si="6"/>
        <v>0</v>
      </c>
      <c r="O64" s="32">
        <f t="shared" si="7"/>
        <v>0</v>
      </c>
    </row>
    <row r="65" spans="1:15" ht="12.75">
      <c r="A65" s="7">
        <v>63</v>
      </c>
      <c r="B65" s="34" t="s">
        <v>57</v>
      </c>
      <c r="C65" s="40">
        <v>24564762.01004468</v>
      </c>
      <c r="D65" s="40">
        <v>1609087</v>
      </c>
      <c r="E65" s="40">
        <v>489206</v>
      </c>
      <c r="F65" s="40">
        <v>1183570</v>
      </c>
      <c r="G65" s="40">
        <v>1027172</v>
      </c>
      <c r="H65" s="40">
        <v>35</v>
      </c>
      <c r="I65" s="38">
        <f t="shared" si="1"/>
        <v>28873832.01004468</v>
      </c>
      <c r="J65" s="32">
        <f t="shared" si="2"/>
        <v>0.8507621018747719</v>
      </c>
      <c r="K65" s="56">
        <f t="shared" si="3"/>
        <v>0.05572821090876431</v>
      </c>
      <c r="L65" s="32">
        <f t="shared" si="4"/>
        <v>0.016942884471649423</v>
      </c>
      <c r="M65" s="32">
        <f t="shared" si="5"/>
        <v>0.04099109531385573</v>
      </c>
      <c r="N65" s="32">
        <f t="shared" si="6"/>
        <v>0.03557449526071446</v>
      </c>
      <c r="O65" s="32">
        <f t="shared" si="7"/>
        <v>1.2121702442482917E-06</v>
      </c>
    </row>
    <row r="66" spans="1:15" ht="12.75">
      <c r="A66" s="7">
        <v>64</v>
      </c>
      <c r="B66" s="34" t="s">
        <v>58</v>
      </c>
      <c r="C66" s="40">
        <v>20565632.3</v>
      </c>
      <c r="D66" s="40">
        <v>1183845</v>
      </c>
      <c r="E66" s="40">
        <v>1327225</v>
      </c>
      <c r="F66" s="40">
        <v>2520123</v>
      </c>
      <c r="G66" s="40">
        <v>1426581</v>
      </c>
      <c r="H66" s="40">
        <v>557</v>
      </c>
      <c r="I66" s="38">
        <f>SUM(C66:H66)</f>
        <v>27023963.3</v>
      </c>
      <c r="J66" s="32">
        <f t="shared" si="2"/>
        <v>0.7610146621239676</v>
      </c>
      <c r="K66" s="56">
        <f t="shared" si="3"/>
        <v>0.04380723089569915</v>
      </c>
      <c r="L66" s="32">
        <f t="shared" si="4"/>
        <v>0.049112892334337944</v>
      </c>
      <c r="M66" s="32">
        <f t="shared" si="5"/>
        <v>0.09325512220481738</v>
      </c>
      <c r="N66" s="32">
        <f t="shared" si="6"/>
        <v>0.05278948110472012</v>
      </c>
      <c r="O66" s="32">
        <f t="shared" si="7"/>
        <v>2.061133645781705E-05</v>
      </c>
    </row>
    <row r="67" spans="1:15" ht="12.75">
      <c r="A67" s="7">
        <v>65</v>
      </c>
      <c r="B67" s="80" t="s">
        <v>59</v>
      </c>
      <c r="C67" s="40">
        <v>55703215.901945986</v>
      </c>
      <c r="D67" s="40">
        <v>3209648</v>
      </c>
      <c r="E67" s="40">
        <v>10627872</v>
      </c>
      <c r="F67" s="40">
        <v>31228016</v>
      </c>
      <c r="G67" s="40">
        <v>5832187</v>
      </c>
      <c r="H67" s="40">
        <v>44997</v>
      </c>
      <c r="I67" s="38">
        <f t="shared" si="1"/>
        <v>106645935.90194598</v>
      </c>
      <c r="J67" s="32">
        <f t="shared" si="2"/>
        <v>0.5223191622900799</v>
      </c>
      <c r="K67" s="56">
        <f t="shared" si="3"/>
        <v>0.030096299243424177</v>
      </c>
      <c r="L67" s="32">
        <f t="shared" si="4"/>
        <v>0.0996556681707181</v>
      </c>
      <c r="M67" s="32">
        <f t="shared" si="5"/>
        <v>0.2928195597506138</v>
      </c>
      <c r="N67" s="32">
        <f t="shared" si="6"/>
        <v>0.05468738166789888</v>
      </c>
      <c r="O67" s="32">
        <f t="shared" si="7"/>
        <v>0.00042192887726515734</v>
      </c>
    </row>
    <row r="68" spans="1:15" ht="12.75">
      <c r="A68" s="7">
        <v>66</v>
      </c>
      <c r="B68" s="47" t="s">
        <v>93</v>
      </c>
      <c r="C68" s="40">
        <v>22088761.569950506</v>
      </c>
      <c r="D68" s="40">
        <v>1433639</v>
      </c>
      <c r="E68" s="40">
        <v>1964418</v>
      </c>
      <c r="F68" s="40">
        <v>1597531</v>
      </c>
      <c r="G68" s="40">
        <v>0</v>
      </c>
      <c r="H68" s="40">
        <v>8230</v>
      </c>
      <c r="I68" s="38">
        <f>SUM(C68:H68)</f>
        <v>27092579.569950506</v>
      </c>
      <c r="J68" s="32">
        <f aca="true" t="shared" si="8" ref="J68:O70">C68/$I68</f>
        <v>0.8153066972792085</v>
      </c>
      <c r="K68" s="56">
        <f t="shared" si="8"/>
        <v>0.05291629747911151</v>
      </c>
      <c r="L68" s="32">
        <f t="shared" si="8"/>
        <v>0.07250760286328796</v>
      </c>
      <c r="M68" s="32">
        <f t="shared" si="8"/>
        <v>0.058965629163340624</v>
      </c>
      <c r="N68" s="32">
        <f t="shared" si="8"/>
        <v>0</v>
      </c>
      <c r="O68" s="32">
        <f t="shared" si="8"/>
        <v>0.00030377321505140953</v>
      </c>
    </row>
    <row r="69" spans="1:15" ht="12.75">
      <c r="A69" s="7">
        <v>67</v>
      </c>
      <c r="B69" s="34" t="s">
        <v>80</v>
      </c>
      <c r="C69" s="40">
        <v>50597692.76983126</v>
      </c>
      <c r="D69" s="40">
        <v>1663617</v>
      </c>
      <c r="E69" s="40">
        <v>920942</v>
      </c>
      <c r="F69" s="40">
        <v>2435425</v>
      </c>
      <c r="G69" s="40">
        <v>7077402</v>
      </c>
      <c r="H69" s="40">
        <v>127764</v>
      </c>
      <c r="I69" s="38">
        <f>SUM(C69:H69)</f>
        <v>62822842.76983126</v>
      </c>
      <c r="J69" s="32">
        <f>C69/$I69</f>
        <v>0.8054027888424248</v>
      </c>
      <c r="K69" s="56">
        <f>D69/$I69</f>
        <v>0.0264810843739612</v>
      </c>
      <c r="L69" s="32">
        <f t="shared" si="8"/>
        <v>0.01465934936077509</v>
      </c>
      <c r="M69" s="32">
        <f t="shared" si="8"/>
        <v>0.038766551983692436</v>
      </c>
      <c r="N69" s="32">
        <f t="shared" si="8"/>
        <v>0.1126565065820088</v>
      </c>
      <c r="O69" s="32">
        <f t="shared" si="8"/>
        <v>0.0020337188571376576</v>
      </c>
    </row>
    <row r="70" spans="1:15" ht="12.75">
      <c r="A70" s="7">
        <v>68</v>
      </c>
      <c r="B70" s="34" t="s">
        <v>81</v>
      </c>
      <c r="C70" s="40">
        <v>16831636</v>
      </c>
      <c r="D70" s="40">
        <v>1120348</v>
      </c>
      <c r="E70" s="40">
        <v>1329238</v>
      </c>
      <c r="F70" s="40">
        <v>976076</v>
      </c>
      <c r="G70" s="40">
        <v>0</v>
      </c>
      <c r="H70" s="40">
        <v>0</v>
      </c>
      <c r="I70" s="38">
        <f>SUM(C70:H70)</f>
        <v>20257298</v>
      </c>
      <c r="J70" s="32">
        <f>C70/$I70</f>
        <v>0.8308924516981485</v>
      </c>
      <c r="K70" s="56">
        <f>D70/$I70</f>
        <v>0.055305895188983246</v>
      </c>
      <c r="L70" s="32">
        <f t="shared" si="8"/>
        <v>0.06561773440860671</v>
      </c>
      <c r="M70" s="32">
        <f t="shared" si="8"/>
        <v>0.048183918704261544</v>
      </c>
      <c r="N70" s="32">
        <f t="shared" si="8"/>
        <v>0</v>
      </c>
      <c r="O70" s="32">
        <f t="shared" si="8"/>
        <v>0</v>
      </c>
    </row>
    <row r="71" spans="1:15" ht="12.75">
      <c r="A71" s="7">
        <v>69</v>
      </c>
      <c r="B71" s="34" t="s">
        <v>82</v>
      </c>
      <c r="C71" s="40">
        <v>35125534</v>
      </c>
      <c r="D71" s="40">
        <v>1879560</v>
      </c>
      <c r="E71" s="40">
        <v>2211774</v>
      </c>
      <c r="F71" s="40">
        <v>2405226</v>
      </c>
      <c r="G71" s="40">
        <v>4029383</v>
      </c>
      <c r="H71" s="40">
        <v>82909</v>
      </c>
      <c r="I71" s="38">
        <f>SUM(C71:H71)</f>
        <v>45734386</v>
      </c>
      <c r="J71" s="32">
        <f aca="true" t="shared" si="9" ref="J71:O71">C71/$I71</f>
        <v>0.7680333567832309</v>
      </c>
      <c r="K71" s="56">
        <f t="shared" si="9"/>
        <v>0.04109730477194993</v>
      </c>
      <c r="L71" s="32">
        <f t="shared" si="9"/>
        <v>0.04836129209212517</v>
      </c>
      <c r="M71" s="32">
        <f t="shared" si="9"/>
        <v>0.05259119473037202</v>
      </c>
      <c r="N71" s="32">
        <f t="shared" si="9"/>
        <v>0.08810401434054455</v>
      </c>
      <c r="O71" s="32">
        <f t="shared" si="9"/>
        <v>0.0018128372817774355</v>
      </c>
    </row>
    <row r="72" spans="1:15" ht="12.75" customHeight="1">
      <c r="A72" s="7">
        <v>396</v>
      </c>
      <c r="B72" s="34" t="s">
        <v>112</v>
      </c>
      <c r="C72" s="40">
        <v>281196831</v>
      </c>
      <c r="D72" s="40">
        <v>28919207</v>
      </c>
      <c r="E72" s="40">
        <v>42831335</v>
      </c>
      <c r="F72" s="40">
        <v>37105560</v>
      </c>
      <c r="G72" s="40">
        <v>0</v>
      </c>
      <c r="H72" s="40">
        <v>0</v>
      </c>
      <c r="I72" s="38">
        <f>SUM(C72:H72)</f>
        <v>390052933</v>
      </c>
      <c r="J72" s="32">
        <f aca="true" t="shared" si="10" ref="J72:O72">C72/$I72</f>
        <v>0.7209196681005344</v>
      </c>
      <c r="K72" s="56">
        <f t="shared" si="10"/>
        <v>0.07414174988398306</v>
      </c>
      <c r="L72" s="32">
        <f t="shared" si="10"/>
        <v>0.10980903199617781</v>
      </c>
      <c r="M72" s="32">
        <f t="shared" si="10"/>
        <v>0.09512955001930469</v>
      </c>
      <c r="N72" s="32">
        <f t="shared" si="10"/>
        <v>0</v>
      </c>
      <c r="O72" s="32">
        <f t="shared" si="10"/>
        <v>0</v>
      </c>
    </row>
    <row r="73" spans="1:15" ht="12.75">
      <c r="A73" s="25"/>
      <c r="B73" s="26" t="s">
        <v>60</v>
      </c>
      <c r="C73" s="18">
        <f aca="true" t="shared" si="11" ref="C73:I73">SUM(C3:C72)</f>
        <v>5832230721.554221</v>
      </c>
      <c r="D73" s="18">
        <f t="shared" si="11"/>
        <v>398435067</v>
      </c>
      <c r="E73" s="18">
        <f t="shared" si="11"/>
        <v>422566067</v>
      </c>
      <c r="F73" s="18">
        <f t="shared" si="11"/>
        <v>821556034</v>
      </c>
      <c r="G73" s="18">
        <f t="shared" si="11"/>
        <v>275019965</v>
      </c>
      <c r="H73" s="18">
        <f t="shared" si="11"/>
        <v>154956731</v>
      </c>
      <c r="I73" s="16">
        <f t="shared" si="11"/>
        <v>7904764585.554223</v>
      </c>
      <c r="J73" s="19">
        <f aca="true" t="shared" si="12" ref="J73:O73">C73/$I73</f>
        <v>0.7378120699777055</v>
      </c>
      <c r="K73" s="61">
        <f t="shared" si="12"/>
        <v>0.050404419092774884</v>
      </c>
      <c r="L73" s="19">
        <f t="shared" si="12"/>
        <v>0.053457134924957773</v>
      </c>
      <c r="M73" s="19">
        <f t="shared" si="12"/>
        <v>0.10393175218669698</v>
      </c>
      <c r="N73" s="19">
        <f t="shared" si="12"/>
        <v>0.034791670520156</v>
      </c>
      <c r="O73" s="19">
        <f t="shared" si="12"/>
        <v>0.019602953297708562</v>
      </c>
    </row>
    <row r="74" spans="1:15" ht="12.75">
      <c r="A74" s="27"/>
      <c r="B74" s="17"/>
      <c r="C74" s="68"/>
      <c r="D74" s="68"/>
      <c r="E74" s="68"/>
      <c r="F74" s="68"/>
      <c r="G74" s="68"/>
      <c r="H74" s="68"/>
      <c r="I74" s="42"/>
      <c r="J74" s="58"/>
      <c r="K74" s="20"/>
      <c r="L74" s="20"/>
      <c r="M74" s="20"/>
      <c r="N74" s="20"/>
      <c r="O74" s="51"/>
    </row>
    <row r="75" spans="1:15" ht="12.75">
      <c r="A75" s="46">
        <v>318</v>
      </c>
      <c r="B75" s="47" t="s">
        <v>61</v>
      </c>
      <c r="C75" s="48">
        <v>10905191</v>
      </c>
      <c r="D75" s="48">
        <v>163941</v>
      </c>
      <c r="E75" s="48">
        <v>0</v>
      </c>
      <c r="F75" s="48">
        <v>1971465</v>
      </c>
      <c r="G75" s="48">
        <v>0</v>
      </c>
      <c r="H75" s="48">
        <v>2</v>
      </c>
      <c r="I75" s="49">
        <f>SUM(C75:H75)</f>
        <v>13040599</v>
      </c>
      <c r="J75" s="50">
        <f aca="true" t="shared" si="13" ref="J75:O77">C75/$I75</f>
        <v>0.8362492397780193</v>
      </c>
      <c r="K75" s="53">
        <f t="shared" si="13"/>
        <v>0.012571585093598845</v>
      </c>
      <c r="L75" s="50">
        <f t="shared" si="13"/>
        <v>0</v>
      </c>
      <c r="M75" s="50">
        <f t="shared" si="13"/>
        <v>0.15117902176119363</v>
      </c>
      <c r="N75" s="50">
        <f t="shared" si="13"/>
        <v>0</v>
      </c>
      <c r="O75" s="50">
        <f t="shared" si="13"/>
        <v>1.533671881176624E-07</v>
      </c>
    </row>
    <row r="76" spans="1:15" ht="12.75" customHeight="1">
      <c r="A76" s="2">
        <v>319</v>
      </c>
      <c r="B76" s="28" t="s">
        <v>62</v>
      </c>
      <c r="C76" s="21">
        <v>1833815</v>
      </c>
      <c r="D76" s="21">
        <v>0</v>
      </c>
      <c r="E76" s="21">
        <v>0</v>
      </c>
      <c r="F76" s="21">
        <v>365609</v>
      </c>
      <c r="G76" s="21">
        <v>0</v>
      </c>
      <c r="H76" s="21">
        <v>0</v>
      </c>
      <c r="I76" s="22">
        <f>SUM(C76:H76)</f>
        <v>2199424</v>
      </c>
      <c r="J76" s="23">
        <f t="shared" si="13"/>
        <v>0.8337705690217075</v>
      </c>
      <c r="K76" s="54">
        <f t="shared" si="13"/>
        <v>0</v>
      </c>
      <c r="L76" s="23">
        <f t="shared" si="13"/>
        <v>0</v>
      </c>
      <c r="M76" s="23">
        <f t="shared" si="13"/>
        <v>0.1662294309782925</v>
      </c>
      <c r="N76" s="23">
        <f t="shared" si="13"/>
        <v>0</v>
      </c>
      <c r="O76" s="23">
        <f t="shared" si="13"/>
        <v>0</v>
      </c>
    </row>
    <row r="77" spans="1:15" ht="12.75">
      <c r="A77" s="6"/>
      <c r="B77" s="4" t="s">
        <v>63</v>
      </c>
      <c r="C77" s="67">
        <f>SUM(C75:C76)</f>
        <v>12739006</v>
      </c>
      <c r="D77" s="67">
        <f aca="true" t="shared" si="14" ref="D77:I77">SUM(D75:D76)</f>
        <v>163941</v>
      </c>
      <c r="E77" s="67">
        <f t="shared" si="14"/>
        <v>0</v>
      </c>
      <c r="F77" s="67">
        <f t="shared" si="14"/>
        <v>2337074</v>
      </c>
      <c r="G77" s="67">
        <f t="shared" si="14"/>
        <v>0</v>
      </c>
      <c r="H77" s="67">
        <f t="shared" si="14"/>
        <v>2</v>
      </c>
      <c r="I77" s="63">
        <f t="shared" si="14"/>
        <v>15240023</v>
      </c>
      <c r="J77" s="64">
        <f t="shared" si="13"/>
        <v>0.8358915206361566</v>
      </c>
      <c r="K77" s="55">
        <f t="shared" si="13"/>
        <v>0.010757267229846044</v>
      </c>
      <c r="L77" s="24">
        <f t="shared" si="13"/>
        <v>0</v>
      </c>
      <c r="M77" s="24">
        <f t="shared" si="13"/>
        <v>0.15335108090059968</v>
      </c>
      <c r="N77" s="24">
        <f t="shared" si="13"/>
        <v>0</v>
      </c>
      <c r="O77" s="52">
        <f t="shared" si="13"/>
        <v>1.3123339774487218E-07</v>
      </c>
    </row>
    <row r="78" spans="1:15" ht="12.75">
      <c r="A78" s="5"/>
      <c r="B78" s="3"/>
      <c r="C78" s="68"/>
      <c r="D78" s="68"/>
      <c r="E78" s="68"/>
      <c r="F78" s="68"/>
      <c r="G78" s="68"/>
      <c r="H78" s="68"/>
      <c r="I78" s="42"/>
      <c r="J78" s="58"/>
      <c r="K78" s="20"/>
      <c r="L78" s="20"/>
      <c r="M78" s="20"/>
      <c r="N78" s="20"/>
      <c r="O78" s="51"/>
    </row>
    <row r="79" spans="1:15" ht="12.75">
      <c r="A79" s="43">
        <v>321001</v>
      </c>
      <c r="B79" s="44" t="s">
        <v>64</v>
      </c>
      <c r="C79" s="30">
        <v>3335400</v>
      </c>
      <c r="D79" s="30">
        <v>62359</v>
      </c>
      <c r="E79" s="30">
        <v>565765</v>
      </c>
      <c r="F79" s="30">
        <v>304218</v>
      </c>
      <c r="G79" s="30">
        <v>0</v>
      </c>
      <c r="H79" s="30">
        <v>0</v>
      </c>
      <c r="I79" s="31">
        <f aca="true" t="shared" si="15" ref="I79:I84">SUM(C79:H79)</f>
        <v>4267742</v>
      </c>
      <c r="J79" s="32">
        <f aca="true" t="shared" si="16" ref="J79:O84">C79/$I79</f>
        <v>0.781537403151362</v>
      </c>
      <c r="K79" s="56">
        <f t="shared" si="16"/>
        <v>0.014611708017963597</v>
      </c>
      <c r="L79" s="32">
        <f t="shared" si="16"/>
        <v>0.13256776065657203</v>
      </c>
      <c r="M79" s="32">
        <f t="shared" si="16"/>
        <v>0.07128312817410237</v>
      </c>
      <c r="N79" s="32">
        <f t="shared" si="16"/>
        <v>0</v>
      </c>
      <c r="O79" s="32">
        <f t="shared" si="16"/>
        <v>0</v>
      </c>
    </row>
    <row r="80" spans="1:15" ht="12.75">
      <c r="A80" s="7">
        <v>329001</v>
      </c>
      <c r="B80" s="34" t="s">
        <v>65</v>
      </c>
      <c r="C80" s="30">
        <v>3419666</v>
      </c>
      <c r="D80" s="30">
        <v>85550</v>
      </c>
      <c r="E80" s="30">
        <v>162580</v>
      </c>
      <c r="F80" s="30">
        <v>213286</v>
      </c>
      <c r="G80" s="30">
        <v>0</v>
      </c>
      <c r="H80" s="30">
        <v>0</v>
      </c>
      <c r="I80" s="31">
        <f t="shared" si="15"/>
        <v>3881082</v>
      </c>
      <c r="J80" s="32">
        <f t="shared" si="16"/>
        <v>0.8811115044722064</v>
      </c>
      <c r="K80" s="56">
        <f t="shared" si="16"/>
        <v>0.02204282207899756</v>
      </c>
      <c r="L80" s="32">
        <f t="shared" si="16"/>
        <v>0.04189038005380974</v>
      </c>
      <c r="M80" s="32">
        <f t="shared" si="16"/>
        <v>0.05495529339498624</v>
      </c>
      <c r="N80" s="32">
        <f t="shared" si="16"/>
        <v>0</v>
      </c>
      <c r="O80" s="32">
        <f t="shared" si="16"/>
        <v>0</v>
      </c>
    </row>
    <row r="81" spans="1:15" ht="12.75">
      <c r="A81" s="7">
        <v>331001</v>
      </c>
      <c r="B81" s="34" t="s">
        <v>66</v>
      </c>
      <c r="C81" s="30">
        <v>6231841</v>
      </c>
      <c r="D81" s="30">
        <v>73701</v>
      </c>
      <c r="E81" s="30">
        <v>410833</v>
      </c>
      <c r="F81" s="30">
        <v>309874</v>
      </c>
      <c r="G81" s="30">
        <v>0</v>
      </c>
      <c r="H81" s="30">
        <v>0</v>
      </c>
      <c r="I81" s="31">
        <f t="shared" si="15"/>
        <v>7026249</v>
      </c>
      <c r="J81" s="32">
        <f t="shared" si="16"/>
        <v>0.8869371125333019</v>
      </c>
      <c r="K81" s="56">
        <f t="shared" si="16"/>
        <v>0.010489380606921275</v>
      </c>
      <c r="L81" s="32">
        <f t="shared" si="16"/>
        <v>0.058471170036814804</v>
      </c>
      <c r="M81" s="32">
        <f t="shared" si="16"/>
        <v>0.04410233682296201</v>
      </c>
      <c r="N81" s="32">
        <f t="shared" si="16"/>
        <v>0</v>
      </c>
      <c r="O81" s="32">
        <f t="shared" si="16"/>
        <v>0</v>
      </c>
    </row>
    <row r="82" spans="1:15" ht="12.75">
      <c r="A82" s="7">
        <v>333001</v>
      </c>
      <c r="B82" s="34" t="s">
        <v>67</v>
      </c>
      <c r="C82" s="30">
        <v>4931118</v>
      </c>
      <c r="D82" s="30">
        <v>104246</v>
      </c>
      <c r="E82" s="30">
        <v>235952</v>
      </c>
      <c r="F82" s="30">
        <v>249938</v>
      </c>
      <c r="G82" s="30">
        <v>0</v>
      </c>
      <c r="H82" s="30">
        <v>0</v>
      </c>
      <c r="I82" s="31">
        <f t="shared" si="15"/>
        <v>5521254</v>
      </c>
      <c r="J82" s="32">
        <f t="shared" si="16"/>
        <v>0.8931155856984663</v>
      </c>
      <c r="K82" s="56">
        <f t="shared" si="16"/>
        <v>0.0188808556896676</v>
      </c>
      <c r="L82" s="32">
        <f t="shared" si="16"/>
        <v>0.042735219209259344</v>
      </c>
      <c r="M82" s="32">
        <f t="shared" si="16"/>
        <v>0.04526833940260672</v>
      </c>
      <c r="N82" s="32">
        <f t="shared" si="16"/>
        <v>0</v>
      </c>
      <c r="O82" s="32">
        <f t="shared" si="16"/>
        <v>0</v>
      </c>
    </row>
    <row r="83" spans="1:15" ht="12.75">
      <c r="A83" s="8">
        <v>336001</v>
      </c>
      <c r="B83" s="45" t="s">
        <v>68</v>
      </c>
      <c r="C83" s="21">
        <v>5928780</v>
      </c>
      <c r="D83" s="21">
        <v>209672</v>
      </c>
      <c r="E83" s="21">
        <v>225007</v>
      </c>
      <c r="F83" s="21">
        <v>373585</v>
      </c>
      <c r="G83" s="21">
        <v>0</v>
      </c>
      <c r="H83" s="21">
        <v>0</v>
      </c>
      <c r="I83" s="22">
        <f t="shared" si="15"/>
        <v>6737044</v>
      </c>
      <c r="J83" s="23">
        <f t="shared" si="16"/>
        <v>0.8800269079436026</v>
      </c>
      <c r="K83" s="54">
        <f t="shared" si="16"/>
        <v>0.031122254804926315</v>
      </c>
      <c r="L83" s="23">
        <f t="shared" si="16"/>
        <v>0.0333984756519328</v>
      </c>
      <c r="M83" s="23">
        <f t="shared" si="16"/>
        <v>0.05545236159953831</v>
      </c>
      <c r="N83" s="23">
        <f t="shared" si="16"/>
        <v>0</v>
      </c>
      <c r="O83" s="23">
        <f t="shared" si="16"/>
        <v>0</v>
      </c>
    </row>
    <row r="84" spans="1:15" ht="12.75">
      <c r="A84" s="43">
        <v>337001</v>
      </c>
      <c r="B84" s="44" t="s">
        <v>69</v>
      </c>
      <c r="C84" s="30">
        <v>16195037</v>
      </c>
      <c r="D84" s="30">
        <v>263146</v>
      </c>
      <c r="E84" s="30">
        <v>247362</v>
      </c>
      <c r="F84" s="30">
        <v>364448</v>
      </c>
      <c r="G84" s="30">
        <v>0</v>
      </c>
      <c r="H84" s="30">
        <v>0</v>
      </c>
      <c r="I84" s="31">
        <f t="shared" si="15"/>
        <v>17069993</v>
      </c>
      <c r="J84" s="32">
        <f t="shared" si="16"/>
        <v>0.9487430369772266</v>
      </c>
      <c r="K84" s="56">
        <f t="shared" si="16"/>
        <v>0.015415706380195938</v>
      </c>
      <c r="L84" s="32">
        <f t="shared" si="16"/>
        <v>0.014491042849285292</v>
      </c>
      <c r="M84" s="32">
        <f t="shared" si="16"/>
        <v>0.021350213793292123</v>
      </c>
      <c r="N84" s="32">
        <f t="shared" si="16"/>
        <v>0</v>
      </c>
      <c r="O84" s="32">
        <f t="shared" si="16"/>
        <v>0</v>
      </c>
    </row>
    <row r="85" spans="1:15" ht="12.75">
      <c r="A85" s="7">
        <v>339001</v>
      </c>
      <c r="B85" s="34" t="s">
        <v>70</v>
      </c>
      <c r="C85" s="30">
        <v>3596715</v>
      </c>
      <c r="D85" s="30">
        <v>68666</v>
      </c>
      <c r="E85" s="30">
        <v>308681</v>
      </c>
      <c r="F85" s="30">
        <v>238969</v>
      </c>
      <c r="G85" s="30">
        <v>0</v>
      </c>
      <c r="H85" s="30">
        <v>0</v>
      </c>
      <c r="I85" s="31">
        <f aca="true" t="shared" si="17" ref="I85:I94">SUM(C85:H85)</f>
        <v>4213031</v>
      </c>
      <c r="J85" s="32">
        <f aca="true" t="shared" si="18" ref="J85:O86">C85/$I85</f>
        <v>0.8537119712624949</v>
      </c>
      <c r="K85" s="56">
        <f t="shared" si="18"/>
        <v>0.01629847964565179</v>
      </c>
      <c r="L85" s="32">
        <f t="shared" si="18"/>
        <v>0.07326815302332217</v>
      </c>
      <c r="M85" s="32">
        <f t="shared" si="18"/>
        <v>0.05672139606853118</v>
      </c>
      <c r="N85" s="32">
        <f t="shared" si="18"/>
        <v>0</v>
      </c>
      <c r="O85" s="32">
        <f t="shared" si="18"/>
        <v>0</v>
      </c>
    </row>
    <row r="86" spans="1:15" ht="12.75">
      <c r="A86" s="7">
        <v>340001</v>
      </c>
      <c r="B86" s="34" t="s">
        <v>73</v>
      </c>
      <c r="C86" s="30">
        <v>1067477</v>
      </c>
      <c r="D86" s="30">
        <v>28131</v>
      </c>
      <c r="E86" s="30">
        <v>132819</v>
      </c>
      <c r="F86" s="30">
        <v>295</v>
      </c>
      <c r="G86" s="30">
        <v>0</v>
      </c>
      <c r="H86" s="30">
        <v>0</v>
      </c>
      <c r="I86" s="31">
        <f t="shared" si="17"/>
        <v>1228722</v>
      </c>
      <c r="J86" s="32">
        <f t="shared" si="18"/>
        <v>0.868770153053335</v>
      </c>
      <c r="K86" s="56">
        <f t="shared" si="18"/>
        <v>0.022894519671658845</v>
      </c>
      <c r="L86" s="32">
        <f t="shared" si="18"/>
        <v>0.1080952404205345</v>
      </c>
      <c r="M86" s="32">
        <f t="shared" si="18"/>
        <v>0.0002400868544715566</v>
      </c>
      <c r="N86" s="32">
        <f t="shared" si="18"/>
        <v>0</v>
      </c>
      <c r="O86" s="32">
        <f t="shared" si="18"/>
        <v>0</v>
      </c>
    </row>
    <row r="87" spans="1:15" ht="12.75">
      <c r="A87" s="7">
        <v>341001</v>
      </c>
      <c r="B87" s="34" t="s">
        <v>74</v>
      </c>
      <c r="C87" s="30">
        <v>3198795</v>
      </c>
      <c r="D87" s="30">
        <v>113083</v>
      </c>
      <c r="E87" s="30">
        <v>179891</v>
      </c>
      <c r="F87" s="30">
        <v>156318</v>
      </c>
      <c r="G87" s="30">
        <v>0</v>
      </c>
      <c r="H87" s="30">
        <v>22343</v>
      </c>
      <c r="I87" s="31">
        <f t="shared" si="17"/>
        <v>3670430</v>
      </c>
      <c r="J87" s="32">
        <f aca="true" t="shared" si="19" ref="J87:O88">C87/$I87</f>
        <v>0.8715041561887844</v>
      </c>
      <c r="K87" s="56">
        <f t="shared" si="19"/>
        <v>0.030809196742615987</v>
      </c>
      <c r="L87" s="32">
        <f t="shared" si="19"/>
        <v>0.049010878834360005</v>
      </c>
      <c r="M87" s="32">
        <f t="shared" si="19"/>
        <v>0.04258847056067</v>
      </c>
      <c r="N87" s="32">
        <f t="shared" si="19"/>
        <v>0</v>
      </c>
      <c r="O87" s="32">
        <f t="shared" si="19"/>
        <v>0.006087297673569581</v>
      </c>
    </row>
    <row r="88" spans="1:15" ht="12.75">
      <c r="A88" s="8">
        <v>343001</v>
      </c>
      <c r="B88" s="45" t="s">
        <v>75</v>
      </c>
      <c r="C88" s="21">
        <v>2075293</v>
      </c>
      <c r="D88" s="21">
        <v>168706</v>
      </c>
      <c r="E88" s="21">
        <v>115707</v>
      </c>
      <c r="F88" s="21">
        <v>1547</v>
      </c>
      <c r="G88" s="21">
        <v>0</v>
      </c>
      <c r="H88" s="21">
        <v>10745</v>
      </c>
      <c r="I88" s="22">
        <f t="shared" si="17"/>
        <v>2371998</v>
      </c>
      <c r="J88" s="23">
        <f t="shared" si="19"/>
        <v>0.8749134695729086</v>
      </c>
      <c r="K88" s="54">
        <f t="shared" si="19"/>
        <v>0.07112400600675042</v>
      </c>
      <c r="L88" s="23">
        <f t="shared" si="19"/>
        <v>0.04878039526171607</v>
      </c>
      <c r="M88" s="23">
        <f t="shared" si="19"/>
        <v>0.0006521927927426583</v>
      </c>
      <c r="N88" s="23">
        <f t="shared" si="19"/>
        <v>0</v>
      </c>
      <c r="O88" s="23">
        <f t="shared" si="19"/>
        <v>0.004529936365882265</v>
      </c>
    </row>
    <row r="89" spans="1:15" ht="12.75">
      <c r="A89" s="46">
        <v>343002</v>
      </c>
      <c r="B89" s="47" t="s">
        <v>102</v>
      </c>
      <c r="C89" s="48">
        <v>10424390</v>
      </c>
      <c r="D89" s="48">
        <v>137934</v>
      </c>
      <c r="E89" s="48">
        <v>175799</v>
      </c>
      <c r="F89" s="48">
        <v>0</v>
      </c>
      <c r="G89" s="48">
        <v>0</v>
      </c>
      <c r="H89" s="48">
        <v>0</v>
      </c>
      <c r="I89" s="49">
        <f t="shared" si="17"/>
        <v>10738123</v>
      </c>
      <c r="J89" s="50">
        <f aca="true" t="shared" si="20" ref="J89:O93">C89/$I89</f>
        <v>0.9707832551368615</v>
      </c>
      <c r="K89" s="53">
        <f t="shared" si="20"/>
        <v>0.012845261690520773</v>
      </c>
      <c r="L89" s="50">
        <f t="shared" si="20"/>
        <v>0.016371483172617784</v>
      </c>
      <c r="M89" s="50">
        <f t="shared" si="20"/>
        <v>0</v>
      </c>
      <c r="N89" s="50">
        <f t="shared" si="20"/>
        <v>0</v>
      </c>
      <c r="O89" s="50">
        <f t="shared" si="20"/>
        <v>0</v>
      </c>
    </row>
    <row r="90" spans="1:15" ht="12.75">
      <c r="A90" s="7">
        <v>344001</v>
      </c>
      <c r="B90" s="34" t="s">
        <v>106</v>
      </c>
      <c r="C90" s="30">
        <v>2568434</v>
      </c>
      <c r="D90" s="30">
        <v>289184</v>
      </c>
      <c r="E90" s="30">
        <v>163009</v>
      </c>
      <c r="F90" s="30">
        <v>2053</v>
      </c>
      <c r="G90" s="30">
        <v>0</v>
      </c>
      <c r="H90" s="30">
        <v>0</v>
      </c>
      <c r="I90" s="31">
        <f>SUM(C90:H90)</f>
        <v>3022680</v>
      </c>
      <c r="J90" s="32">
        <f t="shared" si="20"/>
        <v>0.8497207775881006</v>
      </c>
      <c r="K90" s="56">
        <f t="shared" si="20"/>
        <v>0.09567139095107653</v>
      </c>
      <c r="L90" s="32">
        <f t="shared" si="20"/>
        <v>0.05392863286884487</v>
      </c>
      <c r="M90" s="32">
        <f t="shared" si="20"/>
        <v>0.0006791985919779798</v>
      </c>
      <c r="N90" s="32">
        <f t="shared" si="20"/>
        <v>0</v>
      </c>
      <c r="O90" s="32">
        <f t="shared" si="20"/>
        <v>0</v>
      </c>
    </row>
    <row r="91" spans="1:15" ht="12.75">
      <c r="A91" s="7">
        <v>345001</v>
      </c>
      <c r="B91" s="34" t="s">
        <v>103</v>
      </c>
      <c r="C91" s="30">
        <v>4955736</v>
      </c>
      <c r="D91" s="30">
        <v>151449</v>
      </c>
      <c r="E91" s="30">
        <v>137823</v>
      </c>
      <c r="F91" s="30">
        <v>0</v>
      </c>
      <c r="G91" s="30">
        <v>0</v>
      </c>
      <c r="H91" s="30">
        <v>0</v>
      </c>
      <c r="I91" s="31">
        <f>SUM(C91:H91)</f>
        <v>5245008</v>
      </c>
      <c r="J91" s="32">
        <f t="shared" si="20"/>
        <v>0.9448481298789249</v>
      </c>
      <c r="K91" s="56">
        <f t="shared" si="20"/>
        <v>0.028874884461568027</v>
      </c>
      <c r="L91" s="32">
        <f t="shared" si="20"/>
        <v>0.026276985659507097</v>
      </c>
      <c r="M91" s="32">
        <f t="shared" si="20"/>
        <v>0</v>
      </c>
      <c r="N91" s="32">
        <f t="shared" si="20"/>
        <v>0</v>
      </c>
      <c r="O91" s="32">
        <f t="shared" si="20"/>
        <v>0</v>
      </c>
    </row>
    <row r="92" spans="1:15" ht="12.75">
      <c r="A92" s="7">
        <v>346001</v>
      </c>
      <c r="B92" s="34" t="s">
        <v>104</v>
      </c>
      <c r="C92" s="30">
        <v>6204197</v>
      </c>
      <c r="D92" s="30">
        <v>226896</v>
      </c>
      <c r="E92" s="30">
        <v>145846</v>
      </c>
      <c r="F92" s="30">
        <v>69152</v>
      </c>
      <c r="G92" s="30">
        <v>0</v>
      </c>
      <c r="H92" s="30">
        <v>0</v>
      </c>
      <c r="I92" s="31">
        <f>SUM(C92:H92)</f>
        <v>6646091</v>
      </c>
      <c r="J92" s="32">
        <f t="shared" si="20"/>
        <v>0.9335106907203046</v>
      </c>
      <c r="K92" s="56">
        <f t="shared" si="20"/>
        <v>0.03413976727071597</v>
      </c>
      <c r="L92" s="32">
        <f t="shared" si="20"/>
        <v>0.021944628805112658</v>
      </c>
      <c r="M92" s="32">
        <f t="shared" si="20"/>
        <v>0.010404913203866753</v>
      </c>
      <c r="N92" s="32">
        <f t="shared" si="20"/>
        <v>0</v>
      </c>
      <c r="O92" s="32">
        <f t="shared" si="20"/>
        <v>0</v>
      </c>
    </row>
    <row r="93" spans="1:15" ht="12.75">
      <c r="A93" s="8">
        <v>347001</v>
      </c>
      <c r="B93" s="45" t="s">
        <v>105</v>
      </c>
      <c r="C93" s="21">
        <v>1058447</v>
      </c>
      <c r="D93" s="21">
        <v>0</v>
      </c>
      <c r="E93" s="21">
        <v>0</v>
      </c>
      <c r="F93" s="21">
        <v>93908</v>
      </c>
      <c r="G93" s="21">
        <v>0</v>
      </c>
      <c r="H93" s="21">
        <v>0</v>
      </c>
      <c r="I93" s="22">
        <f>SUM(C93:H93)</f>
        <v>1152355</v>
      </c>
      <c r="J93" s="23">
        <f t="shared" si="20"/>
        <v>0.9185077515175445</v>
      </c>
      <c r="K93" s="54">
        <f t="shared" si="20"/>
        <v>0</v>
      </c>
      <c r="L93" s="23">
        <f t="shared" si="20"/>
        <v>0</v>
      </c>
      <c r="M93" s="23">
        <f t="shared" si="20"/>
        <v>0.0814922484824555</v>
      </c>
      <c r="N93" s="23">
        <f t="shared" si="20"/>
        <v>0</v>
      </c>
      <c r="O93" s="23">
        <f t="shared" si="20"/>
        <v>0</v>
      </c>
    </row>
    <row r="94" spans="1:17" s="81" customFormat="1" ht="12.75">
      <c r="A94" s="8">
        <v>348001</v>
      </c>
      <c r="B94" s="45" t="s">
        <v>107</v>
      </c>
      <c r="C94" s="21">
        <v>1034093</v>
      </c>
      <c r="D94" s="21">
        <v>213202</v>
      </c>
      <c r="E94" s="21">
        <v>26813</v>
      </c>
      <c r="F94" s="21">
        <v>18441</v>
      </c>
      <c r="G94" s="21">
        <v>0</v>
      </c>
      <c r="H94" s="21">
        <v>0</v>
      </c>
      <c r="I94" s="22">
        <f t="shared" si="17"/>
        <v>1292549</v>
      </c>
      <c r="J94" s="23">
        <f aca="true" t="shared" si="21" ref="J94:O95">C94/$I94</f>
        <v>0.8000416231802431</v>
      </c>
      <c r="K94" s="54">
        <f t="shared" si="21"/>
        <v>0.1649469381818407</v>
      </c>
      <c r="L94" s="23">
        <f t="shared" si="21"/>
        <v>0.020744281261290673</v>
      </c>
      <c r="M94" s="23">
        <f t="shared" si="21"/>
        <v>0.014267157376625567</v>
      </c>
      <c r="N94" s="23">
        <f t="shared" si="21"/>
        <v>0</v>
      </c>
      <c r="O94" s="23">
        <f t="shared" si="21"/>
        <v>0</v>
      </c>
      <c r="Q94" s="1"/>
    </row>
    <row r="95" spans="1:15" ht="12.75">
      <c r="A95" s="6"/>
      <c r="B95" s="4" t="s">
        <v>71</v>
      </c>
      <c r="C95" s="67">
        <f aca="true" t="shared" si="22" ref="C95:I95">SUM(C79:C94)</f>
        <v>76225419</v>
      </c>
      <c r="D95" s="67">
        <f t="shared" si="22"/>
        <v>2195925</v>
      </c>
      <c r="E95" s="67">
        <f t="shared" si="22"/>
        <v>3233887</v>
      </c>
      <c r="F95" s="67">
        <f t="shared" si="22"/>
        <v>2396032</v>
      </c>
      <c r="G95" s="67">
        <f t="shared" si="22"/>
        <v>0</v>
      </c>
      <c r="H95" s="67">
        <f t="shared" si="22"/>
        <v>33088</v>
      </c>
      <c r="I95" s="63">
        <f t="shared" si="22"/>
        <v>84084351</v>
      </c>
      <c r="J95" s="64">
        <f t="shared" si="21"/>
        <v>0.9065351411227518</v>
      </c>
      <c r="K95" s="55">
        <f t="shared" si="21"/>
        <v>0.0261157394198119</v>
      </c>
      <c r="L95" s="24">
        <f t="shared" si="21"/>
        <v>0.038460034019885576</v>
      </c>
      <c r="M95" s="24">
        <f t="shared" si="21"/>
        <v>0.02849557582956191</v>
      </c>
      <c r="N95" s="24">
        <f t="shared" si="21"/>
        <v>0</v>
      </c>
      <c r="O95" s="52">
        <f t="shared" si="21"/>
        <v>0.00039350960798876833</v>
      </c>
    </row>
    <row r="96" spans="1:15" ht="12.75">
      <c r="A96" s="11"/>
      <c r="B96" s="9"/>
      <c r="C96" s="9"/>
      <c r="D96" s="9"/>
      <c r="E96" s="9"/>
      <c r="F96" s="9"/>
      <c r="G96" s="9"/>
      <c r="H96" s="9"/>
      <c r="I96" s="82"/>
      <c r="J96" s="11"/>
      <c r="K96" s="9"/>
      <c r="L96" s="9"/>
      <c r="M96" s="9"/>
      <c r="N96" s="9"/>
      <c r="O96" s="82"/>
    </row>
    <row r="97" spans="1:17" s="83" customFormat="1" ht="12.75">
      <c r="A97" s="77" t="s">
        <v>94</v>
      </c>
      <c r="B97" s="76" t="s">
        <v>95</v>
      </c>
      <c r="C97" s="78">
        <v>3826041</v>
      </c>
      <c r="D97" s="78">
        <v>0</v>
      </c>
      <c r="E97" s="78">
        <v>851150</v>
      </c>
      <c r="F97" s="78">
        <v>3971</v>
      </c>
      <c r="G97" s="78">
        <v>0</v>
      </c>
      <c r="H97" s="78">
        <v>0</v>
      </c>
      <c r="I97" s="74">
        <f>SUM(C97:H97)</f>
        <v>4681162</v>
      </c>
      <c r="J97" s="75">
        <f aca="true" t="shared" si="23" ref="J97:O98">C97/$I97</f>
        <v>0.8173271935472431</v>
      </c>
      <c r="K97" s="79">
        <f t="shared" si="23"/>
        <v>0</v>
      </c>
      <c r="L97" s="75">
        <f t="shared" si="23"/>
        <v>0.18182451280259046</v>
      </c>
      <c r="M97" s="75">
        <f t="shared" si="23"/>
        <v>0.0008482936501663476</v>
      </c>
      <c r="N97" s="75">
        <f t="shared" si="23"/>
        <v>0</v>
      </c>
      <c r="O97" s="75">
        <f t="shared" si="23"/>
        <v>0</v>
      </c>
      <c r="Q97" s="1"/>
    </row>
    <row r="98" spans="1:15" ht="12.75">
      <c r="A98" s="6"/>
      <c r="B98" s="4" t="s">
        <v>96</v>
      </c>
      <c r="C98" s="71">
        <f aca="true" t="shared" si="24" ref="C98:I98">SUM(C97)</f>
        <v>3826041</v>
      </c>
      <c r="D98" s="71">
        <f t="shared" si="24"/>
        <v>0</v>
      </c>
      <c r="E98" s="71">
        <f t="shared" si="24"/>
        <v>851150</v>
      </c>
      <c r="F98" s="71">
        <f t="shared" si="24"/>
        <v>3971</v>
      </c>
      <c r="G98" s="71">
        <f t="shared" si="24"/>
        <v>0</v>
      </c>
      <c r="H98" s="71">
        <f t="shared" si="24"/>
        <v>0</v>
      </c>
      <c r="I98" s="63">
        <f t="shared" si="24"/>
        <v>4681162</v>
      </c>
      <c r="J98" s="72">
        <f t="shared" si="23"/>
        <v>0.8173271935472431</v>
      </c>
      <c r="K98" s="73">
        <f t="shared" si="23"/>
        <v>0</v>
      </c>
      <c r="L98" s="72">
        <f t="shared" si="23"/>
        <v>0.18182451280259046</v>
      </c>
      <c r="M98" s="72">
        <f t="shared" si="23"/>
        <v>0.0008482936501663476</v>
      </c>
      <c r="N98" s="72">
        <f t="shared" si="23"/>
        <v>0</v>
      </c>
      <c r="O98" s="72">
        <f t="shared" si="23"/>
        <v>0</v>
      </c>
    </row>
    <row r="99" spans="1:15" ht="12.75">
      <c r="A99" s="11"/>
      <c r="B99" s="9"/>
      <c r="C99" s="9"/>
      <c r="D99" s="9"/>
      <c r="E99" s="9"/>
      <c r="F99" s="9"/>
      <c r="G99" s="9"/>
      <c r="H99" s="9"/>
      <c r="I99" s="15"/>
      <c r="J99" s="27"/>
      <c r="K99" s="9"/>
      <c r="L99" s="9"/>
      <c r="M99" s="9"/>
      <c r="N99" s="9"/>
      <c r="O99" s="15"/>
    </row>
    <row r="100" spans="1:15" ht="13.5" thickBot="1">
      <c r="A100" s="12"/>
      <c r="B100" s="13" t="s">
        <v>72</v>
      </c>
      <c r="C100" s="10">
        <f>C77+C95+C73+C98</f>
        <v>5925021187.554221</v>
      </c>
      <c r="D100" s="10">
        <f aca="true" t="shared" si="25" ref="D100:I100">D77+D95+D73+D98</f>
        <v>400794933</v>
      </c>
      <c r="E100" s="10">
        <f t="shared" si="25"/>
        <v>426651104</v>
      </c>
      <c r="F100" s="10">
        <f t="shared" si="25"/>
        <v>826293111</v>
      </c>
      <c r="G100" s="10">
        <f t="shared" si="25"/>
        <v>275019965</v>
      </c>
      <c r="H100" s="10">
        <f t="shared" si="25"/>
        <v>154989821</v>
      </c>
      <c r="I100" s="10">
        <f t="shared" si="25"/>
        <v>8008770121.554223</v>
      </c>
      <c r="J100" s="14">
        <f aca="true" t="shared" si="26" ref="J100:O100">C100/$I100</f>
        <v>0.739816613241033</v>
      </c>
      <c r="K100" s="57">
        <f t="shared" si="26"/>
        <v>0.05004450457646794</v>
      </c>
      <c r="L100" s="14">
        <f t="shared" si="26"/>
        <v>0.05327298667890868</v>
      </c>
      <c r="M100" s="14">
        <f t="shared" si="26"/>
        <v>0.10317353332144903</v>
      </c>
      <c r="N100" s="14">
        <f t="shared" si="26"/>
        <v>0.03433985004262155</v>
      </c>
      <c r="O100" s="14">
        <f t="shared" si="26"/>
        <v>0.019352512139519603</v>
      </c>
    </row>
    <row r="101" spans="2:17" s="66" customFormat="1" ht="3" customHeight="1" thickTop="1">
      <c r="B101" s="69"/>
      <c r="C101" s="65"/>
      <c r="D101" s="65"/>
      <c r="E101" s="65"/>
      <c r="F101" s="65"/>
      <c r="G101" s="65"/>
      <c r="H101" s="65"/>
      <c r="I101" s="65"/>
      <c r="J101" s="70"/>
      <c r="K101" s="70"/>
      <c r="L101" s="70"/>
      <c r="M101" s="70"/>
      <c r="N101" s="70"/>
      <c r="O101" s="70"/>
      <c r="Q101" s="1"/>
    </row>
    <row r="102" spans="3:12" ht="12" customHeight="1">
      <c r="C102" s="89" t="s">
        <v>101</v>
      </c>
      <c r="D102" s="89"/>
      <c r="E102" s="89"/>
      <c r="J102" s="89" t="s">
        <v>101</v>
      </c>
      <c r="K102" s="89"/>
      <c r="L102" s="89"/>
    </row>
    <row r="103" spans="3:12" ht="5.25" customHeight="1">
      <c r="C103" s="85"/>
      <c r="D103" s="85"/>
      <c r="E103" s="85"/>
      <c r="J103" s="85"/>
      <c r="K103" s="85"/>
      <c r="L103" s="85"/>
    </row>
    <row r="104" spans="3:15" ht="80.25" customHeight="1">
      <c r="C104" s="86" t="s">
        <v>108</v>
      </c>
      <c r="D104" s="86"/>
      <c r="E104" s="86"/>
      <c r="F104" s="86"/>
      <c r="G104" s="86"/>
      <c r="H104" s="87"/>
      <c r="J104" s="86" t="s">
        <v>108</v>
      </c>
      <c r="K104" s="86"/>
      <c r="L104" s="86"/>
      <c r="M104" s="86"/>
      <c r="N104" s="86"/>
      <c r="O104" s="87"/>
    </row>
    <row r="105" spans="3:9" ht="12.75">
      <c r="C105" s="84"/>
      <c r="D105" s="84"/>
      <c r="E105" s="84"/>
      <c r="F105" s="84"/>
      <c r="G105" s="84"/>
      <c r="H105" s="84"/>
      <c r="I105" s="84"/>
    </row>
  </sheetData>
  <sheetProtection/>
  <mergeCells count="6">
    <mergeCell ref="C104:H104"/>
    <mergeCell ref="J104:O104"/>
    <mergeCell ref="C1:I1"/>
    <mergeCell ref="J1:O1"/>
    <mergeCell ref="C102:E102"/>
    <mergeCell ref="J102:L102"/>
  </mergeCells>
  <conditionalFormatting sqref="A3:O72">
    <cfRule type="expression" priority="3" dxfId="1" stopIfTrue="1">
      <formula>MOD(ROW(),5)=2</formula>
    </cfRule>
  </conditionalFormatting>
  <printOptions horizontalCentered="1"/>
  <pageMargins left="0.25" right="0.25" top="0.98" bottom="0.5" header="0.8" footer="0.5"/>
  <pageSetup horizontalDpi="600" verticalDpi="600" orientation="portrait" paperSize="5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2013-10-21T20:19:16Z</cp:lastPrinted>
  <dcterms:created xsi:type="dcterms:W3CDTF">2003-11-24T19:14:29Z</dcterms:created>
  <dcterms:modified xsi:type="dcterms:W3CDTF">2013-10-21T20:20:19Z</dcterms:modified>
  <cp:category/>
  <cp:version/>
  <cp:contentType/>
  <cp:contentStatus/>
</cp:coreProperties>
</file>