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0" windowWidth="9015" windowHeight="9480" activeTab="0"/>
  </bookViews>
  <sheets>
    <sheet name="Expend by Group" sheetId="1" r:id="rId1"/>
  </sheets>
  <definedNames>
    <definedName name="_xlnm.Print_Area" localSheetId="0">'Expend by Group'!$A$1:$AU$104</definedName>
    <definedName name="_xlnm.Print_Titles" localSheetId="0">'Expend by Group'!$A:$B,'Expend by Group'!$1:$3</definedName>
  </definedNames>
  <calcPr fullCalcOnLoad="1"/>
</workbook>
</file>

<file path=xl/sharedStrings.xml><?xml version="1.0" encoding="utf-8"?>
<sst xmlns="http://schemas.openxmlformats.org/spreadsheetml/2006/main" count="184" uniqueCount="145">
  <si>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</si>
  <si>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</si>
  <si>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</si>
  <si>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</si>
  <si>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</si>
  <si>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</si>
  <si>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</si>
  <si>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</si>
  <si>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</si>
  <si>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</si>
  <si>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</si>
  <si>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</si>
  <si>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</si>
  <si>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</si>
  <si>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</si>
  <si>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</si>
  <si>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</si>
  <si>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</si>
  <si>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</si>
  <si>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</si>
  <si>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</si>
  <si>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</si>
  <si>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</si>
  <si>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</si>
  <si>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</si>
  <si>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</si>
  <si>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</si>
  <si>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</si>
  <si>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</si>
  <si>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DISTRICT</t>
  </si>
  <si>
    <t>General Administration</t>
  </si>
  <si>
    <t>Facility Acquisition &amp; Construction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</si>
  <si>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</si>
  <si>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</si>
  <si>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</si>
  <si>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</si>
  <si>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</si>
  <si>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</si>
  <si>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</si>
  <si>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</si>
  <si>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</si>
  <si>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</si>
  <si>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</si>
  <si>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</si>
  <si>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</si>
  <si>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% of total</t>
  </si>
  <si>
    <t>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</si>
  <si>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</si>
  <si>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</si>
  <si>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</si>
  <si>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</si>
  <si>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</si>
  <si>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</si>
  <si>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</si>
  <si>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</si>
  <si>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</si>
  <si>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</si>
  <si>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</si>
  <si>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</si>
  <si>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</si>
  <si>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</si>
  <si>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</si>
  <si>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</si>
  <si>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</si>
  <si>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</si>
  <si>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</si>
  <si>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</si>
  <si>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</si>
  <si>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</si>
  <si>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</si>
  <si>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</si>
  <si>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</si>
  <si>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</si>
  <si>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</si>
  <si>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</si>
  <si>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</si>
  <si>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</si>
  <si>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</si>
  <si>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</si>
  <si>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</si>
  <si>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</si>
  <si>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</si>
  <si>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</si>
  <si>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</si>
  <si>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</si>
  <si>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</si>
  <si>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</si>
  <si>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</si>
  <si>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</si>
  <si>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</si>
  <si>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</si>
  <si>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</si>
  <si>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</si>
  <si>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</si>
  <si>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</si>
  <si>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</si>
  <si>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</si>
  <si>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</si>
  <si>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</si>
  <si>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</si>
  <si>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</si>
  <si>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</si>
  <si>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</si>
  <si>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</si>
  <si>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</si>
  <si>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</si>
  <si>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</si>
  <si>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</si>
  <si>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</si>
  <si>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</si>
  <si>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</si>
  <si>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</si>
  <si>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</si>
  <si>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EXPENDITURES BY GROUP</t>
  </si>
  <si>
    <t>The MAX Charter School</t>
  </si>
  <si>
    <t>Central Community School Board</t>
  </si>
  <si>
    <t>D'Arbonne Woods Charter School</t>
  </si>
  <si>
    <t>Madison Preparatory Academy</t>
  </si>
  <si>
    <t>Plaquemines Parish School Board *</t>
  </si>
  <si>
    <t>St. Bernard Parish School Board *</t>
  </si>
  <si>
    <t>St. Tammany Parish School Board *</t>
  </si>
  <si>
    <t>A02</t>
  </si>
  <si>
    <t>Total Office of Juvenile Justice Schools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</si>
  <si>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</si>
  <si>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</si>
  <si>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</si>
  <si>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</si>
  <si>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Orleans Parish School Board </t>
  </si>
  <si>
    <t>Lafourche Parish School Board *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</si>
  <si>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</si>
  <si>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</si>
  <si>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</si>
  <si>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</si>
  <si>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2011-2012</t>
  </si>
  <si>
    <t xml:space="preserve">Louisiana Virtual Charter Academy </t>
  </si>
  <si>
    <t>International High School (VIBE)</t>
  </si>
  <si>
    <t>Louisiana Connections Academy</t>
  </si>
  <si>
    <t>Lake Charles Charter Academy</t>
  </si>
  <si>
    <t>Lycee Francais de la Nouvelle Orleans</t>
  </si>
  <si>
    <t xml:space="preserve">New Orleans Military/Maritime Academy </t>
  </si>
  <si>
    <t>*  Excludes one-time Hurricane Related expenditures</t>
  </si>
  <si>
    <t>** Includes SSD Site 101018, 101021, 101022</t>
  </si>
  <si>
    <t>Office of Juvenile Justice **</t>
  </si>
  <si>
    <t>Jefferson Parish School Board *</t>
  </si>
  <si>
    <t>Recovery School District (RSD Operated &amp; Type 5 Charters) 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</si>
</sst>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24"/>
      <name val="Arial Narrow"/>
      <family val="2"/>
    </font>
    <font>
      <sz val="26"/>
      <name val="Arial Narrow"/>
      <family val="2"/>
    </font>
    <font>
      <sz val="2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</borders>
  <cellStyleXfs count="2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220" applyFont="1" applyFill="1" applyBorder="1" applyAlignment="1">
      <alignment horizontal="center" wrapText="1"/>
      <protection/>
    </xf>
    <xf numFmtId="0" fontId="4" fillId="33" borderId="11" xfId="220" applyFont="1" applyFill="1" applyBorder="1" applyAlignment="1">
      <alignment horizontal="center"/>
      <protection/>
    </xf>
    <xf numFmtId="170" fontId="4" fillId="0" borderId="12" xfId="220" applyNumberFormat="1" applyFont="1" applyFill="1" applyBorder="1" applyAlignment="1">
      <alignment horizontal="right" wrapText="1"/>
      <protection/>
    </xf>
    <xf numFmtId="170" fontId="4" fillId="34" borderId="10" xfId="220" applyNumberFormat="1" applyFont="1" applyFill="1" applyBorder="1" applyAlignment="1">
      <alignment horizontal="right" wrapText="1"/>
      <protection/>
    </xf>
    <xf numFmtId="170" fontId="4" fillId="35" borderId="10" xfId="220" applyNumberFormat="1" applyFont="1" applyFill="1" applyBorder="1" applyAlignment="1">
      <alignment horizontal="right" wrapText="1"/>
      <protection/>
    </xf>
    <xf numFmtId="10" fontId="4" fillId="0" borderId="12" xfId="220" applyNumberFormat="1" applyFont="1" applyFill="1" applyBorder="1" applyAlignment="1">
      <alignment horizontal="right" wrapText="1"/>
      <protection/>
    </xf>
    <xf numFmtId="1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170" fontId="3" fillId="0" borderId="22" xfId="0" applyNumberFormat="1" applyFont="1" applyBorder="1" applyAlignment="1">
      <alignment/>
    </xf>
    <xf numFmtId="170" fontId="3" fillId="36" borderId="22" xfId="0" applyNumberFormat="1" applyFont="1" applyFill="1" applyBorder="1" applyAlignment="1">
      <alignment/>
    </xf>
    <xf numFmtId="10" fontId="3" fillId="36" borderId="22" xfId="0" applyNumberFormat="1" applyFont="1" applyFill="1" applyBorder="1" applyAlignment="1">
      <alignment/>
    </xf>
    <xf numFmtId="170" fontId="3" fillId="37" borderId="22" xfId="0" applyNumberFormat="1" applyFont="1" applyFill="1" applyBorder="1" applyAlignment="1">
      <alignment/>
    </xf>
    <xf numFmtId="10" fontId="3" fillId="37" borderId="22" xfId="0" applyNumberFormat="1" applyFont="1" applyFill="1" applyBorder="1" applyAlignment="1">
      <alignment/>
    </xf>
    <xf numFmtId="170" fontId="3" fillId="38" borderId="22" xfId="0" applyNumberFormat="1" applyFont="1" applyFill="1" applyBorder="1" applyAlignment="1">
      <alignment/>
    </xf>
    <xf numFmtId="10" fontId="3" fillId="38" borderId="22" xfId="0" applyNumberFormat="1" applyFont="1" applyFill="1" applyBorder="1" applyAlignment="1">
      <alignment/>
    </xf>
    <xf numFmtId="170" fontId="3" fillId="39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10" fontId="4" fillId="0" borderId="25" xfId="220" applyNumberFormat="1" applyFont="1" applyFill="1" applyBorder="1" applyAlignment="1">
      <alignment horizontal="right" wrapText="1"/>
      <protection/>
    </xf>
    <xf numFmtId="170" fontId="3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0" fontId="4" fillId="34" borderId="27" xfId="220" applyNumberFormat="1" applyFont="1" applyFill="1" applyBorder="1" applyAlignment="1">
      <alignment horizontal="right" wrapText="1"/>
      <protection/>
    </xf>
    <xf numFmtId="10" fontId="4" fillId="34" borderId="25" xfId="220" applyNumberFormat="1" applyFont="1" applyFill="1" applyBorder="1" applyAlignment="1">
      <alignment horizontal="right" wrapText="1"/>
      <protection/>
    </xf>
    <xf numFmtId="10" fontId="5" fillId="34" borderId="12" xfId="220" applyNumberFormat="1" applyFont="1" applyFill="1" applyBorder="1" applyAlignment="1">
      <alignment wrapText="1"/>
      <protection/>
    </xf>
    <xf numFmtId="10" fontId="5" fillId="35" borderId="12" xfId="220" applyNumberFormat="1" applyFont="1" applyFill="1" applyBorder="1" applyAlignment="1">
      <alignment wrapText="1"/>
      <protection/>
    </xf>
    <xf numFmtId="10" fontId="4" fillId="0" borderId="27" xfId="220" applyNumberFormat="1" applyFont="1" applyFill="1" applyBorder="1" applyAlignment="1">
      <alignment horizontal="right" wrapText="1"/>
      <protection/>
    </xf>
    <xf numFmtId="10" fontId="4" fillId="0" borderId="10" xfId="220" applyNumberFormat="1" applyFont="1" applyFill="1" applyBorder="1" applyAlignment="1">
      <alignment horizontal="right" wrapText="1"/>
      <protection/>
    </xf>
    <xf numFmtId="10" fontId="4" fillId="40" borderId="25" xfId="220" applyNumberFormat="1" applyFont="1" applyFill="1" applyBorder="1" applyAlignment="1">
      <alignment horizontal="right" wrapText="1"/>
      <protection/>
    </xf>
    <xf numFmtId="170" fontId="4" fillId="35" borderId="27" xfId="220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0" fontId="4" fillId="34" borderId="27" xfId="220" applyNumberFormat="1" applyFont="1" applyFill="1" applyBorder="1" applyAlignment="1">
      <alignment horizontal="right" wrapText="1"/>
      <protection/>
    </xf>
    <xf numFmtId="10" fontId="4" fillId="35" borderId="27" xfId="220" applyNumberFormat="1" applyFont="1" applyFill="1" applyBorder="1" applyAlignment="1">
      <alignment horizontal="right" wrapText="1"/>
      <protection/>
    </xf>
    <xf numFmtId="10" fontId="4" fillId="40" borderId="27" xfId="220" applyNumberFormat="1" applyFont="1" applyFill="1" applyBorder="1" applyAlignment="1">
      <alignment horizontal="right" wrapText="1"/>
      <protection/>
    </xf>
    <xf numFmtId="0" fontId="5" fillId="0" borderId="22" xfId="220" applyFont="1" applyFill="1" applyBorder="1" applyAlignment="1">
      <alignment horizontal="left" wrapText="1"/>
      <protection/>
    </xf>
    <xf numFmtId="170" fontId="5" fillId="0" borderId="12" xfId="220" applyNumberFormat="1" applyFont="1" applyFill="1" applyBorder="1" applyAlignment="1">
      <alignment horizontal="right" wrapText="1"/>
      <protection/>
    </xf>
    <xf numFmtId="0" fontId="0" fillId="0" borderId="28" xfId="0" applyBorder="1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0" fontId="4" fillId="35" borderId="25" xfId="220" applyNumberFormat="1" applyFont="1" applyFill="1" applyBorder="1" applyAlignment="1">
      <alignment horizontal="right" wrapText="1"/>
      <protection/>
    </xf>
    <xf numFmtId="10" fontId="4" fillId="35" borderId="10" xfId="220" applyNumberFormat="1" applyFont="1" applyFill="1" applyBorder="1" applyAlignment="1">
      <alignment horizontal="right" wrapText="1"/>
      <protection/>
    </xf>
    <xf numFmtId="170" fontId="4" fillId="40" borderId="25" xfId="220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10" fontId="4" fillId="34" borderId="10" xfId="220" applyNumberFormat="1" applyFont="1" applyFill="1" applyBorder="1" applyAlignment="1">
      <alignment horizontal="right" wrapText="1"/>
      <protection/>
    </xf>
    <xf numFmtId="10" fontId="4" fillId="40" borderId="10" xfId="220" applyNumberFormat="1" applyFont="1" applyFill="1" applyBorder="1" applyAlignment="1">
      <alignment horizontal="right" wrapText="1"/>
      <protection/>
    </xf>
    <xf numFmtId="170" fontId="4" fillId="40" borderId="27" xfId="220" applyNumberFormat="1" applyFont="1" applyFill="1" applyBorder="1" applyAlignment="1">
      <alignment horizontal="right" wrapText="1"/>
      <protection/>
    </xf>
    <xf numFmtId="170" fontId="4" fillId="41" borderId="27" xfId="220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wrapText="1"/>
    </xf>
    <xf numFmtId="0" fontId="4" fillId="33" borderId="29" xfId="220" applyFont="1" applyFill="1" applyBorder="1" applyAlignment="1">
      <alignment horizontal="center"/>
      <protection/>
    </xf>
    <xf numFmtId="10" fontId="4" fillId="0" borderId="30" xfId="220" applyNumberFormat="1" applyFont="1" applyFill="1" applyBorder="1" applyAlignment="1">
      <alignment horizontal="center" wrapText="1"/>
      <protection/>
    </xf>
    <xf numFmtId="10" fontId="4" fillId="36" borderId="30" xfId="220" applyNumberFormat="1" applyFont="1" applyFill="1" applyBorder="1" applyAlignment="1">
      <alignment horizontal="center" wrapText="1"/>
      <protection/>
    </xf>
    <xf numFmtId="10" fontId="4" fillId="37" borderId="30" xfId="220" applyNumberFormat="1" applyFont="1" applyFill="1" applyBorder="1" applyAlignment="1">
      <alignment horizontal="center" wrapText="1"/>
      <protection/>
    </xf>
    <xf numFmtId="10" fontId="5" fillId="38" borderId="30" xfId="220" applyNumberFormat="1" applyFont="1" applyFill="1" applyBorder="1" applyAlignment="1">
      <alignment horizontal="center" wrapText="1"/>
      <protection/>
    </xf>
    <xf numFmtId="170" fontId="3" fillId="37" borderId="10" xfId="0" applyNumberFormat="1" applyFont="1" applyFill="1" applyBorder="1" applyAlignment="1">
      <alignment/>
    </xf>
    <xf numFmtId="170" fontId="3" fillId="38" borderId="10" xfId="0" applyNumberFormat="1" applyFont="1" applyFill="1" applyBorder="1" applyAlignment="1">
      <alignment/>
    </xf>
    <xf numFmtId="10" fontId="5" fillId="34" borderId="10" xfId="220" applyNumberFormat="1" applyFont="1" applyFill="1" applyBorder="1" applyAlignment="1">
      <alignment wrapText="1"/>
      <protection/>
    </xf>
    <xf numFmtId="170" fontId="3" fillId="36" borderId="10" xfId="0" applyNumberFormat="1" applyFont="1" applyFill="1" applyBorder="1" applyAlignment="1">
      <alignment/>
    </xf>
    <xf numFmtId="10" fontId="4" fillId="0" borderId="10" xfId="220" applyNumberFormat="1" applyFont="1" applyFill="1" applyBorder="1" applyAlignment="1">
      <alignment wrapText="1"/>
      <protection/>
    </xf>
    <xf numFmtId="170" fontId="3" fillId="0" borderId="10" xfId="0" applyNumberFormat="1" applyFont="1" applyBorder="1" applyAlignment="1">
      <alignment/>
    </xf>
    <xf numFmtId="10" fontId="5" fillId="40" borderId="10" xfId="220" applyNumberFormat="1" applyFont="1" applyFill="1" applyBorder="1" applyAlignment="1">
      <alignment wrapText="1"/>
      <protection/>
    </xf>
    <xf numFmtId="170" fontId="3" fillId="39" borderId="10" xfId="0" applyNumberFormat="1" applyFont="1" applyFill="1" applyBorder="1" applyAlignment="1">
      <alignment/>
    </xf>
    <xf numFmtId="0" fontId="4" fillId="0" borderId="31" xfId="220" applyFont="1" applyFill="1" applyBorder="1" applyAlignment="1">
      <alignment horizontal="left" wrapText="1"/>
      <protection/>
    </xf>
    <xf numFmtId="170" fontId="4" fillId="40" borderId="10" xfId="220" applyNumberFormat="1" applyFont="1" applyFill="1" applyBorder="1" applyAlignment="1">
      <alignment horizontal="right" wrapText="1"/>
      <protection/>
    </xf>
    <xf numFmtId="170" fontId="4" fillId="41" borderId="10" xfId="220" applyNumberFormat="1" applyFont="1" applyFill="1" applyBorder="1" applyAlignment="1">
      <alignment horizontal="right" wrapText="1"/>
      <protection/>
    </xf>
    <xf numFmtId="0" fontId="4" fillId="0" borderId="32" xfId="220" applyFont="1" applyFill="1" applyBorder="1" applyAlignment="1">
      <alignment horizontal="left" wrapText="1"/>
      <protection/>
    </xf>
    <xf numFmtId="170" fontId="4" fillId="41" borderId="25" xfId="220" applyNumberFormat="1" applyFont="1" applyFill="1" applyBorder="1" applyAlignment="1">
      <alignment horizontal="right" wrapText="1"/>
      <protection/>
    </xf>
    <xf numFmtId="0" fontId="2" fillId="0" borderId="22" xfId="0" applyFont="1" applyBorder="1" applyAlignment="1">
      <alignment horizontal="center" vertical="center" wrapText="1"/>
    </xf>
    <xf numFmtId="10" fontId="2" fillId="0" borderId="22" xfId="0" applyNumberFormat="1" applyFont="1" applyBorder="1" applyAlignment="1">
      <alignment/>
    </xf>
    <xf numFmtId="10" fontId="4" fillId="0" borderId="12" xfId="220" applyNumberFormat="1" applyFont="1" applyFill="1" applyBorder="1" applyAlignment="1">
      <alignment wrapText="1"/>
      <protection/>
    </xf>
    <xf numFmtId="0" fontId="4" fillId="0" borderId="27" xfId="220" applyFont="1" applyFill="1" applyBorder="1" applyAlignment="1">
      <alignment horizontal="right" wrapText="1"/>
      <protection/>
    </xf>
    <xf numFmtId="0" fontId="4" fillId="0" borderId="10" xfId="220" applyFont="1" applyFill="1" applyBorder="1" applyAlignment="1">
      <alignment horizontal="right" wrapText="1"/>
      <protection/>
    </xf>
    <xf numFmtId="170" fontId="3" fillId="36" borderId="33" xfId="0" applyNumberFormat="1" applyFont="1" applyFill="1" applyBorder="1" applyAlignment="1">
      <alignment/>
    </xf>
    <xf numFmtId="10" fontId="5" fillId="34" borderId="34" xfId="220" applyNumberFormat="1" applyFont="1" applyFill="1" applyBorder="1" applyAlignment="1">
      <alignment wrapText="1"/>
      <protection/>
    </xf>
    <xf numFmtId="170" fontId="3" fillId="37" borderId="33" xfId="0" applyNumberFormat="1" applyFont="1" applyFill="1" applyBorder="1" applyAlignment="1">
      <alignment/>
    </xf>
    <xf numFmtId="10" fontId="5" fillId="35" borderId="34" xfId="220" applyNumberFormat="1" applyFont="1" applyFill="1" applyBorder="1" applyAlignment="1">
      <alignment wrapText="1"/>
      <protection/>
    </xf>
    <xf numFmtId="170" fontId="3" fillId="38" borderId="33" xfId="0" applyNumberFormat="1" applyFont="1" applyFill="1" applyBorder="1" applyAlignment="1">
      <alignment/>
    </xf>
    <xf numFmtId="10" fontId="5" fillId="40" borderId="34" xfId="220" applyNumberFormat="1" applyFont="1" applyFill="1" applyBorder="1" applyAlignment="1">
      <alignment wrapText="1"/>
      <protection/>
    </xf>
    <xf numFmtId="170" fontId="3" fillId="39" borderId="35" xfId="0" applyNumberFormat="1" applyFont="1" applyFill="1" applyBorder="1" applyAlignment="1">
      <alignment/>
    </xf>
    <xf numFmtId="10" fontId="5" fillId="0" borderId="34" xfId="220" applyNumberFormat="1" applyFont="1" applyFill="1" applyBorder="1" applyAlignment="1">
      <alignment wrapText="1"/>
      <protection/>
    </xf>
    <xf numFmtId="170" fontId="3" fillId="0" borderId="33" xfId="0" applyNumberFormat="1" applyFont="1" applyBorder="1" applyAlignment="1">
      <alignment/>
    </xf>
    <xf numFmtId="10" fontId="5" fillId="0" borderId="34" xfId="220" applyNumberFormat="1" applyFont="1" applyFill="1" applyBorder="1" applyAlignment="1">
      <alignment horizontal="right" wrapText="1"/>
      <protection/>
    </xf>
    <xf numFmtId="170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 horizontal="left"/>
    </xf>
    <xf numFmtId="0" fontId="2" fillId="0" borderId="36" xfId="0" applyFont="1" applyBorder="1" applyAlignment="1">
      <alignment/>
    </xf>
    <xf numFmtId="170" fontId="3" fillId="0" borderId="38" xfId="0" applyNumberFormat="1" applyFont="1" applyBorder="1" applyAlignment="1">
      <alignment/>
    </xf>
    <xf numFmtId="170" fontId="3" fillId="0" borderId="15" xfId="0" applyNumberFormat="1" applyFont="1" applyBorder="1" applyAlignment="1">
      <alignment/>
    </xf>
    <xf numFmtId="170" fontId="3" fillId="36" borderId="31" xfId="0" applyNumberFormat="1" applyFont="1" applyFill="1" applyBorder="1" applyAlignment="1">
      <alignment/>
    </xf>
    <xf numFmtId="10" fontId="4" fillId="0" borderId="16" xfId="220" applyNumberFormat="1" applyFont="1" applyFill="1" applyBorder="1" applyAlignment="1">
      <alignment wrapText="1"/>
      <protection/>
    </xf>
    <xf numFmtId="10" fontId="4" fillId="0" borderId="16" xfId="220" applyNumberFormat="1" applyFont="1" applyFill="1" applyBorder="1" applyAlignment="1">
      <alignment horizontal="right" wrapText="1"/>
      <protection/>
    </xf>
    <xf numFmtId="10" fontId="4" fillId="0" borderId="39" xfId="220" applyNumberFormat="1" applyFont="1" applyFill="1" applyBorder="1" applyAlignment="1">
      <alignment horizontal="right" wrapText="1"/>
      <protection/>
    </xf>
    <xf numFmtId="170" fontId="3" fillId="0" borderId="31" xfId="0" applyNumberFormat="1" applyFont="1" applyBorder="1" applyAlignment="1">
      <alignment/>
    </xf>
    <xf numFmtId="10" fontId="4" fillId="40" borderId="40" xfId="220" applyNumberFormat="1" applyFont="1" applyFill="1" applyBorder="1" applyAlignment="1">
      <alignment horizontal="right" wrapText="1"/>
      <protection/>
    </xf>
    <xf numFmtId="10" fontId="4" fillId="35" borderId="40" xfId="220" applyNumberFormat="1" applyFont="1" applyFill="1" applyBorder="1" applyAlignment="1">
      <alignment horizontal="right" wrapText="1"/>
      <protection/>
    </xf>
    <xf numFmtId="10" fontId="4" fillId="34" borderId="40" xfId="220" applyNumberFormat="1" applyFont="1" applyFill="1" applyBorder="1" applyAlignment="1">
      <alignment horizontal="right" wrapText="1"/>
      <protection/>
    </xf>
    <xf numFmtId="10" fontId="4" fillId="0" borderId="40" xfId="220" applyNumberFormat="1" applyFont="1" applyFill="1" applyBorder="1" applyAlignment="1">
      <alignment horizontal="right" wrapText="1"/>
      <protection/>
    </xf>
    <xf numFmtId="0" fontId="4" fillId="0" borderId="41" xfId="220" applyFont="1" applyFill="1" applyBorder="1" applyAlignment="1">
      <alignment horizontal="right" wrapText="1"/>
      <protection/>
    </xf>
    <xf numFmtId="0" fontId="4" fillId="0" borderId="31" xfId="220" applyFont="1" applyFill="1" applyBorder="1" applyAlignment="1">
      <alignment horizontal="right" wrapText="1"/>
      <protection/>
    </xf>
    <xf numFmtId="0" fontId="4" fillId="0" borderId="32" xfId="220" applyFont="1" applyFill="1" applyBorder="1" applyAlignment="1">
      <alignment horizontal="right" wrapText="1"/>
      <protection/>
    </xf>
    <xf numFmtId="170" fontId="4" fillId="41" borderId="40" xfId="220" applyNumberFormat="1" applyFont="1" applyFill="1" applyBorder="1" applyAlignment="1">
      <alignment horizontal="right" wrapText="1"/>
      <protection/>
    </xf>
    <xf numFmtId="170" fontId="4" fillId="40" borderId="40" xfId="220" applyNumberFormat="1" applyFont="1" applyFill="1" applyBorder="1" applyAlignment="1">
      <alignment horizontal="right" wrapText="1"/>
      <protection/>
    </xf>
    <xf numFmtId="170" fontId="4" fillId="35" borderId="40" xfId="220" applyNumberFormat="1" applyFont="1" applyFill="1" applyBorder="1" applyAlignment="1">
      <alignment horizontal="right" wrapText="1"/>
      <protection/>
    </xf>
    <xf numFmtId="170" fontId="4" fillId="34" borderId="40" xfId="220" applyNumberFormat="1" applyFont="1" applyFill="1" applyBorder="1" applyAlignment="1">
      <alignment horizontal="right" wrapText="1"/>
      <protection/>
    </xf>
    <xf numFmtId="0" fontId="4" fillId="0" borderId="42" xfId="220" applyFont="1" applyFill="1" applyBorder="1" applyAlignment="1">
      <alignment horizontal="right" wrapText="1"/>
      <protection/>
    </xf>
    <xf numFmtId="170" fontId="3" fillId="0" borderId="39" xfId="0" applyNumberFormat="1" applyFont="1" applyBorder="1" applyAlignment="1">
      <alignment/>
    </xf>
    <xf numFmtId="10" fontId="4" fillId="0" borderId="22" xfId="220" applyNumberFormat="1" applyFont="1" applyFill="1" applyBorder="1" applyAlignment="1">
      <alignment horizontal="right" wrapText="1"/>
      <protection/>
    </xf>
    <xf numFmtId="0" fontId="4" fillId="0" borderId="21" xfId="220" applyFont="1" applyFill="1" applyBorder="1" applyAlignment="1">
      <alignment horizontal="left" wrapText="1"/>
      <protection/>
    </xf>
    <xf numFmtId="0" fontId="4" fillId="0" borderId="22" xfId="220" applyFont="1" applyFill="1" applyBorder="1" applyAlignment="1">
      <alignment horizontal="right" wrapText="1"/>
      <protection/>
    </xf>
    <xf numFmtId="170" fontId="4" fillId="34" borderId="22" xfId="220" applyNumberFormat="1" applyFont="1" applyFill="1" applyBorder="1" applyAlignment="1">
      <alignment horizontal="right" wrapText="1"/>
      <protection/>
    </xf>
    <xf numFmtId="10" fontId="4" fillId="34" borderId="22" xfId="220" applyNumberFormat="1" applyFont="1" applyFill="1" applyBorder="1" applyAlignment="1">
      <alignment horizontal="right" wrapText="1"/>
      <protection/>
    </xf>
    <xf numFmtId="170" fontId="4" fillId="35" borderId="22" xfId="220" applyNumberFormat="1" applyFont="1" applyFill="1" applyBorder="1" applyAlignment="1">
      <alignment horizontal="right" wrapText="1"/>
      <protection/>
    </xf>
    <xf numFmtId="10" fontId="4" fillId="35" borderId="22" xfId="220" applyNumberFormat="1" applyFont="1" applyFill="1" applyBorder="1" applyAlignment="1">
      <alignment horizontal="right" wrapText="1"/>
      <protection/>
    </xf>
    <xf numFmtId="170" fontId="4" fillId="40" borderId="22" xfId="220" applyNumberFormat="1" applyFont="1" applyFill="1" applyBorder="1" applyAlignment="1">
      <alignment horizontal="right" wrapText="1"/>
      <protection/>
    </xf>
    <xf numFmtId="10" fontId="4" fillId="40" borderId="22" xfId="220" applyNumberFormat="1" applyFont="1" applyFill="1" applyBorder="1" applyAlignment="1">
      <alignment horizontal="right" wrapText="1"/>
      <protection/>
    </xf>
    <xf numFmtId="170" fontId="4" fillId="41" borderId="22" xfId="220" applyNumberFormat="1" applyFont="1" applyFill="1" applyBorder="1" applyAlignment="1">
      <alignment horizontal="right" wrapText="1"/>
      <protection/>
    </xf>
    <xf numFmtId="6" fontId="4" fillId="0" borderId="43" xfId="219" applyNumberFormat="1" applyFont="1" applyFill="1" applyBorder="1" applyAlignment="1">
      <alignment horizontal="right" wrapText="1"/>
      <protection/>
    </xf>
    <xf numFmtId="6" fontId="4" fillId="0" borderId="10" xfId="219" applyNumberFormat="1" applyFont="1" applyFill="1" applyBorder="1" applyAlignment="1">
      <alignment horizontal="right" wrapText="1"/>
      <protection/>
    </xf>
    <xf numFmtId="6" fontId="4" fillId="0" borderId="44" xfId="219" applyNumberFormat="1" applyFont="1" applyFill="1" applyBorder="1" applyAlignment="1">
      <alignment horizontal="right" wrapText="1"/>
      <protection/>
    </xf>
    <xf numFmtId="0" fontId="4" fillId="0" borderId="28" xfId="220" applyFont="1" applyFill="1" applyBorder="1" applyAlignment="1">
      <alignment wrapText="1"/>
      <protection/>
    </xf>
    <xf numFmtId="0" fontId="4" fillId="0" borderId="17" xfId="220" applyFont="1" applyFill="1" applyBorder="1" applyAlignment="1">
      <alignment wrapText="1"/>
      <protection/>
    </xf>
    <xf numFmtId="0" fontId="4" fillId="0" borderId="39" xfId="220" applyFont="1" applyFill="1" applyBorder="1" applyAlignment="1">
      <alignment horizontal="left" wrapText="1"/>
      <protection/>
    </xf>
    <xf numFmtId="170" fontId="2" fillId="0" borderId="0" xfId="0" applyNumberFormat="1" applyFont="1" applyAlignment="1">
      <alignment/>
    </xf>
    <xf numFmtId="0" fontId="4" fillId="0" borderId="42" xfId="220" applyFont="1" applyFill="1" applyBorder="1" applyAlignment="1">
      <alignment wrapText="1"/>
      <protection/>
    </xf>
    <xf numFmtId="0" fontId="4" fillId="0" borderId="41" xfId="220" applyFont="1" applyFill="1" applyBorder="1" applyAlignment="1">
      <alignment wrapText="1"/>
      <protection/>
    </xf>
    <xf numFmtId="0" fontId="4" fillId="0" borderId="10" xfId="220" applyFont="1" applyFill="1" applyBorder="1" applyAlignment="1">
      <alignment wrapText="1"/>
      <protection/>
    </xf>
    <xf numFmtId="0" fontId="4" fillId="0" borderId="27" xfId="220" applyFont="1" applyFill="1" applyBorder="1" applyAlignment="1">
      <alignment wrapText="1"/>
      <protection/>
    </xf>
    <xf numFmtId="0" fontId="4" fillId="0" borderId="39" xfId="220" applyFont="1" applyFill="1" applyBorder="1" applyAlignment="1">
      <alignment wrapText="1"/>
      <protection/>
    </xf>
    <xf numFmtId="0" fontId="4" fillId="42" borderId="27" xfId="220" applyFont="1" applyFill="1" applyBorder="1" applyAlignment="1">
      <alignment horizontal="right" wrapText="1"/>
      <protection/>
    </xf>
    <xf numFmtId="0" fontId="4" fillId="42" borderId="28" xfId="220" applyFont="1" applyFill="1" applyBorder="1" applyAlignment="1">
      <alignment wrapText="1"/>
      <protection/>
    </xf>
    <xf numFmtId="0" fontId="4" fillId="42" borderId="10" xfId="220" applyFont="1" applyFill="1" applyBorder="1" applyAlignment="1">
      <alignment horizontal="right" wrapText="1"/>
      <protection/>
    </xf>
    <xf numFmtId="0" fontId="4" fillId="42" borderId="39" xfId="220" applyFont="1" applyFill="1" applyBorder="1" applyAlignment="1">
      <alignment wrapText="1"/>
      <protection/>
    </xf>
    <xf numFmtId="6" fontId="4" fillId="0" borderId="45" xfId="219" applyNumberFormat="1" applyFont="1" applyFill="1" applyBorder="1" applyAlignment="1">
      <alignment horizontal="right" wrapText="1"/>
      <protection/>
    </xf>
    <xf numFmtId="6" fontId="4" fillId="0" borderId="46" xfId="219" applyNumberFormat="1" applyFont="1" applyFill="1" applyBorder="1" applyAlignment="1">
      <alignment horizontal="right" wrapText="1"/>
      <protection/>
    </xf>
    <xf numFmtId="6" fontId="4" fillId="0" borderId="47" xfId="219" applyNumberFormat="1" applyFont="1" applyFill="1" applyBorder="1" applyAlignment="1">
      <alignment horizontal="right" wrapText="1"/>
      <protection/>
    </xf>
    <xf numFmtId="6" fontId="4" fillId="0" borderId="22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6" fontId="4" fillId="42" borderId="46" xfId="219" applyNumberFormat="1" applyFont="1" applyFill="1" applyBorder="1" applyAlignment="1">
      <alignment horizontal="right" wrapText="1"/>
      <protection/>
    </xf>
    <xf numFmtId="6" fontId="4" fillId="42" borderId="45" xfId="219" applyNumberFormat="1" applyFont="1" applyFill="1" applyBorder="1" applyAlignment="1">
      <alignment horizontal="right" wrapText="1"/>
      <protection/>
    </xf>
    <xf numFmtId="0" fontId="0" fillId="0" borderId="0" xfId="100">
      <alignment/>
      <protection/>
    </xf>
    <xf numFmtId="0" fontId="7" fillId="0" borderId="0" xfId="0" applyFont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38" fontId="2" fillId="0" borderId="0" xfId="141" applyNumberFormat="1" applyFont="1" applyFill="1" applyAlignment="1">
      <alignment horizontal="left" vertical="top" wrapText="1"/>
      <protection/>
    </xf>
    <xf numFmtId="38" fontId="2" fillId="0" borderId="0" xfId="141" applyNumberFormat="1" applyFont="1" applyFill="1" applyAlignment="1">
      <alignment horizontal="left" vertical="center" wrapText="1"/>
      <protection/>
    </xf>
    <xf numFmtId="0" fontId="3" fillId="37" borderId="4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8" borderId="4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</cellXfs>
  <cellStyles count="2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8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" xfId="64"/>
    <cellStyle name="Normal 100" xfId="65"/>
    <cellStyle name="Normal 101" xfId="66"/>
    <cellStyle name="Normal 102" xfId="67"/>
    <cellStyle name="Normal 103" xfId="68"/>
    <cellStyle name="Normal 104" xfId="69"/>
    <cellStyle name="Normal 105" xfId="70"/>
    <cellStyle name="Normal 106" xfId="71"/>
    <cellStyle name="Normal 107" xfId="72"/>
    <cellStyle name="Normal 108" xfId="73"/>
    <cellStyle name="Normal 109" xfId="74"/>
    <cellStyle name="Normal 11" xfId="75"/>
    <cellStyle name="Normal 110" xfId="76"/>
    <cellStyle name="Normal 111" xfId="77"/>
    <cellStyle name="Normal 112" xfId="78"/>
    <cellStyle name="Normal 113" xfId="79"/>
    <cellStyle name="Normal 114" xfId="80"/>
    <cellStyle name="Normal 115" xfId="81"/>
    <cellStyle name="Normal 116" xfId="82"/>
    <cellStyle name="Normal 117" xfId="83"/>
    <cellStyle name="Normal 118" xfId="84"/>
    <cellStyle name="Normal 119" xfId="85"/>
    <cellStyle name="Normal 12" xfId="86"/>
    <cellStyle name="Normal 120" xfId="87"/>
    <cellStyle name="Normal 121" xfId="88"/>
    <cellStyle name="Normal 122" xfId="89"/>
    <cellStyle name="Normal 123" xfId="90"/>
    <cellStyle name="Normal 124" xfId="91"/>
    <cellStyle name="Normal 125" xfId="92"/>
    <cellStyle name="Normal 126" xfId="93"/>
    <cellStyle name="Normal 127" xfId="94"/>
    <cellStyle name="Normal 128" xfId="95"/>
    <cellStyle name="Normal 129" xfId="96"/>
    <cellStyle name="Normal 13" xfId="97"/>
    <cellStyle name="Normal 130" xfId="98"/>
    <cellStyle name="Normal 130 2" xfId="99"/>
    <cellStyle name="Normal 130 2 2" xfId="100"/>
    <cellStyle name="Normal 131" xfId="101"/>
    <cellStyle name="Normal 132" xfId="102"/>
    <cellStyle name="Normal 133" xfId="103"/>
    <cellStyle name="Normal 134" xfId="104"/>
    <cellStyle name="Normal 135" xfId="105"/>
    <cellStyle name="Normal 14" xfId="106"/>
    <cellStyle name="Normal 15" xfId="107"/>
    <cellStyle name="Normal 16" xfId="108"/>
    <cellStyle name="Normal 16 2" xfId="109"/>
    <cellStyle name="Normal 17" xfId="110"/>
    <cellStyle name="Normal 18" xfId="111"/>
    <cellStyle name="Normal 19" xfId="112"/>
    <cellStyle name="Normal 19 2" xfId="113"/>
    <cellStyle name="Normal 2" xfId="114"/>
    <cellStyle name="Normal 2 2" xfId="115"/>
    <cellStyle name="Normal 2 2 2" xfId="116"/>
    <cellStyle name="Normal 2 3" xfId="117"/>
    <cellStyle name="Normal 2 4" xfId="118"/>
    <cellStyle name="Normal 2 5" xfId="119"/>
    <cellStyle name="Normal 20" xfId="120"/>
    <cellStyle name="Normal 21" xfId="121"/>
    <cellStyle name="Normal 22" xfId="122"/>
    <cellStyle name="Normal 23" xfId="123"/>
    <cellStyle name="Normal 24" xfId="124"/>
    <cellStyle name="Normal 25" xfId="125"/>
    <cellStyle name="Normal 26" xfId="126"/>
    <cellStyle name="Normal 27" xfId="127"/>
    <cellStyle name="Normal 28" xfId="128"/>
    <cellStyle name="Normal 29" xfId="129"/>
    <cellStyle name="Normal 3" xfId="130"/>
    <cellStyle name="Normal 3 2" xfId="131"/>
    <cellStyle name="Normal 30" xfId="132"/>
    <cellStyle name="Normal 31" xfId="133"/>
    <cellStyle name="Normal 32" xfId="134"/>
    <cellStyle name="Normal 33" xfId="135"/>
    <cellStyle name="Normal 34" xfId="136"/>
    <cellStyle name="Normal 35" xfId="137"/>
    <cellStyle name="Normal 36" xfId="138"/>
    <cellStyle name="Normal 37" xfId="139"/>
    <cellStyle name="Normal 38" xfId="140"/>
    <cellStyle name="Normal 38 2" xfId="141"/>
    <cellStyle name="Normal 39" xfId="142"/>
    <cellStyle name="Normal 39 2" xfId="143"/>
    <cellStyle name="Normal 4" xfId="144"/>
    <cellStyle name="Normal 4 2" xfId="145"/>
    <cellStyle name="Normal 4 3" xfId="146"/>
    <cellStyle name="Normal 4 4" xfId="147"/>
    <cellStyle name="Normal 4 5" xfId="148"/>
    <cellStyle name="Normal 4 6" xfId="149"/>
    <cellStyle name="Normal 4 7" xfId="150"/>
    <cellStyle name="Normal 40" xfId="151"/>
    <cellStyle name="Normal 41" xfId="152"/>
    <cellStyle name="Normal 42" xfId="153"/>
    <cellStyle name="Normal 43" xfId="154"/>
    <cellStyle name="Normal 44" xfId="155"/>
    <cellStyle name="Normal 45" xfId="156"/>
    <cellStyle name="Normal 46" xfId="157"/>
    <cellStyle name="Normal 46 2" xfId="158"/>
    <cellStyle name="Normal 46 3" xfId="159"/>
    <cellStyle name="Normal 47" xfId="160"/>
    <cellStyle name="Normal 47 2" xfId="161"/>
    <cellStyle name="Normal 48" xfId="162"/>
    <cellStyle name="Normal 49" xfId="163"/>
    <cellStyle name="Normal 5" xfId="164"/>
    <cellStyle name="Normal 50" xfId="165"/>
    <cellStyle name="Normal 51" xfId="166"/>
    <cellStyle name="Normal 52" xfId="167"/>
    <cellStyle name="Normal 53" xfId="168"/>
    <cellStyle name="Normal 54" xfId="169"/>
    <cellStyle name="Normal 55" xfId="170"/>
    <cellStyle name="Normal 56" xfId="171"/>
    <cellStyle name="Normal 57" xfId="172"/>
    <cellStyle name="Normal 58" xfId="173"/>
    <cellStyle name="Normal 59" xfId="174"/>
    <cellStyle name="Normal 6" xfId="175"/>
    <cellStyle name="Normal 60" xfId="176"/>
    <cellStyle name="Normal 61" xfId="177"/>
    <cellStyle name="Normal 62" xfId="178"/>
    <cellStyle name="Normal 63" xfId="179"/>
    <cellStyle name="Normal 64" xfId="180"/>
    <cellStyle name="Normal 65" xfId="181"/>
    <cellStyle name="Normal 66" xfId="182"/>
    <cellStyle name="Normal 67" xfId="183"/>
    <cellStyle name="Normal 68" xfId="184"/>
    <cellStyle name="Normal 69" xfId="185"/>
    <cellStyle name="Normal 7" xfId="186"/>
    <cellStyle name="Normal 70" xfId="187"/>
    <cellStyle name="Normal 71" xfId="188"/>
    <cellStyle name="Normal 72" xfId="189"/>
    <cellStyle name="Normal 73" xfId="190"/>
    <cellStyle name="Normal 74" xfId="191"/>
    <cellStyle name="Normal 75" xfId="192"/>
    <cellStyle name="Normal 76" xfId="193"/>
    <cellStyle name="Normal 77" xfId="194"/>
    <cellStyle name="Normal 78" xfId="195"/>
    <cellStyle name="Normal 79" xfId="196"/>
    <cellStyle name="Normal 8" xfId="197"/>
    <cellStyle name="Normal 80" xfId="198"/>
    <cellStyle name="Normal 81" xfId="199"/>
    <cellStyle name="Normal 82" xfId="200"/>
    <cellStyle name="Normal 83" xfId="201"/>
    <cellStyle name="Normal 84" xfId="202"/>
    <cellStyle name="Normal 85" xfId="203"/>
    <cellStyle name="Normal 86" xfId="204"/>
    <cellStyle name="Normal 87" xfId="205"/>
    <cellStyle name="Normal 88" xfId="206"/>
    <cellStyle name="Normal 89" xfId="207"/>
    <cellStyle name="Normal 9" xfId="208"/>
    <cellStyle name="Normal 90" xfId="209"/>
    <cellStyle name="Normal 91" xfId="210"/>
    <cellStyle name="Normal 92" xfId="211"/>
    <cellStyle name="Normal 93" xfId="212"/>
    <cellStyle name="Normal 94" xfId="213"/>
    <cellStyle name="Normal 95" xfId="214"/>
    <cellStyle name="Normal 96" xfId="215"/>
    <cellStyle name="Normal 97" xfId="216"/>
    <cellStyle name="Normal 98" xfId="217"/>
    <cellStyle name="Normal 99" xfId="218"/>
    <cellStyle name="Normal_Expend by Group" xfId="219"/>
    <cellStyle name="Normal_Sheet1" xfId="220"/>
    <cellStyle name="Note" xfId="221"/>
    <cellStyle name="Output" xfId="222"/>
    <cellStyle name="Percent" xfId="223"/>
    <cellStyle name="Title" xfId="224"/>
    <cellStyle name="Total" xfId="225"/>
    <cellStyle name="Warning Text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6"/>
  <sheetViews>
    <sheetView tabSelected="1" view="pageBreakPreview" zoomScale="90" zoomScaleSheetLayoutView="90" zoomScalePageLayoutView="0" workbookViewId="0" topLeftCell="A1">
      <pane xSplit="2" ySplit="3" topLeftCell="C6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87" sqref="B87"/>
    </sheetView>
  </sheetViews>
  <sheetFormatPr defaultColWidth="9.140625" defaultRowHeight="12.75"/>
  <cols>
    <col min="1" max="1" width="6.7109375" style="1" customWidth="1"/>
    <col min="2" max="2" width="42.7109375" style="1" customWidth="1"/>
    <col min="3" max="3" width="14.421875" style="1" customWidth="1"/>
    <col min="4" max="4" width="7.28125" style="8" customWidth="1"/>
    <col min="5" max="5" width="14.8515625" style="1" customWidth="1"/>
    <col min="6" max="6" width="8.421875" style="8" customWidth="1"/>
    <col min="7" max="7" width="13.28125" style="1" customWidth="1"/>
    <col min="8" max="8" width="8.7109375" style="8" bestFit="1" customWidth="1"/>
    <col min="9" max="9" width="13.7109375" style="1" customWidth="1"/>
    <col min="10" max="10" width="7.28125" style="8" customWidth="1"/>
    <col min="11" max="11" width="14.8515625" style="1" bestFit="1" customWidth="1"/>
    <col min="12" max="12" width="8.421875" style="8" bestFit="1" customWidth="1"/>
    <col min="13" max="13" width="13.00390625" style="1" customWidth="1"/>
    <col min="14" max="14" width="9.00390625" style="8" bestFit="1" customWidth="1"/>
    <col min="15" max="15" width="14.57421875" style="1" customWidth="1"/>
    <col min="16" max="16" width="8.8515625" style="8" customWidth="1"/>
    <col min="17" max="17" width="13.7109375" style="1" customWidth="1"/>
    <col min="18" max="18" width="9.00390625" style="8" bestFit="1" customWidth="1"/>
    <col min="19" max="19" width="15.421875" style="1" customWidth="1"/>
    <col min="20" max="20" width="7.28125" style="8" customWidth="1"/>
    <col min="21" max="21" width="14.8515625" style="1" customWidth="1"/>
    <col min="22" max="22" width="8.57421875" style="8" customWidth="1"/>
    <col min="23" max="23" width="13.7109375" style="1" customWidth="1"/>
    <col min="24" max="24" width="9.140625" style="8" customWidth="1"/>
    <col min="25" max="25" width="14.421875" style="1" bestFit="1" customWidth="1"/>
    <col min="26" max="26" width="9.00390625" style="8" customWidth="1"/>
    <col min="27" max="27" width="14.421875" style="1" bestFit="1" customWidth="1"/>
    <col min="28" max="28" width="9.140625" style="8" customWidth="1"/>
    <col min="29" max="29" width="14.421875" style="1" bestFit="1" customWidth="1"/>
    <col min="30" max="30" width="8.421875" style="8" customWidth="1"/>
    <col min="31" max="31" width="13.00390625" style="1" customWidth="1"/>
    <col min="32" max="32" width="8.140625" style="8" customWidth="1"/>
    <col min="33" max="33" width="13.140625" style="1" customWidth="1"/>
    <col min="34" max="34" width="9.140625" style="8" customWidth="1"/>
    <col min="35" max="35" width="13.140625" style="1" customWidth="1"/>
    <col min="36" max="36" width="8.421875" style="8" customWidth="1"/>
    <col min="37" max="37" width="13.140625" style="1" customWidth="1"/>
    <col min="38" max="38" width="8.28125" style="8" customWidth="1"/>
    <col min="39" max="39" width="13.28125" style="1" customWidth="1"/>
    <col min="40" max="40" width="7.421875" style="8" customWidth="1"/>
    <col min="41" max="41" width="14.8515625" style="1" customWidth="1"/>
    <col min="42" max="42" width="9.7109375" style="8" bestFit="1" customWidth="1"/>
    <col min="43" max="43" width="15.140625" style="1" customWidth="1"/>
    <col min="44" max="44" width="8.57421875" style="8" customWidth="1"/>
    <col min="45" max="45" width="14.57421875" style="1" customWidth="1"/>
    <col min="46" max="46" width="9.00390625" style="8" customWidth="1"/>
    <col min="47" max="47" width="15.28125" style="1" bestFit="1" customWidth="1"/>
    <col min="52" max="16384" width="9.140625" style="1" customWidth="1"/>
  </cols>
  <sheetData>
    <row r="1" spans="3:51" s="50" customFormat="1" ht="48" customHeight="1">
      <c r="C1" s="188" t="s">
        <v>113</v>
      </c>
      <c r="D1" s="188"/>
      <c r="E1" s="188"/>
      <c r="F1" s="188"/>
      <c r="G1" s="188"/>
      <c r="H1" s="188"/>
      <c r="I1" s="188" t="s">
        <v>113</v>
      </c>
      <c r="J1" s="188"/>
      <c r="K1" s="188"/>
      <c r="L1" s="188"/>
      <c r="M1" s="188"/>
      <c r="N1" s="188"/>
      <c r="O1" s="188"/>
      <c r="P1" s="188"/>
      <c r="Q1" s="188" t="s">
        <v>113</v>
      </c>
      <c r="R1" s="188"/>
      <c r="S1" s="188"/>
      <c r="T1" s="188"/>
      <c r="U1" s="188"/>
      <c r="V1" s="188"/>
      <c r="W1" s="188" t="s">
        <v>113</v>
      </c>
      <c r="X1" s="188"/>
      <c r="Y1" s="188"/>
      <c r="Z1" s="188"/>
      <c r="AA1" s="188"/>
      <c r="AB1" s="188"/>
      <c r="AC1" s="188"/>
      <c r="AD1" s="188"/>
      <c r="AE1" s="188" t="s">
        <v>113</v>
      </c>
      <c r="AF1" s="188"/>
      <c r="AG1" s="188"/>
      <c r="AH1" s="188"/>
      <c r="AI1" s="188"/>
      <c r="AJ1" s="188"/>
      <c r="AK1" s="188" t="s">
        <v>113</v>
      </c>
      <c r="AL1" s="188"/>
      <c r="AM1" s="188"/>
      <c r="AN1" s="188"/>
      <c r="AO1" s="188"/>
      <c r="AP1" s="188"/>
      <c r="AQ1" s="188" t="s">
        <v>113</v>
      </c>
      <c r="AR1" s="188"/>
      <c r="AS1" s="188"/>
      <c r="AT1" s="188"/>
      <c r="AU1" s="188"/>
      <c r="AV1" s="51"/>
      <c r="AW1" s="51"/>
      <c r="AX1" s="51"/>
      <c r="AY1" s="51"/>
    </row>
    <row r="2" spans="1:47" ht="51" customHeight="1">
      <c r="A2" s="60"/>
      <c r="B2" s="61" t="s">
        <v>133</v>
      </c>
      <c r="C2" s="81" t="s">
        <v>23</v>
      </c>
      <c r="D2" s="62"/>
      <c r="E2" s="81" t="s">
        <v>24</v>
      </c>
      <c r="F2" s="62"/>
      <c r="G2" s="81" t="s">
        <v>25</v>
      </c>
      <c r="H2" s="62"/>
      <c r="I2" s="81" t="s">
        <v>1</v>
      </c>
      <c r="J2" s="62"/>
      <c r="K2" s="81" t="s">
        <v>26</v>
      </c>
      <c r="L2" s="62"/>
      <c r="M2" s="81" t="s">
        <v>2</v>
      </c>
      <c r="N2" s="62"/>
      <c r="O2" s="195" t="s">
        <v>27</v>
      </c>
      <c r="P2" s="62"/>
      <c r="Q2" s="81" t="s">
        <v>12</v>
      </c>
      <c r="R2" s="62"/>
      <c r="S2" s="81" t="s">
        <v>3</v>
      </c>
      <c r="T2" s="62"/>
      <c r="U2" s="193" t="s">
        <v>15</v>
      </c>
      <c r="V2" s="62"/>
      <c r="W2" s="81" t="s">
        <v>4</v>
      </c>
      <c r="X2" s="62"/>
      <c r="Y2" s="81" t="s">
        <v>30</v>
      </c>
      <c r="Z2" s="62"/>
      <c r="AA2" s="81" t="s">
        <v>5</v>
      </c>
      <c r="AB2" s="62"/>
      <c r="AC2" s="81" t="s">
        <v>13</v>
      </c>
      <c r="AD2" s="62"/>
      <c r="AE2" s="81" t="s">
        <v>6</v>
      </c>
      <c r="AF2" s="62"/>
      <c r="AG2" s="81" t="s">
        <v>8</v>
      </c>
      <c r="AH2" s="62"/>
      <c r="AI2" s="81" t="s">
        <v>9</v>
      </c>
      <c r="AJ2" s="62"/>
      <c r="AK2" s="81" t="s">
        <v>10</v>
      </c>
      <c r="AL2" s="62"/>
      <c r="AM2" s="81" t="s">
        <v>7</v>
      </c>
      <c r="AN2" s="62"/>
      <c r="AO2" s="197" t="s">
        <v>16</v>
      </c>
      <c r="AP2" s="62"/>
      <c r="AQ2" s="81" t="s">
        <v>31</v>
      </c>
      <c r="AR2" s="62"/>
      <c r="AS2" s="81" t="s">
        <v>14</v>
      </c>
      <c r="AT2" s="62"/>
      <c r="AU2" s="189" t="s">
        <v>28</v>
      </c>
    </row>
    <row r="3" spans="1:47" ht="15" customHeight="1">
      <c r="A3" s="63" t="s">
        <v>0</v>
      </c>
      <c r="B3" s="3" t="s">
        <v>29</v>
      </c>
      <c r="C3" s="2" t="s">
        <v>17</v>
      </c>
      <c r="D3" s="64" t="s">
        <v>45</v>
      </c>
      <c r="E3" s="2" t="s">
        <v>18</v>
      </c>
      <c r="F3" s="64" t="s">
        <v>45</v>
      </c>
      <c r="G3" s="2" t="s">
        <v>19</v>
      </c>
      <c r="H3" s="64" t="s">
        <v>45</v>
      </c>
      <c r="I3" s="2" t="s">
        <v>20</v>
      </c>
      <c r="J3" s="64" t="s">
        <v>45</v>
      </c>
      <c r="K3" s="2" t="s">
        <v>21</v>
      </c>
      <c r="L3" s="64" t="s">
        <v>45</v>
      </c>
      <c r="M3" s="2" t="s">
        <v>22</v>
      </c>
      <c r="N3" s="64" t="s">
        <v>45</v>
      </c>
      <c r="O3" s="196"/>
      <c r="P3" s="65" t="s">
        <v>45</v>
      </c>
      <c r="Q3" s="2" t="s">
        <v>32</v>
      </c>
      <c r="R3" s="64" t="s">
        <v>45</v>
      </c>
      <c r="S3" s="2" t="s">
        <v>33</v>
      </c>
      <c r="T3" s="64" t="s">
        <v>45</v>
      </c>
      <c r="U3" s="194"/>
      <c r="V3" s="66" t="s">
        <v>45</v>
      </c>
      <c r="W3" s="2" t="s">
        <v>34</v>
      </c>
      <c r="X3" s="64" t="s">
        <v>45</v>
      </c>
      <c r="Y3" s="2" t="s">
        <v>35</v>
      </c>
      <c r="Z3" s="64" t="s">
        <v>45</v>
      </c>
      <c r="AA3" s="2" t="s">
        <v>36</v>
      </c>
      <c r="AB3" s="64" t="s">
        <v>45</v>
      </c>
      <c r="AC3" s="2" t="s">
        <v>37</v>
      </c>
      <c r="AD3" s="64" t="s">
        <v>45</v>
      </c>
      <c r="AE3" s="2" t="s">
        <v>38</v>
      </c>
      <c r="AF3" s="64" t="s">
        <v>45</v>
      </c>
      <c r="AG3" s="2" t="s">
        <v>39</v>
      </c>
      <c r="AH3" s="64" t="s">
        <v>45</v>
      </c>
      <c r="AI3" s="2" t="s">
        <v>40</v>
      </c>
      <c r="AJ3" s="64" t="s">
        <v>45</v>
      </c>
      <c r="AK3" s="2" t="s">
        <v>41</v>
      </c>
      <c r="AL3" s="64" t="s">
        <v>45</v>
      </c>
      <c r="AM3" s="2" t="s">
        <v>42</v>
      </c>
      <c r="AN3" s="64" t="s">
        <v>45</v>
      </c>
      <c r="AO3" s="198"/>
      <c r="AP3" s="67" t="s">
        <v>45</v>
      </c>
      <c r="AQ3" s="2" t="s">
        <v>43</v>
      </c>
      <c r="AR3" s="64" t="s">
        <v>45</v>
      </c>
      <c r="AS3" s="2" t="s">
        <v>44</v>
      </c>
      <c r="AT3" s="64" t="s">
        <v>45</v>
      </c>
      <c r="AU3" s="190" t="s">
        <v>11</v>
      </c>
    </row>
    <row r="4" spans="1:47" ht="12.75">
      <c r="A4" s="117">
        <v>1</v>
      </c>
      <c r="B4" s="133" t="s">
        <v>47</v>
      </c>
      <c r="C4" s="147">
        <v>41326876</v>
      </c>
      <c r="D4" s="109">
        <f>C4/$AU4</f>
        <v>0.45164536472677475</v>
      </c>
      <c r="E4" s="147">
        <v>7346439</v>
      </c>
      <c r="F4" s="109">
        <f>E4/$AU4</f>
        <v>0.0802863763909472</v>
      </c>
      <c r="G4" s="147">
        <v>1732673</v>
      </c>
      <c r="H4" s="109">
        <f>G4/$AU4</f>
        <v>0.01893570975549265</v>
      </c>
      <c r="I4" s="147">
        <v>222958</v>
      </c>
      <c r="J4" s="109">
        <f>I4/$AU4</f>
        <v>0.0024366213218911647</v>
      </c>
      <c r="K4" s="147">
        <v>483578</v>
      </c>
      <c r="L4" s="109">
        <f>K4/$AU4</f>
        <v>0.005284836003182149</v>
      </c>
      <c r="M4" s="147">
        <v>3465683</v>
      </c>
      <c r="N4" s="109">
        <f>M4/$AU4</f>
        <v>0.03787510245299894</v>
      </c>
      <c r="O4" s="116">
        <f>C4+E4+G4+I4+K4+M4</f>
        <v>54578207</v>
      </c>
      <c r="P4" s="108">
        <f>O4/$AU4</f>
        <v>0.5964640106512868</v>
      </c>
      <c r="Q4" s="147">
        <v>5473409</v>
      </c>
      <c r="R4" s="109">
        <f>Q4/$AU4</f>
        <v>0.059816759536912775</v>
      </c>
      <c r="S4" s="147">
        <v>3950598</v>
      </c>
      <c r="T4" s="109">
        <f>S4/$AU4</f>
        <v>0.04317455000951117</v>
      </c>
      <c r="U4" s="115">
        <f>O4+Q4+S4</f>
        <v>64002214</v>
      </c>
      <c r="V4" s="107">
        <f>U4/$AU4</f>
        <v>0.6994553201977108</v>
      </c>
      <c r="W4" s="147">
        <v>5185823</v>
      </c>
      <c r="X4" s="109">
        <f>W4/$AU4</f>
        <v>0.05667384392286263</v>
      </c>
      <c r="Y4" s="147">
        <v>1334746</v>
      </c>
      <c r="Z4" s="109">
        <f>Y4/$AU4</f>
        <v>0.01458692024017503</v>
      </c>
      <c r="AA4" s="147">
        <v>748244</v>
      </c>
      <c r="AB4" s="109">
        <f>AA4/$AU4</f>
        <v>0.008177267845859456</v>
      </c>
      <c r="AC4" s="147">
        <v>7956027</v>
      </c>
      <c r="AD4" s="109">
        <f>AC4/$AU4</f>
        <v>0.08694832670611415</v>
      </c>
      <c r="AE4" s="147">
        <v>4127162</v>
      </c>
      <c r="AF4" s="109">
        <f>AE4/$AU4</f>
        <v>0.04510414933798735</v>
      </c>
      <c r="AG4" s="147">
        <v>5765672</v>
      </c>
      <c r="AH4" s="109">
        <f>AG4/$AU4</f>
        <v>0.06301078826608991</v>
      </c>
      <c r="AI4" s="147">
        <v>0</v>
      </c>
      <c r="AJ4" s="109">
        <f>AI4/$AU4</f>
        <v>0</v>
      </c>
      <c r="AK4" s="147">
        <v>478013</v>
      </c>
      <c r="AL4" s="109">
        <f>AK4/$AU4</f>
        <v>0.0052240182812061525</v>
      </c>
      <c r="AM4" s="147">
        <v>762071</v>
      </c>
      <c r="AN4" s="109">
        <f>AM4/$AU4</f>
        <v>0.008328377754531893</v>
      </c>
      <c r="AO4" s="114">
        <f>W4+Y4+AA4+AC4+AE4+AG4+AI4+AK4+AM4</f>
        <v>26357758</v>
      </c>
      <c r="AP4" s="106">
        <f>AO4/$AU4</f>
        <v>0.2880536923548266</v>
      </c>
      <c r="AQ4" s="147">
        <v>24416</v>
      </c>
      <c r="AR4" s="109">
        <f>AQ4/$AU4</f>
        <v>0.00026683297390223576</v>
      </c>
      <c r="AS4" s="147">
        <v>1118546</v>
      </c>
      <c r="AT4" s="109">
        <f>AS4/$AU4</f>
        <v>0.012224154473560378</v>
      </c>
      <c r="AU4" s="113">
        <f>U4+AO4+AQ4+AS4</f>
        <v>91502934</v>
      </c>
    </row>
    <row r="5" spans="1:51" s="55" customFormat="1" ht="12.75">
      <c r="A5" s="110">
        <v>2</v>
      </c>
      <c r="B5" s="132" t="s">
        <v>123</v>
      </c>
      <c r="C5" s="145">
        <v>18914811</v>
      </c>
      <c r="D5" s="39">
        <f aca="true" t="shared" si="0" ref="D5:D68">C5/$AU5</f>
        <v>0.3870794078778026</v>
      </c>
      <c r="E5" s="145">
        <v>3382200</v>
      </c>
      <c r="F5" s="39">
        <f aca="true" t="shared" si="1" ref="F5:F68">E5/$AU5</f>
        <v>0.06921454162689249</v>
      </c>
      <c r="G5" s="145">
        <v>1315019</v>
      </c>
      <c r="H5" s="39">
        <f aca="true" t="shared" si="2" ref="H5:H68">G5/$AU5</f>
        <v>0.026911015704468848</v>
      </c>
      <c r="I5" s="145">
        <v>205573</v>
      </c>
      <c r="J5" s="39">
        <f aca="true" t="shared" si="3" ref="J5:J68">I5/$AU5</f>
        <v>0.004206918859282469</v>
      </c>
      <c r="K5" s="145">
        <v>151239</v>
      </c>
      <c r="L5" s="39">
        <f aca="true" t="shared" si="4" ref="L5:L67">K5/$AU5</f>
        <v>0.003095008592368752</v>
      </c>
      <c r="M5" s="145">
        <v>1821591</v>
      </c>
      <c r="N5" s="39">
        <f aca="true" t="shared" si="5" ref="N5:N68">M5/$AU5</f>
        <v>0.03727768496738002</v>
      </c>
      <c r="O5" s="35">
        <f aca="true" t="shared" si="6" ref="O5:O68">C5+E5+G5+I5+K5+M5</f>
        <v>25790433</v>
      </c>
      <c r="P5" s="44">
        <f aca="true" t="shared" si="7" ref="P5:P68">O5/$AU5</f>
        <v>0.5277845776281952</v>
      </c>
      <c r="Q5" s="145">
        <v>3194267</v>
      </c>
      <c r="R5" s="39">
        <f aca="true" t="shared" si="8" ref="R5:R68">Q5/$AU5</f>
        <v>0.06536861399057092</v>
      </c>
      <c r="S5" s="145">
        <v>2006762</v>
      </c>
      <c r="T5" s="39">
        <f aca="true" t="shared" si="9" ref="T5:T68">S5/$AU5</f>
        <v>0.04106709005507245</v>
      </c>
      <c r="U5" s="42">
        <f aca="true" t="shared" si="10" ref="U5:U68">O5+Q5+S5</f>
        <v>30991462</v>
      </c>
      <c r="V5" s="45">
        <f aca="true" t="shared" si="11" ref="V5:V68">U5/$AU5</f>
        <v>0.6342202816738385</v>
      </c>
      <c r="W5" s="145">
        <v>3366510</v>
      </c>
      <c r="X5" s="39">
        <f aca="true" t="shared" si="12" ref="X5:X68">W5/$AU5</f>
        <v>0.06889345589626569</v>
      </c>
      <c r="Y5" s="145">
        <v>1146687</v>
      </c>
      <c r="Z5" s="39">
        <f aca="true" t="shared" si="13" ref="Z5:Z68">Y5/$AU5</f>
        <v>0.023466209891347782</v>
      </c>
      <c r="AA5" s="145">
        <v>358003</v>
      </c>
      <c r="AB5" s="39">
        <f aca="true" t="shared" si="14" ref="AB5:AB68">AA5/$AU5</f>
        <v>0.007326300498507596</v>
      </c>
      <c r="AC5" s="145">
        <v>3870903</v>
      </c>
      <c r="AD5" s="39">
        <f aca="true" t="shared" si="15" ref="AD5:AD68">AC5/$AU5</f>
        <v>0.07921553332953787</v>
      </c>
      <c r="AE5" s="145">
        <v>3171074</v>
      </c>
      <c r="AF5" s="39">
        <f aca="true" t="shared" si="16" ref="AF5:AF68">AE5/$AU5</f>
        <v>0.06489398420405548</v>
      </c>
      <c r="AG5" s="145">
        <v>2636530</v>
      </c>
      <c r="AH5" s="39">
        <f aca="true" t="shared" si="17" ref="AH5:AH68">AG5/$AU5</f>
        <v>0.05395488600187773</v>
      </c>
      <c r="AI5" s="145">
        <v>0</v>
      </c>
      <c r="AJ5" s="39">
        <f aca="true" t="shared" si="18" ref="AJ5:AJ68">AI5/$AU5</f>
        <v>0</v>
      </c>
      <c r="AK5" s="145">
        <v>28934</v>
      </c>
      <c r="AL5" s="39">
        <f aca="true" t="shared" si="19" ref="AL5:AL68">AK5/$AU5</f>
        <v>0.0005921156488180792</v>
      </c>
      <c r="AM5" s="145">
        <v>101456</v>
      </c>
      <c r="AN5" s="39">
        <f aca="true" t="shared" si="20" ref="AN5:AN68">AM5/$AU5</f>
        <v>0.0020762316052563433</v>
      </c>
      <c r="AO5" s="58">
        <f aca="true" t="shared" si="21" ref="AO5:AO68">W5+Y5+AA5+AC5+AE5+AG5+AI5+AK5+AM5</f>
        <v>14680097</v>
      </c>
      <c r="AP5" s="46">
        <f aca="true" t="shared" si="22" ref="AP5:AP68">AO5/$AU5</f>
        <v>0.3004187170756666</v>
      </c>
      <c r="AQ5" s="145">
        <v>1618471</v>
      </c>
      <c r="AR5" s="39">
        <f aca="true" t="shared" si="23" ref="AR5:AR68">AQ5/$AU5</f>
        <v>0.03312096517101836</v>
      </c>
      <c r="AS5" s="145">
        <v>1575424</v>
      </c>
      <c r="AT5" s="39">
        <f aca="true" t="shared" si="24" ref="AT5:AT68">AS5/$AU5</f>
        <v>0.032240036079476515</v>
      </c>
      <c r="AU5" s="59">
        <f aca="true" t="shared" si="25" ref="AU5:AU67">U5+AO5+AQ5+AS5</f>
        <v>48865454</v>
      </c>
      <c r="AV5" s="43"/>
      <c r="AW5" s="43"/>
      <c r="AX5" s="43"/>
      <c r="AY5" s="43"/>
    </row>
    <row r="6" spans="1:51" s="55" customFormat="1" ht="12.75">
      <c r="A6" s="110">
        <v>3</v>
      </c>
      <c r="B6" s="132" t="s">
        <v>48</v>
      </c>
      <c r="C6" s="145">
        <v>77411104</v>
      </c>
      <c r="D6" s="39">
        <f t="shared" si="0"/>
        <v>0.31527344427216314</v>
      </c>
      <c r="E6" s="145">
        <v>23682473</v>
      </c>
      <c r="F6" s="39">
        <f t="shared" si="1"/>
        <v>0.09645198745121253</v>
      </c>
      <c r="G6" s="145">
        <v>1809046</v>
      </c>
      <c r="H6" s="39">
        <f t="shared" si="2"/>
        <v>0.007367730645809929</v>
      </c>
      <c r="I6" s="145">
        <v>7521242</v>
      </c>
      <c r="J6" s="39">
        <f t="shared" si="3"/>
        <v>0.03063188286972955</v>
      </c>
      <c r="K6" s="145">
        <v>16372</v>
      </c>
      <c r="L6" s="39">
        <f t="shared" si="4"/>
        <v>6.667850686671326E-05</v>
      </c>
      <c r="M6" s="145">
        <v>7276031</v>
      </c>
      <c r="N6" s="39">
        <f t="shared" si="5"/>
        <v>0.029633208098944454</v>
      </c>
      <c r="O6" s="35">
        <f t="shared" si="6"/>
        <v>117716268</v>
      </c>
      <c r="P6" s="44">
        <f t="shared" si="7"/>
        <v>0.4794249318447263</v>
      </c>
      <c r="Q6" s="145">
        <v>12883530</v>
      </c>
      <c r="R6" s="39">
        <f t="shared" si="8"/>
        <v>0.052470959172520544</v>
      </c>
      <c r="S6" s="145">
        <v>9183529</v>
      </c>
      <c r="T6" s="39">
        <f t="shared" si="9"/>
        <v>0.03740190578348158</v>
      </c>
      <c r="U6" s="42">
        <f t="shared" si="10"/>
        <v>139783327</v>
      </c>
      <c r="V6" s="45">
        <f t="shared" si="11"/>
        <v>0.5692977968007285</v>
      </c>
      <c r="W6" s="145">
        <v>10693483</v>
      </c>
      <c r="X6" s="39">
        <f t="shared" si="12"/>
        <v>0.043551519646016466</v>
      </c>
      <c r="Y6" s="145">
        <v>4098477</v>
      </c>
      <c r="Z6" s="39">
        <f t="shared" si="13"/>
        <v>0.016691932982382505</v>
      </c>
      <c r="AA6" s="145">
        <v>2345815</v>
      </c>
      <c r="AB6" s="39">
        <f t="shared" si="14"/>
        <v>0.009553838357289212</v>
      </c>
      <c r="AC6" s="145">
        <v>17915958</v>
      </c>
      <c r="AD6" s="39">
        <f t="shared" si="15"/>
        <v>0.07296660936518119</v>
      </c>
      <c r="AE6" s="145">
        <v>10012681</v>
      </c>
      <c r="AF6" s="39">
        <f t="shared" si="16"/>
        <v>0.04077880642638098</v>
      </c>
      <c r="AG6" s="145">
        <v>9499683</v>
      </c>
      <c r="AH6" s="39">
        <f t="shared" si="17"/>
        <v>0.03868951124768503</v>
      </c>
      <c r="AI6" s="145">
        <v>0</v>
      </c>
      <c r="AJ6" s="39">
        <f t="shared" si="18"/>
        <v>0</v>
      </c>
      <c r="AK6" s="145"/>
      <c r="AL6" s="39">
        <f t="shared" si="19"/>
        <v>0</v>
      </c>
      <c r="AM6" s="145">
        <v>8684245</v>
      </c>
      <c r="AN6" s="39">
        <f t="shared" si="20"/>
        <v>0.03536846383244077</v>
      </c>
      <c r="AO6" s="58">
        <f t="shared" si="21"/>
        <v>63250342</v>
      </c>
      <c r="AP6" s="46">
        <f t="shared" si="22"/>
        <v>0.25760068185737617</v>
      </c>
      <c r="AQ6" s="145">
        <v>22315154</v>
      </c>
      <c r="AR6" s="39">
        <f t="shared" si="23"/>
        <v>0.0908832854398219</v>
      </c>
      <c r="AS6" s="145">
        <v>20187569</v>
      </c>
      <c r="AT6" s="39">
        <f t="shared" si="24"/>
        <v>0.08221823590207353</v>
      </c>
      <c r="AU6" s="59">
        <f t="shared" si="25"/>
        <v>245536392</v>
      </c>
      <c r="AV6" s="43"/>
      <c r="AW6" s="43"/>
      <c r="AX6" s="43"/>
      <c r="AY6" s="43"/>
    </row>
    <row r="7" spans="1:51" s="55" customFormat="1" ht="12.75">
      <c r="A7" s="110">
        <v>4</v>
      </c>
      <c r="B7" s="132" t="s">
        <v>49</v>
      </c>
      <c r="C7" s="145">
        <v>13033771</v>
      </c>
      <c r="D7" s="39">
        <f t="shared" si="0"/>
        <v>0.2834161047279395</v>
      </c>
      <c r="E7" s="145">
        <v>4493986</v>
      </c>
      <c r="F7" s="39">
        <f t="shared" si="1"/>
        <v>0.09772060647850064</v>
      </c>
      <c r="G7" s="145">
        <v>1052908</v>
      </c>
      <c r="H7" s="39">
        <f t="shared" si="2"/>
        <v>0.02289522226505938</v>
      </c>
      <c r="I7" s="145">
        <v>1675172</v>
      </c>
      <c r="J7" s="39">
        <f t="shared" si="3"/>
        <v>0.03642619798900194</v>
      </c>
      <c r="K7" s="145"/>
      <c r="L7" s="39">
        <f t="shared" si="4"/>
        <v>0</v>
      </c>
      <c r="M7" s="145">
        <v>1903781</v>
      </c>
      <c r="N7" s="39">
        <f t="shared" si="5"/>
        <v>0.04139724376583426</v>
      </c>
      <c r="O7" s="35">
        <f t="shared" si="6"/>
        <v>22159618</v>
      </c>
      <c r="P7" s="44">
        <f t="shared" si="7"/>
        <v>0.4818553752263357</v>
      </c>
      <c r="Q7" s="145">
        <v>3117206</v>
      </c>
      <c r="R7" s="39">
        <f t="shared" si="8"/>
        <v>0.06778286822398225</v>
      </c>
      <c r="S7" s="145">
        <v>2693263</v>
      </c>
      <c r="T7" s="39">
        <f t="shared" si="9"/>
        <v>0.05856433325918373</v>
      </c>
      <c r="U7" s="42">
        <f t="shared" si="10"/>
        <v>27970087</v>
      </c>
      <c r="V7" s="45">
        <f t="shared" si="11"/>
        <v>0.6082025767095016</v>
      </c>
      <c r="W7" s="145">
        <v>2800074</v>
      </c>
      <c r="X7" s="39">
        <f t="shared" si="12"/>
        <v>0.060886911856129766</v>
      </c>
      <c r="Y7" s="145">
        <v>1380723</v>
      </c>
      <c r="Z7" s="39">
        <f t="shared" si="13"/>
        <v>0.03002347780763332</v>
      </c>
      <c r="AA7" s="145">
        <v>698328</v>
      </c>
      <c r="AB7" s="39">
        <f t="shared" si="14"/>
        <v>0.015184968462500417</v>
      </c>
      <c r="AC7" s="145">
        <v>4487738</v>
      </c>
      <c r="AD7" s="39">
        <f t="shared" si="15"/>
        <v>0.09758474527437636</v>
      </c>
      <c r="AE7" s="145">
        <v>2804185</v>
      </c>
      <c r="AF7" s="39">
        <f t="shared" si="16"/>
        <v>0.06097630452740937</v>
      </c>
      <c r="AG7" s="145">
        <v>2456808</v>
      </c>
      <c r="AH7" s="39">
        <f t="shared" si="17"/>
        <v>0.053422678166160774</v>
      </c>
      <c r="AI7" s="145">
        <v>0</v>
      </c>
      <c r="AJ7" s="39">
        <f t="shared" si="18"/>
        <v>0</v>
      </c>
      <c r="AK7" s="145">
        <v>21009</v>
      </c>
      <c r="AL7" s="39">
        <f t="shared" si="19"/>
        <v>0.000456835473343001</v>
      </c>
      <c r="AM7" s="145">
        <v>926071</v>
      </c>
      <c r="AN7" s="39">
        <f t="shared" si="20"/>
        <v>0.02013718328498388</v>
      </c>
      <c r="AO7" s="58">
        <f t="shared" si="21"/>
        <v>15574936</v>
      </c>
      <c r="AP7" s="46">
        <f t="shared" si="22"/>
        <v>0.3386731048525369</v>
      </c>
      <c r="AQ7" s="145">
        <v>2084207</v>
      </c>
      <c r="AR7" s="39">
        <f t="shared" si="23"/>
        <v>0.045320562206187645</v>
      </c>
      <c r="AS7" s="145">
        <v>358880</v>
      </c>
      <c r="AT7" s="39">
        <f t="shared" si="24"/>
        <v>0.007803756231773822</v>
      </c>
      <c r="AU7" s="59">
        <f t="shared" si="25"/>
        <v>45988110</v>
      </c>
      <c r="AV7" s="43"/>
      <c r="AW7" s="43"/>
      <c r="AX7" s="43"/>
      <c r="AY7" s="43"/>
    </row>
    <row r="8" spans="1:47" ht="12.75">
      <c r="A8" s="111">
        <v>5</v>
      </c>
      <c r="B8" s="134" t="s">
        <v>50</v>
      </c>
      <c r="C8" s="146">
        <v>17862859</v>
      </c>
      <c r="D8" s="40">
        <f>C8/$AU8</f>
        <v>0.31318063259410517</v>
      </c>
      <c r="E8" s="146">
        <v>5249694</v>
      </c>
      <c r="F8" s="40">
        <f t="shared" si="1"/>
        <v>0.09204027685856324</v>
      </c>
      <c r="G8" s="146">
        <v>1417676</v>
      </c>
      <c r="H8" s="40">
        <f t="shared" si="2"/>
        <v>0.024855409007789885</v>
      </c>
      <c r="I8" s="146">
        <v>725405</v>
      </c>
      <c r="J8" s="40">
        <f t="shared" si="3"/>
        <v>0.012718165484423677</v>
      </c>
      <c r="K8" s="146">
        <v>152917</v>
      </c>
      <c r="L8" s="40">
        <f t="shared" si="4"/>
        <v>0.0026810177919667157</v>
      </c>
      <c r="M8" s="146">
        <v>4007101</v>
      </c>
      <c r="N8" s="40">
        <f t="shared" si="5"/>
        <v>0.07025451110869045</v>
      </c>
      <c r="O8" s="5">
        <f t="shared" si="6"/>
        <v>29415652</v>
      </c>
      <c r="P8" s="56">
        <f t="shared" si="7"/>
        <v>0.5157300128455391</v>
      </c>
      <c r="Q8" s="146">
        <v>2489538</v>
      </c>
      <c r="R8" s="40">
        <f t="shared" si="8"/>
        <v>0.04364783295367574</v>
      </c>
      <c r="S8" s="146">
        <v>2688062</v>
      </c>
      <c r="T8" s="40">
        <f t="shared" si="9"/>
        <v>0.04712845561912432</v>
      </c>
      <c r="U8" s="6">
        <f t="shared" si="10"/>
        <v>34593252</v>
      </c>
      <c r="V8" s="53">
        <f t="shared" si="11"/>
        <v>0.6065063014183392</v>
      </c>
      <c r="W8" s="146">
        <v>3164367</v>
      </c>
      <c r="X8" s="40">
        <f t="shared" si="12"/>
        <v>0.05547927455621246</v>
      </c>
      <c r="Y8" s="146">
        <v>2130396</v>
      </c>
      <c r="Z8" s="40">
        <f t="shared" si="13"/>
        <v>0.03735117468911058</v>
      </c>
      <c r="AA8" s="146">
        <v>630279</v>
      </c>
      <c r="AB8" s="40">
        <f t="shared" si="14"/>
        <v>0.011050368584938167</v>
      </c>
      <c r="AC8" s="146">
        <v>7590564</v>
      </c>
      <c r="AD8" s="40">
        <f t="shared" si="15"/>
        <v>0.13308158762637276</v>
      </c>
      <c r="AE8" s="146">
        <v>3857322</v>
      </c>
      <c r="AF8" s="40">
        <f t="shared" si="16"/>
        <v>0.06762851031176806</v>
      </c>
      <c r="AG8" s="146">
        <v>4141300</v>
      </c>
      <c r="AH8" s="40">
        <f t="shared" si="17"/>
        <v>0.07260735550574338</v>
      </c>
      <c r="AI8" s="146">
        <v>2545</v>
      </c>
      <c r="AJ8" s="40">
        <f t="shared" si="18"/>
        <v>4.462022064620213E-05</v>
      </c>
      <c r="AK8" s="146">
        <v>11647</v>
      </c>
      <c r="AL8" s="40">
        <f t="shared" si="19"/>
        <v>0.0002042010647804779</v>
      </c>
      <c r="AM8" s="146">
        <v>136218</v>
      </c>
      <c r="AN8" s="40">
        <f t="shared" si="20"/>
        <v>0.0023882425210154665</v>
      </c>
      <c r="AO8" s="77">
        <f t="shared" si="21"/>
        <v>21664638</v>
      </c>
      <c r="AP8" s="57">
        <f t="shared" si="22"/>
        <v>0.37983533508058753</v>
      </c>
      <c r="AQ8" s="146">
        <v>40</v>
      </c>
      <c r="AR8" s="40">
        <f t="shared" si="23"/>
        <v>7.013001280346111E-07</v>
      </c>
      <c r="AS8" s="146">
        <v>778991</v>
      </c>
      <c r="AT8" s="40">
        <f t="shared" si="24"/>
        <v>0.013657662200945244</v>
      </c>
      <c r="AU8" s="78">
        <f t="shared" si="25"/>
        <v>57036921</v>
      </c>
    </row>
    <row r="9" spans="1:47" ht="12.75">
      <c r="A9" s="117">
        <v>6</v>
      </c>
      <c r="B9" s="133" t="s">
        <v>51</v>
      </c>
      <c r="C9" s="147">
        <v>22512329</v>
      </c>
      <c r="D9" s="109">
        <f>C9/$AU9</f>
        <v>0.2976482194280531</v>
      </c>
      <c r="E9" s="147">
        <v>6336106</v>
      </c>
      <c r="F9" s="109">
        <f t="shared" si="1"/>
        <v>0.0837732368342433</v>
      </c>
      <c r="G9" s="147">
        <v>1906690</v>
      </c>
      <c r="H9" s="109">
        <f t="shared" si="2"/>
        <v>0.025209425621901427</v>
      </c>
      <c r="I9" s="147">
        <v>1677489</v>
      </c>
      <c r="J9" s="109">
        <f t="shared" si="3"/>
        <v>0.022179029720121153</v>
      </c>
      <c r="K9" s="147">
        <v>76999</v>
      </c>
      <c r="L9" s="109">
        <f t="shared" si="4"/>
        <v>0.0010180472774603045</v>
      </c>
      <c r="M9" s="147">
        <v>1630121</v>
      </c>
      <c r="N9" s="109">
        <f t="shared" si="5"/>
        <v>0.02155275063287665</v>
      </c>
      <c r="O9" s="116">
        <f t="shared" si="6"/>
        <v>34139734</v>
      </c>
      <c r="P9" s="108">
        <f t="shared" si="7"/>
        <v>0.4513807095146559</v>
      </c>
      <c r="Q9" s="147">
        <v>3349175</v>
      </c>
      <c r="R9" s="109">
        <f t="shared" si="8"/>
        <v>0.04428133469899759</v>
      </c>
      <c r="S9" s="147">
        <v>2903435</v>
      </c>
      <c r="T9" s="109">
        <f t="shared" si="9"/>
        <v>0.03838795435048454</v>
      </c>
      <c r="U9" s="115">
        <f t="shared" si="10"/>
        <v>40392344</v>
      </c>
      <c r="V9" s="107">
        <f t="shared" si="11"/>
        <v>0.534049998564138</v>
      </c>
      <c r="W9" s="147">
        <v>3355594</v>
      </c>
      <c r="X9" s="109">
        <f t="shared" si="12"/>
        <v>0.04436620392423451</v>
      </c>
      <c r="Y9" s="147">
        <v>1817126</v>
      </c>
      <c r="Z9" s="109">
        <f t="shared" si="13"/>
        <v>0.024025249381191098</v>
      </c>
      <c r="AA9" s="147">
        <v>558380</v>
      </c>
      <c r="AB9" s="109">
        <f t="shared" si="14"/>
        <v>0.007382657421372808</v>
      </c>
      <c r="AC9" s="147">
        <v>5075864</v>
      </c>
      <c r="AD9" s="109">
        <f t="shared" si="15"/>
        <v>0.0671108654133011</v>
      </c>
      <c r="AE9" s="147">
        <v>3967995</v>
      </c>
      <c r="AF9" s="109">
        <f t="shared" si="16"/>
        <v>0.05246310350428059</v>
      </c>
      <c r="AG9" s="147">
        <v>3222209</v>
      </c>
      <c r="AH9" s="109">
        <f t="shared" si="17"/>
        <v>0.04260264548705944</v>
      </c>
      <c r="AI9" s="147">
        <v>0</v>
      </c>
      <c r="AJ9" s="109">
        <f t="shared" si="18"/>
        <v>0</v>
      </c>
      <c r="AK9" s="147">
        <v>15905</v>
      </c>
      <c r="AL9" s="109">
        <f t="shared" si="19"/>
        <v>0.00021028899009086017</v>
      </c>
      <c r="AM9" s="147">
        <v>1110746</v>
      </c>
      <c r="AN9" s="109">
        <f t="shared" si="20"/>
        <v>0.014685800351302269</v>
      </c>
      <c r="AO9" s="114">
        <f t="shared" si="21"/>
        <v>19123819</v>
      </c>
      <c r="AP9" s="106">
        <f t="shared" si="22"/>
        <v>0.2528468144728327</v>
      </c>
      <c r="AQ9" s="147">
        <v>12712304</v>
      </c>
      <c r="AR9" s="109">
        <f t="shared" si="23"/>
        <v>0.1680765526493557</v>
      </c>
      <c r="AS9" s="147">
        <v>3405545</v>
      </c>
      <c r="AT9" s="109">
        <f t="shared" si="24"/>
        <v>0.04502663431367359</v>
      </c>
      <c r="AU9" s="113">
        <f t="shared" si="25"/>
        <v>75634012</v>
      </c>
    </row>
    <row r="10" spans="1:51" s="55" customFormat="1" ht="12.75">
      <c r="A10" s="110">
        <v>7</v>
      </c>
      <c r="B10" s="132" t="s">
        <v>52</v>
      </c>
      <c r="C10" s="145">
        <v>17607384</v>
      </c>
      <c r="D10" s="39">
        <f t="shared" si="0"/>
        <v>0.37149541376580447</v>
      </c>
      <c r="E10" s="145">
        <v>3747755</v>
      </c>
      <c r="F10" s="39">
        <f t="shared" si="1"/>
        <v>0.07907329075221296</v>
      </c>
      <c r="G10" s="145">
        <v>1283852</v>
      </c>
      <c r="H10" s="39">
        <f t="shared" si="2"/>
        <v>0.027087790551626273</v>
      </c>
      <c r="I10" s="145">
        <v>153035</v>
      </c>
      <c r="J10" s="39">
        <f t="shared" si="3"/>
        <v>0.003228861291697272</v>
      </c>
      <c r="K10" s="145">
        <v>26932</v>
      </c>
      <c r="L10" s="39">
        <f t="shared" si="4"/>
        <v>0.000568234013839912</v>
      </c>
      <c r="M10" s="145">
        <v>2203941</v>
      </c>
      <c r="N10" s="39">
        <f t="shared" si="5"/>
        <v>0.04650060302600437</v>
      </c>
      <c r="O10" s="35">
        <f t="shared" si="6"/>
        <v>25022899</v>
      </c>
      <c r="P10" s="44">
        <f t="shared" si="7"/>
        <v>0.5279541934011852</v>
      </c>
      <c r="Q10" s="145">
        <v>978973</v>
      </c>
      <c r="R10" s="39">
        <f t="shared" si="8"/>
        <v>0.02065519668910219</v>
      </c>
      <c r="S10" s="145">
        <v>2089707</v>
      </c>
      <c r="T10" s="39">
        <f t="shared" si="9"/>
        <v>0.04409039790432798</v>
      </c>
      <c r="U10" s="42">
        <f t="shared" si="10"/>
        <v>28091579</v>
      </c>
      <c r="V10" s="45">
        <f t="shared" si="11"/>
        <v>0.5926997879946154</v>
      </c>
      <c r="W10" s="145">
        <v>2988414</v>
      </c>
      <c r="X10" s="39">
        <f t="shared" si="12"/>
        <v>0.063052074938192</v>
      </c>
      <c r="Y10" s="145">
        <v>2620677</v>
      </c>
      <c r="Z10" s="39">
        <f t="shared" si="13"/>
        <v>0.05529325006267411</v>
      </c>
      <c r="AA10" s="145">
        <v>604608</v>
      </c>
      <c r="AB10" s="39">
        <f t="shared" si="14"/>
        <v>0.012756528688538599</v>
      </c>
      <c r="AC10" s="145">
        <v>3280067</v>
      </c>
      <c r="AD10" s="39">
        <f t="shared" si="15"/>
        <v>0.06920561551588589</v>
      </c>
      <c r="AE10" s="145">
        <v>4630162</v>
      </c>
      <c r="AF10" s="39">
        <f t="shared" si="16"/>
        <v>0.09769105666081371</v>
      </c>
      <c r="AG10" s="145">
        <v>2736125</v>
      </c>
      <c r="AH10" s="39">
        <f t="shared" si="17"/>
        <v>0.0577290691785879</v>
      </c>
      <c r="AI10" s="145">
        <v>0</v>
      </c>
      <c r="AJ10" s="39">
        <f t="shared" si="18"/>
        <v>0</v>
      </c>
      <c r="AK10" s="145">
        <v>24600</v>
      </c>
      <c r="AL10" s="39">
        <f t="shared" si="19"/>
        <v>0.0005190315142010187</v>
      </c>
      <c r="AM10" s="145">
        <v>3161</v>
      </c>
      <c r="AN10" s="39">
        <f t="shared" si="20"/>
        <v>6.669343969062684E-05</v>
      </c>
      <c r="AO10" s="58">
        <f t="shared" si="21"/>
        <v>16887814</v>
      </c>
      <c r="AP10" s="46">
        <f t="shared" si="22"/>
        <v>0.35631331999858384</v>
      </c>
      <c r="AQ10" s="145">
        <v>664908</v>
      </c>
      <c r="AR10" s="39">
        <f t="shared" si="23"/>
        <v>0.014028788863592314</v>
      </c>
      <c r="AS10" s="145">
        <v>1751665</v>
      </c>
      <c r="AT10" s="39">
        <f t="shared" si="24"/>
        <v>0.03695810314320843</v>
      </c>
      <c r="AU10" s="59">
        <f t="shared" si="25"/>
        <v>47395966</v>
      </c>
      <c r="AV10" s="43"/>
      <c r="AW10" s="43"/>
      <c r="AX10" s="43"/>
      <c r="AY10" s="43"/>
    </row>
    <row r="11" spans="1:51" s="55" customFormat="1" ht="12.75">
      <c r="A11" s="110">
        <v>8</v>
      </c>
      <c r="B11" s="132" t="s">
        <v>53</v>
      </c>
      <c r="C11" s="145">
        <v>78603038</v>
      </c>
      <c r="D11" s="39">
        <f t="shared" si="0"/>
        <v>0.3552004473653546</v>
      </c>
      <c r="E11" s="145">
        <v>24036972</v>
      </c>
      <c r="F11" s="39">
        <f t="shared" si="1"/>
        <v>0.10862103329528437</v>
      </c>
      <c r="G11" s="145">
        <v>3974242</v>
      </c>
      <c r="H11" s="39">
        <f t="shared" si="2"/>
        <v>0.017959261782454026</v>
      </c>
      <c r="I11" s="145">
        <v>9125643</v>
      </c>
      <c r="J11" s="39">
        <f t="shared" si="3"/>
        <v>0.041238005025919185</v>
      </c>
      <c r="K11" s="145">
        <v>765471</v>
      </c>
      <c r="L11" s="39">
        <f t="shared" si="4"/>
        <v>0.0034590983830065877</v>
      </c>
      <c r="M11" s="145">
        <v>5844797</v>
      </c>
      <c r="N11" s="39">
        <f t="shared" si="5"/>
        <v>0.026412140827936987</v>
      </c>
      <c r="O11" s="35">
        <f t="shared" si="6"/>
        <v>122350163</v>
      </c>
      <c r="P11" s="44">
        <f t="shared" si="7"/>
        <v>0.5528899866799558</v>
      </c>
      <c r="Q11" s="145">
        <v>12399697</v>
      </c>
      <c r="R11" s="39">
        <f t="shared" si="8"/>
        <v>0.056033176753229885</v>
      </c>
      <c r="S11" s="145">
        <v>13383423</v>
      </c>
      <c r="T11" s="39">
        <f t="shared" si="9"/>
        <v>0.06047855092928821</v>
      </c>
      <c r="U11" s="42">
        <f t="shared" si="10"/>
        <v>148133283</v>
      </c>
      <c r="V11" s="45">
        <f t="shared" si="11"/>
        <v>0.6694017143624739</v>
      </c>
      <c r="W11" s="145">
        <v>12661650</v>
      </c>
      <c r="X11" s="39">
        <f t="shared" si="12"/>
        <v>0.05721692009389691</v>
      </c>
      <c r="Y11" s="145">
        <v>3938849</v>
      </c>
      <c r="Z11" s="39">
        <f t="shared" si="13"/>
        <v>0.01779932382390334</v>
      </c>
      <c r="AA11" s="145">
        <v>1947451</v>
      </c>
      <c r="AB11" s="39">
        <f t="shared" si="14"/>
        <v>0.008800365533226683</v>
      </c>
      <c r="AC11" s="145">
        <v>18579986</v>
      </c>
      <c r="AD11" s="39">
        <f t="shared" si="15"/>
        <v>0.08396137741192682</v>
      </c>
      <c r="AE11" s="145">
        <v>13819034</v>
      </c>
      <c r="AF11" s="39">
        <f t="shared" si="16"/>
        <v>0.0624470400108078</v>
      </c>
      <c r="AG11" s="145">
        <v>11031803</v>
      </c>
      <c r="AH11" s="39">
        <f t="shared" si="17"/>
        <v>0.04985178003993257</v>
      </c>
      <c r="AI11" s="145">
        <v>0</v>
      </c>
      <c r="AJ11" s="39">
        <f t="shared" si="18"/>
        <v>0</v>
      </c>
      <c r="AK11" s="145">
        <v>85126</v>
      </c>
      <c r="AL11" s="39">
        <f t="shared" si="19"/>
        <v>0.0003846771581834175</v>
      </c>
      <c r="AM11" s="145">
        <v>1231957</v>
      </c>
      <c r="AN11" s="39">
        <f t="shared" si="20"/>
        <v>0.0055671089651125215</v>
      </c>
      <c r="AO11" s="58">
        <f t="shared" si="21"/>
        <v>63295856</v>
      </c>
      <c r="AP11" s="46">
        <f t="shared" si="22"/>
        <v>0.2860285930369901</v>
      </c>
      <c r="AQ11" s="145">
        <v>2400556</v>
      </c>
      <c r="AR11" s="39">
        <f t="shared" si="23"/>
        <v>0.01084790851373437</v>
      </c>
      <c r="AS11" s="145">
        <v>7462363</v>
      </c>
      <c r="AT11" s="39">
        <f t="shared" si="24"/>
        <v>0.0337217840868017</v>
      </c>
      <c r="AU11" s="59">
        <f t="shared" si="25"/>
        <v>221292058</v>
      </c>
      <c r="AV11" s="43"/>
      <c r="AW11" s="43"/>
      <c r="AX11" s="43"/>
      <c r="AY11" s="43"/>
    </row>
    <row r="12" spans="1:51" s="55" customFormat="1" ht="12.75">
      <c r="A12" s="110">
        <v>9</v>
      </c>
      <c r="B12" s="132" t="s">
        <v>54</v>
      </c>
      <c r="C12" s="145">
        <v>161471672</v>
      </c>
      <c r="D12" s="39">
        <f t="shared" si="0"/>
        <v>0.3173073985257831</v>
      </c>
      <c r="E12" s="145">
        <v>57599701</v>
      </c>
      <c r="F12" s="39">
        <f t="shared" si="1"/>
        <v>0.11318896406902226</v>
      </c>
      <c r="G12" s="145">
        <v>3733007</v>
      </c>
      <c r="H12" s="39">
        <f t="shared" si="2"/>
        <v>0.007335718551601658</v>
      </c>
      <c r="I12" s="145">
        <v>22071227</v>
      </c>
      <c r="J12" s="39">
        <f t="shared" si="3"/>
        <v>0.043372088335358445</v>
      </c>
      <c r="K12" s="145">
        <v>435915</v>
      </c>
      <c r="L12" s="39">
        <f t="shared" si="4"/>
        <v>0.0008566149895838494</v>
      </c>
      <c r="M12" s="145">
        <v>21002873</v>
      </c>
      <c r="N12" s="39">
        <f t="shared" si="5"/>
        <v>0.04127266975471345</v>
      </c>
      <c r="O12" s="35">
        <f t="shared" si="6"/>
        <v>266314395</v>
      </c>
      <c r="P12" s="44">
        <f t="shared" si="7"/>
        <v>0.5233334542260628</v>
      </c>
      <c r="Q12" s="145">
        <v>30355906</v>
      </c>
      <c r="R12" s="39">
        <f t="shared" si="8"/>
        <v>0.059652281068553074</v>
      </c>
      <c r="S12" s="145">
        <v>27801162</v>
      </c>
      <c r="T12" s="39">
        <f t="shared" si="9"/>
        <v>0.054631962875902204</v>
      </c>
      <c r="U12" s="42">
        <f t="shared" si="10"/>
        <v>324471463</v>
      </c>
      <c r="V12" s="45">
        <f t="shared" si="11"/>
        <v>0.637617698170518</v>
      </c>
      <c r="W12" s="145">
        <v>28771940</v>
      </c>
      <c r="X12" s="39">
        <f t="shared" si="12"/>
        <v>0.05653963521192696</v>
      </c>
      <c r="Y12" s="145">
        <v>7529227</v>
      </c>
      <c r="Z12" s="39">
        <f t="shared" si="13"/>
        <v>0.014795656740831211</v>
      </c>
      <c r="AA12" s="145">
        <v>4686648</v>
      </c>
      <c r="AB12" s="39">
        <f t="shared" si="14"/>
        <v>0.009209715030919259</v>
      </c>
      <c r="AC12" s="145">
        <v>44313965</v>
      </c>
      <c r="AD12" s="39">
        <f t="shared" si="15"/>
        <v>0.08708121231637835</v>
      </c>
      <c r="AE12" s="145">
        <v>23131157</v>
      </c>
      <c r="AF12" s="39">
        <f t="shared" si="16"/>
        <v>0.045454952944077136</v>
      </c>
      <c r="AG12" s="145">
        <v>22709199</v>
      </c>
      <c r="AH12" s="39">
        <f t="shared" si="17"/>
        <v>0.044625764804704045</v>
      </c>
      <c r="AI12" s="145">
        <v>0</v>
      </c>
      <c r="AJ12" s="39">
        <f t="shared" si="18"/>
        <v>0</v>
      </c>
      <c r="AK12" s="145">
        <v>644353</v>
      </c>
      <c r="AL12" s="39">
        <f t="shared" si="19"/>
        <v>0.0012662157493624265</v>
      </c>
      <c r="AM12" s="145">
        <v>6293243</v>
      </c>
      <c r="AN12" s="39">
        <f t="shared" si="20"/>
        <v>0.012366829053585294</v>
      </c>
      <c r="AO12" s="58">
        <f t="shared" si="21"/>
        <v>138079732</v>
      </c>
      <c r="AP12" s="46">
        <f t="shared" si="22"/>
        <v>0.2713399818517847</v>
      </c>
      <c r="AQ12" s="145">
        <v>32830514</v>
      </c>
      <c r="AR12" s="39">
        <f t="shared" si="23"/>
        <v>0.06451512429749474</v>
      </c>
      <c r="AS12" s="145">
        <v>13499183</v>
      </c>
      <c r="AT12" s="39">
        <f t="shared" si="24"/>
        <v>0.02652719568020251</v>
      </c>
      <c r="AU12" s="59">
        <f t="shared" si="25"/>
        <v>508880892</v>
      </c>
      <c r="AV12" s="43"/>
      <c r="AW12" s="43"/>
      <c r="AX12" s="43"/>
      <c r="AY12" s="43"/>
    </row>
    <row r="13" spans="1:47" ht="12.75">
      <c r="A13" s="111">
        <v>10</v>
      </c>
      <c r="B13" s="134" t="s">
        <v>124</v>
      </c>
      <c r="C13" s="146">
        <v>118759305</v>
      </c>
      <c r="D13" s="40">
        <f t="shared" si="0"/>
        <v>0.3070284441879298</v>
      </c>
      <c r="E13" s="146">
        <v>41547673</v>
      </c>
      <c r="F13" s="40">
        <f t="shared" si="1"/>
        <v>0.10741320354492524</v>
      </c>
      <c r="G13" s="146">
        <v>6126024</v>
      </c>
      <c r="H13" s="40">
        <f t="shared" si="2"/>
        <v>0.01583761051631212</v>
      </c>
      <c r="I13" s="146">
        <v>3778264</v>
      </c>
      <c r="J13" s="40">
        <f t="shared" si="3"/>
        <v>0.009767946331879126</v>
      </c>
      <c r="K13" s="146">
        <v>389085</v>
      </c>
      <c r="L13" s="40">
        <f t="shared" si="4"/>
        <v>0.001005901492997628</v>
      </c>
      <c r="M13" s="146">
        <v>14825541</v>
      </c>
      <c r="N13" s="40">
        <f t="shared" si="5"/>
        <v>0.03832847276661282</v>
      </c>
      <c r="O13" s="5">
        <f t="shared" si="6"/>
        <v>185425892</v>
      </c>
      <c r="P13" s="56">
        <f t="shared" si="7"/>
        <v>0.47938157884065674</v>
      </c>
      <c r="Q13" s="146">
        <v>20447646</v>
      </c>
      <c r="R13" s="40">
        <f t="shared" si="8"/>
        <v>0.052863301437184616</v>
      </c>
      <c r="S13" s="146">
        <v>21195062</v>
      </c>
      <c r="T13" s="40">
        <f t="shared" si="9"/>
        <v>0.05479559610362078</v>
      </c>
      <c r="U13" s="6">
        <f t="shared" si="10"/>
        <v>227068600</v>
      </c>
      <c r="V13" s="53">
        <f t="shared" si="11"/>
        <v>0.5870404763814622</v>
      </c>
      <c r="W13" s="146">
        <v>18544369</v>
      </c>
      <c r="X13" s="40">
        <f t="shared" si="12"/>
        <v>0.04794275920120007</v>
      </c>
      <c r="Y13" s="146">
        <v>4888576</v>
      </c>
      <c r="Z13" s="40">
        <f t="shared" si="13"/>
        <v>0.012638436066752438</v>
      </c>
      <c r="AA13" s="146">
        <v>4010279</v>
      </c>
      <c r="AB13" s="40">
        <f t="shared" si="14"/>
        <v>0.010367774736720858</v>
      </c>
      <c r="AC13" s="146">
        <v>32329196</v>
      </c>
      <c r="AD13" s="40">
        <f t="shared" si="15"/>
        <v>0.08358067394994138</v>
      </c>
      <c r="AE13" s="146">
        <v>15583897</v>
      </c>
      <c r="AF13" s="40">
        <f t="shared" si="16"/>
        <v>0.040289050616243896</v>
      </c>
      <c r="AG13" s="146">
        <v>13463740</v>
      </c>
      <c r="AH13" s="40">
        <f t="shared" si="17"/>
        <v>0.03480780849257074</v>
      </c>
      <c r="AI13" s="146">
        <v>35073</v>
      </c>
      <c r="AJ13" s="40">
        <f t="shared" si="18"/>
        <v>9.06742307308321E-05</v>
      </c>
      <c r="AK13" s="146">
        <v>42262</v>
      </c>
      <c r="AL13" s="40">
        <f t="shared" si="19"/>
        <v>0.00010925995321604728</v>
      </c>
      <c r="AM13" s="146">
        <v>3268452</v>
      </c>
      <c r="AN13" s="40">
        <f t="shared" si="20"/>
        <v>0.008449929312595148</v>
      </c>
      <c r="AO13" s="77">
        <f t="shared" si="21"/>
        <v>92165844</v>
      </c>
      <c r="AP13" s="57">
        <f t="shared" si="22"/>
        <v>0.23827636655997142</v>
      </c>
      <c r="AQ13" s="146">
        <v>12014006</v>
      </c>
      <c r="AR13" s="40">
        <f t="shared" si="23"/>
        <v>0.031059811024024213</v>
      </c>
      <c r="AS13" s="146">
        <v>55553839</v>
      </c>
      <c r="AT13" s="40">
        <f t="shared" si="24"/>
        <v>0.14362334603454222</v>
      </c>
      <c r="AU13" s="78">
        <f t="shared" si="25"/>
        <v>386802289</v>
      </c>
    </row>
    <row r="14" spans="1:47" ht="12.75">
      <c r="A14" s="117">
        <v>11</v>
      </c>
      <c r="B14" s="133" t="s">
        <v>55</v>
      </c>
      <c r="C14" s="147">
        <v>6821432</v>
      </c>
      <c r="D14" s="109">
        <f t="shared" si="0"/>
        <v>0.30747367482550925</v>
      </c>
      <c r="E14" s="147">
        <v>2465957</v>
      </c>
      <c r="F14" s="109">
        <f t="shared" si="1"/>
        <v>0.11115215408607582</v>
      </c>
      <c r="G14" s="147">
        <v>457327</v>
      </c>
      <c r="H14" s="109">
        <f t="shared" si="2"/>
        <v>0.02061385546127641</v>
      </c>
      <c r="I14" s="147">
        <v>332900</v>
      </c>
      <c r="J14" s="109">
        <f t="shared" si="3"/>
        <v>0.015005351713454306</v>
      </c>
      <c r="K14" s="147">
        <v>47659</v>
      </c>
      <c r="L14" s="109">
        <f t="shared" si="4"/>
        <v>0.0021482128486377855</v>
      </c>
      <c r="M14" s="147">
        <v>769823</v>
      </c>
      <c r="N14" s="109">
        <f t="shared" si="5"/>
        <v>0.03469950397148253</v>
      </c>
      <c r="O14" s="116">
        <f t="shared" si="6"/>
        <v>10895098</v>
      </c>
      <c r="P14" s="108">
        <f t="shared" si="7"/>
        <v>0.4910927529064361</v>
      </c>
      <c r="Q14" s="147">
        <v>692589</v>
      </c>
      <c r="R14" s="109">
        <f t="shared" si="8"/>
        <v>0.031218208284378504</v>
      </c>
      <c r="S14" s="147">
        <v>959068</v>
      </c>
      <c r="T14" s="109">
        <f t="shared" si="9"/>
        <v>0.04322965652483987</v>
      </c>
      <c r="U14" s="115">
        <f t="shared" si="10"/>
        <v>12546755</v>
      </c>
      <c r="V14" s="107">
        <f t="shared" si="11"/>
        <v>0.5655406177156544</v>
      </c>
      <c r="W14" s="147">
        <v>1098515</v>
      </c>
      <c r="X14" s="109">
        <f t="shared" si="12"/>
        <v>0.04951518154852886</v>
      </c>
      <c r="Y14" s="147">
        <v>528277</v>
      </c>
      <c r="Z14" s="109">
        <f t="shared" si="13"/>
        <v>0.02381190203402974</v>
      </c>
      <c r="AA14" s="147">
        <v>345067</v>
      </c>
      <c r="AB14" s="109">
        <f t="shared" si="14"/>
        <v>0.015553775006628228</v>
      </c>
      <c r="AC14" s="147">
        <v>1324070</v>
      </c>
      <c r="AD14" s="109">
        <f t="shared" si="15"/>
        <v>0.05968199472284002</v>
      </c>
      <c r="AE14" s="147">
        <v>1324191</v>
      </c>
      <c r="AF14" s="109">
        <f t="shared" si="16"/>
        <v>0.059687448755754796</v>
      </c>
      <c r="AG14" s="147">
        <v>1397268</v>
      </c>
      <c r="AH14" s="109">
        <f t="shared" si="17"/>
        <v>0.06298136911371244</v>
      </c>
      <c r="AI14" s="147">
        <v>0</v>
      </c>
      <c r="AJ14" s="109">
        <f t="shared" si="18"/>
        <v>0</v>
      </c>
      <c r="AK14" s="147">
        <v>0</v>
      </c>
      <c r="AL14" s="109">
        <f t="shared" si="19"/>
        <v>0</v>
      </c>
      <c r="AM14" s="147">
        <v>50039</v>
      </c>
      <c r="AN14" s="109">
        <f t="shared" si="20"/>
        <v>0.0022554905208457196</v>
      </c>
      <c r="AO14" s="114">
        <f t="shared" si="21"/>
        <v>6067427</v>
      </c>
      <c r="AP14" s="106">
        <f t="shared" si="22"/>
        <v>0.2734871617023398</v>
      </c>
      <c r="AQ14" s="147">
        <v>2452026</v>
      </c>
      <c r="AR14" s="109">
        <f t="shared" si="23"/>
        <v>0.1105242191064419</v>
      </c>
      <c r="AS14" s="147">
        <v>1119210</v>
      </c>
      <c r="AT14" s="109">
        <f t="shared" si="24"/>
        <v>0.05044800147556382</v>
      </c>
      <c r="AU14" s="113">
        <f t="shared" si="25"/>
        <v>22185418</v>
      </c>
    </row>
    <row r="15" spans="1:51" s="55" customFormat="1" ht="12.75">
      <c r="A15" s="110">
        <v>12</v>
      </c>
      <c r="B15" s="132" t="s">
        <v>125</v>
      </c>
      <c r="C15" s="145">
        <v>8842893</v>
      </c>
      <c r="D15" s="39">
        <f t="shared" si="0"/>
        <v>0.2329014170865005</v>
      </c>
      <c r="E15" s="145">
        <v>1918491</v>
      </c>
      <c r="F15" s="39">
        <f t="shared" si="1"/>
        <v>0.05052863045698929</v>
      </c>
      <c r="G15" s="145">
        <v>1086823</v>
      </c>
      <c r="H15" s="39">
        <f t="shared" si="2"/>
        <v>0.02862441248833405</v>
      </c>
      <c r="I15" s="145">
        <v>346666</v>
      </c>
      <c r="J15" s="39">
        <f t="shared" si="3"/>
        <v>0.009130383309592096</v>
      </c>
      <c r="K15" s="145">
        <v>0</v>
      </c>
      <c r="L15" s="39">
        <f t="shared" si="4"/>
        <v>0</v>
      </c>
      <c r="M15" s="145">
        <v>950812</v>
      </c>
      <c r="N15" s="39">
        <f t="shared" si="5"/>
        <v>0.025042196279300193</v>
      </c>
      <c r="O15" s="35">
        <f t="shared" si="6"/>
        <v>13145685</v>
      </c>
      <c r="P15" s="44">
        <f t="shared" si="7"/>
        <v>0.3462270396207161</v>
      </c>
      <c r="Q15" s="145">
        <v>1362364</v>
      </c>
      <c r="R15" s="39">
        <f t="shared" si="8"/>
        <v>0.03588152725444412</v>
      </c>
      <c r="S15" s="145">
        <v>1108535</v>
      </c>
      <c r="T15" s="39">
        <f t="shared" si="9"/>
        <v>0.029196256518085634</v>
      </c>
      <c r="U15" s="42">
        <f t="shared" si="10"/>
        <v>15616584</v>
      </c>
      <c r="V15" s="45">
        <f t="shared" si="11"/>
        <v>0.41130482339324587</v>
      </c>
      <c r="W15" s="145">
        <v>1620076</v>
      </c>
      <c r="X15" s="39">
        <f t="shared" si="12"/>
        <v>0.04266906725975644</v>
      </c>
      <c r="Y15" s="145">
        <v>1199607</v>
      </c>
      <c r="Z15" s="39">
        <f t="shared" si="13"/>
        <v>0.03159488305997659</v>
      </c>
      <c r="AA15" s="145">
        <v>550634</v>
      </c>
      <c r="AB15" s="39">
        <f t="shared" si="14"/>
        <v>0.014502430244944513</v>
      </c>
      <c r="AC15" s="145">
        <v>4072750</v>
      </c>
      <c r="AD15" s="39">
        <f t="shared" si="15"/>
        <v>0.107266846544343</v>
      </c>
      <c r="AE15" s="145">
        <v>1188856</v>
      </c>
      <c r="AF15" s="39">
        <f t="shared" si="16"/>
        <v>0.031311726503056025</v>
      </c>
      <c r="AG15" s="145">
        <v>1318137</v>
      </c>
      <c r="AH15" s="39">
        <f t="shared" si="17"/>
        <v>0.034716690026007156</v>
      </c>
      <c r="AI15" s="145">
        <v>0</v>
      </c>
      <c r="AJ15" s="39">
        <f t="shared" si="18"/>
        <v>0</v>
      </c>
      <c r="AK15" s="145">
        <v>28420</v>
      </c>
      <c r="AL15" s="39">
        <f t="shared" si="19"/>
        <v>0.0007485172865484569</v>
      </c>
      <c r="AM15" s="145">
        <v>71545</v>
      </c>
      <c r="AN15" s="39">
        <f t="shared" si="20"/>
        <v>0.0018843303753029329</v>
      </c>
      <c r="AO15" s="58">
        <f t="shared" si="21"/>
        <v>10050025</v>
      </c>
      <c r="AP15" s="46">
        <f t="shared" si="22"/>
        <v>0.2646944912999351</v>
      </c>
      <c r="AQ15" s="145">
        <v>11047373</v>
      </c>
      <c r="AR15" s="39">
        <f t="shared" si="23"/>
        <v>0.2909623385449925</v>
      </c>
      <c r="AS15" s="145">
        <v>1254413</v>
      </c>
      <c r="AT15" s="39">
        <f t="shared" si="24"/>
        <v>0.033038346761826515</v>
      </c>
      <c r="AU15" s="59">
        <f t="shared" si="25"/>
        <v>37968395</v>
      </c>
      <c r="AV15" s="43"/>
      <c r="AW15" s="43"/>
      <c r="AX15" s="43"/>
      <c r="AY15" s="43"/>
    </row>
    <row r="16" spans="1:51" s="55" customFormat="1" ht="12.75">
      <c r="A16" s="110">
        <v>13</v>
      </c>
      <c r="B16" s="132" t="s">
        <v>56</v>
      </c>
      <c r="C16" s="145">
        <v>6231989</v>
      </c>
      <c r="D16" s="39">
        <f t="shared" si="0"/>
        <v>0.33523060996532844</v>
      </c>
      <c r="E16" s="145">
        <v>1574787</v>
      </c>
      <c r="F16" s="39">
        <f t="shared" si="1"/>
        <v>0.08471080526224768</v>
      </c>
      <c r="G16" s="145">
        <v>704598</v>
      </c>
      <c r="H16" s="39">
        <f t="shared" si="2"/>
        <v>0.037901674300187385</v>
      </c>
      <c r="I16" s="145">
        <v>198124</v>
      </c>
      <c r="J16" s="39">
        <f t="shared" si="3"/>
        <v>0.010657468966773003</v>
      </c>
      <c r="K16" s="145">
        <v>364708</v>
      </c>
      <c r="L16" s="39">
        <f t="shared" si="4"/>
        <v>0.019618340998232668</v>
      </c>
      <c r="M16" s="145">
        <v>627223</v>
      </c>
      <c r="N16" s="39">
        <f t="shared" si="5"/>
        <v>0.033739525033545985</v>
      </c>
      <c r="O16" s="35">
        <f t="shared" si="6"/>
        <v>9701429</v>
      </c>
      <c r="P16" s="44">
        <f t="shared" si="7"/>
        <v>0.5218584245263151</v>
      </c>
      <c r="Q16" s="145">
        <v>1030213</v>
      </c>
      <c r="R16" s="39">
        <f t="shared" si="8"/>
        <v>0.055417128044386935</v>
      </c>
      <c r="S16" s="145">
        <v>1287162</v>
      </c>
      <c r="T16" s="39">
        <f t="shared" si="9"/>
        <v>0.06923890629206696</v>
      </c>
      <c r="U16" s="42">
        <f t="shared" si="10"/>
        <v>12018804</v>
      </c>
      <c r="V16" s="45">
        <f t="shared" si="11"/>
        <v>0.646514458862769</v>
      </c>
      <c r="W16" s="145">
        <v>871946</v>
      </c>
      <c r="X16" s="39">
        <f t="shared" si="12"/>
        <v>0.04690364335316193</v>
      </c>
      <c r="Y16" s="145">
        <v>441322</v>
      </c>
      <c r="Z16" s="39">
        <f t="shared" si="13"/>
        <v>0.02373955461909812</v>
      </c>
      <c r="AA16" s="145">
        <v>529190</v>
      </c>
      <c r="AB16" s="39">
        <f t="shared" si="14"/>
        <v>0.028466142428613426</v>
      </c>
      <c r="AC16" s="145">
        <v>1575529</v>
      </c>
      <c r="AD16" s="39">
        <f t="shared" si="15"/>
        <v>0.08475071886167705</v>
      </c>
      <c r="AE16" s="145">
        <v>1210467</v>
      </c>
      <c r="AF16" s="39">
        <f t="shared" si="16"/>
        <v>0.06511333552625032</v>
      </c>
      <c r="AG16" s="145">
        <v>1265647</v>
      </c>
      <c r="AH16" s="39">
        <f t="shared" si="17"/>
        <v>0.068081573284354</v>
      </c>
      <c r="AI16" s="145">
        <v>0</v>
      </c>
      <c r="AJ16" s="39">
        <f t="shared" si="18"/>
        <v>0</v>
      </c>
      <c r="AK16" s="145">
        <v>6417</v>
      </c>
      <c r="AL16" s="39">
        <f t="shared" si="19"/>
        <v>0.00034518270557722623</v>
      </c>
      <c r="AM16" s="145">
        <v>7936</v>
      </c>
      <c r="AN16" s="39">
        <f t="shared" si="20"/>
        <v>0.00042689262139019283</v>
      </c>
      <c r="AO16" s="58">
        <f t="shared" si="21"/>
        <v>5908454</v>
      </c>
      <c r="AP16" s="46">
        <f t="shared" si="22"/>
        <v>0.31782704340012224</v>
      </c>
      <c r="AQ16" s="145">
        <v>440797</v>
      </c>
      <c r="AR16" s="39">
        <f t="shared" si="23"/>
        <v>0.023711313864784884</v>
      </c>
      <c r="AS16" s="145">
        <v>222100</v>
      </c>
      <c r="AT16" s="39">
        <f t="shared" si="24"/>
        <v>0.01194718387232382</v>
      </c>
      <c r="AU16" s="59">
        <f t="shared" si="25"/>
        <v>18590155</v>
      </c>
      <c r="AV16" s="43"/>
      <c r="AW16" s="43"/>
      <c r="AX16" s="43"/>
      <c r="AY16" s="43"/>
    </row>
    <row r="17" spans="1:51" s="55" customFormat="1" ht="12.75">
      <c r="A17" s="110">
        <v>14</v>
      </c>
      <c r="B17" s="132" t="s">
        <v>57</v>
      </c>
      <c r="C17" s="145">
        <v>7503534</v>
      </c>
      <c r="D17" s="39">
        <f t="shared" si="0"/>
        <v>0.3268970748736637</v>
      </c>
      <c r="E17" s="145">
        <v>2393823</v>
      </c>
      <c r="F17" s="39">
        <f t="shared" si="1"/>
        <v>0.10428869069764969</v>
      </c>
      <c r="G17" s="145">
        <v>572060</v>
      </c>
      <c r="H17" s="39">
        <f t="shared" si="2"/>
        <v>0.024922222069258038</v>
      </c>
      <c r="I17" s="145">
        <v>182313</v>
      </c>
      <c r="J17" s="39">
        <f t="shared" si="3"/>
        <v>0.007942602300654899</v>
      </c>
      <c r="K17" s="145">
        <v>10981</v>
      </c>
      <c r="L17" s="39">
        <f t="shared" si="4"/>
        <v>0.0004783954839396611</v>
      </c>
      <c r="M17" s="145">
        <v>1174621</v>
      </c>
      <c r="N17" s="39">
        <f t="shared" si="5"/>
        <v>0.051173243032573416</v>
      </c>
      <c r="O17" s="35">
        <f t="shared" si="6"/>
        <v>11837332</v>
      </c>
      <c r="P17" s="44">
        <f t="shared" si="7"/>
        <v>0.5157022284577394</v>
      </c>
      <c r="Q17" s="145">
        <v>1333019</v>
      </c>
      <c r="R17" s="39">
        <f t="shared" si="8"/>
        <v>0.05807397045858875</v>
      </c>
      <c r="S17" s="145">
        <v>1270460</v>
      </c>
      <c r="T17" s="39">
        <f t="shared" si="9"/>
        <v>0.05534854080010763</v>
      </c>
      <c r="U17" s="42">
        <f t="shared" si="10"/>
        <v>14440811</v>
      </c>
      <c r="V17" s="45">
        <f t="shared" si="11"/>
        <v>0.6291247397164358</v>
      </c>
      <c r="W17" s="145">
        <v>1374069</v>
      </c>
      <c r="X17" s="39">
        <f t="shared" si="12"/>
        <v>0.05986234443324708</v>
      </c>
      <c r="Y17" s="145">
        <v>734354</v>
      </c>
      <c r="Z17" s="39">
        <f t="shared" si="13"/>
        <v>0.03199268165130916</v>
      </c>
      <c r="AA17" s="145">
        <v>183957</v>
      </c>
      <c r="AB17" s="39">
        <f t="shared" si="14"/>
        <v>0.008014224391138169</v>
      </c>
      <c r="AC17" s="145">
        <v>1799005</v>
      </c>
      <c r="AD17" s="39">
        <f t="shared" si="15"/>
        <v>0.0783749993247309</v>
      </c>
      <c r="AE17" s="145">
        <v>1369674</v>
      </c>
      <c r="AF17" s="39">
        <f t="shared" si="16"/>
        <v>0.0596708729687252</v>
      </c>
      <c r="AG17" s="145">
        <v>1570758</v>
      </c>
      <c r="AH17" s="39">
        <f t="shared" si="17"/>
        <v>0.06843124793389438</v>
      </c>
      <c r="AI17" s="145">
        <v>0</v>
      </c>
      <c r="AJ17" s="39">
        <f t="shared" si="18"/>
        <v>0</v>
      </c>
      <c r="AK17" s="145">
        <v>11694</v>
      </c>
      <c r="AL17" s="39">
        <f t="shared" si="19"/>
        <v>0.0005094578625981602</v>
      </c>
      <c r="AM17" s="145">
        <v>98705</v>
      </c>
      <c r="AN17" s="39">
        <f t="shared" si="20"/>
        <v>0.004300157202646776</v>
      </c>
      <c r="AO17" s="58">
        <f t="shared" si="21"/>
        <v>7142216</v>
      </c>
      <c r="AP17" s="46">
        <f t="shared" si="22"/>
        <v>0.3111559857682898</v>
      </c>
      <c r="AQ17" s="145">
        <v>18121</v>
      </c>
      <c r="AR17" s="39">
        <f t="shared" si="23"/>
        <v>0.0007894549280093433</v>
      </c>
      <c r="AS17" s="145">
        <v>1352664</v>
      </c>
      <c r="AT17" s="39">
        <f t="shared" si="24"/>
        <v>0.05892981958726507</v>
      </c>
      <c r="AU17" s="59">
        <f t="shared" si="25"/>
        <v>22953812</v>
      </c>
      <c r="AV17" s="43"/>
      <c r="AW17" s="43"/>
      <c r="AX17" s="43"/>
      <c r="AY17" s="43"/>
    </row>
    <row r="18" spans="1:47" ht="12.75">
      <c r="A18" s="111">
        <v>15</v>
      </c>
      <c r="B18" s="134" t="s">
        <v>58</v>
      </c>
      <c r="C18" s="146">
        <v>14136797</v>
      </c>
      <c r="D18" s="40">
        <f t="shared" si="0"/>
        <v>0.3631049414034422</v>
      </c>
      <c r="E18" s="146">
        <v>2808792</v>
      </c>
      <c r="F18" s="40">
        <f t="shared" si="1"/>
        <v>0.0721440828905202</v>
      </c>
      <c r="G18" s="146">
        <v>778641</v>
      </c>
      <c r="H18" s="40">
        <f t="shared" si="2"/>
        <v>0.019999466263773726</v>
      </c>
      <c r="I18" s="146">
        <v>932868</v>
      </c>
      <c r="J18" s="40">
        <f t="shared" si="3"/>
        <v>0.023960801055369636</v>
      </c>
      <c r="K18" s="146">
        <v>125904</v>
      </c>
      <c r="L18" s="40">
        <f t="shared" si="4"/>
        <v>0.0032338559110991682</v>
      </c>
      <c r="M18" s="146">
        <v>2129444</v>
      </c>
      <c r="N18" s="40">
        <f t="shared" si="5"/>
        <v>0.05469496653604855</v>
      </c>
      <c r="O18" s="5">
        <f t="shared" si="6"/>
        <v>20912446</v>
      </c>
      <c r="P18" s="56">
        <f t="shared" si="7"/>
        <v>0.5371381140602535</v>
      </c>
      <c r="Q18" s="146">
        <v>2179512</v>
      </c>
      <c r="R18" s="40">
        <f t="shared" si="8"/>
        <v>0.05598096775727197</v>
      </c>
      <c r="S18" s="146">
        <v>2015864</v>
      </c>
      <c r="T18" s="40">
        <f t="shared" si="9"/>
        <v>0.051777653707364445</v>
      </c>
      <c r="U18" s="6">
        <f t="shared" si="10"/>
        <v>25107822</v>
      </c>
      <c r="V18" s="53">
        <f t="shared" si="11"/>
        <v>0.6448967355248899</v>
      </c>
      <c r="W18" s="146">
        <v>2423330</v>
      </c>
      <c r="X18" s="40">
        <f t="shared" si="12"/>
        <v>0.0622434556888101</v>
      </c>
      <c r="Y18" s="146">
        <v>1382845</v>
      </c>
      <c r="Z18" s="40">
        <f t="shared" si="13"/>
        <v>0.03551850201251691</v>
      </c>
      <c r="AA18" s="146">
        <v>570015</v>
      </c>
      <c r="AB18" s="40">
        <f t="shared" si="14"/>
        <v>0.014640888114477637</v>
      </c>
      <c r="AC18" s="146">
        <v>3233577</v>
      </c>
      <c r="AD18" s="40">
        <f t="shared" si="15"/>
        <v>0.08305472499240941</v>
      </c>
      <c r="AE18" s="146">
        <v>1914665</v>
      </c>
      <c r="AF18" s="40">
        <f t="shared" si="16"/>
        <v>0.049178348011379214</v>
      </c>
      <c r="AG18" s="146">
        <v>2575522</v>
      </c>
      <c r="AH18" s="40">
        <f t="shared" si="17"/>
        <v>0.06615252131676477</v>
      </c>
      <c r="AI18" s="146">
        <v>0</v>
      </c>
      <c r="AJ18" s="40">
        <f t="shared" si="18"/>
        <v>0</v>
      </c>
      <c r="AK18" s="146">
        <v>5325</v>
      </c>
      <c r="AL18" s="40">
        <f t="shared" si="19"/>
        <v>0.00013677311861897215</v>
      </c>
      <c r="AM18" s="146">
        <v>420324</v>
      </c>
      <c r="AN18" s="40">
        <f t="shared" si="20"/>
        <v>0.010796060903361663</v>
      </c>
      <c r="AO18" s="77">
        <f t="shared" si="21"/>
        <v>12525603</v>
      </c>
      <c r="AP18" s="57">
        <f t="shared" si="22"/>
        <v>0.3217212741583387</v>
      </c>
      <c r="AQ18" s="146">
        <v>642952</v>
      </c>
      <c r="AR18" s="40">
        <f t="shared" si="23"/>
        <v>0.01651428172062073</v>
      </c>
      <c r="AS18" s="146">
        <v>656712</v>
      </c>
      <c r="AT18" s="40">
        <f t="shared" si="24"/>
        <v>0.016867708596150693</v>
      </c>
      <c r="AU18" s="78">
        <f t="shared" si="25"/>
        <v>38933089</v>
      </c>
    </row>
    <row r="19" spans="1:47" ht="12.75">
      <c r="A19" s="117">
        <v>16</v>
      </c>
      <c r="B19" s="133" t="s">
        <v>59</v>
      </c>
      <c r="C19" s="147">
        <v>30828948</v>
      </c>
      <c r="D19" s="109">
        <f t="shared" si="0"/>
        <v>0.27618567136931443</v>
      </c>
      <c r="E19" s="147">
        <v>8044635</v>
      </c>
      <c r="F19" s="109">
        <f t="shared" si="1"/>
        <v>0.07206904751975594</v>
      </c>
      <c r="G19" s="147">
        <v>2251933</v>
      </c>
      <c r="H19" s="109">
        <f t="shared" si="2"/>
        <v>0.02017427346154382</v>
      </c>
      <c r="I19" s="147">
        <v>7166625</v>
      </c>
      <c r="J19" s="109">
        <f t="shared" si="3"/>
        <v>0.0642032656150678</v>
      </c>
      <c r="K19" s="147">
        <v>0</v>
      </c>
      <c r="L19" s="109">
        <f t="shared" si="4"/>
        <v>0</v>
      </c>
      <c r="M19" s="147">
        <v>5156113</v>
      </c>
      <c r="N19" s="109">
        <f t="shared" si="5"/>
        <v>0.04619179774026185</v>
      </c>
      <c r="O19" s="116">
        <f t="shared" si="6"/>
        <v>53448254</v>
      </c>
      <c r="P19" s="108">
        <f t="shared" si="7"/>
        <v>0.4788240557059439</v>
      </c>
      <c r="Q19" s="147">
        <v>5107525</v>
      </c>
      <c r="R19" s="109">
        <f t="shared" si="8"/>
        <v>0.045756514985868406</v>
      </c>
      <c r="S19" s="147">
        <v>4594788</v>
      </c>
      <c r="T19" s="109">
        <f t="shared" si="9"/>
        <v>0.041163085051739996</v>
      </c>
      <c r="U19" s="115">
        <f t="shared" si="10"/>
        <v>63150567</v>
      </c>
      <c r="V19" s="107">
        <f t="shared" si="11"/>
        <v>0.5657436557435522</v>
      </c>
      <c r="W19" s="147">
        <v>5066873</v>
      </c>
      <c r="X19" s="109">
        <f t="shared" si="12"/>
        <v>0.045392328056346666</v>
      </c>
      <c r="Y19" s="147">
        <v>2749624</v>
      </c>
      <c r="Z19" s="109">
        <f t="shared" si="13"/>
        <v>0.0246329115885881</v>
      </c>
      <c r="AA19" s="147">
        <v>1511259</v>
      </c>
      <c r="AB19" s="109">
        <f t="shared" si="14"/>
        <v>0.01353883634069897</v>
      </c>
      <c r="AC19" s="147">
        <v>8500347</v>
      </c>
      <c r="AD19" s="109">
        <f t="shared" si="15"/>
        <v>0.07615161059232829</v>
      </c>
      <c r="AE19" s="147">
        <v>7340026</v>
      </c>
      <c r="AF19" s="109">
        <f t="shared" si="16"/>
        <v>0.06575670401332617</v>
      </c>
      <c r="AG19" s="147">
        <v>5054362</v>
      </c>
      <c r="AH19" s="109">
        <f t="shared" si="17"/>
        <v>0.04528024642013574</v>
      </c>
      <c r="AI19" s="147">
        <v>0</v>
      </c>
      <c r="AJ19" s="109">
        <f t="shared" si="18"/>
        <v>0</v>
      </c>
      <c r="AK19" s="147">
        <v>0</v>
      </c>
      <c r="AL19" s="109">
        <f t="shared" si="19"/>
        <v>0</v>
      </c>
      <c r="AM19" s="147">
        <v>435279</v>
      </c>
      <c r="AN19" s="109">
        <f t="shared" si="20"/>
        <v>0.003899511032551738</v>
      </c>
      <c r="AO19" s="114">
        <f t="shared" si="21"/>
        <v>30657770</v>
      </c>
      <c r="AP19" s="106">
        <f t="shared" si="22"/>
        <v>0.2746521480439757</v>
      </c>
      <c r="AQ19" s="147">
        <v>14248385</v>
      </c>
      <c r="AR19" s="109">
        <f t="shared" si="23"/>
        <v>0.1276462556281022</v>
      </c>
      <c r="AS19" s="147">
        <v>3567273</v>
      </c>
      <c r="AT19" s="109">
        <f t="shared" si="24"/>
        <v>0.031957940584369876</v>
      </c>
      <c r="AU19" s="113">
        <f t="shared" si="25"/>
        <v>111623995</v>
      </c>
    </row>
    <row r="20" spans="1:51" s="55" customFormat="1" ht="12.75">
      <c r="A20" s="110">
        <v>17</v>
      </c>
      <c r="B20" s="132" t="s">
        <v>60</v>
      </c>
      <c r="C20" s="145">
        <v>167295267</v>
      </c>
      <c r="D20" s="39">
        <f t="shared" si="0"/>
        <v>0.27934883017472706</v>
      </c>
      <c r="E20" s="145">
        <v>62641126</v>
      </c>
      <c r="F20" s="39">
        <f t="shared" si="1"/>
        <v>0.10459785015273433</v>
      </c>
      <c r="G20" s="145">
        <v>8603519</v>
      </c>
      <c r="H20" s="39">
        <f t="shared" si="2"/>
        <v>0.014366114541877851</v>
      </c>
      <c r="I20" s="145">
        <v>17871248</v>
      </c>
      <c r="J20" s="39">
        <f t="shared" si="3"/>
        <v>0.029841323739077632</v>
      </c>
      <c r="K20" s="145">
        <v>1088793</v>
      </c>
      <c r="L20" s="39">
        <f t="shared" si="4"/>
        <v>0.0018180613014738283</v>
      </c>
      <c r="M20" s="145">
        <v>31232002</v>
      </c>
      <c r="N20" s="39">
        <f t="shared" si="5"/>
        <v>0.0521510463455893</v>
      </c>
      <c r="O20" s="35">
        <f t="shared" si="6"/>
        <v>288731955</v>
      </c>
      <c r="P20" s="44">
        <f t="shared" si="7"/>
        <v>0.48212322625548</v>
      </c>
      <c r="Q20" s="145">
        <v>39567395</v>
      </c>
      <c r="R20" s="39">
        <f t="shared" si="8"/>
        <v>0.06606944538551318</v>
      </c>
      <c r="S20" s="145">
        <v>37588515</v>
      </c>
      <c r="T20" s="39">
        <f t="shared" si="9"/>
        <v>0.06276512110324783</v>
      </c>
      <c r="U20" s="42">
        <f t="shared" si="10"/>
        <v>365887865</v>
      </c>
      <c r="V20" s="45">
        <f t="shared" si="11"/>
        <v>0.610957792744241</v>
      </c>
      <c r="W20" s="145">
        <v>25577627</v>
      </c>
      <c r="X20" s="39">
        <f t="shared" si="12"/>
        <v>0.04270939823477202</v>
      </c>
      <c r="Y20" s="145">
        <v>11562026</v>
      </c>
      <c r="Z20" s="39">
        <f t="shared" si="13"/>
        <v>0.019306215265192044</v>
      </c>
      <c r="AA20" s="145">
        <v>4568534</v>
      </c>
      <c r="AB20" s="39">
        <f t="shared" si="14"/>
        <v>0.007628516044709541</v>
      </c>
      <c r="AC20" s="145">
        <v>49013483</v>
      </c>
      <c r="AD20" s="39">
        <f t="shared" si="15"/>
        <v>0.08184247758090414</v>
      </c>
      <c r="AE20" s="145">
        <v>35280906</v>
      </c>
      <c r="AF20" s="39">
        <f t="shared" si="16"/>
        <v>0.05891188672184318</v>
      </c>
      <c r="AG20" s="145">
        <v>26248978</v>
      </c>
      <c r="AH20" s="39">
        <f t="shared" si="17"/>
        <v>0.04383041689746158</v>
      </c>
      <c r="AI20" s="145">
        <v>0</v>
      </c>
      <c r="AJ20" s="39">
        <f t="shared" si="18"/>
        <v>0</v>
      </c>
      <c r="AK20" s="145">
        <v>12350</v>
      </c>
      <c r="AL20" s="39">
        <f t="shared" si="19"/>
        <v>2.062197045095053E-05</v>
      </c>
      <c r="AM20" s="145">
        <v>10604569</v>
      </c>
      <c r="AN20" s="39">
        <f t="shared" si="20"/>
        <v>0.01770745818324421</v>
      </c>
      <c r="AO20" s="58">
        <f t="shared" si="21"/>
        <v>162868473</v>
      </c>
      <c r="AP20" s="46">
        <f t="shared" si="22"/>
        <v>0.27195699089857767</v>
      </c>
      <c r="AQ20" s="145">
        <v>66394086</v>
      </c>
      <c r="AR20" s="39">
        <f t="shared" si="23"/>
        <v>0.11086452466476666</v>
      </c>
      <c r="AS20" s="145">
        <v>3725422</v>
      </c>
      <c r="AT20" s="39">
        <f t="shared" si="24"/>
        <v>0.006220691692414658</v>
      </c>
      <c r="AU20" s="59">
        <f t="shared" si="25"/>
        <v>598875846</v>
      </c>
      <c r="AV20" s="43"/>
      <c r="AW20" s="43"/>
      <c r="AX20" s="43"/>
      <c r="AY20" s="43"/>
    </row>
    <row r="21" spans="1:51" s="55" customFormat="1" ht="12.75">
      <c r="A21" s="110">
        <v>18</v>
      </c>
      <c r="B21" s="132" t="s">
        <v>61</v>
      </c>
      <c r="C21" s="145">
        <v>4115735</v>
      </c>
      <c r="D21" s="39">
        <f t="shared" si="0"/>
        <v>0.27682984132646893</v>
      </c>
      <c r="E21" s="145">
        <v>1147729</v>
      </c>
      <c r="F21" s="39">
        <f t="shared" si="1"/>
        <v>0.07719778774770164</v>
      </c>
      <c r="G21" s="145">
        <v>313289</v>
      </c>
      <c r="H21" s="39">
        <f t="shared" si="2"/>
        <v>0.02107223719683802</v>
      </c>
      <c r="I21" s="145">
        <v>355765</v>
      </c>
      <c r="J21" s="39">
        <f t="shared" si="3"/>
        <v>0.02392922977293514</v>
      </c>
      <c r="K21" s="145">
        <v>0</v>
      </c>
      <c r="L21" s="39">
        <f t="shared" si="4"/>
        <v>0</v>
      </c>
      <c r="M21" s="145">
        <v>1854682</v>
      </c>
      <c r="N21" s="39">
        <f t="shared" si="5"/>
        <v>0.12474839215135523</v>
      </c>
      <c r="O21" s="35">
        <f t="shared" si="6"/>
        <v>7787200</v>
      </c>
      <c r="P21" s="44">
        <f t="shared" si="7"/>
        <v>0.5237774881952989</v>
      </c>
      <c r="Q21" s="145">
        <v>597712</v>
      </c>
      <c r="R21" s="39">
        <f t="shared" si="8"/>
        <v>0.040202908622378845</v>
      </c>
      <c r="S21" s="145">
        <v>623185</v>
      </c>
      <c r="T21" s="39">
        <f t="shared" si="9"/>
        <v>0.0419162566751833</v>
      </c>
      <c r="U21" s="42">
        <f t="shared" si="10"/>
        <v>9008097</v>
      </c>
      <c r="V21" s="45">
        <f t="shared" si="11"/>
        <v>0.605896653492861</v>
      </c>
      <c r="W21" s="145">
        <v>801040</v>
      </c>
      <c r="X21" s="39">
        <f t="shared" si="12"/>
        <v>0.05387902187486674</v>
      </c>
      <c r="Y21" s="145">
        <v>525946</v>
      </c>
      <c r="Z21" s="39">
        <f t="shared" si="13"/>
        <v>0.03537583146784014</v>
      </c>
      <c r="AA21" s="145">
        <v>432873</v>
      </c>
      <c r="AB21" s="39">
        <f t="shared" si="14"/>
        <v>0.029115616992958143</v>
      </c>
      <c r="AC21" s="145">
        <v>1591033</v>
      </c>
      <c r="AD21" s="39">
        <f t="shared" si="15"/>
        <v>0.10701500775321439</v>
      </c>
      <c r="AE21" s="145">
        <v>631703</v>
      </c>
      <c r="AF21" s="39">
        <f t="shared" si="16"/>
        <v>0.042489188748900106</v>
      </c>
      <c r="AG21" s="145">
        <v>974685</v>
      </c>
      <c r="AH21" s="39">
        <f t="shared" si="17"/>
        <v>0.0655586168432344</v>
      </c>
      <c r="AI21" s="145">
        <v>0</v>
      </c>
      <c r="AJ21" s="39">
        <f t="shared" si="18"/>
        <v>0</v>
      </c>
      <c r="AK21" s="145">
        <v>3921</v>
      </c>
      <c r="AL21" s="39">
        <f t="shared" si="19"/>
        <v>0.0002637317047480182</v>
      </c>
      <c r="AM21" s="145">
        <v>0</v>
      </c>
      <c r="AN21" s="39">
        <f t="shared" si="20"/>
        <v>0</v>
      </c>
      <c r="AO21" s="58">
        <f t="shared" si="21"/>
        <v>4961201</v>
      </c>
      <c r="AP21" s="46">
        <f t="shared" si="22"/>
        <v>0.3336970153857619</v>
      </c>
      <c r="AQ21" s="145">
        <v>617148</v>
      </c>
      <c r="AR21" s="39">
        <f t="shared" si="23"/>
        <v>0.041510199980063736</v>
      </c>
      <c r="AS21" s="145">
        <v>280936</v>
      </c>
      <c r="AT21" s="39">
        <f t="shared" si="24"/>
        <v>0.018896131141313246</v>
      </c>
      <c r="AU21" s="59">
        <f t="shared" si="25"/>
        <v>14867382</v>
      </c>
      <c r="AV21" s="43"/>
      <c r="AW21" s="43"/>
      <c r="AX21" s="43"/>
      <c r="AY21" s="43"/>
    </row>
    <row r="22" spans="1:51" s="55" customFormat="1" ht="12.75">
      <c r="A22" s="110">
        <v>19</v>
      </c>
      <c r="B22" s="132" t="s">
        <v>62</v>
      </c>
      <c r="C22" s="145">
        <v>8231678</v>
      </c>
      <c r="D22" s="39">
        <f t="shared" si="0"/>
        <v>0.35790133093459336</v>
      </c>
      <c r="E22" s="145">
        <v>1645767</v>
      </c>
      <c r="F22" s="39">
        <f t="shared" si="1"/>
        <v>0.07155554428978307</v>
      </c>
      <c r="G22" s="145">
        <v>367358</v>
      </c>
      <c r="H22" s="39">
        <f t="shared" si="2"/>
        <v>0.01597218903964299</v>
      </c>
      <c r="I22" s="145">
        <v>225065</v>
      </c>
      <c r="J22" s="39">
        <f t="shared" si="3"/>
        <v>0.009785497324700293</v>
      </c>
      <c r="K22" s="145"/>
      <c r="L22" s="39">
        <f t="shared" si="4"/>
        <v>0</v>
      </c>
      <c r="M22" s="145">
        <v>1499530</v>
      </c>
      <c r="N22" s="39">
        <f t="shared" si="5"/>
        <v>0.06519737321799404</v>
      </c>
      <c r="O22" s="35">
        <f t="shared" si="6"/>
        <v>11969398</v>
      </c>
      <c r="P22" s="44">
        <f t="shared" si="7"/>
        <v>0.5204119348067138</v>
      </c>
      <c r="Q22" s="145">
        <v>1144259</v>
      </c>
      <c r="R22" s="39">
        <f t="shared" si="8"/>
        <v>0.04975070927627233</v>
      </c>
      <c r="S22" s="145">
        <v>2143161</v>
      </c>
      <c r="T22" s="39">
        <f t="shared" si="9"/>
        <v>0.09318150859485928</v>
      </c>
      <c r="U22" s="42">
        <f t="shared" si="10"/>
        <v>15256818</v>
      </c>
      <c r="V22" s="45">
        <f t="shared" si="11"/>
        <v>0.6633441526778454</v>
      </c>
      <c r="W22" s="145">
        <v>1402944</v>
      </c>
      <c r="X22" s="39">
        <f t="shared" si="12"/>
        <v>0.06099795507388678</v>
      </c>
      <c r="Y22" s="145">
        <v>809576</v>
      </c>
      <c r="Z22" s="39">
        <f t="shared" si="13"/>
        <v>0.03519918149042083</v>
      </c>
      <c r="AA22" s="145">
        <v>617185</v>
      </c>
      <c r="AB22" s="39">
        <f t="shared" si="14"/>
        <v>0.026834301940973276</v>
      </c>
      <c r="AC22" s="145">
        <v>1742572</v>
      </c>
      <c r="AD22" s="39">
        <f t="shared" si="15"/>
        <v>0.0757644842338775</v>
      </c>
      <c r="AE22" s="145">
        <v>1707545</v>
      </c>
      <c r="AF22" s="39">
        <f t="shared" si="16"/>
        <v>0.07424156145693626</v>
      </c>
      <c r="AG22" s="145">
        <v>1104728</v>
      </c>
      <c r="AH22" s="39">
        <f t="shared" si="17"/>
        <v>0.04803195916078246</v>
      </c>
      <c r="AI22" s="145"/>
      <c r="AJ22" s="39">
        <f t="shared" si="18"/>
        <v>0</v>
      </c>
      <c r="AK22" s="145">
        <v>17500</v>
      </c>
      <c r="AL22" s="39">
        <f t="shared" si="19"/>
        <v>0.0007608744281974324</v>
      </c>
      <c r="AM22" s="145">
        <v>229100</v>
      </c>
      <c r="AN22" s="39">
        <f t="shared" si="20"/>
        <v>0.009960933228573244</v>
      </c>
      <c r="AO22" s="58">
        <f t="shared" si="21"/>
        <v>7631150</v>
      </c>
      <c r="AP22" s="46">
        <f t="shared" si="22"/>
        <v>0.33179125101364776</v>
      </c>
      <c r="AQ22" s="145">
        <v>111885</v>
      </c>
      <c r="AR22" s="39">
        <f t="shared" si="23"/>
        <v>0.004864596308506841</v>
      </c>
      <c r="AS22" s="145"/>
      <c r="AT22" s="39">
        <f t="shared" si="24"/>
        <v>0</v>
      </c>
      <c r="AU22" s="59">
        <f t="shared" si="25"/>
        <v>22999853</v>
      </c>
      <c r="AV22" s="43"/>
      <c r="AW22" s="43"/>
      <c r="AX22" s="43"/>
      <c r="AY22" s="43"/>
    </row>
    <row r="23" spans="1:47" ht="12.75">
      <c r="A23" s="111">
        <v>20</v>
      </c>
      <c r="B23" s="134" t="s">
        <v>63</v>
      </c>
      <c r="C23" s="146">
        <v>19340569</v>
      </c>
      <c r="D23" s="40">
        <f t="shared" si="0"/>
        <v>0.32546527628311417</v>
      </c>
      <c r="E23" s="146">
        <v>7773866</v>
      </c>
      <c r="F23" s="40">
        <f t="shared" si="1"/>
        <v>0.1308194937531521</v>
      </c>
      <c r="G23" s="146">
        <v>1470145</v>
      </c>
      <c r="H23" s="40">
        <f t="shared" si="2"/>
        <v>0.024739765857004457</v>
      </c>
      <c r="I23" s="146">
        <v>454897</v>
      </c>
      <c r="J23" s="40">
        <f t="shared" si="3"/>
        <v>0.007655058017443012</v>
      </c>
      <c r="K23" s="146">
        <v>73448</v>
      </c>
      <c r="L23" s="40">
        <f t="shared" si="4"/>
        <v>0.0012359912271682476</v>
      </c>
      <c r="M23" s="146">
        <v>3436599</v>
      </c>
      <c r="N23" s="40">
        <f t="shared" si="5"/>
        <v>0.05783147553772972</v>
      </c>
      <c r="O23" s="5">
        <f t="shared" si="6"/>
        <v>32549524</v>
      </c>
      <c r="P23" s="56">
        <f t="shared" si="7"/>
        <v>0.5477470606756117</v>
      </c>
      <c r="Q23" s="146">
        <v>3070015</v>
      </c>
      <c r="R23" s="40">
        <f t="shared" si="8"/>
        <v>0.05166255864386951</v>
      </c>
      <c r="S23" s="146">
        <v>2622541</v>
      </c>
      <c r="T23" s="40">
        <f t="shared" si="9"/>
        <v>0.044132415707562406</v>
      </c>
      <c r="U23" s="6">
        <f t="shared" si="10"/>
        <v>38242080</v>
      </c>
      <c r="V23" s="53">
        <f t="shared" si="11"/>
        <v>0.6435420350270437</v>
      </c>
      <c r="W23" s="146">
        <v>3296057</v>
      </c>
      <c r="X23" s="40">
        <f t="shared" si="12"/>
        <v>0.05546641891197164</v>
      </c>
      <c r="Y23" s="146">
        <v>1230977</v>
      </c>
      <c r="Z23" s="40">
        <f t="shared" si="13"/>
        <v>0.02071501978060516</v>
      </c>
      <c r="AA23" s="146">
        <v>563383</v>
      </c>
      <c r="AB23" s="40">
        <f t="shared" si="14"/>
        <v>0.009480672660055126</v>
      </c>
      <c r="AC23" s="146">
        <v>4621699</v>
      </c>
      <c r="AD23" s="40">
        <f t="shared" si="15"/>
        <v>0.07777447198851245</v>
      </c>
      <c r="AE23" s="146">
        <v>4611297</v>
      </c>
      <c r="AF23" s="40">
        <f t="shared" si="16"/>
        <v>0.07759942595941699</v>
      </c>
      <c r="AG23" s="146">
        <v>3855517</v>
      </c>
      <c r="AH23" s="40">
        <f t="shared" si="17"/>
        <v>0.0648810748856067</v>
      </c>
      <c r="AI23" s="146">
        <v>0</v>
      </c>
      <c r="AJ23" s="40">
        <f t="shared" si="18"/>
        <v>0</v>
      </c>
      <c r="AK23" s="146">
        <v>39615</v>
      </c>
      <c r="AL23" s="40">
        <f t="shared" si="19"/>
        <v>0.000666645687619406</v>
      </c>
      <c r="AM23" s="146">
        <v>598642</v>
      </c>
      <c r="AN23" s="40">
        <f t="shared" si="20"/>
        <v>0.010074015088422476</v>
      </c>
      <c r="AO23" s="77">
        <f t="shared" si="21"/>
        <v>18817187</v>
      </c>
      <c r="AP23" s="57">
        <f t="shared" si="22"/>
        <v>0.31665774496220994</v>
      </c>
      <c r="AQ23" s="146">
        <v>1294352</v>
      </c>
      <c r="AR23" s="40">
        <f t="shared" si="23"/>
        <v>0.02178150142778123</v>
      </c>
      <c r="AS23" s="146">
        <v>1070751</v>
      </c>
      <c r="AT23" s="40">
        <f t="shared" si="24"/>
        <v>0.018018718582965203</v>
      </c>
      <c r="AU23" s="78">
        <f t="shared" si="25"/>
        <v>59424370</v>
      </c>
    </row>
    <row r="24" spans="1:47" ht="12.75">
      <c r="A24" s="117">
        <v>21</v>
      </c>
      <c r="B24" s="133" t="s">
        <v>64</v>
      </c>
      <c r="C24" s="147">
        <v>9629995</v>
      </c>
      <c r="D24" s="109">
        <f t="shared" si="0"/>
        <v>0.301767912778687</v>
      </c>
      <c r="E24" s="147">
        <v>2670283</v>
      </c>
      <c r="F24" s="109">
        <f t="shared" si="1"/>
        <v>0.08367665065645523</v>
      </c>
      <c r="G24" s="147">
        <v>501270</v>
      </c>
      <c r="H24" s="109">
        <f t="shared" si="2"/>
        <v>0.015707921098460843</v>
      </c>
      <c r="I24" s="147">
        <v>1312353</v>
      </c>
      <c r="J24" s="109">
        <f t="shared" si="3"/>
        <v>0.04112421923779277</v>
      </c>
      <c r="K24" s="147">
        <v>26963</v>
      </c>
      <c r="L24" s="109">
        <f t="shared" si="4"/>
        <v>0.0008449192582396706</v>
      </c>
      <c r="M24" s="147">
        <v>2507889</v>
      </c>
      <c r="N24" s="109">
        <f t="shared" si="5"/>
        <v>0.07858783197817117</v>
      </c>
      <c r="O24" s="116">
        <f t="shared" si="6"/>
        <v>16648753</v>
      </c>
      <c r="P24" s="108">
        <f t="shared" si="7"/>
        <v>0.5217094550078066</v>
      </c>
      <c r="Q24" s="147">
        <v>1365134</v>
      </c>
      <c r="R24" s="109">
        <f t="shared" si="8"/>
        <v>0.04277817775016706</v>
      </c>
      <c r="S24" s="147">
        <v>2650004</v>
      </c>
      <c r="T24" s="109">
        <f t="shared" si="9"/>
        <v>0.08304118288069429</v>
      </c>
      <c r="U24" s="115">
        <f t="shared" si="10"/>
        <v>20663891</v>
      </c>
      <c r="V24" s="107">
        <f t="shared" si="11"/>
        <v>0.647528815638668</v>
      </c>
      <c r="W24" s="147">
        <v>1721298</v>
      </c>
      <c r="X24" s="109">
        <f t="shared" si="12"/>
        <v>0.053939021227957885</v>
      </c>
      <c r="Y24" s="147">
        <v>675426</v>
      </c>
      <c r="Z24" s="109">
        <f t="shared" si="13"/>
        <v>0.02116531672721091</v>
      </c>
      <c r="AA24" s="147">
        <v>550397</v>
      </c>
      <c r="AB24" s="109">
        <f t="shared" si="14"/>
        <v>0.017247376960180246</v>
      </c>
      <c r="AC24" s="147">
        <v>2031278</v>
      </c>
      <c r="AD24" s="109">
        <f t="shared" si="15"/>
        <v>0.06365263142226613</v>
      </c>
      <c r="AE24" s="147">
        <v>2620109</v>
      </c>
      <c r="AF24" s="109">
        <f t="shared" si="16"/>
        <v>0.08210438574294719</v>
      </c>
      <c r="AG24" s="147">
        <v>2055906</v>
      </c>
      <c r="AH24" s="109">
        <f t="shared" si="17"/>
        <v>0.06442438054113</v>
      </c>
      <c r="AI24" s="147">
        <v>0</v>
      </c>
      <c r="AJ24" s="109">
        <f t="shared" si="18"/>
        <v>0</v>
      </c>
      <c r="AK24" s="147">
        <v>4644</v>
      </c>
      <c r="AL24" s="109">
        <f t="shared" si="19"/>
        <v>0.00014552553630030153</v>
      </c>
      <c r="AM24" s="147">
        <v>54625</v>
      </c>
      <c r="AN24" s="109">
        <f t="shared" si="20"/>
        <v>0.0017117425539198905</v>
      </c>
      <c r="AO24" s="114">
        <f t="shared" si="21"/>
        <v>9713683</v>
      </c>
      <c r="AP24" s="106">
        <f t="shared" si="22"/>
        <v>0.30439038071191254</v>
      </c>
      <c r="AQ24" s="147">
        <v>9291</v>
      </c>
      <c r="AR24" s="109">
        <f t="shared" si="23"/>
        <v>0.0002911450813449831</v>
      </c>
      <c r="AS24" s="147">
        <v>1525060</v>
      </c>
      <c r="AT24" s="109">
        <f t="shared" si="24"/>
        <v>0.047789658568074475</v>
      </c>
      <c r="AU24" s="113">
        <f t="shared" si="25"/>
        <v>31911925</v>
      </c>
    </row>
    <row r="25" spans="1:51" s="55" customFormat="1" ht="12.75">
      <c r="A25" s="110">
        <v>22</v>
      </c>
      <c r="B25" s="132" t="s">
        <v>65</v>
      </c>
      <c r="C25" s="145">
        <v>11268351</v>
      </c>
      <c r="D25" s="39">
        <f t="shared" si="0"/>
        <v>0.3268134988448483</v>
      </c>
      <c r="E25" s="145">
        <v>3338907</v>
      </c>
      <c r="F25" s="39">
        <f t="shared" si="1"/>
        <v>0.09683758333296114</v>
      </c>
      <c r="G25" s="145">
        <v>775779</v>
      </c>
      <c r="H25" s="39">
        <f t="shared" si="2"/>
        <v>0.022499747240777072</v>
      </c>
      <c r="I25" s="145">
        <v>614943</v>
      </c>
      <c r="J25" s="39">
        <f t="shared" si="3"/>
        <v>0.01783505620477633</v>
      </c>
      <c r="K25" s="145">
        <v>23151</v>
      </c>
      <c r="L25" s="39">
        <f t="shared" si="4"/>
        <v>0.0006714433471017261</v>
      </c>
      <c r="M25" s="145">
        <v>424038</v>
      </c>
      <c r="N25" s="39">
        <f t="shared" si="5"/>
        <v>0.01229828059342239</v>
      </c>
      <c r="O25" s="35">
        <f t="shared" si="6"/>
        <v>16445169</v>
      </c>
      <c r="P25" s="44">
        <f t="shared" si="7"/>
        <v>0.47695560956388694</v>
      </c>
      <c r="Q25" s="145">
        <v>1480022</v>
      </c>
      <c r="R25" s="39">
        <f t="shared" si="8"/>
        <v>0.04292475165064969</v>
      </c>
      <c r="S25" s="145">
        <v>1955991</v>
      </c>
      <c r="T25" s="39">
        <f t="shared" si="9"/>
        <v>0.0567291755838129</v>
      </c>
      <c r="U25" s="42">
        <f t="shared" si="10"/>
        <v>19881182</v>
      </c>
      <c r="V25" s="45">
        <f t="shared" si="11"/>
        <v>0.5766095367983496</v>
      </c>
      <c r="W25" s="145">
        <v>1899815</v>
      </c>
      <c r="X25" s="39">
        <f t="shared" si="12"/>
        <v>0.055099915445296785</v>
      </c>
      <c r="Y25" s="145">
        <v>666258</v>
      </c>
      <c r="Z25" s="39">
        <f t="shared" si="13"/>
        <v>0.01932333383237449</v>
      </c>
      <c r="AA25" s="145">
        <v>415368</v>
      </c>
      <c r="AB25" s="39">
        <f t="shared" si="14"/>
        <v>0.012046826495570376</v>
      </c>
      <c r="AC25" s="145">
        <v>2752412</v>
      </c>
      <c r="AD25" s="39">
        <f t="shared" si="15"/>
        <v>0.07982759819804572</v>
      </c>
      <c r="AE25" s="145">
        <v>3053729</v>
      </c>
      <c r="AF25" s="39">
        <f t="shared" si="16"/>
        <v>0.08856662869429428</v>
      </c>
      <c r="AG25" s="145">
        <v>1930082</v>
      </c>
      <c r="AH25" s="39">
        <f t="shared" si="17"/>
        <v>0.05597774257098155</v>
      </c>
      <c r="AI25" s="145">
        <v>0</v>
      </c>
      <c r="AJ25" s="39">
        <f t="shared" si="18"/>
        <v>0</v>
      </c>
      <c r="AK25" s="145">
        <v>10194</v>
      </c>
      <c r="AL25" s="39">
        <f t="shared" si="19"/>
        <v>0.0002956543337374194</v>
      </c>
      <c r="AM25" s="145">
        <v>128725</v>
      </c>
      <c r="AN25" s="39">
        <f t="shared" si="20"/>
        <v>0.003733382785005818</v>
      </c>
      <c r="AO25" s="58">
        <f t="shared" si="21"/>
        <v>10856583</v>
      </c>
      <c r="AP25" s="46">
        <f t="shared" si="22"/>
        <v>0.3148710823553064</v>
      </c>
      <c r="AQ25" s="145">
        <v>2007350</v>
      </c>
      <c r="AR25" s="39">
        <f t="shared" si="23"/>
        <v>0.05821872933370697</v>
      </c>
      <c r="AS25" s="145">
        <v>1734339</v>
      </c>
      <c r="AT25" s="39">
        <f t="shared" si="24"/>
        <v>0.05030065151263706</v>
      </c>
      <c r="AU25" s="59">
        <f t="shared" si="25"/>
        <v>34479454</v>
      </c>
      <c r="AV25" s="43"/>
      <c r="AW25" s="43"/>
      <c r="AX25" s="43"/>
      <c r="AY25" s="43"/>
    </row>
    <row r="26" spans="1:51" s="55" customFormat="1" ht="12.75">
      <c r="A26" s="110">
        <v>23</v>
      </c>
      <c r="B26" s="132" t="s">
        <v>66</v>
      </c>
      <c r="C26" s="145">
        <v>45204956</v>
      </c>
      <c r="D26" s="39">
        <f t="shared" si="0"/>
        <v>0.2745008523076071</v>
      </c>
      <c r="E26" s="145">
        <v>16432721</v>
      </c>
      <c r="F26" s="39">
        <f t="shared" si="1"/>
        <v>0.09978542884176492</v>
      </c>
      <c r="G26" s="145">
        <v>3455651</v>
      </c>
      <c r="H26" s="39">
        <f t="shared" si="2"/>
        <v>0.020983963456963323</v>
      </c>
      <c r="I26" s="145">
        <v>2348794</v>
      </c>
      <c r="J26" s="39">
        <f t="shared" si="3"/>
        <v>0.014262727186262359</v>
      </c>
      <c r="K26" s="145"/>
      <c r="L26" s="39">
        <f t="shared" si="4"/>
        <v>0</v>
      </c>
      <c r="M26" s="145">
        <v>8014848</v>
      </c>
      <c r="N26" s="39">
        <f t="shared" si="5"/>
        <v>0.048669057594391205</v>
      </c>
      <c r="O26" s="35">
        <f t="shared" si="6"/>
        <v>75456970</v>
      </c>
      <c r="P26" s="44">
        <f t="shared" si="7"/>
        <v>0.45820202938698895</v>
      </c>
      <c r="Q26" s="145">
        <v>6730832</v>
      </c>
      <c r="R26" s="39">
        <f t="shared" si="8"/>
        <v>0.040872047762623986</v>
      </c>
      <c r="S26" s="145">
        <v>5428967</v>
      </c>
      <c r="T26" s="39">
        <f t="shared" si="9"/>
        <v>0.032966652343381836</v>
      </c>
      <c r="U26" s="42">
        <f t="shared" si="10"/>
        <v>87616769</v>
      </c>
      <c r="V26" s="45">
        <f t="shared" si="11"/>
        <v>0.5320407294929947</v>
      </c>
      <c r="W26" s="145">
        <v>5459149</v>
      </c>
      <c r="X26" s="39">
        <f t="shared" si="12"/>
        <v>0.03314992837011546</v>
      </c>
      <c r="Y26" s="145">
        <v>2221003</v>
      </c>
      <c r="Z26" s="39">
        <f t="shared" si="13"/>
        <v>0.013486733987259103</v>
      </c>
      <c r="AA26" s="145">
        <v>1550002</v>
      </c>
      <c r="AB26" s="39">
        <f t="shared" si="14"/>
        <v>0.009412173082935767</v>
      </c>
      <c r="AC26" s="145">
        <v>13014881</v>
      </c>
      <c r="AD26" s="39">
        <f t="shared" si="15"/>
        <v>0.07903106746043691</v>
      </c>
      <c r="AE26" s="145">
        <v>8259723</v>
      </c>
      <c r="AF26" s="39">
        <f t="shared" si="16"/>
        <v>0.05015602721358131</v>
      </c>
      <c r="AG26" s="145">
        <v>8793911</v>
      </c>
      <c r="AH26" s="39">
        <f t="shared" si="17"/>
        <v>0.0533998100698791</v>
      </c>
      <c r="AI26" s="145"/>
      <c r="AJ26" s="39">
        <f t="shared" si="18"/>
        <v>0</v>
      </c>
      <c r="AK26" s="145">
        <v>578015</v>
      </c>
      <c r="AL26" s="39">
        <f t="shared" si="19"/>
        <v>0.003509916261097158</v>
      </c>
      <c r="AM26" s="145">
        <v>856332</v>
      </c>
      <c r="AN26" s="39">
        <f t="shared" si="20"/>
        <v>0.0051999578068006045</v>
      </c>
      <c r="AO26" s="58">
        <f t="shared" si="21"/>
        <v>40733016</v>
      </c>
      <c r="AP26" s="46">
        <f t="shared" si="22"/>
        <v>0.2473456142521054</v>
      </c>
      <c r="AQ26" s="145">
        <v>24783172</v>
      </c>
      <c r="AR26" s="39">
        <f t="shared" si="23"/>
        <v>0.1504923893054121</v>
      </c>
      <c r="AS26" s="145">
        <v>11547610</v>
      </c>
      <c r="AT26" s="39">
        <f t="shared" si="24"/>
        <v>0.07012126694948773</v>
      </c>
      <c r="AU26" s="59">
        <f t="shared" si="25"/>
        <v>164680567</v>
      </c>
      <c r="AV26" s="43"/>
      <c r="AW26" s="43"/>
      <c r="AX26" s="43"/>
      <c r="AY26" s="43"/>
    </row>
    <row r="27" spans="1:51" s="55" customFormat="1" ht="12.75">
      <c r="A27" s="110">
        <v>24</v>
      </c>
      <c r="B27" s="132" t="s">
        <v>67</v>
      </c>
      <c r="C27" s="145">
        <v>21745940</v>
      </c>
      <c r="D27" s="39">
        <f t="shared" si="0"/>
        <v>0.27963740652499797</v>
      </c>
      <c r="E27" s="145">
        <v>4571760</v>
      </c>
      <c r="F27" s="39">
        <f t="shared" si="1"/>
        <v>0.05878959978987916</v>
      </c>
      <c r="G27" s="145">
        <v>872189</v>
      </c>
      <c r="H27" s="39">
        <f t="shared" si="2"/>
        <v>0.011215733601749635</v>
      </c>
      <c r="I27" s="145">
        <v>1915897</v>
      </c>
      <c r="J27" s="39">
        <f t="shared" si="3"/>
        <v>0.024637080220446854</v>
      </c>
      <c r="K27" s="145">
        <v>399636</v>
      </c>
      <c r="L27" s="39">
        <f t="shared" si="4"/>
        <v>0.005139036279600886</v>
      </c>
      <c r="M27" s="145">
        <v>2231256</v>
      </c>
      <c r="N27" s="39">
        <f t="shared" si="5"/>
        <v>0.02869237389293546</v>
      </c>
      <c r="O27" s="35">
        <f t="shared" si="6"/>
        <v>31736678</v>
      </c>
      <c r="P27" s="44">
        <f t="shared" si="7"/>
        <v>0.40811123030961</v>
      </c>
      <c r="Q27" s="145">
        <v>2525629</v>
      </c>
      <c r="R27" s="39">
        <f t="shared" si="8"/>
        <v>0.03247780244975955</v>
      </c>
      <c r="S27" s="145">
        <v>4724009</v>
      </c>
      <c r="T27" s="39">
        <f t="shared" si="9"/>
        <v>0.06074741423735875</v>
      </c>
      <c r="U27" s="42">
        <f t="shared" si="10"/>
        <v>38986316</v>
      </c>
      <c r="V27" s="45">
        <f t="shared" si="11"/>
        <v>0.5013364469967283</v>
      </c>
      <c r="W27" s="145">
        <v>3189494</v>
      </c>
      <c r="X27" s="39">
        <f t="shared" si="12"/>
        <v>0.0410146367683826</v>
      </c>
      <c r="Y27" s="145">
        <v>2577516</v>
      </c>
      <c r="Z27" s="39">
        <f t="shared" si="13"/>
        <v>0.03314503256776606</v>
      </c>
      <c r="AA27" s="145">
        <v>921134</v>
      </c>
      <c r="AB27" s="39">
        <f t="shared" si="14"/>
        <v>0.011845131680764202</v>
      </c>
      <c r="AC27" s="145">
        <v>8040714</v>
      </c>
      <c r="AD27" s="39">
        <f t="shared" si="15"/>
        <v>0.10339789448371708</v>
      </c>
      <c r="AE27" s="145">
        <v>4013711</v>
      </c>
      <c r="AF27" s="39">
        <f t="shared" si="16"/>
        <v>0.05161348438287129</v>
      </c>
      <c r="AG27" s="145">
        <v>3941211</v>
      </c>
      <c r="AH27" s="39">
        <f t="shared" si="17"/>
        <v>0.0506811856653607</v>
      </c>
      <c r="AI27" s="145"/>
      <c r="AJ27" s="39">
        <f t="shared" si="18"/>
        <v>0</v>
      </c>
      <c r="AK27" s="145">
        <v>18000</v>
      </c>
      <c r="AL27" s="39">
        <f t="shared" si="19"/>
        <v>0.000231467267795734</v>
      </c>
      <c r="AM27" s="145">
        <v>557031</v>
      </c>
      <c r="AN27" s="39">
        <f t="shared" si="20"/>
        <v>0.00716302464708475</v>
      </c>
      <c r="AO27" s="58">
        <f t="shared" si="21"/>
        <v>23258811</v>
      </c>
      <c r="AP27" s="46">
        <f t="shared" si="22"/>
        <v>0.2990918574637424</v>
      </c>
      <c r="AQ27" s="145">
        <v>11101943</v>
      </c>
      <c r="AR27" s="39">
        <f t="shared" si="23"/>
        <v>0.14276313407966526</v>
      </c>
      <c r="AS27" s="145">
        <v>4417705</v>
      </c>
      <c r="AT27" s="39">
        <f t="shared" si="24"/>
        <v>0.05680856145986406</v>
      </c>
      <c r="AU27" s="59">
        <f t="shared" si="25"/>
        <v>77764775</v>
      </c>
      <c r="AV27" s="43"/>
      <c r="AW27" s="43"/>
      <c r="AX27" s="43"/>
      <c r="AY27" s="43"/>
    </row>
    <row r="28" spans="1:47" ht="12.75">
      <c r="A28" s="111">
        <v>25</v>
      </c>
      <c r="B28" s="134" t="s">
        <v>68</v>
      </c>
      <c r="C28" s="146">
        <v>9109218</v>
      </c>
      <c r="D28" s="40">
        <f t="shared" si="0"/>
        <v>0.3267639179480248</v>
      </c>
      <c r="E28" s="146">
        <v>2493617</v>
      </c>
      <c r="F28" s="40">
        <f t="shared" si="1"/>
        <v>0.08945049517771994</v>
      </c>
      <c r="G28" s="146">
        <v>747610</v>
      </c>
      <c r="H28" s="40">
        <f t="shared" si="2"/>
        <v>0.026818105867827822</v>
      </c>
      <c r="I28" s="146">
        <v>169515</v>
      </c>
      <c r="J28" s="40">
        <f t="shared" si="3"/>
        <v>0.006080805789361878</v>
      </c>
      <c r="K28" s="146">
        <v>0</v>
      </c>
      <c r="L28" s="40">
        <f t="shared" si="4"/>
        <v>0</v>
      </c>
      <c r="M28" s="146">
        <v>1119996</v>
      </c>
      <c r="N28" s="40">
        <f t="shared" si="5"/>
        <v>0.04017625673752851</v>
      </c>
      <c r="O28" s="5">
        <f t="shared" si="6"/>
        <v>13639956</v>
      </c>
      <c r="P28" s="56">
        <f t="shared" si="7"/>
        <v>0.489289581520463</v>
      </c>
      <c r="Q28" s="146">
        <v>1025490</v>
      </c>
      <c r="R28" s="40">
        <f t="shared" si="8"/>
        <v>0.036786157737856304</v>
      </c>
      <c r="S28" s="146">
        <v>1404722</v>
      </c>
      <c r="T28" s="40">
        <f t="shared" si="9"/>
        <v>0.0503898868539303</v>
      </c>
      <c r="U28" s="6">
        <f t="shared" si="10"/>
        <v>16070168</v>
      </c>
      <c r="V28" s="53">
        <f t="shared" si="11"/>
        <v>0.5764656261122496</v>
      </c>
      <c r="W28" s="146">
        <v>1097626</v>
      </c>
      <c r="X28" s="40">
        <f t="shared" si="12"/>
        <v>0.03937380488661251</v>
      </c>
      <c r="Y28" s="146">
        <v>754943</v>
      </c>
      <c r="Z28" s="40">
        <f t="shared" si="13"/>
        <v>0.02708115367394168</v>
      </c>
      <c r="AA28" s="146">
        <v>409952</v>
      </c>
      <c r="AB28" s="40">
        <f t="shared" si="14"/>
        <v>0.01470571037937929</v>
      </c>
      <c r="AC28" s="146">
        <v>1972460</v>
      </c>
      <c r="AD28" s="40">
        <f t="shared" si="15"/>
        <v>0.07075566284567578</v>
      </c>
      <c r="AE28" s="146">
        <v>1582154</v>
      </c>
      <c r="AF28" s="40">
        <f t="shared" si="16"/>
        <v>0.056754689572380335</v>
      </c>
      <c r="AG28" s="146">
        <v>1697642</v>
      </c>
      <c r="AH28" s="40">
        <f t="shared" si="17"/>
        <v>0.06089745038411867</v>
      </c>
      <c r="AI28" s="146">
        <v>0</v>
      </c>
      <c r="AJ28" s="40">
        <f t="shared" si="18"/>
        <v>0</v>
      </c>
      <c r="AK28" s="146">
        <v>7211</v>
      </c>
      <c r="AL28" s="40">
        <f t="shared" si="19"/>
        <v>0.000258671448232242</v>
      </c>
      <c r="AM28" s="146">
        <v>31889</v>
      </c>
      <c r="AN28" s="40">
        <f t="shared" si="20"/>
        <v>0.0011439153810397953</v>
      </c>
      <c r="AO28" s="77">
        <f t="shared" si="21"/>
        <v>7553877</v>
      </c>
      <c r="AP28" s="57">
        <f t="shared" si="22"/>
        <v>0.2709710585713803</v>
      </c>
      <c r="AQ28" s="146">
        <v>3347535</v>
      </c>
      <c r="AR28" s="40">
        <f t="shared" si="23"/>
        <v>0.12008205886258745</v>
      </c>
      <c r="AS28" s="146">
        <v>905482</v>
      </c>
      <c r="AT28" s="40">
        <f t="shared" si="24"/>
        <v>0.032481256453782685</v>
      </c>
      <c r="AU28" s="78">
        <f t="shared" si="25"/>
        <v>27877062</v>
      </c>
    </row>
    <row r="29" spans="1:47" ht="12.75">
      <c r="A29" s="117">
        <v>26</v>
      </c>
      <c r="B29" s="133" t="s">
        <v>143</v>
      </c>
      <c r="C29" s="147">
        <v>176950221</v>
      </c>
      <c r="D29" s="109">
        <f t="shared" si="0"/>
        <v>0.3050425687105632</v>
      </c>
      <c r="E29" s="147">
        <v>72440001</v>
      </c>
      <c r="F29" s="109">
        <f t="shared" si="1"/>
        <v>0.12487853283006504</v>
      </c>
      <c r="G29" s="147">
        <v>8244761</v>
      </c>
      <c r="H29" s="109">
        <f t="shared" si="2"/>
        <v>0.014213054155183404</v>
      </c>
      <c r="I29" s="147">
        <v>6356172</v>
      </c>
      <c r="J29" s="109">
        <f t="shared" si="3"/>
        <v>0.010957336041112702</v>
      </c>
      <c r="K29" s="147">
        <v>863502</v>
      </c>
      <c r="L29" s="109">
        <f t="shared" si="4"/>
        <v>0.0014885817416792528</v>
      </c>
      <c r="M29" s="147">
        <v>24190837</v>
      </c>
      <c r="N29" s="109">
        <f t="shared" si="5"/>
        <v>0.04170232179443581</v>
      </c>
      <c r="O29" s="116">
        <f t="shared" si="6"/>
        <v>289045494</v>
      </c>
      <c r="P29" s="108">
        <f t="shared" si="7"/>
        <v>0.49828239527303936</v>
      </c>
      <c r="Q29" s="147">
        <v>29092557</v>
      </c>
      <c r="R29" s="109">
        <f t="shared" si="8"/>
        <v>0.050152343791864916</v>
      </c>
      <c r="S29" s="147">
        <v>27683972</v>
      </c>
      <c r="T29" s="109">
        <f t="shared" si="9"/>
        <v>0.04772409937250831</v>
      </c>
      <c r="U29" s="115">
        <f t="shared" si="10"/>
        <v>345822023</v>
      </c>
      <c r="V29" s="107">
        <f t="shared" si="11"/>
        <v>0.5961588384374126</v>
      </c>
      <c r="W29" s="147">
        <v>33601391</v>
      </c>
      <c r="X29" s="109">
        <f t="shared" si="12"/>
        <v>0.05792507387084868</v>
      </c>
      <c r="Y29" s="147">
        <v>26514009</v>
      </c>
      <c r="Z29" s="109">
        <f t="shared" si="13"/>
        <v>0.045707212833461165</v>
      </c>
      <c r="AA29" s="147">
        <v>7835103</v>
      </c>
      <c r="AB29" s="109">
        <f t="shared" si="14"/>
        <v>0.013506849167664162</v>
      </c>
      <c r="AC29" s="147">
        <v>37765726</v>
      </c>
      <c r="AD29" s="109">
        <f t="shared" si="15"/>
        <v>0.06510392585640964</v>
      </c>
      <c r="AE29" s="147">
        <v>23013711</v>
      </c>
      <c r="AF29" s="109">
        <f t="shared" si="16"/>
        <v>0.039673087037300415</v>
      </c>
      <c r="AG29" s="147">
        <v>21985187</v>
      </c>
      <c r="AH29" s="109">
        <f t="shared" si="17"/>
        <v>0.03790002565784916</v>
      </c>
      <c r="AI29" s="147">
        <v>0</v>
      </c>
      <c r="AJ29" s="109">
        <f t="shared" si="18"/>
        <v>0</v>
      </c>
      <c r="AK29" s="147">
        <v>2587106</v>
      </c>
      <c r="AL29" s="109">
        <f t="shared" si="19"/>
        <v>0.00445988400187706</v>
      </c>
      <c r="AM29" s="147">
        <v>15091447</v>
      </c>
      <c r="AN29" s="109">
        <f t="shared" si="20"/>
        <v>0.026015981966133413</v>
      </c>
      <c r="AO29" s="114">
        <f t="shared" si="21"/>
        <v>168393680</v>
      </c>
      <c r="AP29" s="106">
        <f t="shared" si="22"/>
        <v>0.2902920403915437</v>
      </c>
      <c r="AQ29" s="147">
        <v>44920433</v>
      </c>
      <c r="AR29" s="109">
        <f t="shared" si="23"/>
        <v>0.07743784773182481</v>
      </c>
      <c r="AS29" s="147">
        <v>20947561</v>
      </c>
      <c r="AT29" s="109">
        <f t="shared" si="24"/>
        <v>0.03611127343921889</v>
      </c>
      <c r="AU29" s="113">
        <f t="shared" si="25"/>
        <v>580083697</v>
      </c>
    </row>
    <row r="30" spans="1:51" s="55" customFormat="1" ht="12.75">
      <c r="A30" s="110">
        <v>27</v>
      </c>
      <c r="B30" s="132" t="s">
        <v>126</v>
      </c>
      <c r="C30" s="145">
        <v>22320479</v>
      </c>
      <c r="D30" s="39">
        <f t="shared" si="0"/>
        <v>0.34977163082302615</v>
      </c>
      <c r="E30" s="145">
        <v>6286748</v>
      </c>
      <c r="F30" s="39">
        <f t="shared" si="1"/>
        <v>0.09851608025676323</v>
      </c>
      <c r="G30" s="145">
        <v>1672535</v>
      </c>
      <c r="H30" s="39">
        <f t="shared" si="2"/>
        <v>0.02620935216303333</v>
      </c>
      <c r="I30" s="145">
        <v>876600</v>
      </c>
      <c r="J30" s="39">
        <f t="shared" si="3"/>
        <v>0.01373670392913453</v>
      </c>
      <c r="K30" s="145">
        <v>52047</v>
      </c>
      <c r="L30" s="39">
        <f t="shared" si="4"/>
        <v>0.0008155991665522072</v>
      </c>
      <c r="M30" s="145">
        <v>3110028</v>
      </c>
      <c r="N30" s="39">
        <f t="shared" si="5"/>
        <v>0.04873549377973808</v>
      </c>
      <c r="O30" s="35">
        <f t="shared" si="6"/>
        <v>34318437</v>
      </c>
      <c r="P30" s="44">
        <f t="shared" si="7"/>
        <v>0.5377848601182476</v>
      </c>
      <c r="Q30" s="145">
        <v>3725916</v>
      </c>
      <c r="R30" s="39">
        <f t="shared" si="8"/>
        <v>0.058386727078285655</v>
      </c>
      <c r="S30" s="145">
        <v>2968696</v>
      </c>
      <c r="T30" s="39">
        <f t="shared" si="9"/>
        <v>0.04652075976227009</v>
      </c>
      <c r="U30" s="42">
        <f t="shared" si="10"/>
        <v>41013049</v>
      </c>
      <c r="V30" s="45">
        <f t="shared" si="11"/>
        <v>0.6426923469588033</v>
      </c>
      <c r="W30" s="145">
        <v>3902628</v>
      </c>
      <c r="X30" s="39">
        <f t="shared" si="12"/>
        <v>0.061155881110598255</v>
      </c>
      <c r="Y30" s="145">
        <v>1386236</v>
      </c>
      <c r="Z30" s="39">
        <f t="shared" si="13"/>
        <v>0.021722922094350595</v>
      </c>
      <c r="AA30" s="145">
        <v>708020</v>
      </c>
      <c r="AB30" s="39">
        <f t="shared" si="14"/>
        <v>0.011094981879883446</v>
      </c>
      <c r="AC30" s="145">
        <v>5676639</v>
      </c>
      <c r="AD30" s="39">
        <f t="shared" si="15"/>
        <v>0.08895540640608979</v>
      </c>
      <c r="AE30" s="145">
        <v>3160147</v>
      </c>
      <c r="AF30" s="39">
        <f t="shared" si="16"/>
        <v>0.04952088034627275</v>
      </c>
      <c r="AG30" s="145">
        <v>4357939</v>
      </c>
      <c r="AH30" s="39">
        <f t="shared" si="17"/>
        <v>0.06829080285675176</v>
      </c>
      <c r="AI30" s="145">
        <v>0</v>
      </c>
      <c r="AJ30" s="39">
        <f t="shared" si="18"/>
        <v>0</v>
      </c>
      <c r="AK30" s="145">
        <v>12273</v>
      </c>
      <c r="AL30" s="39">
        <f t="shared" si="19"/>
        <v>0.00019232325726929966</v>
      </c>
      <c r="AM30" s="145">
        <v>634900</v>
      </c>
      <c r="AN30" s="39">
        <f t="shared" si="20"/>
        <v>0.009949159621957008</v>
      </c>
      <c r="AO30" s="58">
        <f t="shared" si="21"/>
        <v>19838782</v>
      </c>
      <c r="AP30" s="46">
        <f t="shared" si="22"/>
        <v>0.3108823575731729</v>
      </c>
      <c r="AQ30" s="145">
        <v>17326</v>
      </c>
      <c r="AR30" s="39">
        <f t="shared" si="23"/>
        <v>0.00027150596882977965</v>
      </c>
      <c r="AS30" s="145">
        <v>2945278</v>
      </c>
      <c r="AT30" s="39">
        <f t="shared" si="24"/>
        <v>0.04615378949919403</v>
      </c>
      <c r="AU30" s="59">
        <f t="shared" si="25"/>
        <v>63814435</v>
      </c>
      <c r="AV30" s="43"/>
      <c r="AW30" s="43"/>
      <c r="AX30" s="43"/>
      <c r="AY30" s="43"/>
    </row>
    <row r="31" spans="1:51" s="55" customFormat="1" ht="12.75">
      <c r="A31" s="110">
        <v>28</v>
      </c>
      <c r="B31" s="132" t="s">
        <v>69</v>
      </c>
      <c r="C31" s="145">
        <v>106256115</v>
      </c>
      <c r="D31" s="39">
        <f t="shared" si="0"/>
        <v>0.32598272375040044</v>
      </c>
      <c r="E31" s="145">
        <v>36297888</v>
      </c>
      <c r="F31" s="39">
        <f t="shared" si="1"/>
        <v>0.11135815003801874</v>
      </c>
      <c r="G31" s="145">
        <v>6944998</v>
      </c>
      <c r="H31" s="39">
        <f t="shared" si="2"/>
        <v>0.02130653247091787</v>
      </c>
      <c r="I31" s="145">
        <v>11282327</v>
      </c>
      <c r="J31" s="39">
        <f t="shared" si="3"/>
        <v>0.03461300731447488</v>
      </c>
      <c r="K31" s="145">
        <v>646291</v>
      </c>
      <c r="L31" s="39">
        <f t="shared" si="4"/>
        <v>0.0019827536562518782</v>
      </c>
      <c r="M31" s="145">
        <v>20652834</v>
      </c>
      <c r="N31" s="39">
        <f t="shared" si="5"/>
        <v>0.06336074945413614</v>
      </c>
      <c r="O31" s="35">
        <f t="shared" si="6"/>
        <v>182080453</v>
      </c>
      <c r="P31" s="44">
        <f t="shared" si="7"/>
        <v>0.5586039166842</v>
      </c>
      <c r="Q31" s="145">
        <v>26357781</v>
      </c>
      <c r="R31" s="39">
        <f t="shared" si="8"/>
        <v>0.08086293426403321</v>
      </c>
      <c r="S31" s="145">
        <v>15221533</v>
      </c>
      <c r="T31" s="39">
        <f t="shared" si="9"/>
        <v>0.04669808214799312</v>
      </c>
      <c r="U31" s="42">
        <f t="shared" si="10"/>
        <v>223659767</v>
      </c>
      <c r="V31" s="45">
        <f t="shared" si="11"/>
        <v>0.6861649330962263</v>
      </c>
      <c r="W31" s="145">
        <v>15053724</v>
      </c>
      <c r="X31" s="39">
        <f t="shared" si="12"/>
        <v>0.04618326156670393</v>
      </c>
      <c r="Y31" s="145">
        <v>4695315</v>
      </c>
      <c r="Z31" s="39">
        <f t="shared" si="13"/>
        <v>0.014404738706719246</v>
      </c>
      <c r="AA31" s="145">
        <v>3024330</v>
      </c>
      <c r="AB31" s="39">
        <f t="shared" si="14"/>
        <v>0.00927833029581449</v>
      </c>
      <c r="AC31" s="145">
        <v>21634816</v>
      </c>
      <c r="AD31" s="39">
        <f t="shared" si="15"/>
        <v>0.06637336822938372</v>
      </c>
      <c r="AE31" s="145">
        <v>19202111</v>
      </c>
      <c r="AF31" s="39">
        <f t="shared" si="16"/>
        <v>0.05891008198010557</v>
      </c>
      <c r="AG31" s="145">
        <v>15272773</v>
      </c>
      <c r="AH31" s="39">
        <f t="shared" si="17"/>
        <v>0.04685528114557524</v>
      </c>
      <c r="AI31" s="145">
        <v>0</v>
      </c>
      <c r="AJ31" s="39">
        <f t="shared" si="18"/>
        <v>0</v>
      </c>
      <c r="AK31" s="145">
        <v>55978</v>
      </c>
      <c r="AL31" s="39">
        <f t="shared" si="19"/>
        <v>0.0001717346894350496</v>
      </c>
      <c r="AM31" s="145">
        <v>4527145</v>
      </c>
      <c r="AN31" s="39">
        <f t="shared" si="20"/>
        <v>0.013888810614927964</v>
      </c>
      <c r="AO31" s="58">
        <f t="shared" si="21"/>
        <v>83466192</v>
      </c>
      <c r="AP31" s="46">
        <f t="shared" si="22"/>
        <v>0.2560656072286652</v>
      </c>
      <c r="AQ31" s="145">
        <v>9884061</v>
      </c>
      <c r="AR31" s="39">
        <f t="shared" si="23"/>
        <v>0.030323272467613807</v>
      </c>
      <c r="AS31" s="145">
        <v>8946257</v>
      </c>
      <c r="AT31" s="39">
        <f t="shared" si="24"/>
        <v>0.027446187207494702</v>
      </c>
      <c r="AU31" s="59">
        <f t="shared" si="25"/>
        <v>325956277</v>
      </c>
      <c r="AV31" s="43"/>
      <c r="AW31" s="43"/>
      <c r="AX31" s="43"/>
      <c r="AY31" s="43"/>
    </row>
    <row r="32" spans="1:51" s="55" customFormat="1" ht="12.75">
      <c r="A32" s="110">
        <v>29</v>
      </c>
      <c r="B32" s="132" t="s">
        <v>128</v>
      </c>
      <c r="C32" s="145">
        <v>50358894</v>
      </c>
      <c r="D32" s="39">
        <f t="shared" si="0"/>
        <v>0.3065579406684861</v>
      </c>
      <c r="E32" s="145">
        <v>14637610</v>
      </c>
      <c r="F32" s="39">
        <f t="shared" si="1"/>
        <v>0.08910591995742477</v>
      </c>
      <c r="G32" s="145">
        <v>3314504</v>
      </c>
      <c r="H32" s="39">
        <f t="shared" si="2"/>
        <v>0.020176922880344825</v>
      </c>
      <c r="I32" s="145">
        <v>3286056</v>
      </c>
      <c r="J32" s="39">
        <f t="shared" si="3"/>
        <v>0.020003746712176057</v>
      </c>
      <c r="K32" s="145">
        <v>495713</v>
      </c>
      <c r="L32" s="39">
        <f t="shared" si="4"/>
        <v>0.0030176349076013707</v>
      </c>
      <c r="M32" s="145">
        <v>6650756</v>
      </c>
      <c r="N32" s="39">
        <f t="shared" si="5"/>
        <v>0.040486235921872664</v>
      </c>
      <c r="O32" s="35">
        <f t="shared" si="6"/>
        <v>78743533</v>
      </c>
      <c r="P32" s="44">
        <f t="shared" si="7"/>
        <v>0.47934840104790577</v>
      </c>
      <c r="Q32" s="145">
        <v>12209971</v>
      </c>
      <c r="R32" s="39">
        <f t="shared" si="8"/>
        <v>0.07432775559729202</v>
      </c>
      <c r="S32" s="145">
        <v>5273163</v>
      </c>
      <c r="T32" s="39">
        <f t="shared" si="9"/>
        <v>0.03210018850074936</v>
      </c>
      <c r="U32" s="42">
        <f t="shared" si="10"/>
        <v>96226667</v>
      </c>
      <c r="V32" s="45">
        <f t="shared" si="11"/>
        <v>0.5857763451459471</v>
      </c>
      <c r="W32" s="145">
        <v>8100085</v>
      </c>
      <c r="X32" s="39">
        <f t="shared" si="12"/>
        <v>0.04930897364107508</v>
      </c>
      <c r="Y32" s="145">
        <v>2552048</v>
      </c>
      <c r="Z32" s="39">
        <f t="shared" si="13"/>
        <v>0.015535499635220912</v>
      </c>
      <c r="AA32" s="145">
        <v>1732227</v>
      </c>
      <c r="AB32" s="39">
        <f t="shared" si="14"/>
        <v>0.010544869033270461</v>
      </c>
      <c r="AC32" s="145">
        <v>13656812</v>
      </c>
      <c r="AD32" s="39">
        <f t="shared" si="15"/>
        <v>0.08313534770673614</v>
      </c>
      <c r="AE32" s="145">
        <v>7445526</v>
      </c>
      <c r="AF32" s="39">
        <f t="shared" si="16"/>
        <v>0.0453243694699425</v>
      </c>
      <c r="AG32" s="145">
        <v>8263564</v>
      </c>
      <c r="AH32" s="39">
        <f t="shared" si="17"/>
        <v>0.05030414612406375</v>
      </c>
      <c r="AI32" s="145">
        <v>0</v>
      </c>
      <c r="AJ32" s="39">
        <f t="shared" si="18"/>
        <v>0</v>
      </c>
      <c r="AK32" s="145">
        <v>12560</v>
      </c>
      <c r="AL32" s="39">
        <f t="shared" si="19"/>
        <v>7.645854443896614E-05</v>
      </c>
      <c r="AM32" s="145">
        <v>6371935</v>
      </c>
      <c r="AN32" s="39">
        <f t="shared" si="20"/>
        <v>0.03878892319742864</v>
      </c>
      <c r="AO32" s="58">
        <f t="shared" si="21"/>
        <v>48134757</v>
      </c>
      <c r="AP32" s="46">
        <f t="shared" si="22"/>
        <v>0.29301858735217645</v>
      </c>
      <c r="AQ32" s="145">
        <v>7379691</v>
      </c>
      <c r="AR32" s="39">
        <f t="shared" si="23"/>
        <v>0.04492360129532949</v>
      </c>
      <c r="AS32" s="145">
        <v>12530911</v>
      </c>
      <c r="AT32" s="39">
        <f t="shared" si="24"/>
        <v>0.07628146620654694</v>
      </c>
      <c r="AU32" s="59">
        <f t="shared" si="25"/>
        <v>164272026</v>
      </c>
      <c r="AV32" s="43"/>
      <c r="AW32" s="43"/>
      <c r="AX32" s="43"/>
      <c r="AY32" s="43"/>
    </row>
    <row r="33" spans="1:47" ht="12.75">
      <c r="A33" s="111">
        <v>30</v>
      </c>
      <c r="B33" s="134" t="s">
        <v>70</v>
      </c>
      <c r="C33" s="146">
        <v>9941991</v>
      </c>
      <c r="D33" s="40">
        <f t="shared" si="0"/>
        <v>0.33169123448236104</v>
      </c>
      <c r="E33" s="146">
        <v>2262453</v>
      </c>
      <c r="F33" s="40">
        <f t="shared" si="1"/>
        <v>0.0754814431564383</v>
      </c>
      <c r="G33" s="146">
        <v>632405</v>
      </c>
      <c r="H33" s="40">
        <f t="shared" si="2"/>
        <v>0.021098711027078734</v>
      </c>
      <c r="I33" s="146">
        <v>673047</v>
      </c>
      <c r="J33" s="40">
        <f t="shared" si="3"/>
        <v>0.022454636128180928</v>
      </c>
      <c r="K33" s="146">
        <v>30573</v>
      </c>
      <c r="L33" s="40">
        <f t="shared" si="4"/>
        <v>0.0010199965089315835</v>
      </c>
      <c r="M33" s="146">
        <v>1754789</v>
      </c>
      <c r="N33" s="40">
        <f t="shared" si="5"/>
        <v>0.058544423311796184</v>
      </c>
      <c r="O33" s="5">
        <f t="shared" si="6"/>
        <v>15295258</v>
      </c>
      <c r="P33" s="56">
        <f t="shared" si="7"/>
        <v>0.5102904446147868</v>
      </c>
      <c r="Q33" s="146">
        <v>937081</v>
      </c>
      <c r="R33" s="40">
        <f t="shared" si="8"/>
        <v>0.03126351187603824</v>
      </c>
      <c r="S33" s="146">
        <v>1427686</v>
      </c>
      <c r="T33" s="40">
        <f t="shared" si="9"/>
        <v>0.04763139815688669</v>
      </c>
      <c r="U33" s="6">
        <f t="shared" si="10"/>
        <v>17660025</v>
      </c>
      <c r="V33" s="53">
        <f t="shared" si="11"/>
        <v>0.5891853546477117</v>
      </c>
      <c r="W33" s="146">
        <v>1639019</v>
      </c>
      <c r="X33" s="40">
        <f t="shared" si="12"/>
        <v>0.05468202852427093</v>
      </c>
      <c r="Y33" s="146">
        <v>657419</v>
      </c>
      <c r="Z33" s="40">
        <f t="shared" si="13"/>
        <v>0.021933244526389062</v>
      </c>
      <c r="AA33" s="146">
        <v>418525</v>
      </c>
      <c r="AB33" s="40">
        <f t="shared" si="14"/>
        <v>0.013963105972609526</v>
      </c>
      <c r="AC33" s="146">
        <v>2189351</v>
      </c>
      <c r="AD33" s="40">
        <f t="shared" si="15"/>
        <v>0.07304256621286336</v>
      </c>
      <c r="AE33" s="146">
        <v>1938862</v>
      </c>
      <c r="AF33" s="40">
        <f t="shared" si="16"/>
        <v>0.06468558765250737</v>
      </c>
      <c r="AG33" s="146">
        <v>1875273</v>
      </c>
      <c r="AH33" s="40">
        <f t="shared" si="17"/>
        <v>0.06256408966387524</v>
      </c>
      <c r="AI33" s="146">
        <v>0</v>
      </c>
      <c r="AJ33" s="40">
        <f t="shared" si="18"/>
        <v>0</v>
      </c>
      <c r="AK33" s="146">
        <v>0</v>
      </c>
      <c r="AL33" s="40">
        <f t="shared" si="19"/>
        <v>0</v>
      </c>
      <c r="AM33" s="146">
        <v>81808</v>
      </c>
      <c r="AN33" s="40">
        <f t="shared" si="20"/>
        <v>0.0027293322344118993</v>
      </c>
      <c r="AO33" s="77">
        <f t="shared" si="21"/>
        <v>8800257</v>
      </c>
      <c r="AP33" s="57">
        <f t="shared" si="22"/>
        <v>0.2935999547869274</v>
      </c>
      <c r="AQ33" s="146">
        <v>2252219</v>
      </c>
      <c r="AR33" s="40">
        <f t="shared" si="23"/>
        <v>0.07514000972588174</v>
      </c>
      <c r="AS33" s="146">
        <v>1261131</v>
      </c>
      <c r="AT33" s="40">
        <f t="shared" si="24"/>
        <v>0.04207468083947918</v>
      </c>
      <c r="AU33" s="78">
        <f t="shared" si="25"/>
        <v>29973632</v>
      </c>
    </row>
    <row r="34" spans="1:47" ht="12.75">
      <c r="A34" s="117">
        <v>31</v>
      </c>
      <c r="B34" s="133" t="s">
        <v>71</v>
      </c>
      <c r="C34" s="147">
        <v>26321284</v>
      </c>
      <c r="D34" s="109">
        <f t="shared" si="0"/>
        <v>0.3385746819566326</v>
      </c>
      <c r="E34" s="147">
        <v>7281569</v>
      </c>
      <c r="F34" s="109">
        <f t="shared" si="1"/>
        <v>0.09366393023684845</v>
      </c>
      <c r="G34" s="147">
        <v>1678367</v>
      </c>
      <c r="H34" s="109">
        <f t="shared" si="2"/>
        <v>0.021589090153485962</v>
      </c>
      <c r="I34" s="147">
        <v>2198165</v>
      </c>
      <c r="J34" s="109">
        <f t="shared" si="3"/>
        <v>0.028275330936104837</v>
      </c>
      <c r="K34" s="147">
        <v>81</v>
      </c>
      <c r="L34" s="109">
        <f t="shared" si="4"/>
        <v>1.0419153274774606E-06</v>
      </c>
      <c r="M34" s="147">
        <v>1577478</v>
      </c>
      <c r="N34" s="109">
        <f t="shared" si="5"/>
        <v>0.020291339592080116</v>
      </c>
      <c r="O34" s="116">
        <f t="shared" si="6"/>
        <v>39056944</v>
      </c>
      <c r="P34" s="108">
        <f t="shared" si="7"/>
        <v>0.5023954147904794</v>
      </c>
      <c r="Q34" s="147">
        <v>4217258</v>
      </c>
      <c r="R34" s="109">
        <f t="shared" si="8"/>
        <v>0.05424723148304864</v>
      </c>
      <c r="S34" s="147">
        <v>3973158</v>
      </c>
      <c r="T34" s="109">
        <f t="shared" si="9"/>
        <v>0.05110733603320607</v>
      </c>
      <c r="U34" s="115">
        <f t="shared" si="10"/>
        <v>47247360</v>
      </c>
      <c r="V34" s="107">
        <f t="shared" si="11"/>
        <v>0.6077499823067342</v>
      </c>
      <c r="W34" s="147">
        <v>4198063</v>
      </c>
      <c r="X34" s="109">
        <f t="shared" si="12"/>
        <v>0.05400032327674087</v>
      </c>
      <c r="Y34" s="147">
        <v>1521698</v>
      </c>
      <c r="Z34" s="109">
        <f t="shared" si="13"/>
        <v>0.019573832962861686</v>
      </c>
      <c r="AA34" s="147">
        <v>441708</v>
      </c>
      <c r="AB34" s="109">
        <f t="shared" si="14"/>
        <v>0.005681757228017458</v>
      </c>
      <c r="AC34" s="147">
        <v>5360483</v>
      </c>
      <c r="AD34" s="109">
        <f t="shared" si="15"/>
        <v>0.0689527086466958</v>
      </c>
      <c r="AE34" s="147">
        <v>3605887</v>
      </c>
      <c r="AF34" s="109">
        <f t="shared" si="16"/>
        <v>0.04638307326483602</v>
      </c>
      <c r="AG34" s="147">
        <v>4127361</v>
      </c>
      <c r="AH34" s="109">
        <f t="shared" si="17"/>
        <v>0.05309087269052715</v>
      </c>
      <c r="AI34" s="147">
        <v>0</v>
      </c>
      <c r="AJ34" s="109">
        <f t="shared" si="18"/>
        <v>0</v>
      </c>
      <c r="AK34" s="147">
        <v>117241</v>
      </c>
      <c r="AL34" s="109">
        <f t="shared" si="19"/>
        <v>0.001508088826034382</v>
      </c>
      <c r="AM34" s="147">
        <v>635716</v>
      </c>
      <c r="AN34" s="109">
        <f t="shared" si="20"/>
        <v>0.008177311658304461</v>
      </c>
      <c r="AO34" s="114">
        <f t="shared" si="21"/>
        <v>20008157</v>
      </c>
      <c r="AP34" s="106">
        <f t="shared" si="22"/>
        <v>0.25736796855401783</v>
      </c>
      <c r="AQ34" s="147">
        <v>6027090</v>
      </c>
      <c r="AR34" s="109">
        <f t="shared" si="23"/>
        <v>0.07752737593933491</v>
      </c>
      <c r="AS34" s="147">
        <v>4458835</v>
      </c>
      <c r="AT34" s="109">
        <f t="shared" si="24"/>
        <v>0.057354673199913116</v>
      </c>
      <c r="AU34" s="113">
        <f t="shared" si="25"/>
        <v>77741442</v>
      </c>
    </row>
    <row r="35" spans="1:51" s="55" customFormat="1" ht="12.75">
      <c r="A35" s="110">
        <v>32</v>
      </c>
      <c r="B35" s="132" t="s">
        <v>72</v>
      </c>
      <c r="C35" s="145">
        <v>91019343</v>
      </c>
      <c r="D35" s="39">
        <f t="shared" si="0"/>
        <v>0.37187941552538145</v>
      </c>
      <c r="E35" s="145">
        <v>27619870</v>
      </c>
      <c r="F35" s="39">
        <f t="shared" si="1"/>
        <v>0.11284701442513179</v>
      </c>
      <c r="G35" s="145">
        <v>2982801</v>
      </c>
      <c r="H35" s="39">
        <f t="shared" si="2"/>
        <v>0.012186885292157331</v>
      </c>
      <c r="I35" s="145">
        <v>3134241</v>
      </c>
      <c r="J35" s="39">
        <f t="shared" si="3"/>
        <v>0.012805626505079114</v>
      </c>
      <c r="K35" s="145">
        <v>224974</v>
      </c>
      <c r="L35" s="39">
        <f t="shared" si="4"/>
        <v>0.0009191804386943023</v>
      </c>
      <c r="M35" s="145">
        <v>6079513</v>
      </c>
      <c r="N35" s="39">
        <f t="shared" si="5"/>
        <v>0.024839178866836672</v>
      </c>
      <c r="O35" s="35">
        <f t="shared" si="6"/>
        <v>131060742</v>
      </c>
      <c r="P35" s="44">
        <f t="shared" si="7"/>
        <v>0.5354773010532806</v>
      </c>
      <c r="Q35" s="145">
        <v>12553239</v>
      </c>
      <c r="R35" s="39">
        <f t="shared" si="8"/>
        <v>0.051289001089256644</v>
      </c>
      <c r="S35" s="145">
        <v>7178148</v>
      </c>
      <c r="T35" s="39">
        <f t="shared" si="9"/>
        <v>0.02932789223489216</v>
      </c>
      <c r="U35" s="42">
        <f t="shared" si="10"/>
        <v>150792129</v>
      </c>
      <c r="V35" s="45">
        <f t="shared" si="11"/>
        <v>0.6160941943774295</v>
      </c>
      <c r="W35" s="145">
        <v>10218541</v>
      </c>
      <c r="X35" s="39">
        <f t="shared" si="12"/>
        <v>0.041750082228149535</v>
      </c>
      <c r="Y35" s="145">
        <v>3217006</v>
      </c>
      <c r="Z35" s="39">
        <f t="shared" si="13"/>
        <v>0.013143780998525175</v>
      </c>
      <c r="AA35" s="145">
        <v>1991338</v>
      </c>
      <c r="AB35" s="39">
        <f t="shared" si="14"/>
        <v>0.008136046549506318</v>
      </c>
      <c r="AC35" s="145">
        <v>15832439</v>
      </c>
      <c r="AD35" s="39">
        <f t="shared" si="15"/>
        <v>0.06468688926551859</v>
      </c>
      <c r="AE35" s="145">
        <v>11131851</v>
      </c>
      <c r="AF35" s="39">
        <f t="shared" si="16"/>
        <v>0.04548160981117644</v>
      </c>
      <c r="AG35" s="145">
        <v>12814339</v>
      </c>
      <c r="AH35" s="39">
        <f t="shared" si="17"/>
        <v>0.052355782195264815</v>
      </c>
      <c r="AI35" s="145">
        <v>0</v>
      </c>
      <c r="AJ35" s="39">
        <f t="shared" si="18"/>
        <v>0</v>
      </c>
      <c r="AK35" s="145">
        <v>126357</v>
      </c>
      <c r="AL35" s="39">
        <f t="shared" si="19"/>
        <v>0.0005162591352427211</v>
      </c>
      <c r="AM35" s="145">
        <v>2144675</v>
      </c>
      <c r="AN35" s="39">
        <f t="shared" si="20"/>
        <v>0.00876253837046371</v>
      </c>
      <c r="AO35" s="58">
        <f t="shared" si="21"/>
        <v>57476546</v>
      </c>
      <c r="AP35" s="46">
        <f t="shared" si="22"/>
        <v>0.2348329885538473</v>
      </c>
      <c r="AQ35" s="145">
        <v>20564325</v>
      </c>
      <c r="AR35" s="39">
        <f t="shared" si="23"/>
        <v>0.084020043538152</v>
      </c>
      <c r="AS35" s="145">
        <v>15921991</v>
      </c>
      <c r="AT35" s="39">
        <f t="shared" si="24"/>
        <v>0.06505277353057123</v>
      </c>
      <c r="AU35" s="59">
        <f t="shared" si="25"/>
        <v>244754991</v>
      </c>
      <c r="AV35" s="43"/>
      <c r="AW35" s="43"/>
      <c r="AX35" s="43"/>
      <c r="AY35" s="43"/>
    </row>
    <row r="36" spans="1:51" s="55" customFormat="1" ht="12.75">
      <c r="A36" s="110">
        <v>33</v>
      </c>
      <c r="B36" s="132" t="s">
        <v>73</v>
      </c>
      <c r="C36" s="145">
        <v>6646039</v>
      </c>
      <c r="D36" s="39">
        <f t="shared" si="0"/>
        <v>0.2986895220186727</v>
      </c>
      <c r="E36" s="145">
        <v>1900074</v>
      </c>
      <c r="F36" s="39">
        <f t="shared" si="1"/>
        <v>0.08539405123263759</v>
      </c>
      <c r="G36" s="145">
        <v>169569</v>
      </c>
      <c r="H36" s="39">
        <f t="shared" si="2"/>
        <v>0.0076208525949342625</v>
      </c>
      <c r="I36" s="145">
        <v>746571</v>
      </c>
      <c r="J36" s="39">
        <f t="shared" si="3"/>
        <v>0.03355275753618095</v>
      </c>
      <c r="K36" s="145">
        <v>16881</v>
      </c>
      <c r="L36" s="39">
        <f t="shared" si="4"/>
        <v>0.0007586741247225925</v>
      </c>
      <c r="M36" s="145">
        <v>1348583</v>
      </c>
      <c r="N36" s="39">
        <f t="shared" si="5"/>
        <v>0.06060867407978011</v>
      </c>
      <c r="O36" s="35">
        <f t="shared" si="6"/>
        <v>10827717</v>
      </c>
      <c r="P36" s="44">
        <f t="shared" si="7"/>
        <v>0.4866245315869282</v>
      </c>
      <c r="Q36" s="145">
        <v>1271497</v>
      </c>
      <c r="R36" s="39">
        <f t="shared" si="8"/>
        <v>0.05714423751924662</v>
      </c>
      <c r="S36" s="145">
        <v>1571266</v>
      </c>
      <c r="T36" s="39">
        <f t="shared" si="9"/>
        <v>0.07061660193450442</v>
      </c>
      <c r="U36" s="42">
        <f t="shared" si="10"/>
        <v>13670480</v>
      </c>
      <c r="V36" s="45">
        <f t="shared" si="11"/>
        <v>0.6143853710406793</v>
      </c>
      <c r="W36" s="145">
        <v>738827</v>
      </c>
      <c r="X36" s="39">
        <f t="shared" si="12"/>
        <v>0.033204722916084284</v>
      </c>
      <c r="Y36" s="145">
        <v>702542</v>
      </c>
      <c r="Z36" s="39">
        <f t="shared" si="13"/>
        <v>0.03157398477168767</v>
      </c>
      <c r="AA36" s="145">
        <v>555043</v>
      </c>
      <c r="AB36" s="39">
        <f t="shared" si="14"/>
        <v>0.024945012867034058</v>
      </c>
      <c r="AC36" s="145">
        <v>1782762</v>
      </c>
      <c r="AD36" s="39">
        <f t="shared" si="15"/>
        <v>0.08012175818604932</v>
      </c>
      <c r="AE36" s="145">
        <v>1119052</v>
      </c>
      <c r="AF36" s="39">
        <f t="shared" si="16"/>
        <v>0.05029298007340007</v>
      </c>
      <c r="AG36" s="145">
        <v>1582873</v>
      </c>
      <c r="AH36" s="39">
        <f t="shared" si="17"/>
        <v>0.07113824938226551</v>
      </c>
      <c r="AI36" s="145">
        <v>0</v>
      </c>
      <c r="AJ36" s="39">
        <f t="shared" si="18"/>
        <v>0</v>
      </c>
      <c r="AK36" s="145">
        <v>14123</v>
      </c>
      <c r="AL36" s="39">
        <f t="shared" si="19"/>
        <v>0.0006347227453028359</v>
      </c>
      <c r="AM36" s="145">
        <v>0</v>
      </c>
      <c r="AN36" s="39">
        <f t="shared" si="20"/>
        <v>0</v>
      </c>
      <c r="AO36" s="58">
        <f t="shared" si="21"/>
        <v>6495222</v>
      </c>
      <c r="AP36" s="46">
        <f t="shared" si="22"/>
        <v>0.29191143094182376</v>
      </c>
      <c r="AQ36" s="145">
        <v>0</v>
      </c>
      <c r="AR36" s="39">
        <f t="shared" si="23"/>
        <v>0</v>
      </c>
      <c r="AS36" s="145">
        <v>2084958</v>
      </c>
      <c r="AT36" s="39">
        <f t="shared" si="24"/>
        <v>0.093703198017497</v>
      </c>
      <c r="AU36" s="59">
        <f t="shared" si="25"/>
        <v>22250660</v>
      </c>
      <c r="AV36" s="43"/>
      <c r="AW36" s="43"/>
      <c r="AX36" s="43"/>
      <c r="AY36" s="43"/>
    </row>
    <row r="37" spans="1:51" s="55" customFormat="1" ht="12.75">
      <c r="A37" s="110">
        <v>34</v>
      </c>
      <c r="B37" s="132" t="s">
        <v>74</v>
      </c>
      <c r="C37" s="145">
        <v>19173988</v>
      </c>
      <c r="D37" s="39">
        <f t="shared" si="0"/>
        <v>0.3639704489371578</v>
      </c>
      <c r="E37" s="145">
        <v>4565636</v>
      </c>
      <c r="F37" s="39">
        <f t="shared" si="1"/>
        <v>0.08666723816681482</v>
      </c>
      <c r="G37" s="145">
        <v>711806</v>
      </c>
      <c r="H37" s="39">
        <f t="shared" si="2"/>
        <v>0.013511865626293421</v>
      </c>
      <c r="I37" s="145">
        <v>1328438</v>
      </c>
      <c r="J37" s="39">
        <f t="shared" si="3"/>
        <v>0.025217089696998873</v>
      </c>
      <c r="K37" s="145">
        <v>157255</v>
      </c>
      <c r="L37" s="39">
        <f t="shared" si="4"/>
        <v>0.0029850948559899354</v>
      </c>
      <c r="M37" s="145">
        <v>3349167</v>
      </c>
      <c r="N37" s="39">
        <f t="shared" si="5"/>
        <v>0.06357560130712056</v>
      </c>
      <c r="O37" s="35">
        <f t="shared" si="6"/>
        <v>29286290</v>
      </c>
      <c r="P37" s="44">
        <f t="shared" si="7"/>
        <v>0.5559273385903754</v>
      </c>
      <c r="Q37" s="145">
        <v>2798723</v>
      </c>
      <c r="R37" s="39">
        <f t="shared" si="8"/>
        <v>0.05312679171181024</v>
      </c>
      <c r="S37" s="145">
        <v>4107661</v>
      </c>
      <c r="T37" s="39">
        <f t="shared" si="9"/>
        <v>0.07797372243331196</v>
      </c>
      <c r="U37" s="42">
        <f t="shared" si="10"/>
        <v>36192674</v>
      </c>
      <c r="V37" s="45">
        <f t="shared" si="11"/>
        <v>0.6870278527354976</v>
      </c>
      <c r="W37" s="145">
        <v>2668326</v>
      </c>
      <c r="X37" s="39">
        <f t="shared" si="12"/>
        <v>0.05065152915140504</v>
      </c>
      <c r="Y37" s="145">
        <v>1243205</v>
      </c>
      <c r="Z37" s="39">
        <f t="shared" si="13"/>
        <v>0.02359915328886819</v>
      </c>
      <c r="AA37" s="145">
        <v>758219</v>
      </c>
      <c r="AB37" s="39">
        <f t="shared" si="14"/>
        <v>0.014392900935511321</v>
      </c>
      <c r="AC37" s="145">
        <v>3524392</v>
      </c>
      <c r="AD37" s="39">
        <f t="shared" si="15"/>
        <v>0.06690181189591479</v>
      </c>
      <c r="AE37" s="145">
        <v>2740157</v>
      </c>
      <c r="AF37" s="39">
        <f t="shared" si="16"/>
        <v>0.05201506193955558</v>
      </c>
      <c r="AG37" s="145">
        <v>2675145</v>
      </c>
      <c r="AH37" s="39">
        <f t="shared" si="17"/>
        <v>0.05078097089775966</v>
      </c>
      <c r="AI37" s="145">
        <v>0</v>
      </c>
      <c r="AJ37" s="39">
        <f t="shared" si="18"/>
        <v>0</v>
      </c>
      <c r="AK37" s="145">
        <v>0</v>
      </c>
      <c r="AL37" s="39">
        <f t="shared" si="19"/>
        <v>0</v>
      </c>
      <c r="AM37" s="145">
        <v>821529</v>
      </c>
      <c r="AN37" s="39">
        <f t="shared" si="20"/>
        <v>0.01559468374262539</v>
      </c>
      <c r="AO37" s="58">
        <f t="shared" si="21"/>
        <v>14430973</v>
      </c>
      <c r="AP37" s="46">
        <f t="shared" si="22"/>
        <v>0.27393611185163996</v>
      </c>
      <c r="AQ37" s="145">
        <v>444515</v>
      </c>
      <c r="AR37" s="39">
        <f t="shared" si="23"/>
        <v>0.008438011127851999</v>
      </c>
      <c r="AS37" s="145">
        <v>1611906</v>
      </c>
      <c r="AT37" s="39">
        <f t="shared" si="24"/>
        <v>0.030598024285010413</v>
      </c>
      <c r="AU37" s="59">
        <f t="shared" si="25"/>
        <v>52680068</v>
      </c>
      <c r="AV37" s="43"/>
      <c r="AW37" s="43"/>
      <c r="AX37" s="43"/>
      <c r="AY37" s="43"/>
    </row>
    <row r="38" spans="1:47" ht="12.75">
      <c r="A38" s="111">
        <v>35</v>
      </c>
      <c r="B38" s="134" t="s">
        <v>75</v>
      </c>
      <c r="C38" s="146">
        <v>26779864</v>
      </c>
      <c r="D38" s="40">
        <f t="shared" si="0"/>
        <v>0.3674413127177861</v>
      </c>
      <c r="E38" s="146">
        <v>7854631</v>
      </c>
      <c r="F38" s="40">
        <f t="shared" si="1"/>
        <v>0.10777186641253356</v>
      </c>
      <c r="G38" s="146">
        <v>1074290</v>
      </c>
      <c r="H38" s="40">
        <f t="shared" si="2"/>
        <v>0.014740124439750344</v>
      </c>
      <c r="I38" s="146">
        <v>2636765</v>
      </c>
      <c r="J38" s="40">
        <f t="shared" si="3"/>
        <v>0.03617854044846207</v>
      </c>
      <c r="K38" s="146">
        <v>4060</v>
      </c>
      <c r="L38" s="40">
        <f t="shared" si="4"/>
        <v>5.570647146057991E-05</v>
      </c>
      <c r="M38" s="146">
        <v>4197295</v>
      </c>
      <c r="N38" s="40">
        <f t="shared" si="5"/>
        <v>0.05759026948993467</v>
      </c>
      <c r="O38" s="5">
        <f t="shared" si="6"/>
        <v>42546905</v>
      </c>
      <c r="P38" s="56">
        <f t="shared" si="7"/>
        <v>0.5837778199799273</v>
      </c>
      <c r="Q38" s="146">
        <v>3550561</v>
      </c>
      <c r="R38" s="40">
        <f t="shared" si="8"/>
        <v>0.048716557885602974</v>
      </c>
      <c r="S38" s="146">
        <v>3351194</v>
      </c>
      <c r="T38" s="40">
        <f t="shared" si="9"/>
        <v>0.04598108199996715</v>
      </c>
      <c r="U38" s="6">
        <f t="shared" si="10"/>
        <v>49448660</v>
      </c>
      <c r="V38" s="53">
        <f t="shared" si="11"/>
        <v>0.6784754598654974</v>
      </c>
      <c r="W38" s="146">
        <v>3570036</v>
      </c>
      <c r="X38" s="40">
        <f t="shared" si="12"/>
        <v>0.04898377057813864</v>
      </c>
      <c r="Y38" s="146">
        <v>1393335</v>
      </c>
      <c r="Z38" s="40">
        <f t="shared" si="13"/>
        <v>0.019117678919341654</v>
      </c>
      <c r="AA38" s="146">
        <v>707984</v>
      </c>
      <c r="AB38" s="40">
        <f t="shared" si="14"/>
        <v>0.00971411095826286</v>
      </c>
      <c r="AC38" s="146">
        <v>5451964</v>
      </c>
      <c r="AD38" s="40">
        <f t="shared" si="15"/>
        <v>0.07480533915519928</v>
      </c>
      <c r="AE38" s="146">
        <v>4536092</v>
      </c>
      <c r="AF38" s="40">
        <f t="shared" si="16"/>
        <v>0.06223883732526228</v>
      </c>
      <c r="AG38" s="146">
        <v>4035729</v>
      </c>
      <c r="AH38" s="40">
        <f t="shared" si="17"/>
        <v>0.055373453783530716</v>
      </c>
      <c r="AI38" s="146">
        <v>0</v>
      </c>
      <c r="AJ38" s="40">
        <f t="shared" si="18"/>
        <v>0</v>
      </c>
      <c r="AK38" s="146">
        <v>9698</v>
      </c>
      <c r="AL38" s="40">
        <f t="shared" si="19"/>
        <v>0.00013306437443958227</v>
      </c>
      <c r="AM38" s="146">
        <v>344296</v>
      </c>
      <c r="AN38" s="40">
        <f t="shared" si="20"/>
        <v>0.004724018546303404</v>
      </c>
      <c r="AO38" s="77">
        <f t="shared" si="21"/>
        <v>20049134</v>
      </c>
      <c r="AP38" s="57">
        <f t="shared" si="22"/>
        <v>0.27509027364047844</v>
      </c>
      <c r="AQ38" s="146">
        <v>52271</v>
      </c>
      <c r="AR38" s="40">
        <f t="shared" si="23"/>
        <v>0.0007172002388462986</v>
      </c>
      <c r="AS38" s="146">
        <v>3331952</v>
      </c>
      <c r="AT38" s="40">
        <f t="shared" si="24"/>
        <v>0.04571706625517787</v>
      </c>
      <c r="AU38" s="78">
        <f t="shared" si="25"/>
        <v>72882017</v>
      </c>
    </row>
    <row r="39" spans="1:47" ht="12.75">
      <c r="A39" s="117">
        <v>36</v>
      </c>
      <c r="B39" s="133" t="s">
        <v>127</v>
      </c>
      <c r="C39" s="147">
        <v>40359498</v>
      </c>
      <c r="D39" s="109">
        <f t="shared" si="0"/>
        <v>0.1300120632143136</v>
      </c>
      <c r="E39" s="147">
        <v>12349369</v>
      </c>
      <c r="F39" s="109">
        <f t="shared" si="1"/>
        <v>0.03978163809383567</v>
      </c>
      <c r="G39" s="147">
        <v>850047</v>
      </c>
      <c r="H39" s="109">
        <f t="shared" si="2"/>
        <v>0.002738298784071537</v>
      </c>
      <c r="I39" s="147">
        <v>4795644</v>
      </c>
      <c r="J39" s="109">
        <f t="shared" si="3"/>
        <v>0.015448447125911816</v>
      </c>
      <c r="K39" s="147">
        <v>0</v>
      </c>
      <c r="L39" s="109">
        <f t="shared" si="4"/>
        <v>0</v>
      </c>
      <c r="M39" s="147">
        <v>17330233</v>
      </c>
      <c r="N39" s="109">
        <f t="shared" si="5"/>
        <v>0.05582674364073566</v>
      </c>
      <c r="O39" s="116">
        <f t="shared" si="6"/>
        <v>75684791</v>
      </c>
      <c r="P39" s="108">
        <f t="shared" si="7"/>
        <v>0.2438071908588683</v>
      </c>
      <c r="Q39" s="147">
        <v>9143660</v>
      </c>
      <c r="R39" s="109">
        <f t="shared" si="8"/>
        <v>0.029454927856887383</v>
      </c>
      <c r="S39" s="147">
        <v>9863019</v>
      </c>
      <c r="T39" s="109">
        <f t="shared" si="9"/>
        <v>0.031772234870512416</v>
      </c>
      <c r="U39" s="115">
        <f t="shared" si="10"/>
        <v>94691470</v>
      </c>
      <c r="V39" s="107">
        <f t="shared" si="11"/>
        <v>0.30503435358626807</v>
      </c>
      <c r="W39" s="147">
        <v>11673231</v>
      </c>
      <c r="X39" s="109">
        <f t="shared" si="12"/>
        <v>0.037603561042490796</v>
      </c>
      <c r="Y39" s="147">
        <v>10903788</v>
      </c>
      <c r="Z39" s="109">
        <f t="shared" si="13"/>
        <v>0.03512491594249943</v>
      </c>
      <c r="AA39" s="147">
        <v>4472810</v>
      </c>
      <c r="AB39" s="109">
        <f t="shared" si="14"/>
        <v>0.014408485865349811</v>
      </c>
      <c r="AC39" s="147">
        <v>12530912</v>
      </c>
      <c r="AD39" s="109">
        <f t="shared" si="15"/>
        <v>0.04036645161139023</v>
      </c>
      <c r="AE39" s="147">
        <v>5857303</v>
      </c>
      <c r="AF39" s="109">
        <f t="shared" si="16"/>
        <v>0.018868422196465097</v>
      </c>
      <c r="AG39" s="147">
        <v>11362626</v>
      </c>
      <c r="AH39" s="109">
        <f t="shared" si="17"/>
        <v>0.03660299366936138</v>
      </c>
      <c r="AI39" s="147">
        <v>102336</v>
      </c>
      <c r="AJ39" s="109">
        <f t="shared" si="18"/>
        <v>0.00032966005922818953</v>
      </c>
      <c r="AK39" s="147">
        <v>0</v>
      </c>
      <c r="AL39" s="109">
        <f t="shared" si="19"/>
        <v>0</v>
      </c>
      <c r="AM39" s="147">
        <v>4559464</v>
      </c>
      <c r="AN39" s="109">
        <f t="shared" si="20"/>
        <v>0.014687628716080342</v>
      </c>
      <c r="AO39" s="114">
        <f t="shared" si="21"/>
        <v>61462470</v>
      </c>
      <c r="AP39" s="106">
        <f t="shared" si="22"/>
        <v>0.19799211910286527</v>
      </c>
      <c r="AQ39" s="147">
        <v>33263301</v>
      </c>
      <c r="AR39" s="109">
        <f t="shared" si="23"/>
        <v>0.10715273000493565</v>
      </c>
      <c r="AS39" s="147">
        <v>121011630</v>
      </c>
      <c r="AT39" s="109">
        <f t="shared" si="24"/>
        <v>0.389820797305931</v>
      </c>
      <c r="AU39" s="113">
        <f t="shared" si="25"/>
        <v>310428871</v>
      </c>
    </row>
    <row r="40" spans="1:51" s="55" customFormat="1" ht="12.75">
      <c r="A40" s="110">
        <v>37</v>
      </c>
      <c r="B40" s="132" t="s">
        <v>76</v>
      </c>
      <c r="C40" s="145">
        <v>75907640</v>
      </c>
      <c r="D40" s="39">
        <f t="shared" si="0"/>
        <v>0.3376165654540853</v>
      </c>
      <c r="E40" s="145">
        <v>18615380</v>
      </c>
      <c r="F40" s="39">
        <f t="shared" si="1"/>
        <v>0.08279615411864563</v>
      </c>
      <c r="G40" s="145">
        <v>2033728</v>
      </c>
      <c r="H40" s="39">
        <f t="shared" si="2"/>
        <v>0.009045469763357232</v>
      </c>
      <c r="I40" s="145">
        <v>8318213</v>
      </c>
      <c r="J40" s="39">
        <f t="shared" si="3"/>
        <v>0.03699715211506409</v>
      </c>
      <c r="K40" s="145">
        <v>1304433</v>
      </c>
      <c r="L40" s="39">
        <f t="shared" si="4"/>
        <v>0.005801763687093537</v>
      </c>
      <c r="M40" s="145">
        <v>4531384</v>
      </c>
      <c r="N40" s="39">
        <f t="shared" si="5"/>
        <v>0.020154365263280412</v>
      </c>
      <c r="O40" s="35">
        <f t="shared" si="6"/>
        <v>110710778</v>
      </c>
      <c r="P40" s="44">
        <f t="shared" si="7"/>
        <v>0.4924114704015262</v>
      </c>
      <c r="Q40" s="145">
        <v>11843142</v>
      </c>
      <c r="R40" s="39">
        <f t="shared" si="8"/>
        <v>0.05267507890147852</v>
      </c>
      <c r="S40" s="145">
        <v>14489607</v>
      </c>
      <c r="T40" s="39">
        <f t="shared" si="9"/>
        <v>0.06444583641540526</v>
      </c>
      <c r="U40" s="42">
        <f t="shared" si="10"/>
        <v>137043527</v>
      </c>
      <c r="V40" s="45">
        <f t="shared" si="11"/>
        <v>0.60953238571841</v>
      </c>
      <c r="W40" s="145">
        <v>12735673</v>
      </c>
      <c r="X40" s="39">
        <f t="shared" si="12"/>
        <v>0.05664481436922986</v>
      </c>
      <c r="Y40" s="145">
        <v>1867443</v>
      </c>
      <c r="Z40" s="39">
        <f t="shared" si="13"/>
        <v>0.00830587924800815</v>
      </c>
      <c r="AA40" s="145">
        <v>2933848</v>
      </c>
      <c r="AB40" s="39">
        <f t="shared" si="14"/>
        <v>0.013048959041861099</v>
      </c>
      <c r="AC40" s="145">
        <v>20268907</v>
      </c>
      <c r="AD40" s="39">
        <f t="shared" si="15"/>
        <v>0.09015059310035548</v>
      </c>
      <c r="AE40" s="145">
        <v>10753052</v>
      </c>
      <c r="AF40" s="39">
        <f t="shared" si="16"/>
        <v>0.04782665466070586</v>
      </c>
      <c r="AG40" s="145">
        <v>12106662</v>
      </c>
      <c r="AH40" s="39">
        <f t="shared" si="17"/>
        <v>0.05384714428683973</v>
      </c>
      <c r="AI40" s="145">
        <v>0</v>
      </c>
      <c r="AJ40" s="39">
        <f t="shared" si="18"/>
        <v>0</v>
      </c>
      <c r="AK40" s="145">
        <v>77826</v>
      </c>
      <c r="AL40" s="39">
        <f t="shared" si="19"/>
        <v>0.00034614890968853257</v>
      </c>
      <c r="AM40" s="145">
        <v>3062056</v>
      </c>
      <c r="AN40" s="39">
        <f t="shared" si="20"/>
        <v>0.013619193403300044</v>
      </c>
      <c r="AO40" s="58">
        <f t="shared" si="21"/>
        <v>63805467</v>
      </c>
      <c r="AP40" s="46">
        <f t="shared" si="22"/>
        <v>0.28378938701998874</v>
      </c>
      <c r="AQ40" s="145">
        <v>9814720</v>
      </c>
      <c r="AR40" s="39">
        <f t="shared" si="23"/>
        <v>0.043653208784959194</v>
      </c>
      <c r="AS40" s="145">
        <v>14170159</v>
      </c>
      <c r="AT40" s="39">
        <f t="shared" si="24"/>
        <v>0.06302501847664209</v>
      </c>
      <c r="AU40" s="59">
        <f t="shared" si="25"/>
        <v>224833873</v>
      </c>
      <c r="AV40" s="43"/>
      <c r="AW40" s="43"/>
      <c r="AX40" s="43"/>
      <c r="AY40" s="43"/>
    </row>
    <row r="41" spans="1:51" s="55" customFormat="1" ht="12.75">
      <c r="A41" s="110">
        <v>38</v>
      </c>
      <c r="B41" s="132" t="s">
        <v>118</v>
      </c>
      <c r="C41" s="145">
        <v>18891584</v>
      </c>
      <c r="D41" s="39">
        <f t="shared" si="0"/>
        <v>0.3297947928389381</v>
      </c>
      <c r="E41" s="145">
        <v>5626613</v>
      </c>
      <c r="F41" s="39">
        <f t="shared" si="1"/>
        <v>0.0982250968854637</v>
      </c>
      <c r="G41" s="145">
        <v>76611</v>
      </c>
      <c r="H41" s="39">
        <f t="shared" si="2"/>
        <v>0.0013374161147198607</v>
      </c>
      <c r="I41" s="145">
        <v>658963</v>
      </c>
      <c r="J41" s="39">
        <f t="shared" si="3"/>
        <v>0.01150367095070086</v>
      </c>
      <c r="K41" s="145"/>
      <c r="L41" s="39">
        <f t="shared" si="4"/>
        <v>0</v>
      </c>
      <c r="M41" s="145">
        <v>2147822</v>
      </c>
      <c r="N41" s="39">
        <f t="shared" si="5"/>
        <v>0.03749503014384149</v>
      </c>
      <c r="O41" s="35">
        <f t="shared" si="6"/>
        <v>27401593</v>
      </c>
      <c r="P41" s="44">
        <f t="shared" si="7"/>
        <v>0.478356006933664</v>
      </c>
      <c r="Q41" s="145">
        <v>3910458</v>
      </c>
      <c r="R41" s="39">
        <f t="shared" si="8"/>
        <v>0.06826577834952158</v>
      </c>
      <c r="S41" s="145">
        <v>3603246</v>
      </c>
      <c r="T41" s="39">
        <f t="shared" si="9"/>
        <v>0.06290270673532364</v>
      </c>
      <c r="U41" s="42">
        <f t="shared" si="10"/>
        <v>34915297</v>
      </c>
      <c r="V41" s="45">
        <f t="shared" si="11"/>
        <v>0.6095244920185092</v>
      </c>
      <c r="W41" s="145">
        <v>2650576</v>
      </c>
      <c r="X41" s="39">
        <f t="shared" si="12"/>
        <v>0.04627172410867512</v>
      </c>
      <c r="Y41" s="145">
        <v>1668379</v>
      </c>
      <c r="Z41" s="39">
        <f t="shared" si="13"/>
        <v>0.02912528174883772</v>
      </c>
      <c r="AA41" s="145">
        <v>1307720</v>
      </c>
      <c r="AB41" s="39">
        <f t="shared" si="14"/>
        <v>0.022829173376427096</v>
      </c>
      <c r="AC41" s="145">
        <v>7318692</v>
      </c>
      <c r="AD41" s="39">
        <f t="shared" si="15"/>
        <v>0.12776411506795796</v>
      </c>
      <c r="AE41" s="145">
        <v>3532160</v>
      </c>
      <c r="AF41" s="39">
        <f t="shared" si="16"/>
        <v>0.06166174183562286</v>
      </c>
      <c r="AG41" s="145">
        <v>2364304</v>
      </c>
      <c r="AH41" s="39">
        <f t="shared" si="17"/>
        <v>0.04127420696370789</v>
      </c>
      <c r="AI41" s="145"/>
      <c r="AJ41" s="39">
        <f t="shared" si="18"/>
        <v>0</v>
      </c>
      <c r="AK41" s="145">
        <v>23551</v>
      </c>
      <c r="AL41" s="39">
        <f t="shared" si="19"/>
        <v>0.0004111353058668786</v>
      </c>
      <c r="AM41" s="145">
        <v>1724715</v>
      </c>
      <c r="AN41" s="39">
        <f t="shared" si="20"/>
        <v>0.030108752454596138</v>
      </c>
      <c r="AO41" s="58">
        <f t="shared" si="21"/>
        <v>20590097</v>
      </c>
      <c r="AP41" s="46">
        <f t="shared" si="22"/>
        <v>0.35944613086169164</v>
      </c>
      <c r="AQ41" s="145">
        <v>177287</v>
      </c>
      <c r="AR41" s="39">
        <f t="shared" si="23"/>
        <v>0.0030949405533192355</v>
      </c>
      <c r="AS41" s="145">
        <v>1600164</v>
      </c>
      <c r="AT41" s="39">
        <f t="shared" si="24"/>
        <v>0.027934436566479894</v>
      </c>
      <c r="AU41" s="59">
        <f t="shared" si="25"/>
        <v>57282845</v>
      </c>
      <c r="AV41" s="43"/>
      <c r="AW41" s="43"/>
      <c r="AX41" s="43"/>
      <c r="AY41" s="43"/>
    </row>
    <row r="42" spans="1:51" s="55" customFormat="1" ht="12.75">
      <c r="A42" s="110">
        <v>39</v>
      </c>
      <c r="B42" s="132" t="s">
        <v>77</v>
      </c>
      <c r="C42" s="145">
        <v>9159552</v>
      </c>
      <c r="D42" s="39">
        <f t="shared" si="0"/>
        <v>0.2927592338013843</v>
      </c>
      <c r="E42" s="145">
        <v>2363928</v>
      </c>
      <c r="F42" s="39">
        <f t="shared" si="1"/>
        <v>0.07555628812868126</v>
      </c>
      <c r="G42" s="145">
        <v>658603</v>
      </c>
      <c r="H42" s="39">
        <f t="shared" si="2"/>
        <v>0.021050386488257623</v>
      </c>
      <c r="I42" s="145">
        <v>710195</v>
      </c>
      <c r="J42" s="39">
        <f t="shared" si="3"/>
        <v>0.02269937918902301</v>
      </c>
      <c r="K42" s="145">
        <v>97946</v>
      </c>
      <c r="L42" s="39">
        <f t="shared" si="4"/>
        <v>0.003130567511807388</v>
      </c>
      <c r="M42" s="145">
        <v>2872379</v>
      </c>
      <c r="N42" s="39">
        <f t="shared" si="5"/>
        <v>0.09180748962691476</v>
      </c>
      <c r="O42" s="35">
        <f t="shared" si="6"/>
        <v>15862603</v>
      </c>
      <c r="P42" s="44">
        <f t="shared" si="7"/>
        <v>0.5070033447460683</v>
      </c>
      <c r="Q42" s="145">
        <v>1773927</v>
      </c>
      <c r="R42" s="39">
        <f t="shared" si="8"/>
        <v>0.05669857099338354</v>
      </c>
      <c r="S42" s="145">
        <v>2012734</v>
      </c>
      <c r="T42" s="39">
        <f t="shared" si="9"/>
        <v>0.0643313628970058</v>
      </c>
      <c r="U42" s="42">
        <f t="shared" si="10"/>
        <v>19649264</v>
      </c>
      <c r="V42" s="45">
        <f t="shared" si="11"/>
        <v>0.6280332786364576</v>
      </c>
      <c r="W42" s="145">
        <v>1462569</v>
      </c>
      <c r="X42" s="39">
        <f t="shared" si="12"/>
        <v>0.046746891094854505</v>
      </c>
      <c r="Y42" s="145">
        <v>1061563</v>
      </c>
      <c r="Z42" s="39">
        <f t="shared" si="13"/>
        <v>0.03392986583971562</v>
      </c>
      <c r="AA42" s="145">
        <v>456541</v>
      </c>
      <c r="AB42" s="39">
        <f t="shared" si="14"/>
        <v>0.01459204482478158</v>
      </c>
      <c r="AC42" s="145">
        <v>1994730</v>
      </c>
      <c r="AD42" s="39">
        <f t="shared" si="15"/>
        <v>0.06375591583962133</v>
      </c>
      <c r="AE42" s="145">
        <v>3167285</v>
      </c>
      <c r="AF42" s="39">
        <f t="shared" si="16"/>
        <v>0.1012333277687181</v>
      </c>
      <c r="AG42" s="145">
        <v>1778057</v>
      </c>
      <c r="AH42" s="39">
        <f t="shared" si="17"/>
        <v>0.05683057478959538</v>
      </c>
      <c r="AI42" s="145"/>
      <c r="AJ42" s="39">
        <f t="shared" si="18"/>
        <v>0</v>
      </c>
      <c r="AK42" s="145"/>
      <c r="AL42" s="39">
        <f t="shared" si="19"/>
        <v>0</v>
      </c>
      <c r="AM42" s="145">
        <v>604822</v>
      </c>
      <c r="AN42" s="39">
        <f t="shared" si="20"/>
        <v>0.019331428579282134</v>
      </c>
      <c r="AO42" s="58">
        <f t="shared" si="21"/>
        <v>10525567</v>
      </c>
      <c r="AP42" s="46">
        <f t="shared" si="22"/>
        <v>0.33642004873656867</v>
      </c>
      <c r="AQ42" s="145">
        <v>624693</v>
      </c>
      <c r="AR42" s="39">
        <f t="shared" si="23"/>
        <v>0.019966549023477147</v>
      </c>
      <c r="AS42" s="145">
        <v>487455</v>
      </c>
      <c r="AT42" s="39">
        <f t="shared" si="24"/>
        <v>0.015580123603496521</v>
      </c>
      <c r="AU42" s="59">
        <f t="shared" si="25"/>
        <v>31286979</v>
      </c>
      <c r="AV42" s="43"/>
      <c r="AW42" s="43"/>
      <c r="AX42" s="43"/>
      <c r="AY42" s="43"/>
    </row>
    <row r="43" spans="1:47" ht="12.75">
      <c r="A43" s="111">
        <v>40</v>
      </c>
      <c r="B43" s="134" t="s">
        <v>78</v>
      </c>
      <c r="C43" s="146">
        <v>85802109</v>
      </c>
      <c r="D43" s="40">
        <f t="shared" si="0"/>
        <v>0.3392608416292333</v>
      </c>
      <c r="E43" s="146">
        <v>28881314</v>
      </c>
      <c r="F43" s="40">
        <f t="shared" si="1"/>
        <v>0.11419648082307814</v>
      </c>
      <c r="G43" s="146">
        <v>3773432</v>
      </c>
      <c r="H43" s="40">
        <f t="shared" si="2"/>
        <v>0.014920119459425889</v>
      </c>
      <c r="I43" s="146">
        <v>1860088</v>
      </c>
      <c r="J43" s="40">
        <f t="shared" si="3"/>
        <v>0.007354772834132053</v>
      </c>
      <c r="K43" s="146">
        <v>191603</v>
      </c>
      <c r="L43" s="40">
        <f t="shared" si="4"/>
        <v>0.0007575967047463366</v>
      </c>
      <c r="M43" s="146">
        <v>12392947</v>
      </c>
      <c r="N43" s="40">
        <f t="shared" si="5"/>
        <v>0.049001611714305095</v>
      </c>
      <c r="O43" s="5">
        <f t="shared" si="6"/>
        <v>132901493</v>
      </c>
      <c r="P43" s="56">
        <f t="shared" si="7"/>
        <v>0.5254914231649208</v>
      </c>
      <c r="Q43" s="146">
        <v>11859974</v>
      </c>
      <c r="R43" s="40">
        <f t="shared" si="8"/>
        <v>0.04689424080404393</v>
      </c>
      <c r="S43" s="146">
        <v>9686425</v>
      </c>
      <c r="T43" s="40">
        <f t="shared" si="9"/>
        <v>0.038300045723566614</v>
      </c>
      <c r="U43" s="6">
        <f t="shared" si="10"/>
        <v>154447892</v>
      </c>
      <c r="V43" s="53">
        <f t="shared" si="11"/>
        <v>0.6106857096925313</v>
      </c>
      <c r="W43" s="146">
        <v>11852635</v>
      </c>
      <c r="X43" s="40">
        <f t="shared" si="12"/>
        <v>0.04686522245769167</v>
      </c>
      <c r="Y43" s="146">
        <v>3810499</v>
      </c>
      <c r="Z43" s="40">
        <f t="shared" si="13"/>
        <v>0.015066682076163792</v>
      </c>
      <c r="AA43" s="146">
        <v>1371072</v>
      </c>
      <c r="AB43" s="40">
        <f t="shared" si="14"/>
        <v>0.00542120754461031</v>
      </c>
      <c r="AC43" s="146">
        <v>18461680</v>
      </c>
      <c r="AD43" s="40">
        <f t="shared" si="15"/>
        <v>0.07299733267266874</v>
      </c>
      <c r="AE43" s="146">
        <v>14370965</v>
      </c>
      <c r="AF43" s="40">
        <f t="shared" si="16"/>
        <v>0.0568226788099609</v>
      </c>
      <c r="AG43" s="146">
        <v>14905481</v>
      </c>
      <c r="AH43" s="40">
        <f t="shared" si="17"/>
        <v>0.05893615072968132</v>
      </c>
      <c r="AI43" s="146"/>
      <c r="AJ43" s="40">
        <f t="shared" si="18"/>
        <v>0</v>
      </c>
      <c r="AK43" s="146">
        <v>144616</v>
      </c>
      <c r="AL43" s="40">
        <f t="shared" si="19"/>
        <v>0.000571810488633248</v>
      </c>
      <c r="AM43" s="146">
        <v>2245767</v>
      </c>
      <c r="AN43" s="40">
        <f t="shared" si="20"/>
        <v>0.008879744465525415</v>
      </c>
      <c r="AO43" s="77">
        <f t="shared" si="21"/>
        <v>67162715</v>
      </c>
      <c r="AP43" s="57">
        <f t="shared" si="22"/>
        <v>0.2655608292449354</v>
      </c>
      <c r="AQ43" s="146">
        <v>13488226</v>
      </c>
      <c r="AR43" s="40">
        <f t="shared" si="23"/>
        <v>0.05333233597842341</v>
      </c>
      <c r="AS43" s="146">
        <v>17810134</v>
      </c>
      <c r="AT43" s="40">
        <f t="shared" si="24"/>
        <v>0.0704211250841098</v>
      </c>
      <c r="AU43" s="78">
        <f t="shared" si="25"/>
        <v>252908967</v>
      </c>
    </row>
    <row r="44" spans="1:47" ht="12.75">
      <c r="A44" s="117">
        <v>41</v>
      </c>
      <c r="B44" s="133" t="s">
        <v>79</v>
      </c>
      <c r="C44" s="147">
        <v>9081538</v>
      </c>
      <c r="D44" s="109">
        <f t="shared" si="0"/>
        <v>0.3232421966068877</v>
      </c>
      <c r="E44" s="147">
        <v>1806137</v>
      </c>
      <c r="F44" s="109">
        <f t="shared" si="1"/>
        <v>0.06428643377949575</v>
      </c>
      <c r="G44" s="147">
        <v>722015</v>
      </c>
      <c r="H44" s="109">
        <f t="shared" si="2"/>
        <v>0.025698919564408805</v>
      </c>
      <c r="I44" s="147">
        <v>1380580</v>
      </c>
      <c r="J44" s="109">
        <f t="shared" si="3"/>
        <v>0.049139442216895084</v>
      </c>
      <c r="K44" s="147">
        <v>56804</v>
      </c>
      <c r="L44" s="109">
        <f t="shared" si="4"/>
        <v>0.002021843627814765</v>
      </c>
      <c r="M44" s="147">
        <v>1545730</v>
      </c>
      <c r="N44" s="109">
        <f t="shared" si="5"/>
        <v>0.05501768098764377</v>
      </c>
      <c r="O44" s="116">
        <f t="shared" si="6"/>
        <v>14592804</v>
      </c>
      <c r="P44" s="108">
        <f t="shared" si="7"/>
        <v>0.5194065167831459</v>
      </c>
      <c r="Q44" s="147">
        <v>1544098</v>
      </c>
      <c r="R44" s="109">
        <f t="shared" si="8"/>
        <v>0.05495959266990922</v>
      </c>
      <c r="S44" s="147">
        <v>1460387</v>
      </c>
      <c r="T44" s="109">
        <f t="shared" si="9"/>
        <v>0.05198003925944514</v>
      </c>
      <c r="U44" s="115">
        <f t="shared" si="10"/>
        <v>17597289</v>
      </c>
      <c r="V44" s="107">
        <f t="shared" si="11"/>
        <v>0.6263461487125002</v>
      </c>
      <c r="W44" s="147">
        <v>1845234</v>
      </c>
      <c r="X44" s="109">
        <f t="shared" si="12"/>
        <v>0.06567802627855697</v>
      </c>
      <c r="Y44" s="147">
        <v>967239</v>
      </c>
      <c r="Z44" s="109">
        <f t="shared" si="13"/>
        <v>0.03442725879733691</v>
      </c>
      <c r="AA44" s="147">
        <v>393089</v>
      </c>
      <c r="AB44" s="109">
        <f t="shared" si="14"/>
        <v>0.013991347261004124</v>
      </c>
      <c r="AC44" s="147">
        <v>1747481</v>
      </c>
      <c r="AD44" s="109">
        <f t="shared" si="15"/>
        <v>0.06219867130091849</v>
      </c>
      <c r="AE44" s="147">
        <v>2169170</v>
      </c>
      <c r="AF44" s="109">
        <f t="shared" si="16"/>
        <v>0.07720798785555515</v>
      </c>
      <c r="AG44" s="147">
        <v>1612639</v>
      </c>
      <c r="AH44" s="109">
        <f t="shared" si="17"/>
        <v>0.05739919523476472</v>
      </c>
      <c r="AI44" s="147">
        <v>0</v>
      </c>
      <c r="AJ44" s="109">
        <f t="shared" si="18"/>
        <v>0</v>
      </c>
      <c r="AK44" s="147">
        <v>0</v>
      </c>
      <c r="AL44" s="109">
        <f t="shared" si="19"/>
        <v>0</v>
      </c>
      <c r="AM44" s="147">
        <v>21846</v>
      </c>
      <c r="AN44" s="109">
        <f t="shared" si="20"/>
        <v>0.0007775719296746948</v>
      </c>
      <c r="AO44" s="114">
        <f t="shared" si="21"/>
        <v>8756698</v>
      </c>
      <c r="AP44" s="106">
        <f t="shared" si="22"/>
        <v>0.31168005865781107</v>
      </c>
      <c r="AQ44" s="147">
        <v>843102</v>
      </c>
      <c r="AR44" s="109">
        <f t="shared" si="23"/>
        <v>0.030008809349656437</v>
      </c>
      <c r="AS44" s="147">
        <v>898061</v>
      </c>
      <c r="AT44" s="109">
        <f t="shared" si="24"/>
        <v>0.03196498328003232</v>
      </c>
      <c r="AU44" s="113">
        <f t="shared" si="25"/>
        <v>28095150</v>
      </c>
    </row>
    <row r="45" spans="1:51" s="55" customFormat="1" ht="12.75">
      <c r="A45" s="110">
        <v>42</v>
      </c>
      <c r="B45" s="132" t="s">
        <v>80</v>
      </c>
      <c r="C45" s="145">
        <v>14246252</v>
      </c>
      <c r="D45" s="39">
        <f t="shared" si="0"/>
        <v>0.36215966688001155</v>
      </c>
      <c r="E45" s="145">
        <v>3350062</v>
      </c>
      <c r="F45" s="39">
        <f t="shared" si="1"/>
        <v>0.08516326525372324</v>
      </c>
      <c r="G45" s="145">
        <v>637672</v>
      </c>
      <c r="H45" s="39">
        <f t="shared" si="2"/>
        <v>0.016210514814613046</v>
      </c>
      <c r="I45" s="145">
        <v>1143513</v>
      </c>
      <c r="J45" s="39">
        <f t="shared" si="3"/>
        <v>0.02906970108018324</v>
      </c>
      <c r="K45" s="145">
        <v>10236</v>
      </c>
      <c r="L45" s="39">
        <f t="shared" si="4"/>
        <v>0.0002602134477323438</v>
      </c>
      <c r="M45" s="145">
        <v>1325292</v>
      </c>
      <c r="N45" s="39">
        <f t="shared" si="5"/>
        <v>0.033690777703408885</v>
      </c>
      <c r="O45" s="35">
        <f t="shared" si="6"/>
        <v>20713027</v>
      </c>
      <c r="P45" s="44">
        <f t="shared" si="7"/>
        <v>0.5265541391796723</v>
      </c>
      <c r="Q45" s="145">
        <v>1335384</v>
      </c>
      <c r="R45" s="39">
        <f t="shared" si="8"/>
        <v>0.033947330469578756</v>
      </c>
      <c r="S45" s="145">
        <v>1697174</v>
      </c>
      <c r="T45" s="39">
        <f t="shared" si="9"/>
        <v>0.04314453868129082</v>
      </c>
      <c r="U45" s="42">
        <f t="shared" si="10"/>
        <v>23745585</v>
      </c>
      <c r="V45" s="45">
        <f t="shared" si="11"/>
        <v>0.6036460083305418</v>
      </c>
      <c r="W45" s="145">
        <v>2628824</v>
      </c>
      <c r="X45" s="39">
        <f t="shared" si="12"/>
        <v>0.06682838574848876</v>
      </c>
      <c r="Y45" s="145">
        <v>1090370</v>
      </c>
      <c r="Z45" s="39">
        <f t="shared" si="13"/>
        <v>0.027718731633833107</v>
      </c>
      <c r="AA45" s="145">
        <v>729220</v>
      </c>
      <c r="AB45" s="39">
        <f t="shared" si="14"/>
        <v>0.01853779311795425</v>
      </c>
      <c r="AC45" s="145">
        <v>3173694</v>
      </c>
      <c r="AD45" s="39">
        <f t="shared" si="15"/>
        <v>0.08067974382448741</v>
      </c>
      <c r="AE45" s="145">
        <v>2158849</v>
      </c>
      <c r="AF45" s="39">
        <f t="shared" si="16"/>
        <v>0.05488096340597134</v>
      </c>
      <c r="AG45" s="145">
        <v>2613133</v>
      </c>
      <c r="AH45" s="39">
        <f t="shared" si="17"/>
        <v>0.06642949856517806</v>
      </c>
      <c r="AI45" s="145">
        <v>0</v>
      </c>
      <c r="AJ45" s="39">
        <f t="shared" si="18"/>
        <v>0</v>
      </c>
      <c r="AK45" s="145">
        <v>9599</v>
      </c>
      <c r="AL45" s="39">
        <f t="shared" si="19"/>
        <v>0.0002440200160983556</v>
      </c>
      <c r="AM45" s="145">
        <v>359330</v>
      </c>
      <c r="AN45" s="39">
        <f t="shared" si="20"/>
        <v>0.009134671568353174</v>
      </c>
      <c r="AO45" s="58">
        <f t="shared" si="21"/>
        <v>12763019</v>
      </c>
      <c r="AP45" s="46">
        <f t="shared" si="22"/>
        <v>0.32445380788036443</v>
      </c>
      <c r="AQ45" s="145">
        <v>746356</v>
      </c>
      <c r="AR45" s="39">
        <f t="shared" si="23"/>
        <v>0.018973414223888353</v>
      </c>
      <c r="AS45" s="145">
        <v>2081977</v>
      </c>
      <c r="AT45" s="39">
        <f t="shared" si="24"/>
        <v>0.052926769565205346</v>
      </c>
      <c r="AU45" s="59">
        <f t="shared" si="25"/>
        <v>39336937</v>
      </c>
      <c r="AV45" s="43"/>
      <c r="AW45" s="43"/>
      <c r="AX45" s="43"/>
      <c r="AY45" s="43"/>
    </row>
    <row r="46" spans="1:51" s="55" customFormat="1" ht="12.75">
      <c r="A46" s="110">
        <v>43</v>
      </c>
      <c r="B46" s="132" t="s">
        <v>81</v>
      </c>
      <c r="C46" s="145">
        <v>19111540</v>
      </c>
      <c r="D46" s="39">
        <f t="shared" si="0"/>
        <v>0.3272391564019422</v>
      </c>
      <c r="E46" s="145">
        <v>5902262</v>
      </c>
      <c r="F46" s="39">
        <f t="shared" si="1"/>
        <v>0.10106204093146026</v>
      </c>
      <c r="G46" s="145">
        <v>1682067</v>
      </c>
      <c r="H46" s="39">
        <f t="shared" si="2"/>
        <v>0.028801351753524083</v>
      </c>
      <c r="I46" s="145">
        <v>1788547</v>
      </c>
      <c r="J46" s="39">
        <f t="shared" si="3"/>
        <v>0.030624565653276734</v>
      </c>
      <c r="K46" s="145">
        <v>159609</v>
      </c>
      <c r="L46" s="39">
        <f t="shared" si="4"/>
        <v>0.002732920241600498</v>
      </c>
      <c r="M46" s="145">
        <v>3003105</v>
      </c>
      <c r="N46" s="39">
        <f t="shared" si="5"/>
        <v>0.051420950210524875</v>
      </c>
      <c r="O46" s="35">
        <f t="shared" si="6"/>
        <v>31647130</v>
      </c>
      <c r="P46" s="44">
        <f t="shared" si="7"/>
        <v>0.5418809851923286</v>
      </c>
      <c r="Q46" s="145">
        <v>2080224</v>
      </c>
      <c r="R46" s="39">
        <f t="shared" si="8"/>
        <v>0.03561883275168164</v>
      </c>
      <c r="S46" s="145">
        <v>3486218</v>
      </c>
      <c r="T46" s="39">
        <f t="shared" si="9"/>
        <v>0.05969309837685848</v>
      </c>
      <c r="U46" s="42">
        <f t="shared" si="10"/>
        <v>37213572</v>
      </c>
      <c r="V46" s="45">
        <f t="shared" si="11"/>
        <v>0.6371929163208687</v>
      </c>
      <c r="W46" s="145">
        <v>2321188</v>
      </c>
      <c r="X46" s="39">
        <f t="shared" si="12"/>
        <v>0.03974476169739913</v>
      </c>
      <c r="Y46" s="145">
        <v>786202</v>
      </c>
      <c r="Z46" s="39">
        <f t="shared" si="13"/>
        <v>0.013461818317180078</v>
      </c>
      <c r="AA46" s="145">
        <v>445452</v>
      </c>
      <c r="AB46" s="39">
        <f t="shared" si="14"/>
        <v>0.007627294121643674</v>
      </c>
      <c r="AC46" s="145">
        <v>3926120</v>
      </c>
      <c r="AD46" s="39">
        <f t="shared" si="15"/>
        <v>0.06722536209707816</v>
      </c>
      <c r="AE46" s="145">
        <v>4717959</v>
      </c>
      <c r="AF46" s="39">
        <f t="shared" si="16"/>
        <v>0.08078370048143428</v>
      </c>
      <c r="AG46" s="145">
        <v>3319655</v>
      </c>
      <c r="AH46" s="39">
        <f t="shared" si="17"/>
        <v>0.056841107610662946</v>
      </c>
      <c r="AI46" s="145">
        <v>0</v>
      </c>
      <c r="AJ46" s="39">
        <f t="shared" si="18"/>
        <v>0</v>
      </c>
      <c r="AK46" s="145">
        <v>159226</v>
      </c>
      <c r="AL46" s="39">
        <f t="shared" si="19"/>
        <v>0.0027263622877725</v>
      </c>
      <c r="AM46" s="145">
        <v>607534</v>
      </c>
      <c r="AN46" s="39">
        <f t="shared" si="20"/>
        <v>0.010402558540311118</v>
      </c>
      <c r="AO46" s="58">
        <f t="shared" si="21"/>
        <v>16283336</v>
      </c>
      <c r="AP46" s="46">
        <f t="shared" si="22"/>
        <v>0.27881296515348186</v>
      </c>
      <c r="AQ46" s="145">
        <v>2659920</v>
      </c>
      <c r="AR46" s="39">
        <f t="shared" si="23"/>
        <v>0.045544732496525867</v>
      </c>
      <c r="AS46" s="145">
        <v>2245535</v>
      </c>
      <c r="AT46" s="39">
        <f t="shared" si="24"/>
        <v>0.03844938602912351</v>
      </c>
      <c r="AU46" s="59">
        <f t="shared" si="25"/>
        <v>58402363</v>
      </c>
      <c r="AV46" s="43"/>
      <c r="AW46" s="43"/>
      <c r="AX46" s="43"/>
      <c r="AY46" s="43"/>
    </row>
    <row r="47" spans="1:51" s="55" customFormat="1" ht="12.75">
      <c r="A47" s="110">
        <v>44</v>
      </c>
      <c r="B47" s="132" t="s">
        <v>119</v>
      </c>
      <c r="C47" s="145">
        <v>31098939</v>
      </c>
      <c r="D47" s="39">
        <f t="shared" si="0"/>
        <v>0.3961877614928436</v>
      </c>
      <c r="E47" s="145">
        <v>5996968</v>
      </c>
      <c r="F47" s="39">
        <f t="shared" si="1"/>
        <v>0.0763989191934881</v>
      </c>
      <c r="G47" s="145">
        <v>1095787</v>
      </c>
      <c r="H47" s="39">
        <f t="shared" si="2"/>
        <v>0.013959878136130581</v>
      </c>
      <c r="I47" s="145">
        <v>833247</v>
      </c>
      <c r="J47" s="39">
        <f t="shared" si="3"/>
        <v>0.010615225931039881</v>
      </c>
      <c r="K47" s="145">
        <v>315451</v>
      </c>
      <c r="L47" s="39">
        <f t="shared" si="4"/>
        <v>0.004018716701257204</v>
      </c>
      <c r="M47" s="145">
        <v>4481994</v>
      </c>
      <c r="N47" s="39">
        <f t="shared" si="5"/>
        <v>0.05709877015046578</v>
      </c>
      <c r="O47" s="35">
        <f t="shared" si="6"/>
        <v>43822386</v>
      </c>
      <c r="P47" s="44">
        <f t="shared" si="7"/>
        <v>0.5582792716052252</v>
      </c>
      <c r="Q47" s="145">
        <v>4596849</v>
      </c>
      <c r="R47" s="39">
        <f t="shared" si="8"/>
        <v>0.05856197586774959</v>
      </c>
      <c r="S47" s="145">
        <v>3444720</v>
      </c>
      <c r="T47" s="39">
        <f t="shared" si="9"/>
        <v>0.04388432369894125</v>
      </c>
      <c r="U47" s="42">
        <f t="shared" si="10"/>
        <v>51863955</v>
      </c>
      <c r="V47" s="45">
        <f t="shared" si="11"/>
        <v>0.660725571171916</v>
      </c>
      <c r="W47" s="145">
        <v>3409650</v>
      </c>
      <c r="X47" s="39">
        <f t="shared" si="12"/>
        <v>0.04343754624471511</v>
      </c>
      <c r="Y47" s="145">
        <v>2261388</v>
      </c>
      <c r="Z47" s="39">
        <f t="shared" si="13"/>
        <v>0.02880915807406737</v>
      </c>
      <c r="AA47" s="145">
        <v>652800</v>
      </c>
      <c r="AB47" s="39">
        <f t="shared" si="14"/>
        <v>0.008316404964893763</v>
      </c>
      <c r="AC47" s="145">
        <v>9808692</v>
      </c>
      <c r="AD47" s="39">
        <f t="shared" si="15"/>
        <v>0.12495872372535806</v>
      </c>
      <c r="AE47" s="145">
        <v>3458816</v>
      </c>
      <c r="AF47" s="39">
        <f t="shared" si="16"/>
        <v>0.044063900972815546</v>
      </c>
      <c r="AG47" s="145">
        <v>3910182</v>
      </c>
      <c r="AH47" s="39">
        <f t="shared" si="17"/>
        <v>0.04981411917652915</v>
      </c>
      <c r="AI47" s="145"/>
      <c r="AJ47" s="39">
        <f t="shared" si="18"/>
        <v>0</v>
      </c>
      <c r="AK47" s="145">
        <v>8000</v>
      </c>
      <c r="AL47" s="39">
        <f t="shared" si="19"/>
        <v>0.00010191672751095299</v>
      </c>
      <c r="AM47" s="145">
        <v>471783</v>
      </c>
      <c r="AN47" s="39">
        <f t="shared" si="20"/>
        <v>0.006010322431912492</v>
      </c>
      <c r="AO47" s="58">
        <f t="shared" si="21"/>
        <v>23981311</v>
      </c>
      <c r="AP47" s="46">
        <f t="shared" si="22"/>
        <v>0.30551209231780246</v>
      </c>
      <c r="AQ47" s="145">
        <v>212235</v>
      </c>
      <c r="AR47" s="39">
        <f t="shared" si="23"/>
        <v>0.0027037870829108887</v>
      </c>
      <c r="AS47" s="145">
        <v>2437955</v>
      </c>
      <c r="AT47" s="39">
        <f t="shared" si="24"/>
        <v>0.031058549427370675</v>
      </c>
      <c r="AU47" s="59">
        <f t="shared" si="25"/>
        <v>78495456</v>
      </c>
      <c r="AV47" s="43"/>
      <c r="AW47" s="43"/>
      <c r="AX47" s="43"/>
      <c r="AY47" s="43"/>
    </row>
    <row r="48" spans="1:47" ht="12.75">
      <c r="A48" s="111">
        <v>45</v>
      </c>
      <c r="B48" s="134" t="s">
        <v>129</v>
      </c>
      <c r="C48" s="146">
        <v>53152049</v>
      </c>
      <c r="D48" s="40">
        <f t="shared" si="0"/>
        <v>0.311744941728612</v>
      </c>
      <c r="E48" s="146">
        <v>17005436</v>
      </c>
      <c r="F48" s="40">
        <f t="shared" si="1"/>
        <v>0.0997394974347958</v>
      </c>
      <c r="G48" s="146">
        <v>1876971</v>
      </c>
      <c r="H48" s="40">
        <f t="shared" si="2"/>
        <v>0.011008723577548151</v>
      </c>
      <c r="I48" s="146">
        <v>8631553</v>
      </c>
      <c r="J48" s="40">
        <f t="shared" si="3"/>
        <v>0.0506253858061507</v>
      </c>
      <c r="K48" s="146">
        <v>737777</v>
      </c>
      <c r="L48" s="40">
        <f t="shared" si="4"/>
        <v>0.004327175568974024</v>
      </c>
      <c r="M48" s="146">
        <v>3415639</v>
      </c>
      <c r="N48" s="40">
        <f t="shared" si="5"/>
        <v>0.020033248031905124</v>
      </c>
      <c r="O48" s="5">
        <f t="shared" si="6"/>
        <v>84819425</v>
      </c>
      <c r="P48" s="56">
        <f t="shared" si="7"/>
        <v>0.4974789721479858</v>
      </c>
      <c r="Q48" s="146">
        <v>7182701</v>
      </c>
      <c r="R48" s="40">
        <f t="shared" si="8"/>
        <v>0.04212764600474844</v>
      </c>
      <c r="S48" s="146">
        <v>6234414</v>
      </c>
      <c r="T48" s="40">
        <f t="shared" si="9"/>
        <v>0.03656579691108509</v>
      </c>
      <c r="U48" s="6">
        <f t="shared" si="10"/>
        <v>98236540</v>
      </c>
      <c r="V48" s="53">
        <f t="shared" si="11"/>
        <v>0.5761724150638193</v>
      </c>
      <c r="W48" s="146">
        <v>8452942</v>
      </c>
      <c r="X48" s="40">
        <f t="shared" si="12"/>
        <v>0.04957780482226259</v>
      </c>
      <c r="Y48" s="146">
        <v>3889787</v>
      </c>
      <c r="Z48" s="40">
        <f t="shared" si="13"/>
        <v>0.022814198971928865</v>
      </c>
      <c r="AA48" s="146">
        <v>1706381</v>
      </c>
      <c r="AB48" s="40">
        <f t="shared" si="14"/>
        <v>0.01000818699222321</v>
      </c>
      <c r="AC48" s="146">
        <v>14529778</v>
      </c>
      <c r="AD48" s="40">
        <f t="shared" si="15"/>
        <v>0.08521938252916024</v>
      </c>
      <c r="AE48" s="146">
        <v>10010483</v>
      </c>
      <c r="AF48" s="40">
        <f t="shared" si="16"/>
        <v>0.058713022324130185</v>
      </c>
      <c r="AG48" s="146">
        <v>6494472</v>
      </c>
      <c r="AH48" s="40">
        <f t="shared" si="17"/>
        <v>0.038091077075845234</v>
      </c>
      <c r="AI48" s="146"/>
      <c r="AJ48" s="40">
        <f t="shared" si="18"/>
        <v>0</v>
      </c>
      <c r="AK48" s="146">
        <v>172319</v>
      </c>
      <c r="AL48" s="40">
        <f t="shared" si="19"/>
        <v>0.0010106774362307783</v>
      </c>
      <c r="AM48" s="146">
        <v>2840531</v>
      </c>
      <c r="AN48" s="40">
        <f t="shared" si="20"/>
        <v>0.016660151165072037</v>
      </c>
      <c r="AO48" s="77">
        <f t="shared" si="21"/>
        <v>48096693</v>
      </c>
      <c r="AP48" s="57">
        <f t="shared" si="22"/>
        <v>0.28209450131685315</v>
      </c>
      <c r="AQ48" s="146">
        <v>17823708</v>
      </c>
      <c r="AR48" s="40">
        <f t="shared" si="23"/>
        <v>0.10453878855823218</v>
      </c>
      <c r="AS48" s="146">
        <v>6341572</v>
      </c>
      <c r="AT48" s="40">
        <f t="shared" si="24"/>
        <v>0.03719429506109534</v>
      </c>
      <c r="AU48" s="78">
        <f t="shared" si="25"/>
        <v>170498513</v>
      </c>
    </row>
    <row r="49" spans="1:47" ht="12.75">
      <c r="A49" s="117">
        <v>46</v>
      </c>
      <c r="B49" s="133" t="s">
        <v>82</v>
      </c>
      <c r="C49" s="147">
        <v>2456309</v>
      </c>
      <c r="D49" s="109">
        <f t="shared" si="0"/>
        <v>0.25507918610068087</v>
      </c>
      <c r="E49" s="147">
        <v>729274</v>
      </c>
      <c r="F49" s="109">
        <f t="shared" si="1"/>
        <v>0.07573258021054678</v>
      </c>
      <c r="G49" s="147">
        <v>192425</v>
      </c>
      <c r="H49" s="109">
        <f t="shared" si="2"/>
        <v>0.019982670089725485</v>
      </c>
      <c r="I49" s="147">
        <v>238817</v>
      </c>
      <c r="J49" s="109">
        <f t="shared" si="3"/>
        <v>0.024800318684256056</v>
      </c>
      <c r="K49" s="147">
        <v>0</v>
      </c>
      <c r="L49" s="109">
        <f t="shared" si="4"/>
        <v>0</v>
      </c>
      <c r="M49" s="147">
        <v>554776</v>
      </c>
      <c r="N49" s="109">
        <f t="shared" si="5"/>
        <v>0.05761156700895178</v>
      </c>
      <c r="O49" s="116">
        <f t="shared" si="6"/>
        <v>4171601</v>
      </c>
      <c r="P49" s="108">
        <f t="shared" si="7"/>
        <v>0.433206322094161</v>
      </c>
      <c r="Q49" s="147">
        <v>304438</v>
      </c>
      <c r="R49" s="109">
        <f t="shared" si="8"/>
        <v>0.03161483235949512</v>
      </c>
      <c r="S49" s="147">
        <v>893684</v>
      </c>
      <c r="T49" s="109">
        <f t="shared" si="9"/>
        <v>0.09280598953600744</v>
      </c>
      <c r="U49" s="115">
        <f t="shared" si="10"/>
        <v>5369723</v>
      </c>
      <c r="V49" s="107">
        <f t="shared" si="11"/>
        <v>0.5576271439896635</v>
      </c>
      <c r="W49" s="147">
        <v>463188</v>
      </c>
      <c r="X49" s="109">
        <f t="shared" si="12"/>
        <v>0.048100470279432345</v>
      </c>
      <c r="Y49" s="147">
        <v>438184</v>
      </c>
      <c r="Z49" s="109">
        <f t="shared" si="13"/>
        <v>0.04550389144132141</v>
      </c>
      <c r="AA49" s="147">
        <v>299738</v>
      </c>
      <c r="AB49" s="109">
        <f t="shared" si="14"/>
        <v>0.031126753630526895</v>
      </c>
      <c r="AC49" s="147">
        <v>648993</v>
      </c>
      <c r="AD49" s="109">
        <f t="shared" si="15"/>
        <v>0.06739567628707918</v>
      </c>
      <c r="AE49" s="147">
        <v>672481</v>
      </c>
      <c r="AF49" s="109">
        <f t="shared" si="16"/>
        <v>0.06983482377346335</v>
      </c>
      <c r="AG49" s="147">
        <v>639653</v>
      </c>
      <c r="AH49" s="109">
        <f t="shared" si="17"/>
        <v>0.06642574962142744</v>
      </c>
      <c r="AI49" s="147">
        <v>0</v>
      </c>
      <c r="AJ49" s="109">
        <f t="shared" si="18"/>
        <v>0</v>
      </c>
      <c r="AK49" s="147">
        <v>8800</v>
      </c>
      <c r="AL49" s="109">
        <f t="shared" si="19"/>
        <v>0.0009138495350894337</v>
      </c>
      <c r="AM49" s="147">
        <v>312040</v>
      </c>
      <c r="AN49" s="109">
        <f t="shared" si="20"/>
        <v>0.032404273741966694</v>
      </c>
      <c r="AO49" s="114">
        <f t="shared" si="21"/>
        <v>3483077</v>
      </c>
      <c r="AP49" s="106">
        <f t="shared" si="22"/>
        <v>0.36170548831030674</v>
      </c>
      <c r="AQ49" s="147">
        <v>719892</v>
      </c>
      <c r="AR49" s="109">
        <f t="shared" si="23"/>
        <v>0.07475829199029575</v>
      </c>
      <c r="AS49" s="147">
        <v>56902</v>
      </c>
      <c r="AT49" s="109">
        <f t="shared" si="24"/>
        <v>0.005909075709733972</v>
      </c>
      <c r="AU49" s="113">
        <f t="shared" si="25"/>
        <v>9629594</v>
      </c>
    </row>
    <row r="50" spans="1:51" s="55" customFormat="1" ht="12.75">
      <c r="A50" s="110">
        <v>47</v>
      </c>
      <c r="B50" s="132" t="s">
        <v>83</v>
      </c>
      <c r="C50" s="145">
        <v>19174228</v>
      </c>
      <c r="D50" s="39">
        <f t="shared" si="0"/>
        <v>0.2780657273781704</v>
      </c>
      <c r="E50" s="145">
        <v>4879365</v>
      </c>
      <c r="F50" s="39">
        <f t="shared" si="1"/>
        <v>0.07076082426205563</v>
      </c>
      <c r="G50" s="145">
        <v>1197394</v>
      </c>
      <c r="H50" s="39">
        <f t="shared" si="2"/>
        <v>0.01736467478994497</v>
      </c>
      <c r="I50" s="145">
        <v>1226175</v>
      </c>
      <c r="J50" s="39">
        <f t="shared" si="3"/>
        <v>0.017782058462428217</v>
      </c>
      <c r="K50" s="145">
        <v>71000</v>
      </c>
      <c r="L50" s="39">
        <f t="shared" si="4"/>
        <v>0.0010296459729095793</v>
      </c>
      <c r="M50" s="145">
        <v>3016091</v>
      </c>
      <c r="N50" s="39">
        <f t="shared" si="5"/>
        <v>0.04373952045181445</v>
      </c>
      <c r="O50" s="35">
        <f t="shared" si="6"/>
        <v>29564253</v>
      </c>
      <c r="P50" s="44">
        <f t="shared" si="7"/>
        <v>0.42874245131732325</v>
      </c>
      <c r="Q50" s="145">
        <v>3394797</v>
      </c>
      <c r="R50" s="39">
        <f t="shared" si="8"/>
        <v>0.0492315360548665</v>
      </c>
      <c r="S50" s="145">
        <v>2480403</v>
      </c>
      <c r="T50" s="39">
        <f t="shared" si="9"/>
        <v>0.03597094310060337</v>
      </c>
      <c r="U50" s="42">
        <f t="shared" si="10"/>
        <v>35439453</v>
      </c>
      <c r="V50" s="45">
        <f t="shared" si="11"/>
        <v>0.5139449304727931</v>
      </c>
      <c r="W50" s="145">
        <v>3332709</v>
      </c>
      <c r="X50" s="39">
        <f t="shared" si="12"/>
        <v>0.04833113240464101</v>
      </c>
      <c r="Y50" s="145">
        <v>1916074</v>
      </c>
      <c r="Z50" s="39">
        <f t="shared" si="13"/>
        <v>0.02778701236474295</v>
      </c>
      <c r="AA50" s="145">
        <v>517487</v>
      </c>
      <c r="AB50" s="39">
        <f t="shared" si="14"/>
        <v>0.007504625430747317</v>
      </c>
      <c r="AC50" s="145">
        <v>5477640</v>
      </c>
      <c r="AD50" s="39">
        <f t="shared" si="15"/>
        <v>0.07943704178941449</v>
      </c>
      <c r="AE50" s="145">
        <v>3210141</v>
      </c>
      <c r="AF50" s="39">
        <f t="shared" si="16"/>
        <v>0.04655364441016803</v>
      </c>
      <c r="AG50" s="145">
        <v>2986250</v>
      </c>
      <c r="AH50" s="39">
        <f t="shared" si="17"/>
        <v>0.043306764600017346</v>
      </c>
      <c r="AI50" s="145"/>
      <c r="AJ50" s="39">
        <f t="shared" si="18"/>
        <v>0</v>
      </c>
      <c r="AK50" s="145">
        <v>18552</v>
      </c>
      <c r="AL50" s="39">
        <f t="shared" si="19"/>
        <v>0.00026904214210448615</v>
      </c>
      <c r="AM50" s="145">
        <v>1289471</v>
      </c>
      <c r="AN50" s="39">
        <f t="shared" si="20"/>
        <v>0.01869998059624913</v>
      </c>
      <c r="AO50" s="58">
        <f t="shared" si="21"/>
        <v>18748324</v>
      </c>
      <c r="AP50" s="46">
        <f t="shared" si="22"/>
        <v>0.27188924373808476</v>
      </c>
      <c r="AQ50" s="145">
        <v>11077923</v>
      </c>
      <c r="AR50" s="39">
        <f t="shared" si="23"/>
        <v>0.1606526592274987</v>
      </c>
      <c r="AS50" s="145">
        <v>3690040</v>
      </c>
      <c r="AT50" s="39">
        <f t="shared" si="24"/>
        <v>0.05351316656162344</v>
      </c>
      <c r="AU50" s="59">
        <f t="shared" si="25"/>
        <v>68955740</v>
      </c>
      <c r="AV50" s="43"/>
      <c r="AW50" s="43"/>
      <c r="AX50" s="43"/>
      <c r="AY50" s="43"/>
    </row>
    <row r="51" spans="1:51" s="55" customFormat="1" ht="12.75">
      <c r="A51" s="110">
        <v>48</v>
      </c>
      <c r="B51" s="132" t="s">
        <v>84</v>
      </c>
      <c r="C51" s="145">
        <v>24698667</v>
      </c>
      <c r="D51" s="39">
        <f t="shared" si="0"/>
        <v>0.27544353486420103</v>
      </c>
      <c r="E51" s="145">
        <v>10000083</v>
      </c>
      <c r="F51" s="39">
        <f t="shared" si="1"/>
        <v>0.11152254534446754</v>
      </c>
      <c r="G51" s="145">
        <v>1543141</v>
      </c>
      <c r="H51" s="39">
        <f t="shared" si="2"/>
        <v>0.017209358376866168</v>
      </c>
      <c r="I51" s="145">
        <v>2843443</v>
      </c>
      <c r="J51" s="39">
        <f t="shared" si="3"/>
        <v>0.03171053689273467</v>
      </c>
      <c r="K51" s="145">
        <v>188962</v>
      </c>
      <c r="L51" s="39">
        <f t="shared" si="4"/>
        <v>0.0021073348304590346</v>
      </c>
      <c r="M51" s="145">
        <v>4661813</v>
      </c>
      <c r="N51" s="39">
        <f t="shared" si="5"/>
        <v>0.05198929365685547</v>
      </c>
      <c r="O51" s="35">
        <f t="shared" si="6"/>
        <v>43936109</v>
      </c>
      <c r="P51" s="44">
        <f t="shared" si="7"/>
        <v>0.4899826039655839</v>
      </c>
      <c r="Q51" s="145">
        <v>4690941</v>
      </c>
      <c r="R51" s="39">
        <f t="shared" si="8"/>
        <v>0.05231413383076139</v>
      </c>
      <c r="S51" s="145">
        <v>1593033</v>
      </c>
      <c r="T51" s="39">
        <f t="shared" si="9"/>
        <v>0.017765762041948366</v>
      </c>
      <c r="U51" s="42">
        <f t="shared" si="10"/>
        <v>50220083</v>
      </c>
      <c r="V51" s="45">
        <f t="shared" si="11"/>
        <v>0.5600624998382937</v>
      </c>
      <c r="W51" s="145">
        <v>4590627</v>
      </c>
      <c r="X51" s="39">
        <f t="shared" si="12"/>
        <v>0.051195415854752103</v>
      </c>
      <c r="Y51" s="145">
        <v>1791370</v>
      </c>
      <c r="Z51" s="39">
        <f t="shared" si="13"/>
        <v>0.019977648390890237</v>
      </c>
      <c r="AA51" s="145">
        <v>684130</v>
      </c>
      <c r="AB51" s="39">
        <f t="shared" si="14"/>
        <v>0.00762952856956393</v>
      </c>
      <c r="AC51" s="145">
        <v>6852432</v>
      </c>
      <c r="AD51" s="39">
        <f t="shared" si="15"/>
        <v>0.07641943156270606</v>
      </c>
      <c r="AE51" s="145">
        <v>4068626</v>
      </c>
      <c r="AF51" s="39">
        <f t="shared" si="16"/>
        <v>0.04537397615346588</v>
      </c>
      <c r="AG51" s="145">
        <v>3629000</v>
      </c>
      <c r="AH51" s="39">
        <f t="shared" si="17"/>
        <v>0.04047119579458217</v>
      </c>
      <c r="AI51" s="145">
        <v>0</v>
      </c>
      <c r="AJ51" s="39">
        <f t="shared" si="18"/>
        <v>0</v>
      </c>
      <c r="AK51" s="145">
        <v>0</v>
      </c>
      <c r="AL51" s="39">
        <f t="shared" si="19"/>
        <v>0</v>
      </c>
      <c r="AM51" s="145">
        <v>907121</v>
      </c>
      <c r="AN51" s="39">
        <f t="shared" si="20"/>
        <v>0.01011636031975122</v>
      </c>
      <c r="AO51" s="58">
        <f t="shared" si="21"/>
        <v>22523306</v>
      </c>
      <c r="AP51" s="46">
        <f t="shared" si="22"/>
        <v>0.2511835566457116</v>
      </c>
      <c r="AQ51" s="145">
        <v>11968046</v>
      </c>
      <c r="AR51" s="39">
        <f t="shared" si="23"/>
        <v>0.13346958747439128</v>
      </c>
      <c r="AS51" s="145">
        <v>4957277</v>
      </c>
      <c r="AT51" s="39">
        <f t="shared" si="24"/>
        <v>0.05528435604160345</v>
      </c>
      <c r="AU51" s="59">
        <f t="shared" si="25"/>
        <v>89668712</v>
      </c>
      <c r="AV51" s="43"/>
      <c r="AW51" s="43"/>
      <c r="AX51" s="43"/>
      <c r="AY51" s="43"/>
    </row>
    <row r="52" spans="1:51" s="55" customFormat="1" ht="12.75">
      <c r="A52" s="110">
        <v>49</v>
      </c>
      <c r="B52" s="132" t="s">
        <v>85</v>
      </c>
      <c r="C52" s="145">
        <v>51884331</v>
      </c>
      <c r="D52" s="39">
        <f t="shared" si="0"/>
        <v>0.3626401338944607</v>
      </c>
      <c r="E52" s="145">
        <v>17305899</v>
      </c>
      <c r="F52" s="39">
        <f t="shared" si="1"/>
        <v>0.12095778069344314</v>
      </c>
      <c r="G52" s="145">
        <v>2693230</v>
      </c>
      <c r="H52" s="39">
        <f t="shared" si="2"/>
        <v>0.018824050902932106</v>
      </c>
      <c r="I52" s="145">
        <v>1430640</v>
      </c>
      <c r="J52" s="39">
        <f t="shared" si="3"/>
        <v>0.009999309447678361</v>
      </c>
      <c r="K52" s="145">
        <v>387878</v>
      </c>
      <c r="L52" s="39">
        <f t="shared" si="4"/>
        <v>0.002711032929281012</v>
      </c>
      <c r="M52" s="145">
        <v>9264039</v>
      </c>
      <c r="N52" s="39">
        <f t="shared" si="5"/>
        <v>0.06475003683411674</v>
      </c>
      <c r="O52" s="35">
        <f t="shared" si="6"/>
        <v>82966017</v>
      </c>
      <c r="P52" s="44">
        <f t="shared" si="7"/>
        <v>0.579882344701912</v>
      </c>
      <c r="Q52" s="145">
        <v>7553934</v>
      </c>
      <c r="R52" s="39">
        <f t="shared" si="8"/>
        <v>0.05279743584223759</v>
      </c>
      <c r="S52" s="145">
        <v>4171358</v>
      </c>
      <c r="T52" s="39">
        <f t="shared" si="9"/>
        <v>0.029155272786339476</v>
      </c>
      <c r="U52" s="42">
        <f t="shared" si="10"/>
        <v>94691309</v>
      </c>
      <c r="V52" s="45">
        <f t="shared" si="11"/>
        <v>0.6618350533304891</v>
      </c>
      <c r="W52" s="145">
        <v>8680301</v>
      </c>
      <c r="X52" s="39">
        <f t="shared" si="12"/>
        <v>0.06067006081054068</v>
      </c>
      <c r="Y52" s="145">
        <v>2973946</v>
      </c>
      <c r="Z52" s="39">
        <f t="shared" si="13"/>
        <v>0.020786086181488892</v>
      </c>
      <c r="AA52" s="145">
        <v>1071033</v>
      </c>
      <c r="AB52" s="39">
        <f t="shared" si="14"/>
        <v>0.007485873731809049</v>
      </c>
      <c r="AC52" s="145">
        <v>11110750</v>
      </c>
      <c r="AD52" s="39">
        <f t="shared" si="15"/>
        <v>0.07765743125160232</v>
      </c>
      <c r="AE52" s="145">
        <v>8685860</v>
      </c>
      <c r="AF52" s="39">
        <f t="shared" si="16"/>
        <v>0.060708914862726865</v>
      </c>
      <c r="AG52" s="145">
        <v>10168715</v>
      </c>
      <c r="AH52" s="39">
        <f t="shared" si="17"/>
        <v>0.07107317562087503</v>
      </c>
      <c r="AI52" s="145">
        <v>0</v>
      </c>
      <c r="AJ52" s="39">
        <f t="shared" si="18"/>
        <v>0</v>
      </c>
      <c r="AK52" s="145">
        <v>3291</v>
      </c>
      <c r="AL52" s="39">
        <f t="shared" si="19"/>
        <v>2.300210213073134E-05</v>
      </c>
      <c r="AM52" s="145">
        <v>1511334</v>
      </c>
      <c r="AN52" s="39">
        <f t="shared" si="20"/>
        <v>0.010563311765921214</v>
      </c>
      <c r="AO52" s="58">
        <f t="shared" si="21"/>
        <v>44205230</v>
      </c>
      <c r="AP52" s="46">
        <f t="shared" si="22"/>
        <v>0.3089678563270948</v>
      </c>
      <c r="AQ52" s="145">
        <v>1934796</v>
      </c>
      <c r="AR52" s="39">
        <f t="shared" si="23"/>
        <v>0.013523055361328008</v>
      </c>
      <c r="AS52" s="145">
        <v>2242545</v>
      </c>
      <c r="AT52" s="39">
        <f t="shared" si="24"/>
        <v>0.015674034981088093</v>
      </c>
      <c r="AU52" s="59">
        <f t="shared" si="25"/>
        <v>143073880</v>
      </c>
      <c r="AV52" s="43"/>
      <c r="AW52" s="43"/>
      <c r="AX52" s="43"/>
      <c r="AY52" s="43"/>
    </row>
    <row r="53" spans="1:47" ht="12.75">
      <c r="A53" s="111">
        <v>50</v>
      </c>
      <c r="B53" s="134" t="s">
        <v>86</v>
      </c>
      <c r="C53" s="146">
        <v>26367870</v>
      </c>
      <c r="D53" s="40">
        <f t="shared" si="0"/>
        <v>0.2850770170690381</v>
      </c>
      <c r="E53" s="146">
        <v>8265499</v>
      </c>
      <c r="F53" s="40">
        <f t="shared" si="1"/>
        <v>0.08936269025549343</v>
      </c>
      <c r="G53" s="146">
        <v>1599413</v>
      </c>
      <c r="H53" s="40">
        <f t="shared" si="2"/>
        <v>0.017292101603255835</v>
      </c>
      <c r="I53" s="146">
        <v>1225163</v>
      </c>
      <c r="J53" s="40">
        <f t="shared" si="3"/>
        <v>0.013245886507456004</v>
      </c>
      <c r="K53" s="146">
        <v>60082</v>
      </c>
      <c r="L53" s="40">
        <f t="shared" si="4"/>
        <v>0.0006495783443843567</v>
      </c>
      <c r="M53" s="146">
        <v>4690285</v>
      </c>
      <c r="N53" s="40">
        <f t="shared" si="5"/>
        <v>0.0507091569020802</v>
      </c>
      <c r="O53" s="5">
        <f t="shared" si="6"/>
        <v>42208312</v>
      </c>
      <c r="P53" s="56">
        <f t="shared" si="7"/>
        <v>0.4563364306817079</v>
      </c>
      <c r="Q53" s="146">
        <v>4306168</v>
      </c>
      <c r="R53" s="40">
        <f t="shared" si="8"/>
        <v>0.046556264439947016</v>
      </c>
      <c r="S53" s="146">
        <v>3352351</v>
      </c>
      <c r="T53" s="40">
        <f t="shared" si="9"/>
        <v>0.03624404334701312</v>
      </c>
      <c r="U53" s="6">
        <f t="shared" si="10"/>
        <v>49866831</v>
      </c>
      <c r="V53" s="53">
        <f t="shared" si="11"/>
        <v>0.539136738468668</v>
      </c>
      <c r="W53" s="146">
        <v>3939992</v>
      </c>
      <c r="X53" s="40">
        <f t="shared" si="12"/>
        <v>0.04259734163722263</v>
      </c>
      <c r="Y53" s="146">
        <v>1462185</v>
      </c>
      <c r="Z53" s="40">
        <f t="shared" si="13"/>
        <v>0.01580845696687262</v>
      </c>
      <c r="AA53" s="146">
        <v>1061145</v>
      </c>
      <c r="AB53" s="40">
        <f t="shared" si="14"/>
        <v>0.011472600982852405</v>
      </c>
      <c r="AC53" s="146">
        <v>6255487</v>
      </c>
      <c r="AD53" s="40">
        <f t="shared" si="15"/>
        <v>0.06763138525311851</v>
      </c>
      <c r="AE53" s="146">
        <v>5142980</v>
      </c>
      <c r="AF53" s="40">
        <f t="shared" si="16"/>
        <v>0.05560348246732564</v>
      </c>
      <c r="AG53" s="146">
        <v>5517946</v>
      </c>
      <c r="AH53" s="40">
        <f t="shared" si="17"/>
        <v>0.05965743861859265</v>
      </c>
      <c r="AI53" s="146">
        <v>0</v>
      </c>
      <c r="AJ53" s="40">
        <f t="shared" si="18"/>
        <v>0</v>
      </c>
      <c r="AK53" s="146">
        <v>310450</v>
      </c>
      <c r="AL53" s="40">
        <f t="shared" si="19"/>
        <v>0.0033564394829420385</v>
      </c>
      <c r="AM53" s="146">
        <v>840810</v>
      </c>
      <c r="AN53" s="40">
        <f t="shared" si="20"/>
        <v>0.009090442524247046</v>
      </c>
      <c r="AO53" s="77">
        <f t="shared" si="21"/>
        <v>24530995</v>
      </c>
      <c r="AP53" s="57">
        <f t="shared" si="22"/>
        <v>0.26521758793317357</v>
      </c>
      <c r="AQ53" s="146">
        <v>5029455</v>
      </c>
      <c r="AR53" s="40">
        <f t="shared" si="23"/>
        <v>0.05437610352610807</v>
      </c>
      <c r="AS53" s="146">
        <v>13066566</v>
      </c>
      <c r="AT53" s="40">
        <f t="shared" si="24"/>
        <v>0.1412695700720503</v>
      </c>
      <c r="AU53" s="78">
        <f t="shared" si="25"/>
        <v>92493847</v>
      </c>
    </row>
    <row r="54" spans="1:47" ht="12.75">
      <c r="A54" s="117">
        <v>51</v>
      </c>
      <c r="B54" s="133" t="s">
        <v>87</v>
      </c>
      <c r="C54" s="147">
        <v>36052580</v>
      </c>
      <c r="D54" s="109">
        <f t="shared" si="0"/>
        <v>0.3455447886201238</v>
      </c>
      <c r="E54" s="147">
        <v>11865664</v>
      </c>
      <c r="F54" s="109">
        <f t="shared" si="1"/>
        <v>0.11372607338274855</v>
      </c>
      <c r="G54" s="147">
        <v>2675245</v>
      </c>
      <c r="H54" s="109">
        <f t="shared" si="2"/>
        <v>0.0256407993001345</v>
      </c>
      <c r="I54" s="147">
        <v>1841670</v>
      </c>
      <c r="J54" s="109">
        <f t="shared" si="3"/>
        <v>0.01765142663459934</v>
      </c>
      <c r="K54" s="147">
        <v>349088</v>
      </c>
      <c r="L54" s="109">
        <f t="shared" si="4"/>
        <v>0.0033458226615077696</v>
      </c>
      <c r="M54" s="147">
        <v>5203831</v>
      </c>
      <c r="N54" s="109">
        <f t="shared" si="5"/>
        <v>0.0498759501514135</v>
      </c>
      <c r="O54" s="116">
        <f t="shared" si="6"/>
        <v>57988078</v>
      </c>
      <c r="P54" s="108">
        <f t="shared" si="7"/>
        <v>0.5557848607505275</v>
      </c>
      <c r="Q54" s="147">
        <v>5736463</v>
      </c>
      <c r="R54" s="109">
        <f t="shared" si="8"/>
        <v>0.054980944353002235</v>
      </c>
      <c r="S54" s="147">
        <v>5417492</v>
      </c>
      <c r="T54" s="109">
        <f t="shared" si="9"/>
        <v>0.05192377710530596</v>
      </c>
      <c r="U54" s="115">
        <f t="shared" si="10"/>
        <v>69142033</v>
      </c>
      <c r="V54" s="107">
        <f t="shared" si="11"/>
        <v>0.6626895822088357</v>
      </c>
      <c r="W54" s="147">
        <v>5802443</v>
      </c>
      <c r="X54" s="109">
        <f t="shared" si="12"/>
        <v>0.05561332753204672</v>
      </c>
      <c r="Y54" s="147">
        <v>2043968</v>
      </c>
      <c r="Z54" s="109">
        <f t="shared" si="13"/>
        <v>0.019590345281982516</v>
      </c>
      <c r="AA54" s="147">
        <v>872088</v>
      </c>
      <c r="AB54" s="109">
        <f t="shared" si="14"/>
        <v>0.008358499270181122</v>
      </c>
      <c r="AC54" s="147">
        <v>11946933</v>
      </c>
      <c r="AD54" s="109">
        <f t="shared" si="15"/>
        <v>0.11450499348850433</v>
      </c>
      <c r="AE54" s="147">
        <v>3670354</v>
      </c>
      <c r="AF54" s="109">
        <f t="shared" si="16"/>
        <v>0.03517838937160741</v>
      </c>
      <c r="AG54" s="147">
        <v>6319450</v>
      </c>
      <c r="AH54" s="109">
        <f t="shared" si="17"/>
        <v>0.06056856442577595</v>
      </c>
      <c r="AI54" s="147">
        <v>0</v>
      </c>
      <c r="AJ54" s="109">
        <f t="shared" si="18"/>
        <v>0</v>
      </c>
      <c r="AK54" s="147">
        <v>18000</v>
      </c>
      <c r="AL54" s="109">
        <f t="shared" si="19"/>
        <v>0.00017252041865414982</v>
      </c>
      <c r="AM54" s="147">
        <v>1321510</v>
      </c>
      <c r="AN54" s="109">
        <f t="shared" si="20"/>
        <v>0.012665969914202529</v>
      </c>
      <c r="AO54" s="114">
        <f t="shared" si="21"/>
        <v>31994746</v>
      </c>
      <c r="AP54" s="106">
        <f t="shared" si="22"/>
        <v>0.3066526097029547</v>
      </c>
      <c r="AQ54" s="147">
        <v>1113959</v>
      </c>
      <c r="AR54" s="109">
        <f t="shared" si="23"/>
        <v>0.010676704057975448</v>
      </c>
      <c r="AS54" s="147">
        <v>2084738</v>
      </c>
      <c r="AT54" s="109">
        <f t="shared" si="24"/>
        <v>0.019981104030234165</v>
      </c>
      <c r="AU54" s="113">
        <f t="shared" si="25"/>
        <v>104335476</v>
      </c>
    </row>
    <row r="55" spans="1:51" s="55" customFormat="1" ht="12.75">
      <c r="A55" s="110">
        <v>52</v>
      </c>
      <c r="B55" s="132" t="s">
        <v>120</v>
      </c>
      <c r="C55" s="145">
        <v>147689990</v>
      </c>
      <c r="D55" s="39">
        <f t="shared" si="0"/>
        <v>0.2860649439210499</v>
      </c>
      <c r="E55" s="145">
        <v>68349538</v>
      </c>
      <c r="F55" s="39">
        <f t="shared" si="1"/>
        <v>0.13238816493250266</v>
      </c>
      <c r="G55" s="145">
        <v>5841312</v>
      </c>
      <c r="H55" s="39">
        <f t="shared" si="2"/>
        <v>0.011314203418290947</v>
      </c>
      <c r="I55" s="145">
        <v>11363669</v>
      </c>
      <c r="J55" s="39">
        <f t="shared" si="3"/>
        <v>0.022010613821711093</v>
      </c>
      <c r="K55" s="145">
        <v>0</v>
      </c>
      <c r="L55" s="39">
        <f t="shared" si="4"/>
        <v>0</v>
      </c>
      <c r="M55" s="145">
        <v>9735127</v>
      </c>
      <c r="N55" s="39">
        <f t="shared" si="5"/>
        <v>0.018856244484269372</v>
      </c>
      <c r="O55" s="35">
        <f t="shared" si="6"/>
        <v>242979636</v>
      </c>
      <c r="P55" s="44">
        <f t="shared" si="7"/>
        <v>0.470634170577824</v>
      </c>
      <c r="Q55" s="145">
        <v>26580938</v>
      </c>
      <c r="R55" s="39">
        <f t="shared" si="8"/>
        <v>0.051485375131645035</v>
      </c>
      <c r="S55" s="145">
        <v>19136929</v>
      </c>
      <c r="T55" s="39">
        <f t="shared" si="9"/>
        <v>0.03706686229179184</v>
      </c>
      <c r="U55" s="42">
        <f t="shared" si="10"/>
        <v>288697503</v>
      </c>
      <c r="V55" s="45">
        <f t="shared" si="11"/>
        <v>0.5591864080012608</v>
      </c>
      <c r="W55" s="145">
        <v>23612854</v>
      </c>
      <c r="X55" s="39">
        <f t="shared" si="12"/>
        <v>0.04573640877980924</v>
      </c>
      <c r="Y55" s="145">
        <v>7769241</v>
      </c>
      <c r="Z55" s="39">
        <f t="shared" si="13"/>
        <v>0.01504846395462632</v>
      </c>
      <c r="AA55" s="145">
        <v>2630386</v>
      </c>
      <c r="AB55" s="39">
        <f t="shared" si="14"/>
        <v>0.005094869486961945</v>
      </c>
      <c r="AC55" s="145">
        <v>39382356</v>
      </c>
      <c r="AD55" s="39">
        <f t="shared" si="15"/>
        <v>0.07628080590037838</v>
      </c>
      <c r="AE55" s="145">
        <v>34555398</v>
      </c>
      <c r="AF55" s="39">
        <f t="shared" si="16"/>
        <v>0.06693133360656034</v>
      </c>
      <c r="AG55" s="145">
        <v>21620388</v>
      </c>
      <c r="AH55" s="39">
        <f t="shared" si="17"/>
        <v>0.04187714469187343</v>
      </c>
      <c r="AI55" s="145">
        <v>0</v>
      </c>
      <c r="AJ55" s="39">
        <f t="shared" si="18"/>
        <v>0</v>
      </c>
      <c r="AK55" s="145">
        <v>1218701</v>
      </c>
      <c r="AL55" s="39">
        <f t="shared" si="19"/>
        <v>0.0023605366431504763</v>
      </c>
      <c r="AM55" s="145">
        <v>6632309</v>
      </c>
      <c r="AN55" s="39">
        <f t="shared" si="20"/>
        <v>0.012846308014186165</v>
      </c>
      <c r="AO55" s="58">
        <f t="shared" si="21"/>
        <v>137421633</v>
      </c>
      <c r="AP55" s="46">
        <f t="shared" si="22"/>
        <v>0.2661758710775463</v>
      </c>
      <c r="AQ55" s="145">
        <v>20630915</v>
      </c>
      <c r="AR55" s="39">
        <f t="shared" si="23"/>
        <v>0.03996060628425086</v>
      </c>
      <c r="AS55" s="145">
        <v>69531280</v>
      </c>
      <c r="AT55" s="39">
        <f t="shared" si="24"/>
        <v>0.134677114636942</v>
      </c>
      <c r="AU55" s="59">
        <f t="shared" si="25"/>
        <v>516281331</v>
      </c>
      <c r="AV55" s="43"/>
      <c r="AW55" s="43"/>
      <c r="AX55" s="43"/>
      <c r="AY55" s="43"/>
    </row>
    <row r="56" spans="1:51" s="55" customFormat="1" ht="12.75">
      <c r="A56" s="110">
        <v>53</v>
      </c>
      <c r="B56" s="132" t="s">
        <v>88</v>
      </c>
      <c r="C56" s="145">
        <v>63513341</v>
      </c>
      <c r="D56" s="39">
        <f t="shared" si="0"/>
        <v>0.3343184250704806</v>
      </c>
      <c r="E56" s="145">
        <v>21353044</v>
      </c>
      <c r="F56" s="39">
        <f t="shared" si="1"/>
        <v>0.11239711103436796</v>
      </c>
      <c r="G56" s="145">
        <v>3000080</v>
      </c>
      <c r="H56" s="39">
        <f t="shared" si="2"/>
        <v>0.01579167470792392</v>
      </c>
      <c r="I56" s="145">
        <v>4474661</v>
      </c>
      <c r="J56" s="39">
        <f t="shared" si="3"/>
        <v>0.023553502220018653</v>
      </c>
      <c r="K56" s="145">
        <v>0</v>
      </c>
      <c r="L56" s="39">
        <f t="shared" si="4"/>
        <v>0</v>
      </c>
      <c r="M56" s="145">
        <v>8843767</v>
      </c>
      <c r="N56" s="39">
        <f t="shared" si="5"/>
        <v>0.046551389181845884</v>
      </c>
      <c r="O56" s="35">
        <f t="shared" si="6"/>
        <v>101184893</v>
      </c>
      <c r="P56" s="44">
        <f t="shared" si="7"/>
        <v>0.532612102214637</v>
      </c>
      <c r="Q56" s="145">
        <v>8967417</v>
      </c>
      <c r="R56" s="39">
        <f t="shared" si="8"/>
        <v>0.04720225201804852</v>
      </c>
      <c r="S56" s="145">
        <v>10627965</v>
      </c>
      <c r="T56" s="39">
        <f t="shared" si="9"/>
        <v>0.05594296355003888</v>
      </c>
      <c r="U56" s="42">
        <f t="shared" si="10"/>
        <v>120780275</v>
      </c>
      <c r="V56" s="45">
        <f t="shared" si="11"/>
        <v>0.6357573177827244</v>
      </c>
      <c r="W56" s="145">
        <v>9268660</v>
      </c>
      <c r="X56" s="39">
        <f t="shared" si="12"/>
        <v>0.04878792022157613</v>
      </c>
      <c r="Y56" s="145">
        <v>1565725</v>
      </c>
      <c r="Z56" s="39">
        <f t="shared" si="13"/>
        <v>0.008241586851705347</v>
      </c>
      <c r="AA56" s="145">
        <v>1360328</v>
      </c>
      <c r="AB56" s="39">
        <f t="shared" si="14"/>
        <v>0.007160428145943019</v>
      </c>
      <c r="AC56" s="145">
        <v>15476825</v>
      </c>
      <c r="AD56" s="39">
        <f t="shared" si="15"/>
        <v>0.0814661562063227</v>
      </c>
      <c r="AE56" s="145">
        <v>14365709</v>
      </c>
      <c r="AF56" s="39">
        <f t="shared" si="16"/>
        <v>0.07561751802508435</v>
      </c>
      <c r="AG56" s="145">
        <v>10437907</v>
      </c>
      <c r="AH56" s="39">
        <f t="shared" si="17"/>
        <v>0.054942545523973374</v>
      </c>
      <c r="AI56" s="145">
        <v>0</v>
      </c>
      <c r="AJ56" s="39">
        <f t="shared" si="18"/>
        <v>0</v>
      </c>
      <c r="AK56" s="145">
        <v>113661</v>
      </c>
      <c r="AL56" s="39">
        <f t="shared" si="19"/>
        <v>0.0005982832254397685</v>
      </c>
      <c r="AM56" s="145">
        <v>2707520</v>
      </c>
      <c r="AN56" s="39">
        <f t="shared" si="20"/>
        <v>0.014251711656088562</v>
      </c>
      <c r="AO56" s="58">
        <f t="shared" si="21"/>
        <v>55296335</v>
      </c>
      <c r="AP56" s="46">
        <f t="shared" si="22"/>
        <v>0.29106614985613327</v>
      </c>
      <c r="AQ56" s="145">
        <v>10831125</v>
      </c>
      <c r="AR56" s="39">
        <f t="shared" si="23"/>
        <v>0.057012347244360974</v>
      </c>
      <c r="AS56" s="145">
        <v>3070849</v>
      </c>
      <c r="AT56" s="39">
        <f t="shared" si="24"/>
        <v>0.016164185116781374</v>
      </c>
      <c r="AU56" s="59">
        <f t="shared" si="25"/>
        <v>189978584</v>
      </c>
      <c r="AV56" s="43"/>
      <c r="AW56" s="43"/>
      <c r="AX56" s="43"/>
      <c r="AY56" s="43"/>
    </row>
    <row r="57" spans="1:51" s="55" customFormat="1" ht="12.75">
      <c r="A57" s="110">
        <v>54</v>
      </c>
      <c r="B57" s="132" t="s">
        <v>89</v>
      </c>
      <c r="C57" s="145">
        <v>2617191</v>
      </c>
      <c r="D57" s="39">
        <f t="shared" si="0"/>
        <v>0.2811803815093289</v>
      </c>
      <c r="E57" s="145">
        <v>1431847</v>
      </c>
      <c r="F57" s="39">
        <f t="shared" si="1"/>
        <v>0.15383183180860244</v>
      </c>
      <c r="G57" s="145">
        <v>157201</v>
      </c>
      <c r="H57" s="39">
        <f t="shared" si="2"/>
        <v>0.016889037580233163</v>
      </c>
      <c r="I57" s="145">
        <v>179424</v>
      </c>
      <c r="J57" s="39">
        <f t="shared" si="3"/>
        <v>0.019276586528048516</v>
      </c>
      <c r="K57" s="145">
        <v>72</v>
      </c>
      <c r="L57" s="39">
        <f t="shared" si="4"/>
        <v>7.735387852346917E-06</v>
      </c>
      <c r="M57" s="145">
        <v>326767</v>
      </c>
      <c r="N57" s="39">
        <f t="shared" si="5"/>
        <v>0.03510652058816451</v>
      </c>
      <c r="O57" s="35">
        <f t="shared" si="6"/>
        <v>4712502</v>
      </c>
      <c r="P57" s="44">
        <f t="shared" si="7"/>
        <v>0.5062920934022298</v>
      </c>
      <c r="Q57" s="145">
        <v>748696</v>
      </c>
      <c r="R57" s="39">
        <f t="shared" si="8"/>
        <v>0.08043686032639899</v>
      </c>
      <c r="S57" s="145">
        <v>612528</v>
      </c>
      <c r="T57" s="39">
        <f t="shared" si="9"/>
        <v>0.06580752292253267</v>
      </c>
      <c r="U57" s="42">
        <f t="shared" si="10"/>
        <v>6073726</v>
      </c>
      <c r="V57" s="45">
        <f t="shared" si="11"/>
        <v>0.6525364766511615</v>
      </c>
      <c r="W57" s="145">
        <v>501263</v>
      </c>
      <c r="X57" s="39">
        <f t="shared" si="12"/>
        <v>0.05385366279209684</v>
      </c>
      <c r="Y57" s="145">
        <v>416363</v>
      </c>
      <c r="Z57" s="39">
        <f t="shared" si="13"/>
        <v>0.0447323512828711</v>
      </c>
      <c r="AA57" s="145">
        <v>323295</v>
      </c>
      <c r="AB57" s="39">
        <f t="shared" si="14"/>
        <v>0.03473350299617356</v>
      </c>
      <c r="AC57" s="145">
        <v>718889</v>
      </c>
      <c r="AD57" s="39">
        <f t="shared" si="15"/>
        <v>0.07723451719146976</v>
      </c>
      <c r="AE57" s="145">
        <v>589124</v>
      </c>
      <c r="AF57" s="39">
        <f t="shared" si="16"/>
        <v>0.06329309212675034</v>
      </c>
      <c r="AG57" s="145">
        <v>607153</v>
      </c>
      <c r="AH57" s="39">
        <f t="shared" si="17"/>
        <v>0.06523005473216649</v>
      </c>
      <c r="AI57" s="145">
        <v>0</v>
      </c>
      <c r="AJ57" s="39">
        <f t="shared" si="18"/>
        <v>0</v>
      </c>
      <c r="AK57" s="145">
        <v>0</v>
      </c>
      <c r="AL57" s="39">
        <f t="shared" si="19"/>
        <v>0</v>
      </c>
      <c r="AM57" s="145">
        <v>0</v>
      </c>
      <c r="AN57" s="39">
        <f t="shared" si="20"/>
        <v>0</v>
      </c>
      <c r="AO57" s="58">
        <f t="shared" si="21"/>
        <v>3156087</v>
      </c>
      <c r="AP57" s="46">
        <f t="shared" si="22"/>
        <v>0.3390771811215281</v>
      </c>
      <c r="AQ57" s="145">
        <v>0</v>
      </c>
      <c r="AR57" s="39">
        <f t="shared" si="23"/>
        <v>0</v>
      </c>
      <c r="AS57" s="145">
        <v>78059</v>
      </c>
      <c r="AT57" s="39">
        <f t="shared" si="24"/>
        <v>0.008386342227310389</v>
      </c>
      <c r="AU57" s="59">
        <f t="shared" si="25"/>
        <v>9307872</v>
      </c>
      <c r="AV57" s="43"/>
      <c r="AW57" s="43"/>
      <c r="AX57" s="43"/>
      <c r="AY57" s="43"/>
    </row>
    <row r="58" spans="1:47" ht="12.75">
      <c r="A58" s="111">
        <v>55</v>
      </c>
      <c r="B58" s="134" t="s">
        <v>130</v>
      </c>
      <c r="C58" s="146">
        <v>62137743</v>
      </c>
      <c r="D58" s="40">
        <f t="shared" si="0"/>
        <v>0.35987532039058306</v>
      </c>
      <c r="E58" s="146">
        <v>17243793</v>
      </c>
      <c r="F58" s="40">
        <f t="shared" si="1"/>
        <v>0.0998686986526674</v>
      </c>
      <c r="G58" s="146">
        <v>3676722</v>
      </c>
      <c r="H58" s="40">
        <f t="shared" si="2"/>
        <v>0.021294006570806816</v>
      </c>
      <c r="I58" s="146">
        <v>5854433</v>
      </c>
      <c r="J58" s="40">
        <f t="shared" si="3"/>
        <v>0.03390638040361721</v>
      </c>
      <c r="K58" s="146">
        <v>538208</v>
      </c>
      <c r="L58" s="40">
        <f t="shared" si="4"/>
        <v>0.003117071317456363</v>
      </c>
      <c r="M58" s="146">
        <v>10140750</v>
      </c>
      <c r="N58" s="40">
        <f t="shared" si="5"/>
        <v>0.05873090136619228</v>
      </c>
      <c r="O58" s="5">
        <f t="shared" si="6"/>
        <v>99591649</v>
      </c>
      <c r="P58" s="56">
        <f t="shared" si="7"/>
        <v>0.576792378701323</v>
      </c>
      <c r="Q58" s="146">
        <v>10467274</v>
      </c>
      <c r="R58" s="40">
        <f t="shared" si="8"/>
        <v>0.06062198918885772</v>
      </c>
      <c r="S58" s="146">
        <v>11316916</v>
      </c>
      <c r="T58" s="40">
        <f t="shared" si="9"/>
        <v>0.06554275348129905</v>
      </c>
      <c r="U58" s="6">
        <f t="shared" si="10"/>
        <v>121375839</v>
      </c>
      <c r="V58" s="53">
        <f t="shared" si="11"/>
        <v>0.7029571213714799</v>
      </c>
      <c r="W58" s="146">
        <v>8658751</v>
      </c>
      <c r="X58" s="40">
        <f t="shared" si="12"/>
        <v>0.05014779488059747</v>
      </c>
      <c r="Y58" s="146">
        <v>1855233</v>
      </c>
      <c r="Z58" s="40">
        <f t="shared" si="13"/>
        <v>0.010744718717481942</v>
      </c>
      <c r="AA58" s="146">
        <v>1738854</v>
      </c>
      <c r="AB58" s="40">
        <f t="shared" si="14"/>
        <v>0.010070701157627288</v>
      </c>
      <c r="AC58" s="146">
        <v>11466529</v>
      </c>
      <c r="AD58" s="40">
        <f t="shared" si="15"/>
        <v>0.06640924820270526</v>
      </c>
      <c r="AE58" s="146">
        <v>9591705</v>
      </c>
      <c r="AF58" s="40">
        <f t="shared" si="16"/>
        <v>0.05555106676415584</v>
      </c>
      <c r="AG58" s="146">
        <v>10661546</v>
      </c>
      <c r="AH58" s="40">
        <f t="shared" si="17"/>
        <v>0.061747129801752516</v>
      </c>
      <c r="AI58" s="146">
        <v>0</v>
      </c>
      <c r="AJ58" s="40">
        <f t="shared" si="18"/>
        <v>0</v>
      </c>
      <c r="AK58" s="146">
        <v>196</v>
      </c>
      <c r="AL58" s="40">
        <f t="shared" si="19"/>
        <v>1.1351484523110902E-06</v>
      </c>
      <c r="AM58" s="146">
        <v>1355760</v>
      </c>
      <c r="AN58" s="40">
        <f t="shared" si="20"/>
        <v>0.007851984008700427</v>
      </c>
      <c r="AO58" s="77">
        <f t="shared" si="21"/>
        <v>45328574</v>
      </c>
      <c r="AP58" s="57">
        <f t="shared" si="22"/>
        <v>0.2625237786814731</v>
      </c>
      <c r="AQ58" s="146">
        <v>5743303</v>
      </c>
      <c r="AR58" s="40">
        <f t="shared" si="23"/>
        <v>0.03326276281430429</v>
      </c>
      <c r="AS58" s="146">
        <v>216925</v>
      </c>
      <c r="AT58" s="40">
        <f t="shared" si="24"/>
        <v>0.0012563371327427716</v>
      </c>
      <c r="AU58" s="78">
        <f t="shared" si="25"/>
        <v>172664641</v>
      </c>
    </row>
    <row r="59" spans="1:47" ht="12.75">
      <c r="A59" s="117">
        <v>56</v>
      </c>
      <c r="B59" s="133" t="s">
        <v>90</v>
      </c>
      <c r="C59" s="147">
        <v>10163107</v>
      </c>
      <c r="D59" s="109">
        <f t="shared" si="0"/>
        <v>0.364108273188747</v>
      </c>
      <c r="E59" s="147">
        <v>2621472</v>
      </c>
      <c r="F59" s="109">
        <f t="shared" si="1"/>
        <v>0.09391809445011756</v>
      </c>
      <c r="G59" s="147">
        <v>636001</v>
      </c>
      <c r="H59" s="109">
        <f t="shared" si="2"/>
        <v>0.02278567232011985</v>
      </c>
      <c r="I59" s="147">
        <v>544739</v>
      </c>
      <c r="J59" s="109">
        <f t="shared" si="3"/>
        <v>0.01951607678917135</v>
      </c>
      <c r="K59" s="147"/>
      <c r="L59" s="109">
        <f t="shared" si="4"/>
        <v>0</v>
      </c>
      <c r="M59" s="147">
        <v>1638814</v>
      </c>
      <c r="N59" s="109">
        <f t="shared" si="5"/>
        <v>0.05871292466147835</v>
      </c>
      <c r="O59" s="116">
        <f t="shared" si="6"/>
        <v>15604133</v>
      </c>
      <c r="P59" s="108">
        <f t="shared" si="7"/>
        <v>0.5590410414096341</v>
      </c>
      <c r="Q59" s="147">
        <v>1136780</v>
      </c>
      <c r="R59" s="109">
        <f t="shared" si="8"/>
        <v>0.04072681737932148</v>
      </c>
      <c r="S59" s="147">
        <v>1902253</v>
      </c>
      <c r="T59" s="109">
        <f t="shared" si="9"/>
        <v>0.06815101474363239</v>
      </c>
      <c r="U59" s="115">
        <f t="shared" si="10"/>
        <v>18643166</v>
      </c>
      <c r="V59" s="107">
        <f t="shared" si="11"/>
        <v>0.6679188735325879</v>
      </c>
      <c r="W59" s="147">
        <v>1193757</v>
      </c>
      <c r="X59" s="109">
        <f t="shared" si="12"/>
        <v>0.04276810230148901</v>
      </c>
      <c r="Y59" s="147">
        <v>747549</v>
      </c>
      <c r="Z59" s="109">
        <f t="shared" si="13"/>
        <v>0.026782043671681764</v>
      </c>
      <c r="AA59" s="147">
        <v>389997</v>
      </c>
      <c r="AB59" s="109">
        <f t="shared" si="14"/>
        <v>0.013972216785555025</v>
      </c>
      <c r="AC59" s="147">
        <v>1902420</v>
      </c>
      <c r="AD59" s="109">
        <f t="shared" si="15"/>
        <v>0.0681569977645356</v>
      </c>
      <c r="AE59" s="147">
        <v>2830370</v>
      </c>
      <c r="AF59" s="109">
        <f t="shared" si="16"/>
        <v>0.10140217289705145</v>
      </c>
      <c r="AG59" s="147">
        <v>1780810</v>
      </c>
      <c r="AH59" s="109">
        <f t="shared" si="17"/>
        <v>0.0638001404469374</v>
      </c>
      <c r="AI59" s="147"/>
      <c r="AJ59" s="109">
        <f t="shared" si="18"/>
        <v>0</v>
      </c>
      <c r="AK59" s="147">
        <v>15972</v>
      </c>
      <c r="AL59" s="109">
        <f t="shared" si="19"/>
        <v>0.0005722204183593331</v>
      </c>
      <c r="AM59" s="147">
        <v>111944</v>
      </c>
      <c r="AN59" s="109">
        <f t="shared" si="20"/>
        <v>0.004010558634661732</v>
      </c>
      <c r="AO59" s="114">
        <f t="shared" si="21"/>
        <v>8972819</v>
      </c>
      <c r="AP59" s="106">
        <f t="shared" si="22"/>
        <v>0.3214644529202713</v>
      </c>
      <c r="AQ59" s="147">
        <v>296336</v>
      </c>
      <c r="AR59" s="109">
        <f t="shared" si="23"/>
        <v>0.010616673547140706</v>
      </c>
      <c r="AS59" s="147"/>
      <c r="AT59" s="109">
        <f t="shared" si="24"/>
        <v>0</v>
      </c>
      <c r="AU59" s="113">
        <f t="shared" si="25"/>
        <v>27912321</v>
      </c>
    </row>
    <row r="60" spans="1:51" s="55" customFormat="1" ht="12.75">
      <c r="A60" s="110">
        <v>57</v>
      </c>
      <c r="B60" s="132" t="s">
        <v>131</v>
      </c>
      <c r="C60" s="145">
        <v>34018105</v>
      </c>
      <c r="D60" s="39">
        <f t="shared" si="0"/>
        <v>0.3702701341845769</v>
      </c>
      <c r="E60" s="145">
        <v>9210524</v>
      </c>
      <c r="F60" s="39">
        <f t="shared" si="1"/>
        <v>0.10025196751524712</v>
      </c>
      <c r="G60" s="145">
        <v>2511738</v>
      </c>
      <c r="H60" s="39">
        <f t="shared" si="2"/>
        <v>0.02733901745251538</v>
      </c>
      <c r="I60" s="145">
        <v>1330132</v>
      </c>
      <c r="J60" s="39">
        <f t="shared" si="3"/>
        <v>0.014477824503252006</v>
      </c>
      <c r="K60" s="145">
        <v>127350</v>
      </c>
      <c r="L60" s="39">
        <f t="shared" si="4"/>
        <v>0.0013861413382199232</v>
      </c>
      <c r="M60" s="145">
        <v>4005871</v>
      </c>
      <c r="N60" s="39">
        <f t="shared" si="5"/>
        <v>0.04360191117924132</v>
      </c>
      <c r="O60" s="35">
        <f t="shared" si="6"/>
        <v>51203720</v>
      </c>
      <c r="P60" s="44">
        <f t="shared" si="7"/>
        <v>0.5573269961730526</v>
      </c>
      <c r="Q60" s="145">
        <v>5461376</v>
      </c>
      <c r="R60" s="39">
        <f t="shared" si="8"/>
        <v>0.059444358360126986</v>
      </c>
      <c r="S60" s="145">
        <v>4469263</v>
      </c>
      <c r="T60" s="39">
        <f t="shared" si="9"/>
        <v>0.048645702361027006</v>
      </c>
      <c r="U60" s="42">
        <f t="shared" si="10"/>
        <v>61134359</v>
      </c>
      <c r="V60" s="45">
        <f t="shared" si="11"/>
        <v>0.6654170568942066</v>
      </c>
      <c r="W60" s="145">
        <v>4941076</v>
      </c>
      <c r="X60" s="39">
        <f t="shared" si="12"/>
        <v>0.053781151934718066</v>
      </c>
      <c r="Y60" s="145">
        <v>2899109</v>
      </c>
      <c r="Z60" s="39">
        <f t="shared" si="13"/>
        <v>0.03155535790267314</v>
      </c>
      <c r="AA60" s="145">
        <v>849593</v>
      </c>
      <c r="AB60" s="39">
        <f t="shared" si="14"/>
        <v>0.009247396764525162</v>
      </c>
      <c r="AC60" s="145">
        <v>7710733</v>
      </c>
      <c r="AD60" s="39">
        <f t="shared" si="15"/>
        <v>0.08392748927582665</v>
      </c>
      <c r="AE60" s="145">
        <v>5349182</v>
      </c>
      <c r="AF60" s="39">
        <f t="shared" si="16"/>
        <v>0.05822318253523302</v>
      </c>
      <c r="AG60" s="145">
        <v>5219051</v>
      </c>
      <c r="AH60" s="39">
        <f t="shared" si="17"/>
        <v>0.05680677139676505</v>
      </c>
      <c r="AI60" s="145">
        <v>0</v>
      </c>
      <c r="AJ60" s="39">
        <f t="shared" si="18"/>
        <v>0</v>
      </c>
      <c r="AK60" s="145">
        <v>44117</v>
      </c>
      <c r="AL60" s="39">
        <f t="shared" si="19"/>
        <v>0.00048019157768549946</v>
      </c>
      <c r="AM60" s="145">
        <v>873264</v>
      </c>
      <c r="AN60" s="39">
        <f t="shared" si="20"/>
        <v>0.00950504381295079</v>
      </c>
      <c r="AO60" s="58">
        <f t="shared" si="21"/>
        <v>27886125</v>
      </c>
      <c r="AP60" s="46">
        <f t="shared" si="22"/>
        <v>0.3035265852003774</v>
      </c>
      <c r="AQ60" s="145">
        <v>2417569</v>
      </c>
      <c r="AR60" s="39">
        <f t="shared" si="23"/>
        <v>0.02631403477737732</v>
      </c>
      <c r="AS60" s="145">
        <v>435695</v>
      </c>
      <c r="AT60" s="39">
        <f t="shared" si="24"/>
        <v>0.004742323128038708</v>
      </c>
      <c r="AU60" s="59">
        <f t="shared" si="25"/>
        <v>91873748</v>
      </c>
      <c r="AV60" s="43"/>
      <c r="AW60" s="43"/>
      <c r="AX60" s="43"/>
      <c r="AY60" s="43"/>
    </row>
    <row r="61" spans="1:51" s="55" customFormat="1" ht="12.75">
      <c r="A61" s="110">
        <v>58</v>
      </c>
      <c r="B61" s="132" t="s">
        <v>91</v>
      </c>
      <c r="C61" s="145">
        <v>37420029</v>
      </c>
      <c r="D61" s="39">
        <f t="shared" si="0"/>
        <v>0.3452775179278892</v>
      </c>
      <c r="E61" s="145">
        <v>11197684</v>
      </c>
      <c r="F61" s="39">
        <f t="shared" si="1"/>
        <v>0.10332190116851159</v>
      </c>
      <c r="G61" s="145">
        <v>2096837</v>
      </c>
      <c r="H61" s="39">
        <f t="shared" si="2"/>
        <v>0.019347678080617235</v>
      </c>
      <c r="I61" s="145">
        <v>1295463</v>
      </c>
      <c r="J61" s="39">
        <f t="shared" si="3"/>
        <v>0.011953337855708693</v>
      </c>
      <c r="K61" s="145">
        <v>79262</v>
      </c>
      <c r="L61" s="39">
        <f t="shared" si="4"/>
        <v>0.0007313566386065695</v>
      </c>
      <c r="M61" s="145">
        <v>3460456</v>
      </c>
      <c r="N61" s="39">
        <f t="shared" si="5"/>
        <v>0.031929896649162716</v>
      </c>
      <c r="O61" s="35">
        <f t="shared" si="6"/>
        <v>55549731</v>
      </c>
      <c r="P61" s="44">
        <f t="shared" si="7"/>
        <v>0.512561688320496</v>
      </c>
      <c r="Q61" s="145">
        <v>4765203</v>
      </c>
      <c r="R61" s="39">
        <f t="shared" si="8"/>
        <v>0.04396889869493504</v>
      </c>
      <c r="S61" s="145">
        <v>3883665</v>
      </c>
      <c r="T61" s="39">
        <f t="shared" si="9"/>
        <v>0.03583487900726682</v>
      </c>
      <c r="U61" s="42">
        <f t="shared" si="10"/>
        <v>64198599</v>
      </c>
      <c r="V61" s="45">
        <f t="shared" si="11"/>
        <v>0.5923654660226978</v>
      </c>
      <c r="W61" s="145">
        <v>6100751</v>
      </c>
      <c r="X61" s="39">
        <f t="shared" si="12"/>
        <v>0.05629210396325689</v>
      </c>
      <c r="Y61" s="145">
        <v>1737734</v>
      </c>
      <c r="Z61" s="39">
        <f t="shared" si="13"/>
        <v>0.016034206770360937</v>
      </c>
      <c r="AA61" s="145">
        <v>601606</v>
      </c>
      <c r="AB61" s="39">
        <f t="shared" si="14"/>
        <v>0.005551065351940954</v>
      </c>
      <c r="AC61" s="145">
        <v>8682707</v>
      </c>
      <c r="AD61" s="39">
        <f t="shared" si="15"/>
        <v>0.08011601278703201</v>
      </c>
      <c r="AE61" s="145">
        <v>7199931</v>
      </c>
      <c r="AF61" s="39">
        <f t="shared" si="16"/>
        <v>0.06643432331204406</v>
      </c>
      <c r="AG61" s="145">
        <v>6724281</v>
      </c>
      <c r="AH61" s="39">
        <f t="shared" si="17"/>
        <v>0.062045463768338194</v>
      </c>
      <c r="AI61" s="145">
        <v>41101</v>
      </c>
      <c r="AJ61" s="39">
        <f t="shared" si="18"/>
        <v>0.0003792421236326186</v>
      </c>
      <c r="AK61" s="145">
        <v>22654</v>
      </c>
      <c r="AL61" s="39">
        <f t="shared" si="19"/>
        <v>0.00020903021991614174</v>
      </c>
      <c r="AM61" s="145">
        <v>592737</v>
      </c>
      <c r="AN61" s="39">
        <f t="shared" si="20"/>
        <v>0.005469230399153973</v>
      </c>
      <c r="AO61" s="58">
        <f t="shared" si="21"/>
        <v>31703502</v>
      </c>
      <c r="AP61" s="46">
        <f t="shared" si="22"/>
        <v>0.2925306786956758</v>
      </c>
      <c r="AQ61" s="145">
        <v>8804000</v>
      </c>
      <c r="AR61" s="39">
        <f t="shared" si="23"/>
        <v>0.081235192731602</v>
      </c>
      <c r="AS61" s="145">
        <v>3670573</v>
      </c>
      <c r="AT61" s="39">
        <f t="shared" si="24"/>
        <v>0.033868662550024374</v>
      </c>
      <c r="AU61" s="59">
        <f t="shared" si="25"/>
        <v>108376674</v>
      </c>
      <c r="AV61" s="43"/>
      <c r="AW61" s="43"/>
      <c r="AX61" s="43"/>
      <c r="AY61" s="43"/>
    </row>
    <row r="62" spans="1:51" s="55" customFormat="1" ht="12.75">
      <c r="A62" s="110">
        <v>59</v>
      </c>
      <c r="B62" s="132" t="s">
        <v>92</v>
      </c>
      <c r="C62" s="145">
        <v>19183055</v>
      </c>
      <c r="D62" s="39">
        <f t="shared" si="0"/>
        <v>0.33425276538788473</v>
      </c>
      <c r="E62" s="145">
        <v>5632449</v>
      </c>
      <c r="F62" s="39">
        <f t="shared" si="1"/>
        <v>0.09814190983429</v>
      </c>
      <c r="G62" s="145">
        <v>1229638</v>
      </c>
      <c r="H62" s="39">
        <f t="shared" si="2"/>
        <v>0.02142567499942151</v>
      </c>
      <c r="I62" s="145">
        <v>553446</v>
      </c>
      <c r="J62" s="39">
        <f t="shared" si="3"/>
        <v>0.009643451264298792</v>
      </c>
      <c r="K62" s="145">
        <v>170958</v>
      </c>
      <c r="L62" s="39">
        <f t="shared" si="4"/>
        <v>0.002978836492163631</v>
      </c>
      <c r="M62" s="145">
        <v>3221365</v>
      </c>
      <c r="N62" s="39">
        <f t="shared" si="5"/>
        <v>0.05613027536926435</v>
      </c>
      <c r="O62" s="35">
        <f t="shared" si="6"/>
        <v>29990911</v>
      </c>
      <c r="P62" s="44">
        <f t="shared" si="7"/>
        <v>0.522572913347323</v>
      </c>
      <c r="Q62" s="145">
        <v>2741024</v>
      </c>
      <c r="R62" s="39">
        <f t="shared" si="8"/>
        <v>0.047760633120978974</v>
      </c>
      <c r="S62" s="145">
        <v>3323280</v>
      </c>
      <c r="T62" s="39">
        <f t="shared" si="9"/>
        <v>0.05790608066120071</v>
      </c>
      <c r="U62" s="42">
        <f t="shared" si="10"/>
        <v>36055215</v>
      </c>
      <c r="V62" s="45">
        <f>U62/$AU62</f>
        <v>0.6282396271295027</v>
      </c>
      <c r="W62" s="145">
        <v>3475665</v>
      </c>
      <c r="X62" s="39">
        <f t="shared" si="12"/>
        <v>0.060561294215748344</v>
      </c>
      <c r="Y62" s="145">
        <v>1178548</v>
      </c>
      <c r="Z62" s="39">
        <f t="shared" si="13"/>
        <v>0.020535463623617863</v>
      </c>
      <c r="AA62" s="145">
        <v>464056</v>
      </c>
      <c r="AB62" s="39">
        <f t="shared" si="14"/>
        <v>0.008085886283224451</v>
      </c>
      <c r="AC62" s="145">
        <v>5453583</v>
      </c>
      <c r="AD62" s="39">
        <f t="shared" si="15"/>
        <v>0.09502528137579529</v>
      </c>
      <c r="AE62" s="145">
        <v>4112825</v>
      </c>
      <c r="AF62" s="39">
        <f t="shared" si="16"/>
        <v>0.07166340970228292</v>
      </c>
      <c r="AG62" s="145">
        <v>4035780</v>
      </c>
      <c r="AH62" s="39">
        <f t="shared" si="17"/>
        <v>0.0703209486443696</v>
      </c>
      <c r="AI62" s="145">
        <v>0</v>
      </c>
      <c r="AJ62" s="39">
        <f t="shared" si="18"/>
        <v>0</v>
      </c>
      <c r="AK62" s="145">
        <v>25485</v>
      </c>
      <c r="AL62" s="39">
        <f t="shared" si="19"/>
        <v>0.00044406022533481984</v>
      </c>
      <c r="AM62" s="145">
        <v>0</v>
      </c>
      <c r="AN62" s="39">
        <f t="shared" si="20"/>
        <v>0</v>
      </c>
      <c r="AO62" s="58">
        <f t="shared" si="21"/>
        <v>18745942</v>
      </c>
      <c r="AP62" s="46">
        <f t="shared" si="22"/>
        <v>0.3266363440703733</v>
      </c>
      <c r="AQ62" s="145">
        <v>243925</v>
      </c>
      <c r="AR62" s="39">
        <f t="shared" si="23"/>
        <v>0.004250240944272942</v>
      </c>
      <c r="AS62" s="145">
        <v>2345782</v>
      </c>
      <c r="AT62" s="39">
        <f t="shared" si="24"/>
        <v>0.040873787855851065</v>
      </c>
      <c r="AU62" s="59">
        <f>U62+AO62+AQ62+AS62</f>
        <v>57390864</v>
      </c>
      <c r="AV62" s="43"/>
      <c r="AW62" s="43"/>
      <c r="AX62" s="43"/>
      <c r="AY62" s="43"/>
    </row>
    <row r="63" spans="1:47" ht="12.75">
      <c r="A63" s="111">
        <v>60</v>
      </c>
      <c r="B63" s="134" t="s">
        <v>93</v>
      </c>
      <c r="C63" s="146">
        <v>24763696</v>
      </c>
      <c r="D63" s="40">
        <f t="shared" si="0"/>
        <v>0.3164250592914547</v>
      </c>
      <c r="E63" s="146">
        <v>9119065</v>
      </c>
      <c r="F63" s="40">
        <f t="shared" si="1"/>
        <v>0.11652140630815487</v>
      </c>
      <c r="G63" s="146">
        <v>1511007</v>
      </c>
      <c r="H63" s="40">
        <f t="shared" si="2"/>
        <v>0.019307315013267937</v>
      </c>
      <c r="I63" s="146">
        <v>528201</v>
      </c>
      <c r="J63" s="40">
        <f t="shared" si="3"/>
        <v>0.006749236169867603</v>
      </c>
      <c r="K63" s="146">
        <v>27694</v>
      </c>
      <c r="L63" s="40">
        <f t="shared" si="4"/>
        <v>0.0003538678391148699</v>
      </c>
      <c r="M63" s="146">
        <v>2714973</v>
      </c>
      <c r="N63" s="40">
        <f t="shared" si="5"/>
        <v>0.03469132767983013</v>
      </c>
      <c r="O63" s="5">
        <f t="shared" si="6"/>
        <v>38664636</v>
      </c>
      <c r="P63" s="56">
        <f t="shared" si="7"/>
        <v>0.49404821230169016</v>
      </c>
      <c r="Q63" s="146">
        <v>3289596</v>
      </c>
      <c r="R63" s="40">
        <f t="shared" si="8"/>
        <v>0.042033733952513884</v>
      </c>
      <c r="S63" s="146">
        <v>3477945</v>
      </c>
      <c r="T63" s="40">
        <f t="shared" si="9"/>
        <v>0.04444041603633878</v>
      </c>
      <c r="U63" s="6">
        <f t="shared" si="10"/>
        <v>45432177</v>
      </c>
      <c r="V63" s="53">
        <f t="shared" si="11"/>
        <v>0.5805223622905428</v>
      </c>
      <c r="W63" s="146">
        <v>3867528</v>
      </c>
      <c r="X63" s="40">
        <f t="shared" si="12"/>
        <v>0.04941842189919313</v>
      </c>
      <c r="Y63" s="146">
        <v>1372432</v>
      </c>
      <c r="Z63" s="40">
        <f t="shared" si="13"/>
        <v>0.017536634150794365</v>
      </c>
      <c r="AA63" s="146">
        <v>634285</v>
      </c>
      <c r="AB63" s="40">
        <f t="shared" si="14"/>
        <v>0.008104754182601837</v>
      </c>
      <c r="AC63" s="146">
        <v>5370777</v>
      </c>
      <c r="AD63" s="40">
        <f t="shared" si="15"/>
        <v>0.06862660689527852</v>
      </c>
      <c r="AE63" s="146">
        <v>3698994</v>
      </c>
      <c r="AF63" s="40">
        <f t="shared" si="16"/>
        <v>0.04726493152592146</v>
      </c>
      <c r="AG63" s="146">
        <v>5051611</v>
      </c>
      <c r="AH63" s="40">
        <f t="shared" si="17"/>
        <v>0.0645483739661626</v>
      </c>
      <c r="AI63" s="146">
        <v>55000</v>
      </c>
      <c r="AJ63" s="40">
        <f t="shared" si="18"/>
        <v>0.0007027778995926137</v>
      </c>
      <c r="AK63" s="146">
        <v>20000</v>
      </c>
      <c r="AL63" s="40">
        <f t="shared" si="19"/>
        <v>0.0002555555998518595</v>
      </c>
      <c r="AM63" s="146">
        <v>275038</v>
      </c>
      <c r="AN63" s="40">
        <f t="shared" si="20"/>
        <v>0.0035143750536027873</v>
      </c>
      <c r="AO63" s="77">
        <f t="shared" si="21"/>
        <v>20345665</v>
      </c>
      <c r="AP63" s="57">
        <f t="shared" si="22"/>
        <v>0.2599724311729992</v>
      </c>
      <c r="AQ63" s="146">
        <v>5442202</v>
      </c>
      <c r="AR63" s="40">
        <f t="shared" si="23"/>
        <v>0.06953925983124948</v>
      </c>
      <c r="AS63" s="146">
        <v>7040812</v>
      </c>
      <c r="AT63" s="40">
        <f t="shared" si="24"/>
        <v>0.08996594670520854</v>
      </c>
      <c r="AU63" s="78">
        <f t="shared" si="25"/>
        <v>78260856</v>
      </c>
    </row>
    <row r="64" spans="1:47" ht="12.75">
      <c r="A64" s="117">
        <v>61</v>
      </c>
      <c r="B64" s="133" t="s">
        <v>94</v>
      </c>
      <c r="C64" s="147">
        <v>13931340</v>
      </c>
      <c r="D64" s="109">
        <f t="shared" si="0"/>
        <v>0.31674439003694843</v>
      </c>
      <c r="E64" s="147">
        <v>5161820</v>
      </c>
      <c r="F64" s="109">
        <f t="shared" si="1"/>
        <v>0.11735967447356258</v>
      </c>
      <c r="G64" s="147">
        <v>479847</v>
      </c>
      <c r="H64" s="109">
        <f t="shared" si="2"/>
        <v>0.010909851121719777</v>
      </c>
      <c r="I64" s="147">
        <v>1761462</v>
      </c>
      <c r="J64" s="109">
        <f t="shared" si="3"/>
        <v>0.04004878258396272</v>
      </c>
      <c r="K64" s="147"/>
      <c r="L64" s="109">
        <f t="shared" si="4"/>
        <v>0</v>
      </c>
      <c r="M64" s="147">
        <v>3746453</v>
      </c>
      <c r="N64" s="109">
        <f t="shared" si="5"/>
        <v>0.08517974367771482</v>
      </c>
      <c r="O64" s="116">
        <f t="shared" si="6"/>
        <v>25080922</v>
      </c>
      <c r="P64" s="108">
        <f t="shared" si="7"/>
        <v>0.5702424418939084</v>
      </c>
      <c r="Q64" s="147">
        <v>2324342</v>
      </c>
      <c r="R64" s="109">
        <f t="shared" si="8"/>
        <v>0.052846480598941724</v>
      </c>
      <c r="S64" s="147">
        <v>1798896</v>
      </c>
      <c r="T64" s="109">
        <f t="shared" si="9"/>
        <v>0.040899885887495845</v>
      </c>
      <c r="U64" s="115">
        <f t="shared" si="10"/>
        <v>29204160</v>
      </c>
      <c r="V64" s="107">
        <f t="shared" si="11"/>
        <v>0.6639888083803459</v>
      </c>
      <c r="W64" s="147">
        <v>2596824</v>
      </c>
      <c r="X64" s="109">
        <f t="shared" si="12"/>
        <v>0.05904165959005441</v>
      </c>
      <c r="Y64" s="147">
        <v>1512518</v>
      </c>
      <c r="Z64" s="109">
        <f t="shared" si="13"/>
        <v>0.03438876600024873</v>
      </c>
      <c r="AA64" s="147">
        <v>425721</v>
      </c>
      <c r="AB64" s="109">
        <f t="shared" si="14"/>
        <v>0.009679236776284243</v>
      </c>
      <c r="AC64" s="147">
        <v>3146272</v>
      </c>
      <c r="AD64" s="109">
        <f t="shared" si="15"/>
        <v>0.07153396626098638</v>
      </c>
      <c r="AE64" s="147">
        <v>2522122</v>
      </c>
      <c r="AF64" s="109">
        <f t="shared" si="16"/>
        <v>0.05734322717619184</v>
      </c>
      <c r="AG64" s="147">
        <v>2288524</v>
      </c>
      <c r="AH64" s="109">
        <f t="shared" si="17"/>
        <v>0.05203211883888537</v>
      </c>
      <c r="AI64" s="147">
        <v>662</v>
      </c>
      <c r="AJ64" s="109">
        <f t="shared" si="18"/>
        <v>1.505130060744048E-05</v>
      </c>
      <c r="AK64" s="147"/>
      <c r="AL64" s="109">
        <f t="shared" si="19"/>
        <v>0</v>
      </c>
      <c r="AM64" s="147">
        <v>369607</v>
      </c>
      <c r="AN64" s="109">
        <f t="shared" si="20"/>
        <v>0.008403423056819114</v>
      </c>
      <c r="AO64" s="114">
        <f t="shared" si="21"/>
        <v>12862250</v>
      </c>
      <c r="AP64" s="106">
        <f t="shared" si="22"/>
        <v>0.2924374490000775</v>
      </c>
      <c r="AQ64" s="147">
        <v>0</v>
      </c>
      <c r="AR64" s="109">
        <f t="shared" si="23"/>
        <v>0</v>
      </c>
      <c r="AS64" s="147">
        <v>1916500</v>
      </c>
      <c r="AT64" s="109">
        <f t="shared" si="24"/>
        <v>0.043573742619576555</v>
      </c>
      <c r="AU64" s="113">
        <f>U64+AO64+AQ64+AS64</f>
        <v>43982910</v>
      </c>
    </row>
    <row r="65" spans="1:51" s="55" customFormat="1" ht="12.75">
      <c r="A65" s="110">
        <v>62</v>
      </c>
      <c r="B65" s="132" t="s">
        <v>95</v>
      </c>
      <c r="C65" s="145">
        <v>8335052</v>
      </c>
      <c r="D65" s="39">
        <f t="shared" si="0"/>
        <v>0.3955802547122284</v>
      </c>
      <c r="E65" s="145">
        <v>1857495</v>
      </c>
      <c r="F65" s="39">
        <f t="shared" si="1"/>
        <v>0.08815642004713237</v>
      </c>
      <c r="G65" s="145">
        <v>764062</v>
      </c>
      <c r="H65" s="39">
        <f t="shared" si="2"/>
        <v>0.03626226214016837</v>
      </c>
      <c r="I65" s="145">
        <v>111094</v>
      </c>
      <c r="J65" s="39">
        <f t="shared" si="3"/>
        <v>0.005272503736869345</v>
      </c>
      <c r="K65" s="145">
        <v>88938</v>
      </c>
      <c r="L65" s="39">
        <f t="shared" si="4"/>
        <v>0.004220983467601183</v>
      </c>
      <c r="M65" s="145">
        <v>929209</v>
      </c>
      <c r="N65" s="39">
        <f t="shared" si="5"/>
        <v>0.044100112740855735</v>
      </c>
      <c r="O65" s="35">
        <f>C65+E65+G65+I65+K65+M65</f>
        <v>12085850</v>
      </c>
      <c r="P65" s="44">
        <f t="shared" si="7"/>
        <v>0.5735925368448554</v>
      </c>
      <c r="Q65" s="145">
        <v>1141561</v>
      </c>
      <c r="R65" s="39">
        <f t="shared" si="8"/>
        <v>0.054178305204280214</v>
      </c>
      <c r="S65" s="145">
        <v>1138923</v>
      </c>
      <c r="T65" s="39">
        <f t="shared" si="9"/>
        <v>0.05405310613990355</v>
      </c>
      <c r="U65" s="42">
        <f t="shared" si="10"/>
        <v>14366334</v>
      </c>
      <c r="V65" s="45">
        <f t="shared" si="11"/>
        <v>0.6818239481890392</v>
      </c>
      <c r="W65" s="145">
        <v>1095006</v>
      </c>
      <c r="X65" s="39">
        <f t="shared" si="12"/>
        <v>0.05196881223913401</v>
      </c>
      <c r="Y65" s="145">
        <v>471724</v>
      </c>
      <c r="Z65" s="39">
        <f t="shared" si="13"/>
        <v>0.022387946718733277</v>
      </c>
      <c r="AA65" s="145">
        <v>371401</v>
      </c>
      <c r="AB65" s="39">
        <f t="shared" si="14"/>
        <v>0.017626632944866612</v>
      </c>
      <c r="AC65" s="145">
        <v>1619471</v>
      </c>
      <c r="AD65" s="39">
        <f t="shared" si="15"/>
        <v>0.0768598385083941</v>
      </c>
      <c r="AE65" s="145">
        <v>1484858</v>
      </c>
      <c r="AF65" s="39">
        <f t="shared" si="16"/>
        <v>0.07047112673700057</v>
      </c>
      <c r="AG65" s="145">
        <v>1597125</v>
      </c>
      <c r="AH65" s="39">
        <f t="shared" si="17"/>
        <v>0.0757993008690609</v>
      </c>
      <c r="AI65" s="145">
        <v>0</v>
      </c>
      <c r="AJ65" s="39">
        <f t="shared" si="18"/>
        <v>0</v>
      </c>
      <c r="AK65" s="145">
        <v>7823</v>
      </c>
      <c r="AL65" s="39">
        <f t="shared" si="19"/>
        <v>0.0003712783474672699</v>
      </c>
      <c r="AM65" s="145">
        <v>8892</v>
      </c>
      <c r="AN65" s="39">
        <f t="shared" si="20"/>
        <v>0.00042201291904371264</v>
      </c>
      <c r="AO65" s="58">
        <f t="shared" si="21"/>
        <v>6656300</v>
      </c>
      <c r="AP65" s="46">
        <f t="shared" si="22"/>
        <v>0.31590694928370044</v>
      </c>
      <c r="AQ65" s="145">
        <v>47811</v>
      </c>
      <c r="AR65" s="39">
        <f t="shared" si="23"/>
        <v>0.0022691025272603403</v>
      </c>
      <c r="AS65" s="145">
        <v>0</v>
      </c>
      <c r="AT65" s="39">
        <f t="shared" si="24"/>
        <v>0</v>
      </c>
      <c r="AU65" s="59">
        <f t="shared" si="25"/>
        <v>21070445</v>
      </c>
      <c r="AV65" s="43"/>
      <c r="AW65" s="43"/>
      <c r="AX65" s="43"/>
      <c r="AY65" s="43"/>
    </row>
    <row r="66" spans="1:51" s="55" customFormat="1" ht="12.75">
      <c r="A66" s="110">
        <v>63</v>
      </c>
      <c r="B66" s="132" t="s">
        <v>96</v>
      </c>
      <c r="C66" s="145">
        <v>9956618</v>
      </c>
      <c r="D66" s="39">
        <f t="shared" si="0"/>
        <v>0.3117836638757352</v>
      </c>
      <c r="E66" s="145">
        <v>2844994</v>
      </c>
      <c r="F66" s="39">
        <f t="shared" si="1"/>
        <v>0.08908875011821116</v>
      </c>
      <c r="G66" s="145">
        <v>410482</v>
      </c>
      <c r="H66" s="39">
        <f t="shared" si="2"/>
        <v>0.012853921071898061</v>
      </c>
      <c r="I66" s="145">
        <v>766549</v>
      </c>
      <c r="J66" s="39">
        <f t="shared" si="3"/>
        <v>0.024003879204794333</v>
      </c>
      <c r="K66" s="145">
        <v>119856</v>
      </c>
      <c r="L66" s="39">
        <f t="shared" si="4"/>
        <v>0.003753196398364396</v>
      </c>
      <c r="M66" s="145">
        <v>1351771</v>
      </c>
      <c r="N66" s="39">
        <f t="shared" si="5"/>
        <v>0.04232964598028833</v>
      </c>
      <c r="O66" s="35">
        <f t="shared" si="6"/>
        <v>15450270</v>
      </c>
      <c r="P66" s="44">
        <f>O66/$AU66</f>
        <v>0.4838130566492915</v>
      </c>
      <c r="Q66" s="145">
        <v>1710627</v>
      </c>
      <c r="R66" s="39">
        <f t="shared" si="8"/>
        <v>0.05356693945522036</v>
      </c>
      <c r="S66" s="145">
        <v>1146920</v>
      </c>
      <c r="T66" s="39">
        <f t="shared" si="9"/>
        <v>0.035914897987686</v>
      </c>
      <c r="U66" s="42">
        <f t="shared" si="10"/>
        <v>18307817</v>
      </c>
      <c r="V66" s="45">
        <f t="shared" si="11"/>
        <v>0.5732948940921978</v>
      </c>
      <c r="W66" s="145">
        <v>1640728</v>
      </c>
      <c r="X66" s="39">
        <f t="shared" si="12"/>
        <v>0.051378107231140856</v>
      </c>
      <c r="Y66" s="145">
        <v>713649</v>
      </c>
      <c r="Z66" s="39">
        <f t="shared" si="13"/>
        <v>0.022347357299562415</v>
      </c>
      <c r="AA66" s="145">
        <v>377053</v>
      </c>
      <c r="AB66" s="39">
        <f t="shared" si="14"/>
        <v>0.011807118221803586</v>
      </c>
      <c r="AC66" s="145">
        <v>2384249</v>
      </c>
      <c r="AD66" s="39">
        <f t="shared" si="15"/>
        <v>0.0746608827226331</v>
      </c>
      <c r="AE66" s="145">
        <v>1770706</v>
      </c>
      <c r="AF66" s="39">
        <f t="shared" si="16"/>
        <v>0.055448266100672695</v>
      </c>
      <c r="AG66" s="145">
        <v>1341017</v>
      </c>
      <c r="AH66" s="39">
        <f t="shared" si="17"/>
        <v>0.04199289292605649</v>
      </c>
      <c r="AI66" s="145">
        <v>0</v>
      </c>
      <c r="AJ66" s="39">
        <f t="shared" si="18"/>
        <v>0</v>
      </c>
      <c r="AK66" s="145">
        <v>22151</v>
      </c>
      <c r="AL66" s="39">
        <f t="shared" si="19"/>
        <v>0.0006936411478788691</v>
      </c>
      <c r="AM66" s="145">
        <v>1261266</v>
      </c>
      <c r="AN66" s="39">
        <f t="shared" si="20"/>
        <v>0.039495553068511116</v>
      </c>
      <c r="AO66" s="58">
        <f>W66+Y66+AA66+AC66+AE66+AG66+AI66+AK66+AM66</f>
        <v>9510819</v>
      </c>
      <c r="AP66" s="46">
        <f t="shared" si="22"/>
        <v>0.29782381871825914</v>
      </c>
      <c r="AQ66" s="145">
        <v>22729</v>
      </c>
      <c r="AR66" s="39">
        <f t="shared" si="23"/>
        <v>0.0007117407634029531</v>
      </c>
      <c r="AS66" s="145">
        <v>4093015</v>
      </c>
      <c r="AT66" s="39">
        <f t="shared" si="24"/>
        <v>0.1281695464261401</v>
      </c>
      <c r="AU66" s="59">
        <f t="shared" si="25"/>
        <v>31934380</v>
      </c>
      <c r="AV66" s="43"/>
      <c r="AW66" s="43"/>
      <c r="AX66" s="43"/>
      <c r="AY66" s="43"/>
    </row>
    <row r="67" spans="1:51" s="55" customFormat="1" ht="12.75">
      <c r="A67" s="110">
        <v>64</v>
      </c>
      <c r="B67" s="132" t="s">
        <v>97</v>
      </c>
      <c r="C67" s="145">
        <v>8274951</v>
      </c>
      <c r="D67" s="39">
        <f t="shared" si="0"/>
        <v>0.30908492056694614</v>
      </c>
      <c r="E67" s="145">
        <v>2656181</v>
      </c>
      <c r="F67" s="39">
        <f t="shared" si="1"/>
        <v>0.09921333593352173</v>
      </c>
      <c r="G67" s="145">
        <v>1016651</v>
      </c>
      <c r="H67" s="39">
        <f t="shared" si="2"/>
        <v>0.03797381925032624</v>
      </c>
      <c r="I67" s="145">
        <v>373830</v>
      </c>
      <c r="J67" s="39">
        <f>I67/$AU67</f>
        <v>0.013963250761912847</v>
      </c>
      <c r="K67" s="145">
        <v>157538</v>
      </c>
      <c r="L67" s="39">
        <f t="shared" si="4"/>
        <v>0.005884339401680513</v>
      </c>
      <c r="M67" s="145">
        <v>1553121</v>
      </c>
      <c r="N67" s="39">
        <f t="shared" si="5"/>
        <v>0.058011978671034546</v>
      </c>
      <c r="O67" s="35">
        <f t="shared" si="6"/>
        <v>14032272</v>
      </c>
      <c r="P67" s="44">
        <f t="shared" si="7"/>
        <v>0.524131644585422</v>
      </c>
      <c r="Q67" s="145">
        <v>1224661</v>
      </c>
      <c r="R67" s="39">
        <f t="shared" si="8"/>
        <v>0.045743382396637375</v>
      </c>
      <c r="S67" s="145">
        <v>1874096</v>
      </c>
      <c r="T67" s="39">
        <f t="shared" si="9"/>
        <v>0.0700009961744585</v>
      </c>
      <c r="U67" s="42">
        <f>O67+Q67+S67</f>
        <v>17131029</v>
      </c>
      <c r="V67" s="45">
        <f t="shared" si="11"/>
        <v>0.6398760231565179</v>
      </c>
      <c r="W67" s="145">
        <v>1596303</v>
      </c>
      <c r="X67" s="39">
        <f t="shared" si="12"/>
        <v>0.0596249072599678</v>
      </c>
      <c r="Y67" s="145">
        <v>627797</v>
      </c>
      <c r="Z67" s="39">
        <f t="shared" si="13"/>
        <v>0.023449393945313646</v>
      </c>
      <c r="AA67" s="145">
        <v>337508</v>
      </c>
      <c r="AB67" s="39">
        <f t="shared" si="14"/>
        <v>0.012606556023196857</v>
      </c>
      <c r="AC67" s="145">
        <v>2408590</v>
      </c>
      <c r="AD67" s="39">
        <f t="shared" si="15"/>
        <v>0.0899653482937048</v>
      </c>
      <c r="AE67" s="145">
        <v>1356797</v>
      </c>
      <c r="AF67" s="39">
        <f t="shared" si="16"/>
        <v>0.050678909515049796</v>
      </c>
      <c r="AG67" s="145">
        <v>1896986</v>
      </c>
      <c r="AH67" s="39">
        <f t="shared" si="17"/>
        <v>0.07085598055222429</v>
      </c>
      <c r="AI67" s="145">
        <v>0</v>
      </c>
      <c r="AJ67" s="39">
        <f t="shared" si="18"/>
        <v>0</v>
      </c>
      <c r="AK67" s="145">
        <v>16160</v>
      </c>
      <c r="AL67" s="39">
        <f t="shared" si="19"/>
        <v>0.0006036062710657561</v>
      </c>
      <c r="AM67" s="145">
        <v>36535</v>
      </c>
      <c r="AN67" s="39">
        <f t="shared" si="20"/>
        <v>0.0013646506877096163</v>
      </c>
      <c r="AO67" s="58">
        <f t="shared" si="21"/>
        <v>8276676</v>
      </c>
      <c r="AP67" s="46">
        <f t="shared" si="22"/>
        <v>0.30914935254823256</v>
      </c>
      <c r="AQ67" s="145">
        <v>5385</v>
      </c>
      <c r="AR67" s="39">
        <f t="shared" si="23"/>
        <v>0.0002011398372332362</v>
      </c>
      <c r="AS67" s="145">
        <v>1359329</v>
      </c>
      <c r="AT67" s="39">
        <f t="shared" si="24"/>
        <v>0.05077348445801629</v>
      </c>
      <c r="AU67" s="59">
        <f t="shared" si="25"/>
        <v>26772419</v>
      </c>
      <c r="AV67" s="43"/>
      <c r="AW67" s="43"/>
      <c r="AX67" s="43"/>
      <c r="AY67" s="43"/>
    </row>
    <row r="68" spans="1:48" ht="12.75">
      <c r="A68" s="111">
        <v>65</v>
      </c>
      <c r="B68" s="134" t="s">
        <v>98</v>
      </c>
      <c r="C68" s="146">
        <v>28274312</v>
      </c>
      <c r="D68" s="40">
        <f t="shared" si="0"/>
        <v>0.255863301114707</v>
      </c>
      <c r="E68" s="146">
        <v>14219507</v>
      </c>
      <c r="F68" s="40">
        <f t="shared" si="1"/>
        <v>0.1286768711204603</v>
      </c>
      <c r="G68" s="146">
        <v>1925433</v>
      </c>
      <c r="H68" s="40">
        <f t="shared" si="2"/>
        <v>0.017423859631144824</v>
      </c>
      <c r="I68" s="146">
        <v>7452990</v>
      </c>
      <c r="J68" s="40">
        <f t="shared" si="3"/>
        <v>0.06744449253353717</v>
      </c>
      <c r="K68" s="146">
        <v>287869</v>
      </c>
      <c r="L68" s="40">
        <f aca="true" t="shared" si="26" ref="L68:L74">K68/$AU68</f>
        <v>0.002605018740282331</v>
      </c>
      <c r="M68" s="146">
        <v>6565190</v>
      </c>
      <c r="N68" s="40">
        <f t="shared" si="5"/>
        <v>0.059410506110467456</v>
      </c>
      <c r="O68" s="5">
        <f t="shared" si="6"/>
        <v>58725301</v>
      </c>
      <c r="P68" s="56">
        <f t="shared" si="7"/>
        <v>0.531424049250599</v>
      </c>
      <c r="Q68" s="146">
        <v>5934636</v>
      </c>
      <c r="R68" s="40">
        <f t="shared" si="8"/>
        <v>0.05370442109693705</v>
      </c>
      <c r="S68" s="146">
        <v>4808350</v>
      </c>
      <c r="T68" s="40">
        <f t="shared" si="9"/>
        <v>0.04351229851021314</v>
      </c>
      <c r="U68" s="6">
        <f t="shared" si="10"/>
        <v>69468287</v>
      </c>
      <c r="V68" s="53">
        <f t="shared" si="11"/>
        <v>0.6286407688577493</v>
      </c>
      <c r="W68" s="146">
        <v>4668448</v>
      </c>
      <c r="X68" s="40">
        <f t="shared" si="12"/>
        <v>0.04224628052354914</v>
      </c>
      <c r="Y68" s="146">
        <v>2422332</v>
      </c>
      <c r="Z68" s="40">
        <f t="shared" si="13"/>
        <v>0.02192045776094536</v>
      </c>
      <c r="AA68" s="146">
        <v>1561734</v>
      </c>
      <c r="AB68" s="40">
        <f t="shared" si="14"/>
        <v>0.01413263094440904</v>
      </c>
      <c r="AC68" s="146">
        <v>8428975</v>
      </c>
      <c r="AD68" s="40">
        <f t="shared" si="15"/>
        <v>0.07627649325342868</v>
      </c>
      <c r="AE68" s="146">
        <v>3836213</v>
      </c>
      <c r="AF68" s="40">
        <f t="shared" si="16"/>
        <v>0.034715119574232386</v>
      </c>
      <c r="AG68" s="146">
        <v>6155936</v>
      </c>
      <c r="AH68" s="40">
        <f t="shared" si="17"/>
        <v>0.05570703564461144</v>
      </c>
      <c r="AI68" s="146">
        <v>0</v>
      </c>
      <c r="AJ68" s="40">
        <f t="shared" si="18"/>
        <v>0</v>
      </c>
      <c r="AK68" s="146">
        <v>0</v>
      </c>
      <c r="AL68" s="40">
        <f t="shared" si="19"/>
        <v>0</v>
      </c>
      <c r="AM68" s="146">
        <v>4160072</v>
      </c>
      <c r="AN68" s="40">
        <f t="shared" si="20"/>
        <v>0.03764582334646592</v>
      </c>
      <c r="AO68" s="77">
        <f t="shared" si="21"/>
        <v>31233710</v>
      </c>
      <c r="AP68" s="57">
        <f t="shared" si="22"/>
        <v>0.28264384104764195</v>
      </c>
      <c r="AQ68" s="146">
        <v>1531418</v>
      </c>
      <c r="AR68" s="40">
        <f t="shared" si="23"/>
        <v>0.013858291754949948</v>
      </c>
      <c r="AS68" s="146">
        <v>8272124</v>
      </c>
      <c r="AT68" s="40">
        <f t="shared" si="24"/>
        <v>0.0748570983396588</v>
      </c>
      <c r="AU68" s="78">
        <f aca="true" t="shared" si="27" ref="AU68:AU73">U68+AO68+AQ68+AS68</f>
        <v>110505539</v>
      </c>
      <c r="AV68" s="49"/>
    </row>
    <row r="69" spans="1:47" ht="12.75">
      <c r="A69" s="117">
        <v>66</v>
      </c>
      <c r="B69" s="133" t="s">
        <v>132</v>
      </c>
      <c r="C69" s="147">
        <v>8970837</v>
      </c>
      <c r="D69" s="109">
        <f aca="true" t="shared" si="28" ref="D69:D74">C69/$AU69</f>
        <v>0.31897156521810555</v>
      </c>
      <c r="E69" s="147">
        <v>2909162</v>
      </c>
      <c r="F69" s="109">
        <f aca="true" t="shared" si="29" ref="F69:F74">E69/$AU69</f>
        <v>0.1034396184673776</v>
      </c>
      <c r="G69" s="147">
        <v>372131</v>
      </c>
      <c r="H69" s="109">
        <f aca="true" t="shared" si="30" ref="H69:H74">G69/$AU69</f>
        <v>0.013231675877755757</v>
      </c>
      <c r="I69" s="147">
        <v>1092065</v>
      </c>
      <c r="J69" s="109">
        <f aca="true" t="shared" si="31" ref="J69:J74">I69/$AU69</f>
        <v>0.03883000910281955</v>
      </c>
      <c r="K69" s="147">
        <v>0</v>
      </c>
      <c r="L69" s="109">
        <f t="shared" si="26"/>
        <v>0</v>
      </c>
      <c r="M69" s="147">
        <v>1475156</v>
      </c>
      <c r="N69" s="109">
        <f aca="true" t="shared" si="32" ref="N69:N74">M69/$AU69</f>
        <v>0.05245138421987599</v>
      </c>
      <c r="O69" s="116">
        <f>C69+E69+G69+I69+K69+M69</f>
        <v>14819351</v>
      </c>
      <c r="P69" s="108">
        <f aca="true" t="shared" si="33" ref="P69:P74">O69/$AU69</f>
        <v>0.5269242528859345</v>
      </c>
      <c r="Q69" s="147">
        <v>1961825</v>
      </c>
      <c r="R69" s="109">
        <f aca="true" t="shared" si="34" ref="R69:R74">Q69/$AU69</f>
        <v>0.06975563048732353</v>
      </c>
      <c r="S69" s="147">
        <v>2522979</v>
      </c>
      <c r="T69" s="109">
        <f aca="true" t="shared" si="35" ref="T69:T74">S69/$AU69</f>
        <v>0.08970830265251845</v>
      </c>
      <c r="U69" s="115">
        <f>O69+Q69+S69</f>
        <v>19304155</v>
      </c>
      <c r="V69" s="107">
        <f aca="true" t="shared" si="36" ref="V69:V74">U69/$AU69</f>
        <v>0.6863881860257764</v>
      </c>
      <c r="W69" s="147">
        <v>1589704</v>
      </c>
      <c r="X69" s="109">
        <f aca="true" t="shared" si="37" ref="X69:X74">W69/$AU69</f>
        <v>0.056524310174567126</v>
      </c>
      <c r="Y69" s="147">
        <v>1112794</v>
      </c>
      <c r="Z69" s="109">
        <f aca="true" t="shared" si="38" ref="Z69:Z74">Y69/$AU69</f>
        <v>0.03956705978999691</v>
      </c>
      <c r="AA69" s="147">
        <v>486307</v>
      </c>
      <c r="AB69" s="109">
        <f aca="true" t="shared" si="39" ref="AB69:AB74">AA69/$AU69</f>
        <v>0.017291374814470628</v>
      </c>
      <c r="AC69" s="147">
        <v>2316334</v>
      </c>
      <c r="AD69" s="109">
        <f aca="true" t="shared" si="40" ref="AD69:AD74">AC69/$AU69</f>
        <v>0.08236072972320367</v>
      </c>
      <c r="AE69" s="147">
        <v>1225582</v>
      </c>
      <c r="AF69" s="109">
        <f aca="true" t="shared" si="41" ref="AF69:AF74">AE69/$AU69</f>
        <v>0.043577406304800344</v>
      </c>
      <c r="AG69" s="147">
        <v>1564931</v>
      </c>
      <c r="AH69" s="109">
        <f aca="true" t="shared" si="42" ref="AH69:AH74">AG69/$AU69</f>
        <v>0.055643469001647794</v>
      </c>
      <c r="AI69" s="147">
        <v>0</v>
      </c>
      <c r="AJ69" s="109">
        <f aca="true" t="shared" si="43" ref="AJ69:AJ74">AI69/$AU69</f>
        <v>0</v>
      </c>
      <c r="AK69" s="147">
        <v>25510</v>
      </c>
      <c r="AL69" s="109">
        <f aca="true" t="shared" si="44" ref="AL69:AL74">AK69/$AU69</f>
        <v>0.0009070463133723054</v>
      </c>
      <c r="AM69" s="147">
        <v>286703</v>
      </c>
      <c r="AN69" s="109">
        <f aca="true" t="shared" si="45" ref="AN69:AN74">AM69/$AU69</f>
        <v>0.010194155201206588</v>
      </c>
      <c r="AO69" s="114">
        <f>W69+Y69+AA69+AC69+AE69+AG69+AI69+AK69+AM69</f>
        <v>8607865</v>
      </c>
      <c r="AP69" s="106">
        <f aca="true" t="shared" si="46" ref="AP69:AP74">AO69/$AU69</f>
        <v>0.30606555132326535</v>
      </c>
      <c r="AQ69" s="147">
        <v>212233</v>
      </c>
      <c r="AR69" s="109">
        <f aca="true" t="shared" si="47" ref="AR69:AR74">AQ69/$AU69</f>
        <v>0.0075462626509582315</v>
      </c>
      <c r="AS69" s="147">
        <v>0</v>
      </c>
      <c r="AT69" s="109">
        <f aca="true" t="shared" si="48" ref="AT69:AT74">AS69/$AU69</f>
        <v>0</v>
      </c>
      <c r="AU69" s="113">
        <f t="shared" si="27"/>
        <v>28124253</v>
      </c>
    </row>
    <row r="70" spans="1:51" s="55" customFormat="1" ht="12.75">
      <c r="A70" s="110">
        <v>67</v>
      </c>
      <c r="B70" s="132" t="s">
        <v>99</v>
      </c>
      <c r="C70" s="145">
        <v>20783987</v>
      </c>
      <c r="D70" s="39">
        <f t="shared" si="28"/>
        <v>0.26601977215207956</v>
      </c>
      <c r="E70" s="145">
        <v>4997441</v>
      </c>
      <c r="F70" s="39">
        <f t="shared" si="29"/>
        <v>0.06396357523527418</v>
      </c>
      <c r="G70" s="145">
        <v>1196558</v>
      </c>
      <c r="H70" s="39">
        <f t="shared" si="30"/>
        <v>0.015315063780916915</v>
      </c>
      <c r="I70" s="145">
        <v>1465601</v>
      </c>
      <c r="J70" s="39">
        <f t="shared" si="31"/>
        <v>0.01875861662566763</v>
      </c>
      <c r="K70" s="145">
        <v>0</v>
      </c>
      <c r="L70" s="39">
        <f t="shared" si="26"/>
        <v>0</v>
      </c>
      <c r="M70" s="145">
        <v>1420760</v>
      </c>
      <c r="N70" s="39">
        <f t="shared" si="32"/>
        <v>0.018184684751909656</v>
      </c>
      <c r="O70" s="35">
        <f>C70+E70+G70+I70+K70+M70</f>
        <v>29864347</v>
      </c>
      <c r="P70" s="44">
        <f t="shared" si="33"/>
        <v>0.38224171254584793</v>
      </c>
      <c r="Q70" s="145">
        <v>2531409</v>
      </c>
      <c r="R70" s="39">
        <f t="shared" si="34"/>
        <v>0.03240017641483915</v>
      </c>
      <c r="S70" s="145">
        <v>2351905</v>
      </c>
      <c r="T70" s="39">
        <f t="shared" si="35"/>
        <v>0.030102657022607674</v>
      </c>
      <c r="U70" s="42">
        <f>O70+Q70+S70</f>
        <v>34747661</v>
      </c>
      <c r="V70" s="45">
        <f t="shared" si="36"/>
        <v>0.44474454598329477</v>
      </c>
      <c r="W70" s="145">
        <v>2676341</v>
      </c>
      <c r="X70" s="39">
        <f t="shared" si="37"/>
        <v>0.034255199592901436</v>
      </c>
      <c r="Y70" s="145">
        <v>1377293</v>
      </c>
      <c r="Z70" s="39">
        <f t="shared" si="38"/>
        <v>0.017628339069238934</v>
      </c>
      <c r="AA70" s="145">
        <v>808135</v>
      </c>
      <c r="AB70" s="39">
        <f t="shared" si="39"/>
        <v>0.010343534595557667</v>
      </c>
      <c r="AC70" s="145">
        <v>5232210</v>
      </c>
      <c r="AD70" s="39">
        <f t="shared" si="40"/>
        <v>0.06696844604703767</v>
      </c>
      <c r="AE70" s="145">
        <v>3275020</v>
      </c>
      <c r="AF70" s="39">
        <f t="shared" si="41"/>
        <v>0.04191785118964439</v>
      </c>
      <c r="AG70" s="145">
        <v>2717009</v>
      </c>
      <c r="AH70" s="39">
        <f t="shared" si="42"/>
        <v>0.03477572013084638</v>
      </c>
      <c r="AI70" s="145">
        <v>0</v>
      </c>
      <c r="AJ70" s="39">
        <f t="shared" si="43"/>
        <v>0</v>
      </c>
      <c r="AK70" s="145">
        <v>0</v>
      </c>
      <c r="AL70" s="39">
        <f t="shared" si="44"/>
        <v>0</v>
      </c>
      <c r="AM70" s="145">
        <v>1042692</v>
      </c>
      <c r="AN70" s="39">
        <f t="shared" si="45"/>
        <v>0.013345691962990361</v>
      </c>
      <c r="AO70" s="58">
        <f>W70+Y70+AA70+AC70+AE70+AG70+AI70+AK70+AM70</f>
        <v>17128700</v>
      </c>
      <c r="AP70" s="46">
        <f t="shared" si="46"/>
        <v>0.21923478258821683</v>
      </c>
      <c r="AQ70" s="145">
        <v>19731606</v>
      </c>
      <c r="AR70" s="39">
        <f t="shared" si="47"/>
        <v>0.2525500681036129</v>
      </c>
      <c r="AS70" s="145">
        <v>6521515</v>
      </c>
      <c r="AT70" s="39">
        <f t="shared" si="48"/>
        <v>0.08347060332487549</v>
      </c>
      <c r="AU70" s="59">
        <f t="shared" si="27"/>
        <v>78129482</v>
      </c>
      <c r="AV70" s="43"/>
      <c r="AW70" s="43"/>
      <c r="AX70" s="43"/>
      <c r="AY70" s="43"/>
    </row>
    <row r="71" spans="1:51" s="55" customFormat="1" ht="12.75">
      <c r="A71" s="110">
        <v>68</v>
      </c>
      <c r="B71" s="132" t="s">
        <v>100</v>
      </c>
      <c r="C71" s="145">
        <v>8427996</v>
      </c>
      <c r="D71" s="39">
        <f t="shared" si="28"/>
        <v>0.40310193495238367</v>
      </c>
      <c r="E71" s="145">
        <v>1683915</v>
      </c>
      <c r="F71" s="39">
        <f t="shared" si="29"/>
        <v>0.08053983352570922</v>
      </c>
      <c r="G71" s="145">
        <v>396824</v>
      </c>
      <c r="H71" s="39">
        <f t="shared" si="30"/>
        <v>0.01897966280899335</v>
      </c>
      <c r="I71" s="145">
        <v>213276</v>
      </c>
      <c r="J71" s="39">
        <f t="shared" si="31"/>
        <v>0.01020076045110897</v>
      </c>
      <c r="K71" s="145">
        <v>0</v>
      </c>
      <c r="L71" s="39">
        <f t="shared" si="26"/>
        <v>0</v>
      </c>
      <c r="M71" s="145">
        <v>1231114</v>
      </c>
      <c r="N71" s="39">
        <f t="shared" si="32"/>
        <v>0.058882851338202924</v>
      </c>
      <c r="O71" s="35">
        <f>C71+E71+G71+I71+K71+M71</f>
        <v>11953125</v>
      </c>
      <c r="P71" s="44">
        <f t="shared" si="33"/>
        <v>0.5717050430763981</v>
      </c>
      <c r="Q71" s="145">
        <v>912250</v>
      </c>
      <c r="R71" s="39">
        <f t="shared" si="34"/>
        <v>0.04363193102610775</v>
      </c>
      <c r="S71" s="145">
        <v>1226546</v>
      </c>
      <c r="T71" s="39">
        <f t="shared" si="35"/>
        <v>0.058664368837871586</v>
      </c>
      <c r="U71" s="42">
        <f>O71+Q71+S71</f>
        <v>14091921</v>
      </c>
      <c r="V71" s="45">
        <f t="shared" si="36"/>
        <v>0.6740013429403775</v>
      </c>
      <c r="W71" s="145">
        <v>1195137</v>
      </c>
      <c r="X71" s="39">
        <f t="shared" si="37"/>
        <v>0.057162110332419115</v>
      </c>
      <c r="Y71" s="145">
        <v>820871</v>
      </c>
      <c r="Z71" s="39">
        <f t="shared" si="38"/>
        <v>0.03926137227002696</v>
      </c>
      <c r="AA71" s="145">
        <v>229337</v>
      </c>
      <c r="AB71" s="39">
        <f t="shared" si="39"/>
        <v>0.010968940713329102</v>
      </c>
      <c r="AC71" s="145">
        <v>1590299</v>
      </c>
      <c r="AD71" s="39">
        <f t="shared" si="40"/>
        <v>0.07606228147863867</v>
      </c>
      <c r="AE71" s="145">
        <v>693882</v>
      </c>
      <c r="AF71" s="39">
        <f t="shared" si="41"/>
        <v>0.03318762572130194</v>
      </c>
      <c r="AG71" s="145">
        <v>1154965</v>
      </c>
      <c r="AH71" s="39">
        <f t="shared" si="42"/>
        <v>0.05524072701295537</v>
      </c>
      <c r="AI71" s="145">
        <v>0</v>
      </c>
      <c r="AJ71" s="39">
        <f t="shared" si="43"/>
        <v>0</v>
      </c>
      <c r="AK71" s="145">
        <v>0</v>
      </c>
      <c r="AL71" s="39">
        <f t="shared" si="44"/>
        <v>0</v>
      </c>
      <c r="AM71" s="145">
        <v>566352</v>
      </c>
      <c r="AN71" s="39">
        <f t="shared" si="45"/>
        <v>0.027088003727594602</v>
      </c>
      <c r="AO71" s="58">
        <f>W71+Y71+AA71+AC71+AE71+AG71+AI71+AK71+AM71</f>
        <v>6250843</v>
      </c>
      <c r="AP71" s="46">
        <f t="shared" si="46"/>
        <v>0.29897106125626577</v>
      </c>
      <c r="AQ71" s="145">
        <v>528123</v>
      </c>
      <c r="AR71" s="39">
        <f t="shared" si="47"/>
        <v>0.025259551997041496</v>
      </c>
      <c r="AS71" s="145">
        <v>36966</v>
      </c>
      <c r="AT71" s="39">
        <f t="shared" si="48"/>
        <v>0.0017680438063152634</v>
      </c>
      <c r="AU71" s="59">
        <f t="shared" si="27"/>
        <v>20907853</v>
      </c>
      <c r="AV71" s="43"/>
      <c r="AW71" s="43"/>
      <c r="AX71" s="43"/>
      <c r="AY71" s="43"/>
    </row>
    <row r="72" spans="1:51" s="55" customFormat="1" ht="12.75">
      <c r="A72" s="110">
        <v>69</v>
      </c>
      <c r="B72" s="132" t="s">
        <v>115</v>
      </c>
      <c r="C72" s="145">
        <v>15064657</v>
      </c>
      <c r="D72" s="39">
        <f t="shared" si="28"/>
        <v>0.2126376397799669</v>
      </c>
      <c r="E72" s="145">
        <v>3744430</v>
      </c>
      <c r="F72" s="39">
        <f t="shared" si="29"/>
        <v>0.05285263099726077</v>
      </c>
      <c r="G72" s="145">
        <v>621428</v>
      </c>
      <c r="H72" s="39">
        <f t="shared" si="30"/>
        <v>0.008771456476784388</v>
      </c>
      <c r="I72" s="145">
        <v>909764</v>
      </c>
      <c r="J72" s="39">
        <f t="shared" si="31"/>
        <v>0.01284131923592962</v>
      </c>
      <c r="K72" s="145">
        <v>0</v>
      </c>
      <c r="L72" s="39">
        <f t="shared" si="26"/>
        <v>0</v>
      </c>
      <c r="M72" s="145">
        <v>2209336</v>
      </c>
      <c r="N72" s="39">
        <f t="shared" si="32"/>
        <v>0.031184778552934393</v>
      </c>
      <c r="O72" s="35">
        <f>C72+E72+G72+I72+K72+M72</f>
        <v>22549615</v>
      </c>
      <c r="P72" s="44">
        <f t="shared" si="33"/>
        <v>0.31828782504287606</v>
      </c>
      <c r="Q72" s="145">
        <v>2156103</v>
      </c>
      <c r="R72" s="39">
        <f t="shared" si="34"/>
        <v>0.03043339473593763</v>
      </c>
      <c r="S72" s="145">
        <v>1680231</v>
      </c>
      <c r="T72" s="39">
        <f t="shared" si="35"/>
        <v>0.023716461259299403</v>
      </c>
      <c r="U72" s="42">
        <f>O72+Q72+S72</f>
        <v>26385949</v>
      </c>
      <c r="V72" s="45">
        <f t="shared" si="36"/>
        <v>0.3724376810381131</v>
      </c>
      <c r="W72" s="145">
        <v>1980660</v>
      </c>
      <c r="X72" s="39">
        <f t="shared" si="37"/>
        <v>0.027957016718441665</v>
      </c>
      <c r="Y72" s="145">
        <v>958029</v>
      </c>
      <c r="Z72" s="39">
        <f t="shared" si="38"/>
        <v>0.013522579730873521</v>
      </c>
      <c r="AA72" s="145">
        <v>696126</v>
      </c>
      <c r="AB72" s="39">
        <f t="shared" si="39"/>
        <v>0.009825818777650845</v>
      </c>
      <c r="AC72" s="145">
        <v>3131051</v>
      </c>
      <c r="AD72" s="39">
        <f t="shared" si="40"/>
        <v>0.04419478615880237</v>
      </c>
      <c r="AE72" s="145">
        <v>2993726</v>
      </c>
      <c r="AF72" s="39">
        <f t="shared" si="41"/>
        <v>0.04225644372705739</v>
      </c>
      <c r="AG72" s="145">
        <v>2295285</v>
      </c>
      <c r="AH72" s="39">
        <f t="shared" si="42"/>
        <v>0.03239794872344995</v>
      </c>
      <c r="AI72" s="145">
        <v>0</v>
      </c>
      <c r="AJ72" s="39">
        <f t="shared" si="43"/>
        <v>0</v>
      </c>
      <c r="AK72" s="145">
        <v>5000</v>
      </c>
      <c r="AL72" s="39">
        <f t="shared" si="44"/>
        <v>7.057500206608318E-05</v>
      </c>
      <c r="AM72" s="145">
        <v>626032</v>
      </c>
      <c r="AN72" s="39">
        <f t="shared" si="45"/>
        <v>0.008836441938686837</v>
      </c>
      <c r="AO72" s="58">
        <f>W72+Y72+AA72+AC72+AE72+AG72+AI72+AK72+AM72</f>
        <v>12685909</v>
      </c>
      <c r="AP72" s="46">
        <f t="shared" si="46"/>
        <v>0.17906161077702865</v>
      </c>
      <c r="AQ72" s="145">
        <v>27660581</v>
      </c>
      <c r="AR72" s="39">
        <f t="shared" si="47"/>
        <v>0.39042911224481225</v>
      </c>
      <c r="AS72" s="145">
        <v>4114176</v>
      </c>
      <c r="AT72" s="39">
        <f t="shared" si="48"/>
        <v>0.05807159594004597</v>
      </c>
      <c r="AU72" s="59">
        <f t="shared" si="27"/>
        <v>70846615</v>
      </c>
      <c r="AV72" s="43"/>
      <c r="AW72" s="43"/>
      <c r="AX72" s="43"/>
      <c r="AY72" s="43"/>
    </row>
    <row r="73" spans="1:51" s="55" customFormat="1" ht="12.75" customHeight="1">
      <c r="A73" s="110">
        <v>396</v>
      </c>
      <c r="B73" s="132" t="s">
        <v>144</v>
      </c>
      <c r="C73" s="145">
        <v>136661707.87</v>
      </c>
      <c r="D73" s="39">
        <f t="shared" si="28"/>
        <v>0.3536471763610704</v>
      </c>
      <c r="E73" s="145">
        <v>31805837</v>
      </c>
      <c r="F73" s="39">
        <f t="shared" si="29"/>
        <v>0.08230575061706535</v>
      </c>
      <c r="G73" s="145">
        <v>705586</v>
      </c>
      <c r="H73" s="39">
        <f t="shared" si="30"/>
        <v>0.001825884517828997</v>
      </c>
      <c r="I73" s="145">
        <v>11318927</v>
      </c>
      <c r="J73" s="39">
        <f t="shared" si="31"/>
        <v>0.02929062306754473</v>
      </c>
      <c r="K73" s="145">
        <v>62</v>
      </c>
      <c r="L73" s="39">
        <f>K73/$AU73</f>
        <v>1.6044088191290333E-07</v>
      </c>
      <c r="M73" s="145">
        <v>26546808</v>
      </c>
      <c r="N73" s="39">
        <f t="shared" si="32"/>
        <v>0.06869666592729867</v>
      </c>
      <c r="O73" s="35">
        <f>C73+E73+G73+I73+K73+M73</f>
        <v>207038927.87</v>
      </c>
      <c r="P73" s="44">
        <f t="shared" si="33"/>
        <v>0.53576626093169</v>
      </c>
      <c r="Q73" s="145">
        <v>20091247.75</v>
      </c>
      <c r="R73" s="39">
        <f t="shared" si="34"/>
        <v>0.051991250124848946</v>
      </c>
      <c r="S73" s="145">
        <v>14248227</v>
      </c>
      <c r="T73" s="39">
        <f t="shared" si="35"/>
        <v>0.036870937186697435</v>
      </c>
      <c r="U73" s="42">
        <f>O73+Q73+S73</f>
        <v>241378402.62</v>
      </c>
      <c r="V73" s="45">
        <f t="shared" si="36"/>
        <v>0.6246284482432364</v>
      </c>
      <c r="W73" s="145">
        <v>38586584</v>
      </c>
      <c r="X73" s="39">
        <f t="shared" si="37"/>
        <v>0.09985267043494073</v>
      </c>
      <c r="Y73" s="145">
        <v>5426319</v>
      </c>
      <c r="Z73" s="39">
        <f t="shared" si="38"/>
        <v>0.014041990417753931</v>
      </c>
      <c r="AA73" s="145">
        <v>8395374</v>
      </c>
      <c r="AB73" s="39">
        <f t="shared" si="39"/>
        <v>0.021725180783042888</v>
      </c>
      <c r="AC73" s="145">
        <v>34017246.67</v>
      </c>
      <c r="AD73" s="39">
        <f t="shared" si="40"/>
        <v>0.0880283396126383</v>
      </c>
      <c r="AE73" s="145">
        <v>29212295.84</v>
      </c>
      <c r="AF73" s="39">
        <f t="shared" si="41"/>
        <v>0.07559429850435867</v>
      </c>
      <c r="AG73" s="145">
        <v>21987963.13</v>
      </c>
      <c r="AH73" s="39">
        <f t="shared" si="42"/>
        <v>0.056899487032993586</v>
      </c>
      <c r="AI73" s="145">
        <v>129038</v>
      </c>
      <c r="AJ73" s="39">
        <f t="shared" si="43"/>
        <v>0.00033391887935931003</v>
      </c>
      <c r="AK73" s="145">
        <v>15819</v>
      </c>
      <c r="AL73" s="39">
        <f t="shared" si="44"/>
        <v>4.093571469322932E-05</v>
      </c>
      <c r="AM73" s="145">
        <v>6262334</v>
      </c>
      <c r="AN73" s="39">
        <f t="shared" si="45"/>
        <v>0.01620539338376064</v>
      </c>
      <c r="AO73" s="58">
        <f>W73+Y73+AA73+AC73+AE73+AG73+AI73+AK73+AM73</f>
        <v>144032973.64000002</v>
      </c>
      <c r="AP73" s="46">
        <f t="shared" si="46"/>
        <v>0.37272221476354134</v>
      </c>
      <c r="AQ73" s="145">
        <v>942633</v>
      </c>
      <c r="AR73" s="39">
        <f t="shared" si="47"/>
        <v>0.002439304352261384</v>
      </c>
      <c r="AS73" s="145">
        <v>81164</v>
      </c>
      <c r="AT73" s="39">
        <f t="shared" si="48"/>
        <v>0.0002100326409609498</v>
      </c>
      <c r="AU73" s="59">
        <f t="shared" si="27"/>
        <v>386435173.26</v>
      </c>
      <c r="AV73" s="43"/>
      <c r="AW73" s="43"/>
      <c r="AX73" s="43"/>
      <c r="AY73" s="43"/>
    </row>
    <row r="74" spans="1:51" ht="12.75">
      <c r="A74" s="18"/>
      <c r="B74" s="47" t="s">
        <v>46</v>
      </c>
      <c r="C74" s="19">
        <f>SUM(C4:C73)</f>
        <v>2651211069.87</v>
      </c>
      <c r="D74" s="82">
        <f t="shared" si="28"/>
        <v>0.3126810321989884</v>
      </c>
      <c r="E74" s="19">
        <f>SUM(E4:E73)</f>
        <v>853475191</v>
      </c>
      <c r="F74" s="82">
        <f t="shared" si="29"/>
        <v>0.10065796220864238</v>
      </c>
      <c r="G74" s="19">
        <f>SUM(G4:G73)</f>
        <v>126592684</v>
      </c>
      <c r="H74" s="82">
        <f t="shared" si="30"/>
        <v>0.014930207387788743</v>
      </c>
      <c r="I74" s="19">
        <f>SUM(I4:I73)</f>
        <v>204618540</v>
      </c>
      <c r="J74" s="82">
        <f t="shared" si="31"/>
        <v>0.024132494399017136</v>
      </c>
      <c r="K74" s="19">
        <f>SUM(K4:K73)</f>
        <v>12679804</v>
      </c>
      <c r="L74" s="82">
        <f t="shared" si="26"/>
        <v>0.0014954426857440928</v>
      </c>
      <c r="M74" s="19">
        <f>SUM(M4:M73)</f>
        <v>371575784</v>
      </c>
      <c r="N74" s="82">
        <f t="shared" si="32"/>
        <v>0.04382325534230867</v>
      </c>
      <c r="O74" s="20">
        <f>SUM(O4:O73)</f>
        <v>4220153072.87</v>
      </c>
      <c r="P74" s="21">
        <f t="shared" si="33"/>
        <v>0.4977203942224895</v>
      </c>
      <c r="Q74" s="19">
        <f>SUM(Q4:Q73)</f>
        <v>446019764.75</v>
      </c>
      <c r="R74" s="82">
        <f t="shared" si="34"/>
        <v>0.05260309977131259</v>
      </c>
      <c r="S74" s="19">
        <f>SUM(S4:S73)</f>
        <v>396462534</v>
      </c>
      <c r="T74" s="82">
        <f t="shared" si="35"/>
        <v>0.04675837234091858</v>
      </c>
      <c r="U74" s="22">
        <f>SUM(U4:U73)</f>
        <v>5062635371.62</v>
      </c>
      <c r="V74" s="23">
        <f t="shared" si="36"/>
        <v>0.5970818663347206</v>
      </c>
      <c r="W74" s="19">
        <f>SUM(W4:W73)</f>
        <v>437210545</v>
      </c>
      <c r="X74" s="82">
        <f t="shared" si="37"/>
        <v>0.051564149702190865</v>
      </c>
      <c r="Y74" s="19">
        <f>SUM(Y4:Y73)</f>
        <v>176745642</v>
      </c>
      <c r="Z74" s="82">
        <f t="shared" si="38"/>
        <v>0.02084519426057721</v>
      </c>
      <c r="AA74" s="19">
        <f>SUM(AA4:AA73)</f>
        <v>90135132</v>
      </c>
      <c r="AB74" s="82">
        <f t="shared" si="39"/>
        <v>0.010630442227496444</v>
      </c>
      <c r="AC74" s="19">
        <f>SUM(AC4:AC73)</f>
        <v>660053899.67</v>
      </c>
      <c r="AD74" s="82">
        <f t="shared" si="40"/>
        <v>0.07784605948627965</v>
      </c>
      <c r="AE74" s="19">
        <f>SUM(AE4:AE73)</f>
        <v>455417744.84</v>
      </c>
      <c r="AF74" s="82">
        <f t="shared" si="41"/>
        <v>0.05371148761282489</v>
      </c>
      <c r="AG74" s="19">
        <f>SUM(AG4:AG73)</f>
        <v>417304099.13</v>
      </c>
      <c r="AH74" s="82">
        <f t="shared" si="42"/>
        <v>0.04921640451027369</v>
      </c>
      <c r="AI74" s="19">
        <f>SUM(AI4:AI73)</f>
        <v>365755</v>
      </c>
      <c r="AJ74" s="82">
        <f t="shared" si="43"/>
        <v>4.3136758227834646E-05</v>
      </c>
      <c r="AK74" s="19">
        <f>SUM(AK4:AK73)</f>
        <v>7537970</v>
      </c>
      <c r="AL74" s="82">
        <f t="shared" si="44"/>
        <v>0.0008890202168628474</v>
      </c>
      <c r="AM74" s="19">
        <f>SUM(AM4:AM73)</f>
        <v>117165003</v>
      </c>
      <c r="AN74" s="82">
        <f t="shared" si="45"/>
        <v>0.01381831665233427</v>
      </c>
      <c r="AO74" s="24">
        <f>SUM(AO4:AO73)</f>
        <v>2361935790.64</v>
      </c>
      <c r="AP74" s="25">
        <f t="shared" si="46"/>
        <v>0.2785642114270677</v>
      </c>
      <c r="AQ74" s="19">
        <f>SUM(AQ4:AQ73)</f>
        <v>533312436</v>
      </c>
      <c r="AR74" s="82">
        <f t="shared" si="47"/>
        <v>0.062898305181418</v>
      </c>
      <c r="AS74" s="19">
        <f>SUM(AS4:AS73)</f>
        <v>521079936</v>
      </c>
      <c r="AT74" s="82">
        <f t="shared" si="48"/>
        <v>0.06145561705679362</v>
      </c>
      <c r="AU74" s="26">
        <f>SUM(AU4:AU73)</f>
        <v>8478963534.26</v>
      </c>
      <c r="AV74" s="9"/>
      <c r="AW74" s="9"/>
      <c r="AX74" s="9"/>
      <c r="AY74" s="9"/>
    </row>
    <row r="75" spans="1:47" ht="12.75">
      <c r="A75" s="16"/>
      <c r="B75" s="17"/>
      <c r="C75" s="17"/>
      <c r="D75" s="17"/>
      <c r="E75" s="17"/>
      <c r="F75" s="17"/>
      <c r="G75" s="34"/>
      <c r="H75" s="27"/>
      <c r="I75" s="17"/>
      <c r="J75" s="17"/>
      <c r="K75" s="34"/>
      <c r="L75" s="17"/>
      <c r="M75" s="30"/>
      <c r="N75" s="17"/>
      <c r="O75" s="34"/>
      <c r="P75" s="27"/>
      <c r="Q75" s="17"/>
      <c r="R75" s="17"/>
      <c r="S75" s="17"/>
      <c r="T75" s="17"/>
      <c r="U75" s="17"/>
      <c r="V75" s="27"/>
      <c r="W75" s="17"/>
      <c r="X75" s="17"/>
      <c r="Y75" s="17"/>
      <c r="Z75" s="17"/>
      <c r="AA75" s="17"/>
      <c r="AB75" s="17"/>
      <c r="AC75" s="17"/>
      <c r="AD75" s="27"/>
      <c r="AE75" s="17"/>
      <c r="AF75" s="34"/>
      <c r="AG75" s="17"/>
      <c r="AH75" s="34"/>
      <c r="AI75" s="17"/>
      <c r="AJ75" s="27"/>
      <c r="AK75" s="17"/>
      <c r="AL75" s="17"/>
      <c r="AM75" s="17"/>
      <c r="AN75" s="17"/>
      <c r="AO75" s="17"/>
      <c r="AP75" s="27"/>
      <c r="AQ75" s="17"/>
      <c r="AR75" s="17"/>
      <c r="AS75" s="17"/>
      <c r="AT75" s="17"/>
      <c r="AU75" s="27"/>
    </row>
    <row r="76" spans="1:51" s="55" customFormat="1" ht="12.75">
      <c r="A76" s="112">
        <v>318</v>
      </c>
      <c r="B76" s="79" t="s">
        <v>101</v>
      </c>
      <c r="C76" s="129">
        <v>5852077</v>
      </c>
      <c r="D76" s="31">
        <f>C76/$AU76</f>
        <v>0.433087173039953</v>
      </c>
      <c r="E76" s="129">
        <v>0</v>
      </c>
      <c r="F76" s="31">
        <f>E76/$AU76</f>
        <v>0</v>
      </c>
      <c r="G76" s="129">
        <v>0</v>
      </c>
      <c r="H76" s="31">
        <f>G76/$AU76</f>
        <v>0</v>
      </c>
      <c r="I76" s="129">
        <v>2025557</v>
      </c>
      <c r="J76" s="31">
        <f>I76/$AU76</f>
        <v>0.14990280458737779</v>
      </c>
      <c r="K76" s="129">
        <v>0</v>
      </c>
      <c r="L76" s="31">
        <f>K76/$AU76</f>
        <v>0</v>
      </c>
      <c r="M76" s="129">
        <v>0</v>
      </c>
      <c r="N76" s="31">
        <f>M76/$AU76</f>
        <v>0</v>
      </c>
      <c r="O76" s="35">
        <f>C76+E76+G76+I76+K76+M76</f>
        <v>7877634</v>
      </c>
      <c r="P76" s="36">
        <f>O76/$AU76</f>
        <v>0.5829899776273307</v>
      </c>
      <c r="Q76" s="129">
        <v>873453</v>
      </c>
      <c r="R76" s="31">
        <f>Q76/$AU76</f>
        <v>0.06464051832422335</v>
      </c>
      <c r="S76" s="129">
        <v>223533</v>
      </c>
      <c r="T76" s="31">
        <f>S76/$AU76</f>
        <v>0.016542720653050156</v>
      </c>
      <c r="U76" s="42">
        <f>O76+Q76+S76</f>
        <v>8974620</v>
      </c>
      <c r="V76" s="52">
        <f>U76/$AU76</f>
        <v>0.6641732166046043</v>
      </c>
      <c r="W76" s="129">
        <v>930023</v>
      </c>
      <c r="X76" s="31">
        <f>W76/$AU76</f>
        <v>0.06882702191583197</v>
      </c>
      <c r="Y76" s="129">
        <v>275990</v>
      </c>
      <c r="Z76" s="31">
        <f>Y76/$AU76</f>
        <v>0.02042483871748383</v>
      </c>
      <c r="AA76" s="129">
        <v>122932</v>
      </c>
      <c r="AB76" s="31">
        <f>AA76/$AU76</f>
        <v>0.009097671195397377</v>
      </c>
      <c r="AC76" s="129">
        <v>500182</v>
      </c>
      <c r="AD76" s="31">
        <f>AC76/$AU76</f>
        <v>0.037016329140144556</v>
      </c>
      <c r="AE76" s="129">
        <v>0</v>
      </c>
      <c r="AF76" s="31">
        <f>AE76/$AU76</f>
        <v>0</v>
      </c>
      <c r="AG76" s="129">
        <v>524143</v>
      </c>
      <c r="AH76" s="39">
        <f>AG76/$AU76</f>
        <v>0.03878958020181212</v>
      </c>
      <c r="AI76" s="129">
        <v>0</v>
      </c>
      <c r="AJ76" s="31">
        <f>AI76/$AU76</f>
        <v>0</v>
      </c>
      <c r="AK76" s="129">
        <v>0</v>
      </c>
      <c r="AL76" s="31">
        <f>AK76/$AU76</f>
        <v>0</v>
      </c>
      <c r="AM76" s="129">
        <v>345183</v>
      </c>
      <c r="AN76" s="31">
        <f>AM76/$AU76</f>
        <v>0.02554551651515352</v>
      </c>
      <c r="AO76" s="54">
        <f>W76+Y76+AA76+AC76+AE76+AG76+AI76+AK76+AM76</f>
        <v>2698453</v>
      </c>
      <c r="AP76" s="41">
        <f>AO76/$AU76</f>
        <v>0.19970095768582335</v>
      </c>
      <c r="AQ76" s="129">
        <v>1031013</v>
      </c>
      <c r="AR76" s="31">
        <f>AQ76/$AU76</f>
        <v>0.07630085959864182</v>
      </c>
      <c r="AS76" s="129">
        <v>808383</v>
      </c>
      <c r="AT76" s="31">
        <f>AS76/$AU76</f>
        <v>0.05982496611093058</v>
      </c>
      <c r="AU76" s="80">
        <f>U76+AO76+AQ76+AS76</f>
        <v>13512469</v>
      </c>
      <c r="AV76" s="43"/>
      <c r="AW76" s="43"/>
      <c r="AX76" s="43"/>
      <c r="AY76" s="43"/>
    </row>
    <row r="77" spans="1:47" ht="12.75">
      <c r="A77" s="111">
        <v>319</v>
      </c>
      <c r="B77" s="76" t="s">
        <v>102</v>
      </c>
      <c r="C77" s="130">
        <v>2058884</v>
      </c>
      <c r="D77" s="40">
        <f>C77/$AU77</f>
        <v>0.7052436224778156</v>
      </c>
      <c r="E77" s="130">
        <v>0</v>
      </c>
      <c r="F77" s="40">
        <f>E77/$AU77</f>
        <v>0</v>
      </c>
      <c r="G77" s="130">
        <v>0</v>
      </c>
      <c r="H77" s="40">
        <f>G77/$AU77</f>
        <v>0</v>
      </c>
      <c r="I77" s="130">
        <v>132885</v>
      </c>
      <c r="J77" s="40">
        <f>I77/$AU77</f>
        <v>0.04551800818937081</v>
      </c>
      <c r="K77" s="130">
        <v>0</v>
      </c>
      <c r="L77" s="40">
        <f>K77/$AU77</f>
        <v>0</v>
      </c>
      <c r="M77" s="130">
        <v>89855</v>
      </c>
      <c r="N77" s="40">
        <f>M77/$AU77</f>
        <v>0.03077864789747461</v>
      </c>
      <c r="O77" s="5">
        <f>C77+E77+G77+I77+K77+M77</f>
        <v>2281624</v>
      </c>
      <c r="P77" s="56">
        <f>O77/$AU77</f>
        <v>0.781540278564661</v>
      </c>
      <c r="Q77" s="130">
        <v>43154</v>
      </c>
      <c r="R77" s="40">
        <f>Q77/$AU77</f>
        <v>0.014781834860248394</v>
      </c>
      <c r="S77" s="130">
        <v>73017</v>
      </c>
      <c r="T77" s="40">
        <f>S77/$AU77</f>
        <v>0.02501101255945583</v>
      </c>
      <c r="U77" s="6">
        <f>O77+Q77+S77</f>
        <v>2397795</v>
      </c>
      <c r="V77" s="53">
        <f>U77/$AU77</f>
        <v>0.8213331259843653</v>
      </c>
      <c r="W77" s="130">
        <v>216168</v>
      </c>
      <c r="X77" s="40">
        <f>W77/$AU77</f>
        <v>0.07404550396417886</v>
      </c>
      <c r="Y77" s="130">
        <v>0</v>
      </c>
      <c r="Z77" s="40">
        <f>Y77/$AU77</f>
        <v>0</v>
      </c>
      <c r="AA77" s="130">
        <v>0</v>
      </c>
      <c r="AB77" s="40">
        <f>AA77/$AU77</f>
        <v>0</v>
      </c>
      <c r="AC77" s="130">
        <v>121245</v>
      </c>
      <c r="AD77" s="40">
        <f>AC77/$AU77</f>
        <v>0.04153087935372889</v>
      </c>
      <c r="AE77" s="130">
        <v>0</v>
      </c>
      <c r="AF77" s="40">
        <f>AE77/$AU77</f>
        <v>0</v>
      </c>
      <c r="AG77" s="130">
        <v>184186</v>
      </c>
      <c r="AH77" s="40">
        <f>AG77/$AU77</f>
        <v>0.063090490697727</v>
      </c>
      <c r="AI77" s="130">
        <v>0</v>
      </c>
      <c r="AJ77" s="40">
        <f>AI77/$AU77</f>
        <v>0</v>
      </c>
      <c r="AK77" s="130">
        <v>0</v>
      </c>
      <c r="AL77" s="40">
        <f>AK77/$AU77</f>
        <v>0</v>
      </c>
      <c r="AM77" s="130">
        <v>0</v>
      </c>
      <c r="AN77" s="40">
        <f>AM77/$AU77</f>
        <v>0</v>
      </c>
      <c r="AO77" s="77">
        <f>W77+Y77+AA77+AC77+AE77+AG77+AI77+AK77+AM77</f>
        <v>521599</v>
      </c>
      <c r="AP77" s="57">
        <f>AO77/$AU77</f>
        <v>0.17866687401563475</v>
      </c>
      <c r="AQ77" s="130">
        <v>0</v>
      </c>
      <c r="AR77" s="40">
        <f>AQ77/$AU77</f>
        <v>0</v>
      </c>
      <c r="AS77" s="130">
        <v>0</v>
      </c>
      <c r="AT77" s="40">
        <f>AS77/$AU77</f>
        <v>0</v>
      </c>
      <c r="AU77" s="78">
        <f>U77+AO77+AQ77+AS77</f>
        <v>2919394</v>
      </c>
    </row>
    <row r="78" spans="1:47" ht="12.75">
      <c r="A78" s="12"/>
      <c r="B78" s="13" t="s">
        <v>103</v>
      </c>
      <c r="C78" s="32">
        <f>SUM(C76:C77)</f>
        <v>7910961</v>
      </c>
      <c r="D78" s="40">
        <f>C78/$AU78</f>
        <v>0.4814402968184435</v>
      </c>
      <c r="E78" s="73">
        <f>SUM(E76:E77)</f>
        <v>0</v>
      </c>
      <c r="F78" s="7">
        <f>E78/$AU78</f>
        <v>0</v>
      </c>
      <c r="G78" s="48">
        <f>SUM(G76:G77)</f>
        <v>0</v>
      </c>
      <c r="H78" s="40">
        <f>G78/$AU78</f>
        <v>0</v>
      </c>
      <c r="I78" s="4">
        <f>SUM(I76:I77)</f>
        <v>2158442</v>
      </c>
      <c r="J78" s="40">
        <f>I78/$AU78</f>
        <v>0.13135710783372526</v>
      </c>
      <c r="K78" s="73">
        <f>SUM(K76:K77)</f>
        <v>0</v>
      </c>
      <c r="L78" s="72">
        <f>K78/$AU78</f>
        <v>0</v>
      </c>
      <c r="M78" s="73">
        <f>SUM(M76:M77)</f>
        <v>89855</v>
      </c>
      <c r="N78" s="72">
        <f>M78/$AU78</f>
        <v>0.005468339165193867</v>
      </c>
      <c r="O78" s="71">
        <f>SUM(O76:O77)</f>
        <v>10159258</v>
      </c>
      <c r="P78" s="70">
        <f>O78/$AU78</f>
        <v>0.6182657438173627</v>
      </c>
      <c r="Q78" s="73">
        <f>SUM(Q76:Q77)</f>
        <v>916607</v>
      </c>
      <c r="R78" s="83">
        <f>Q78/$AU78</f>
        <v>0.055782293218973406</v>
      </c>
      <c r="S78" s="73">
        <f>SUM(S76:S77)</f>
        <v>296550</v>
      </c>
      <c r="T78" s="72">
        <f>S78/$AU78</f>
        <v>0.018047253680243073</v>
      </c>
      <c r="U78" s="68">
        <f>SUM(U76:U77)</f>
        <v>11372415</v>
      </c>
      <c r="V78" s="38">
        <f>U78/$AU78</f>
        <v>0.6920952907165792</v>
      </c>
      <c r="W78" s="73">
        <f>SUM(W76:W77)</f>
        <v>1146191</v>
      </c>
      <c r="X78" s="72">
        <f>W78/$AU78</f>
        <v>0.06975417212278365</v>
      </c>
      <c r="Y78" s="73">
        <f>SUM(Y76:Y77)</f>
        <v>275990</v>
      </c>
      <c r="Z78" s="72">
        <f>Y78/$AU78</f>
        <v>0.01679602611097719</v>
      </c>
      <c r="AA78" s="73">
        <f>SUM(AA76:AA77)</f>
        <v>122932</v>
      </c>
      <c r="AB78" s="72">
        <f>AA78/$AU78</f>
        <v>0.007481318460359607</v>
      </c>
      <c r="AC78" s="73">
        <f>SUM(AC76:AC77)</f>
        <v>621427</v>
      </c>
      <c r="AD78" s="83">
        <f>AC78/$AU78</f>
        <v>0.03781841413843336</v>
      </c>
      <c r="AE78" s="73">
        <f>SUM(AE76:AE77)</f>
        <v>0</v>
      </c>
      <c r="AF78" s="72">
        <f>AE78/$AU78</f>
        <v>0</v>
      </c>
      <c r="AG78" s="73">
        <f>SUM(AG76:AG77)</f>
        <v>708329</v>
      </c>
      <c r="AH78" s="72">
        <f>AG78/$AU78</f>
        <v>0.04310704148397537</v>
      </c>
      <c r="AI78" s="73">
        <f>SUM(AI76:AI77)</f>
        <v>0</v>
      </c>
      <c r="AJ78" s="72">
        <f>AI78/$AU78</f>
        <v>0</v>
      </c>
      <c r="AK78" s="73">
        <f>SUM(AK76:AK77)</f>
        <v>0</v>
      </c>
      <c r="AL78" s="72">
        <f>AK78/$AU78</f>
        <v>0</v>
      </c>
      <c r="AM78" s="73">
        <f>SUM(AM76:AM77)</f>
        <v>345183</v>
      </c>
      <c r="AN78" s="72">
        <f>AM78/$AU78</f>
        <v>0.021006930254956483</v>
      </c>
      <c r="AO78" s="69">
        <f>SUM(AO76:AO77)</f>
        <v>3220052</v>
      </c>
      <c r="AP78" s="74">
        <f>AO78/$AU78</f>
        <v>0.19596390257148566</v>
      </c>
      <c r="AQ78" s="73">
        <f>SUM(AQ76:AQ77)</f>
        <v>1031013</v>
      </c>
      <c r="AR78" s="72">
        <f>AQ78/$AU78</f>
        <v>0.06274474172526877</v>
      </c>
      <c r="AS78" s="73">
        <f>SUM(AS76:AS77)</f>
        <v>808383</v>
      </c>
      <c r="AT78" s="72">
        <f>AS78/$AU78</f>
        <v>0.049196064986666455</v>
      </c>
      <c r="AU78" s="75">
        <f>SUM(AU76:AU77)</f>
        <v>16431863</v>
      </c>
    </row>
    <row r="79" spans="1:47" ht="12.75">
      <c r="A79" s="10"/>
      <c r="B79" s="11"/>
      <c r="C79" s="11"/>
      <c r="D79" s="11"/>
      <c r="E79" s="34"/>
      <c r="F79" s="11"/>
      <c r="G79" s="34"/>
      <c r="H79" s="27"/>
      <c r="I79" s="11"/>
      <c r="J79" s="11"/>
      <c r="K79" s="11"/>
      <c r="L79" s="11"/>
      <c r="M79" s="11"/>
      <c r="N79" s="11"/>
      <c r="O79" s="11"/>
      <c r="P79" s="27"/>
      <c r="Q79" s="11"/>
      <c r="R79" s="11"/>
      <c r="S79" s="11"/>
      <c r="T79" s="11"/>
      <c r="U79" s="11"/>
      <c r="V79" s="27"/>
      <c r="W79" s="11"/>
      <c r="X79" s="11"/>
      <c r="Y79" s="11"/>
      <c r="Z79" s="11"/>
      <c r="AA79" s="11"/>
      <c r="AB79" s="11"/>
      <c r="AC79" s="11"/>
      <c r="AD79" s="27"/>
      <c r="AE79" s="11"/>
      <c r="AF79" s="11"/>
      <c r="AG79" s="11"/>
      <c r="AH79" s="34"/>
      <c r="AI79" s="11"/>
      <c r="AJ79" s="27"/>
      <c r="AK79" s="11"/>
      <c r="AL79" s="11"/>
      <c r="AM79" s="11"/>
      <c r="AN79" s="11"/>
      <c r="AO79" s="11"/>
      <c r="AP79" s="27"/>
      <c r="AQ79" s="11"/>
      <c r="AR79" s="11"/>
      <c r="AS79" s="11"/>
      <c r="AT79" s="11"/>
      <c r="AU79" s="27"/>
    </row>
    <row r="80" spans="1:47" ht="12.75">
      <c r="A80" s="117">
        <v>321001</v>
      </c>
      <c r="B80" s="136" t="s">
        <v>104</v>
      </c>
      <c r="C80" s="147">
        <v>1807705</v>
      </c>
      <c r="D80" s="31">
        <f aca="true" t="shared" si="49" ref="D80:D96">C80/$AU80</f>
        <v>0.4838316836744663</v>
      </c>
      <c r="E80" s="147">
        <v>100561</v>
      </c>
      <c r="F80" s="31">
        <f aca="true" t="shared" si="50" ref="F80:F96">E80/$AU80</f>
        <v>0.02691512052131736</v>
      </c>
      <c r="G80" s="147">
        <v>0</v>
      </c>
      <c r="H80" s="31">
        <f aca="true" t="shared" si="51" ref="H80:H96">G80/$AU80</f>
        <v>0</v>
      </c>
      <c r="I80" s="147">
        <v>498009</v>
      </c>
      <c r="J80" s="31">
        <f aca="true" t="shared" si="52" ref="J80:J96">I80/$AU80</f>
        <v>0.1332919546911898</v>
      </c>
      <c r="K80" s="147">
        <v>0</v>
      </c>
      <c r="L80" s="31">
        <f aca="true" t="shared" si="53" ref="L80:L96">K80/$AU80</f>
        <v>0</v>
      </c>
      <c r="M80" s="147">
        <v>0</v>
      </c>
      <c r="N80" s="31">
        <f aca="true" t="shared" si="54" ref="N80:N96">M80/$AU80</f>
        <v>0</v>
      </c>
      <c r="O80" s="35">
        <f aca="true" t="shared" si="55" ref="O80:O85">C80+E80+G80+I80+K80+M80</f>
        <v>2406275</v>
      </c>
      <c r="P80" s="36">
        <f aca="true" t="shared" si="56" ref="P80:P96">O80/$AU80</f>
        <v>0.6440387588869734</v>
      </c>
      <c r="Q80" s="147">
        <v>0</v>
      </c>
      <c r="R80" s="31">
        <f aca="true" t="shared" si="57" ref="R80:R96">Q80/$AU80</f>
        <v>0</v>
      </c>
      <c r="S80" s="147">
        <v>40233</v>
      </c>
      <c r="T80" s="31">
        <f aca="true" t="shared" si="58" ref="T80:T96">S80/$AU80</f>
        <v>0.010768349995864812</v>
      </c>
      <c r="U80" s="42">
        <f aca="true" t="shared" si="59" ref="U80:U95">O80+Q80+S80</f>
        <v>2446508</v>
      </c>
      <c r="V80" s="52">
        <f aca="true" t="shared" si="60" ref="V80:V96">U80/$AU80</f>
        <v>0.6548071088828382</v>
      </c>
      <c r="W80" s="147">
        <v>420434</v>
      </c>
      <c r="X80" s="31">
        <f aca="true" t="shared" si="61" ref="X80:X96">W80/$AU80</f>
        <v>0.1125290299545504</v>
      </c>
      <c r="Y80" s="147">
        <v>15227</v>
      </c>
      <c r="Z80" s="31">
        <f aca="true" t="shared" si="62" ref="Z80:Z96">Y80/$AU80</f>
        <v>0.004075501836478351</v>
      </c>
      <c r="AA80" s="147">
        <v>38475</v>
      </c>
      <c r="AB80" s="31">
        <f aca="true" t="shared" si="63" ref="AB80:AB96">AA80/$AU80</f>
        <v>0.010297821840054152</v>
      </c>
      <c r="AC80" s="147">
        <v>501763</v>
      </c>
      <c r="AD80" s="31">
        <f aca="true" t="shared" si="64" ref="AD80:AD96">AC80/$AU80</f>
        <v>0.13429671162913817</v>
      </c>
      <c r="AE80" s="147">
        <v>2621</v>
      </c>
      <c r="AF80" s="31">
        <f aca="true" t="shared" si="65" ref="AF80:AF96">AE80/$AU80</f>
        <v>0.0007015098386687961</v>
      </c>
      <c r="AG80" s="147">
        <v>311199</v>
      </c>
      <c r="AH80" s="39">
        <f aca="true" t="shared" si="66" ref="AH80:AH96">AG80/$AU80</f>
        <v>0.0832923160182719</v>
      </c>
      <c r="AI80" s="147">
        <v>0</v>
      </c>
      <c r="AJ80" s="31">
        <f aca="true" t="shared" si="67" ref="AJ80:AJ96">AI80/$AU80</f>
        <v>0</v>
      </c>
      <c r="AK80" s="147">
        <v>0</v>
      </c>
      <c r="AL80" s="31">
        <f aca="true" t="shared" si="68" ref="AL80:AL96">AK80/$AU80</f>
        <v>0</v>
      </c>
      <c r="AM80" s="147">
        <v>0</v>
      </c>
      <c r="AN80" s="31">
        <f aca="true" t="shared" si="69" ref="AN80:AN96">AM80/$AU80</f>
        <v>0</v>
      </c>
      <c r="AO80" s="54">
        <f aca="true" t="shared" si="70" ref="AO80:AO95">W80+Y80+AA80+AC80+AE80+AG80+AI80+AK80+AM80</f>
        <v>1289719</v>
      </c>
      <c r="AP80" s="41">
        <f aca="true" t="shared" si="71" ref="AP80:AP96">AO80/$AU80</f>
        <v>0.3451928911171618</v>
      </c>
      <c r="AQ80" s="147">
        <v>0</v>
      </c>
      <c r="AR80" s="31">
        <f aca="true" t="shared" si="72" ref="AR80:AR96">AQ80/$AU80</f>
        <v>0</v>
      </c>
      <c r="AS80" s="147">
        <v>0</v>
      </c>
      <c r="AT80" s="31">
        <f aca="true" t="shared" si="73" ref="AT80:AT96">AS80/$AU80</f>
        <v>0</v>
      </c>
      <c r="AU80" s="80">
        <f aca="true" t="shared" si="74" ref="AU80:AU85">U80+AO80+AQ80+AS80</f>
        <v>3736227</v>
      </c>
    </row>
    <row r="81" spans="1:51" s="55" customFormat="1" ht="12.75">
      <c r="A81" s="110">
        <v>329001</v>
      </c>
      <c r="B81" s="137" t="s">
        <v>105</v>
      </c>
      <c r="C81" s="145">
        <v>1827388</v>
      </c>
      <c r="D81" s="39">
        <f t="shared" si="49"/>
        <v>0.4854147502344876</v>
      </c>
      <c r="E81" s="145">
        <v>219746</v>
      </c>
      <c r="F81" s="39">
        <f t="shared" si="50"/>
        <v>0.05837181250234089</v>
      </c>
      <c r="G81" s="145">
        <v>0</v>
      </c>
      <c r="H81" s="39">
        <f t="shared" si="51"/>
        <v>0</v>
      </c>
      <c r="I81" s="145">
        <v>0</v>
      </c>
      <c r="J81" s="39">
        <f t="shared" si="52"/>
        <v>0</v>
      </c>
      <c r="K81" s="145">
        <v>0</v>
      </c>
      <c r="L81" s="39">
        <f t="shared" si="53"/>
        <v>0</v>
      </c>
      <c r="M81" s="145">
        <v>0</v>
      </c>
      <c r="N81" s="39">
        <f t="shared" si="54"/>
        <v>0</v>
      </c>
      <c r="O81" s="35">
        <f t="shared" si="55"/>
        <v>2047134</v>
      </c>
      <c r="P81" s="44">
        <f t="shared" si="56"/>
        <v>0.5437865627368286</v>
      </c>
      <c r="Q81" s="145">
        <v>23264</v>
      </c>
      <c r="R81" s="39">
        <f t="shared" si="57"/>
        <v>0.006179688577059235</v>
      </c>
      <c r="S81" s="145">
        <v>26813</v>
      </c>
      <c r="T81" s="39">
        <f t="shared" si="58"/>
        <v>0.007122420470112158</v>
      </c>
      <c r="U81" s="42">
        <f t="shared" si="59"/>
        <v>2097211</v>
      </c>
      <c r="V81" s="45">
        <f t="shared" si="60"/>
        <v>0.5570886717839999</v>
      </c>
      <c r="W81" s="145">
        <v>315652</v>
      </c>
      <c r="X81" s="39">
        <f t="shared" si="61"/>
        <v>0.08384762116256454</v>
      </c>
      <c r="Y81" s="145">
        <v>39945</v>
      </c>
      <c r="Z81" s="39">
        <f t="shared" si="62"/>
        <v>0.01061071441758215</v>
      </c>
      <c r="AA81" s="145">
        <v>93829</v>
      </c>
      <c r="AB81" s="39">
        <f t="shared" si="63"/>
        <v>0.02492408869914421</v>
      </c>
      <c r="AC81" s="145">
        <v>292306</v>
      </c>
      <c r="AD81" s="39">
        <f t="shared" si="64"/>
        <v>0.07764615067081657</v>
      </c>
      <c r="AE81" s="145">
        <v>204959</v>
      </c>
      <c r="AF81" s="39">
        <f t="shared" si="65"/>
        <v>0.054443895764506686</v>
      </c>
      <c r="AG81" s="145">
        <v>366094</v>
      </c>
      <c r="AH81" s="39">
        <f t="shared" si="66"/>
        <v>0.09724668629341142</v>
      </c>
      <c r="AI81" s="145">
        <v>0</v>
      </c>
      <c r="AJ81" s="39">
        <f t="shared" si="67"/>
        <v>0</v>
      </c>
      <c r="AK81" s="145">
        <v>630</v>
      </c>
      <c r="AL81" s="39">
        <f t="shared" si="68"/>
        <v>0.0001673488567549569</v>
      </c>
      <c r="AM81" s="145">
        <v>273</v>
      </c>
      <c r="AN81" s="39">
        <f t="shared" si="69"/>
        <v>7.2517837927148E-05</v>
      </c>
      <c r="AO81" s="58">
        <f t="shared" si="70"/>
        <v>1313688</v>
      </c>
      <c r="AP81" s="46">
        <f t="shared" si="71"/>
        <v>0.3489590237027077</v>
      </c>
      <c r="AQ81" s="145">
        <v>17077</v>
      </c>
      <c r="AR81" s="39">
        <f t="shared" si="72"/>
        <v>0.004536216550483173</v>
      </c>
      <c r="AS81" s="145">
        <v>336615</v>
      </c>
      <c r="AT81" s="39">
        <f t="shared" si="73"/>
        <v>0.08941608796280924</v>
      </c>
      <c r="AU81" s="59">
        <f t="shared" si="74"/>
        <v>3764591</v>
      </c>
      <c r="AV81" s="43"/>
      <c r="AW81" s="43"/>
      <c r="AX81" s="43"/>
      <c r="AY81" s="43"/>
    </row>
    <row r="82" spans="1:51" s="55" customFormat="1" ht="12.75">
      <c r="A82" s="110">
        <v>331001</v>
      </c>
      <c r="B82" s="137" t="s">
        <v>106</v>
      </c>
      <c r="C82" s="145">
        <v>3413213</v>
      </c>
      <c r="D82" s="39">
        <f t="shared" si="49"/>
        <v>0.4877921657721034</v>
      </c>
      <c r="E82" s="145">
        <v>1861</v>
      </c>
      <c r="F82" s="39">
        <f t="shared" si="50"/>
        <v>0.0002659609056047438</v>
      </c>
      <c r="G82" s="145">
        <v>0</v>
      </c>
      <c r="H82" s="39">
        <f t="shared" si="51"/>
        <v>0</v>
      </c>
      <c r="I82" s="145">
        <v>286630</v>
      </c>
      <c r="J82" s="39">
        <f t="shared" si="52"/>
        <v>0.04096312432750549</v>
      </c>
      <c r="K82" s="145">
        <v>0</v>
      </c>
      <c r="L82" s="39">
        <f t="shared" si="53"/>
        <v>0</v>
      </c>
      <c r="M82" s="145">
        <v>0</v>
      </c>
      <c r="N82" s="39">
        <f t="shared" si="54"/>
        <v>0</v>
      </c>
      <c r="O82" s="35">
        <f t="shared" si="55"/>
        <v>3701704</v>
      </c>
      <c r="P82" s="44">
        <f t="shared" si="56"/>
        <v>0.5290212510052136</v>
      </c>
      <c r="Q82" s="145">
        <v>413179</v>
      </c>
      <c r="R82" s="39">
        <f t="shared" si="57"/>
        <v>0.05904860882152737</v>
      </c>
      <c r="S82" s="145">
        <v>60009</v>
      </c>
      <c r="T82" s="39">
        <f t="shared" si="58"/>
        <v>0.00857606017433373</v>
      </c>
      <c r="U82" s="42">
        <f t="shared" si="59"/>
        <v>4174892</v>
      </c>
      <c r="V82" s="45">
        <f t="shared" si="60"/>
        <v>0.5966459200010747</v>
      </c>
      <c r="W82" s="145">
        <v>636565</v>
      </c>
      <c r="X82" s="39">
        <f t="shared" si="61"/>
        <v>0.0909733497454507</v>
      </c>
      <c r="Y82" s="145">
        <v>251658</v>
      </c>
      <c r="Z82" s="39">
        <f t="shared" si="62"/>
        <v>0.035965174413046</v>
      </c>
      <c r="AA82" s="145">
        <v>260619</v>
      </c>
      <c r="AB82" s="39">
        <f t="shared" si="63"/>
        <v>0.03724581690370915</v>
      </c>
      <c r="AC82" s="145">
        <v>875245</v>
      </c>
      <c r="AD82" s="39">
        <f t="shared" si="64"/>
        <v>0.1250838005513294</v>
      </c>
      <c r="AE82" s="145">
        <v>0</v>
      </c>
      <c r="AF82" s="39">
        <f t="shared" si="65"/>
        <v>0</v>
      </c>
      <c r="AG82" s="145">
        <v>434225</v>
      </c>
      <c r="AH82" s="39">
        <f t="shared" si="66"/>
        <v>0.06205635370027935</v>
      </c>
      <c r="AI82" s="145">
        <v>1116</v>
      </c>
      <c r="AJ82" s="39">
        <f t="shared" si="67"/>
        <v>0.00015949079562326387</v>
      </c>
      <c r="AK82" s="145">
        <v>0</v>
      </c>
      <c r="AL82" s="39">
        <f t="shared" si="68"/>
        <v>0</v>
      </c>
      <c r="AM82" s="145">
        <v>362949</v>
      </c>
      <c r="AN82" s="39">
        <f t="shared" si="69"/>
        <v>0.051870093889487455</v>
      </c>
      <c r="AO82" s="58">
        <f t="shared" si="70"/>
        <v>2822377</v>
      </c>
      <c r="AP82" s="46">
        <f t="shared" si="71"/>
        <v>0.4033540799989253</v>
      </c>
      <c r="AQ82" s="145">
        <v>0</v>
      </c>
      <c r="AR82" s="39">
        <f t="shared" si="72"/>
        <v>0</v>
      </c>
      <c r="AS82" s="145">
        <v>0</v>
      </c>
      <c r="AT82" s="39">
        <f t="shared" si="73"/>
        <v>0</v>
      </c>
      <c r="AU82" s="59">
        <f t="shared" si="74"/>
        <v>6997269</v>
      </c>
      <c r="AV82" s="43"/>
      <c r="AW82" s="43"/>
      <c r="AX82" s="43"/>
      <c r="AY82" s="43"/>
    </row>
    <row r="83" spans="1:51" s="55" customFormat="1" ht="12.75">
      <c r="A83" s="110">
        <v>333001</v>
      </c>
      <c r="B83" s="137" t="s">
        <v>107</v>
      </c>
      <c r="C83" s="145">
        <v>2518248</v>
      </c>
      <c r="D83" s="39">
        <f t="shared" si="49"/>
        <v>0.4542330422535821</v>
      </c>
      <c r="E83" s="145">
        <v>160406</v>
      </c>
      <c r="F83" s="39">
        <f t="shared" si="50"/>
        <v>0.02893349081414066</v>
      </c>
      <c r="G83" s="145">
        <v>0</v>
      </c>
      <c r="H83" s="39">
        <f t="shared" si="51"/>
        <v>0</v>
      </c>
      <c r="I83" s="145">
        <v>109174</v>
      </c>
      <c r="J83" s="39">
        <f t="shared" si="52"/>
        <v>0.019692436231456383</v>
      </c>
      <c r="K83" s="145">
        <v>0</v>
      </c>
      <c r="L83" s="39">
        <f t="shared" si="53"/>
        <v>0</v>
      </c>
      <c r="M83" s="145">
        <v>360078</v>
      </c>
      <c r="N83" s="39">
        <f t="shared" si="54"/>
        <v>0.0649496496725443</v>
      </c>
      <c r="O83" s="35">
        <f>C83+E83+G83+I83+K83+M83</f>
        <v>3147906</v>
      </c>
      <c r="P83" s="44">
        <f t="shared" si="56"/>
        <v>0.5678086189717234</v>
      </c>
      <c r="Q83" s="145">
        <v>52670</v>
      </c>
      <c r="R83" s="39">
        <f t="shared" si="57"/>
        <v>0.00950043615064766</v>
      </c>
      <c r="S83" s="145">
        <v>177197</v>
      </c>
      <c r="T83" s="39">
        <f t="shared" si="58"/>
        <v>0.0319621945051512</v>
      </c>
      <c r="U83" s="42">
        <f t="shared" si="59"/>
        <v>3377773</v>
      </c>
      <c r="V83" s="45">
        <f t="shared" si="60"/>
        <v>0.6092712496275223</v>
      </c>
      <c r="W83" s="145">
        <v>258423</v>
      </c>
      <c r="X83" s="39">
        <f t="shared" si="61"/>
        <v>0.046613465186231634</v>
      </c>
      <c r="Y83" s="145">
        <v>246350</v>
      </c>
      <c r="Z83" s="39">
        <f t="shared" si="62"/>
        <v>0.04443577835033323</v>
      </c>
      <c r="AA83" s="145">
        <v>54363</v>
      </c>
      <c r="AB83" s="39">
        <f t="shared" si="63"/>
        <v>0.009805813754654618</v>
      </c>
      <c r="AC83" s="145">
        <v>508309</v>
      </c>
      <c r="AD83" s="39">
        <f t="shared" si="64"/>
        <v>0.09168705523636912</v>
      </c>
      <c r="AE83" s="145">
        <v>99034</v>
      </c>
      <c r="AF83" s="39">
        <f t="shared" si="65"/>
        <v>0.017863417386429475</v>
      </c>
      <c r="AG83" s="145">
        <v>173323</v>
      </c>
      <c r="AH83" s="39">
        <f t="shared" si="66"/>
        <v>0.03126341551051271</v>
      </c>
      <c r="AI83" s="145">
        <v>0</v>
      </c>
      <c r="AJ83" s="39">
        <f t="shared" si="67"/>
        <v>0</v>
      </c>
      <c r="AK83" s="145">
        <v>0</v>
      </c>
      <c r="AL83" s="39">
        <f t="shared" si="68"/>
        <v>0</v>
      </c>
      <c r="AM83" s="145">
        <v>26400</v>
      </c>
      <c r="AN83" s="39">
        <f t="shared" si="69"/>
        <v>0.004761942555099643</v>
      </c>
      <c r="AO83" s="58">
        <f t="shared" si="70"/>
        <v>1366202</v>
      </c>
      <c r="AP83" s="46">
        <f t="shared" si="71"/>
        <v>0.24643088797963042</v>
      </c>
      <c r="AQ83" s="145">
        <v>187821</v>
      </c>
      <c r="AR83" s="39">
        <f t="shared" si="72"/>
        <v>0.03387851563035493</v>
      </c>
      <c r="AS83" s="145">
        <v>612160</v>
      </c>
      <c r="AT83" s="39">
        <f t="shared" si="73"/>
        <v>0.11041934676249235</v>
      </c>
      <c r="AU83" s="59">
        <f t="shared" si="74"/>
        <v>5543956</v>
      </c>
      <c r="AV83" s="43"/>
      <c r="AW83" s="43"/>
      <c r="AX83" s="43"/>
      <c r="AY83" s="43"/>
    </row>
    <row r="84" spans="1:47" ht="12.75">
      <c r="A84" s="111">
        <v>336001</v>
      </c>
      <c r="B84" s="138" t="s">
        <v>108</v>
      </c>
      <c r="C84" s="146">
        <v>3220477</v>
      </c>
      <c r="D84" s="40">
        <f t="shared" si="49"/>
        <v>0.5220493464569852</v>
      </c>
      <c r="E84" s="146">
        <v>246053</v>
      </c>
      <c r="F84" s="40">
        <f t="shared" si="50"/>
        <v>0.03988595721807067</v>
      </c>
      <c r="G84" s="146">
        <v>0</v>
      </c>
      <c r="H84" s="40">
        <f t="shared" si="51"/>
        <v>0</v>
      </c>
      <c r="I84" s="146">
        <v>205934</v>
      </c>
      <c r="J84" s="40">
        <f t="shared" si="52"/>
        <v>0.033382542434947614</v>
      </c>
      <c r="K84" s="146">
        <v>0</v>
      </c>
      <c r="L84" s="40">
        <f t="shared" si="53"/>
        <v>0</v>
      </c>
      <c r="M84" s="146">
        <v>0</v>
      </c>
      <c r="N84" s="40">
        <f t="shared" si="54"/>
        <v>0</v>
      </c>
      <c r="O84" s="5">
        <f t="shared" si="55"/>
        <v>3672464</v>
      </c>
      <c r="P84" s="56">
        <f t="shared" si="56"/>
        <v>0.5953178461100035</v>
      </c>
      <c r="Q84" s="146">
        <v>25042</v>
      </c>
      <c r="R84" s="40">
        <f t="shared" si="57"/>
        <v>0.004059386151174445</v>
      </c>
      <c r="S84" s="146">
        <v>40558</v>
      </c>
      <c r="T84" s="40">
        <f t="shared" si="58"/>
        <v>0.006574578049649914</v>
      </c>
      <c r="U84" s="6">
        <f t="shared" si="59"/>
        <v>3738064</v>
      </c>
      <c r="V84" s="53">
        <f t="shared" si="60"/>
        <v>0.6059518103108279</v>
      </c>
      <c r="W84" s="146">
        <v>567101</v>
      </c>
      <c r="X84" s="40">
        <f t="shared" si="61"/>
        <v>0.09192883738188559</v>
      </c>
      <c r="Y84" s="146">
        <v>57028</v>
      </c>
      <c r="Z84" s="40">
        <f t="shared" si="62"/>
        <v>0.009244416317753225</v>
      </c>
      <c r="AA84" s="146">
        <v>172040</v>
      </c>
      <c r="AB84" s="40">
        <f t="shared" si="63"/>
        <v>0.02788821952911315</v>
      </c>
      <c r="AC84" s="146">
        <v>454226</v>
      </c>
      <c r="AD84" s="40">
        <f t="shared" si="64"/>
        <v>0.07363144852261655</v>
      </c>
      <c r="AE84" s="146">
        <v>158087</v>
      </c>
      <c r="AF84" s="40">
        <f t="shared" si="65"/>
        <v>0.025626394795971348</v>
      </c>
      <c r="AG84" s="146">
        <v>518401</v>
      </c>
      <c r="AH84" s="40">
        <f t="shared" si="66"/>
        <v>0.08403441578767605</v>
      </c>
      <c r="AI84" s="146">
        <v>0</v>
      </c>
      <c r="AJ84" s="40">
        <f t="shared" si="67"/>
        <v>0</v>
      </c>
      <c r="AK84" s="146">
        <v>0</v>
      </c>
      <c r="AL84" s="40">
        <f t="shared" si="68"/>
        <v>0</v>
      </c>
      <c r="AM84" s="146">
        <v>499433</v>
      </c>
      <c r="AN84" s="40">
        <f t="shared" si="69"/>
        <v>0.08095964394375475</v>
      </c>
      <c r="AO84" s="77">
        <f t="shared" si="70"/>
        <v>2426316</v>
      </c>
      <c r="AP84" s="57">
        <f t="shared" si="71"/>
        <v>0.39331337627877067</v>
      </c>
      <c r="AQ84" s="146">
        <v>4533</v>
      </c>
      <c r="AR84" s="40">
        <f t="shared" si="72"/>
        <v>0.0007348134104014759</v>
      </c>
      <c r="AS84" s="146">
        <v>0</v>
      </c>
      <c r="AT84" s="40">
        <f t="shared" si="73"/>
        <v>0</v>
      </c>
      <c r="AU84" s="78">
        <f t="shared" si="74"/>
        <v>6168913</v>
      </c>
    </row>
    <row r="85" spans="1:47" ht="12.75">
      <c r="A85" s="117">
        <v>337001</v>
      </c>
      <c r="B85" s="136" t="s">
        <v>109</v>
      </c>
      <c r="C85" s="147">
        <v>5900094</v>
      </c>
      <c r="D85" s="31">
        <f t="shared" si="49"/>
        <v>0.39119761052349894</v>
      </c>
      <c r="E85" s="147">
        <v>1336117</v>
      </c>
      <c r="F85" s="31">
        <f t="shared" si="50"/>
        <v>0.08858939836887782</v>
      </c>
      <c r="G85" s="147">
        <v>0</v>
      </c>
      <c r="H85" s="31">
        <f t="shared" si="51"/>
        <v>0</v>
      </c>
      <c r="I85" s="147">
        <v>418700</v>
      </c>
      <c r="J85" s="31">
        <f t="shared" si="52"/>
        <v>0.027761327112108554</v>
      </c>
      <c r="K85" s="147">
        <v>0</v>
      </c>
      <c r="L85" s="31">
        <f t="shared" si="53"/>
        <v>0</v>
      </c>
      <c r="M85" s="147">
        <v>0</v>
      </c>
      <c r="N85" s="31">
        <f t="shared" si="54"/>
        <v>0</v>
      </c>
      <c r="O85" s="35">
        <f t="shared" si="55"/>
        <v>7654911</v>
      </c>
      <c r="P85" s="36">
        <f t="shared" si="56"/>
        <v>0.5075483360044853</v>
      </c>
      <c r="Q85" s="147">
        <v>591714</v>
      </c>
      <c r="R85" s="31">
        <f t="shared" si="57"/>
        <v>0.039232782208775255</v>
      </c>
      <c r="S85" s="147">
        <v>412893</v>
      </c>
      <c r="T85" s="31">
        <f t="shared" si="58"/>
        <v>0.027376301971100636</v>
      </c>
      <c r="U85" s="42">
        <f t="shared" si="59"/>
        <v>8659518</v>
      </c>
      <c r="V85" s="52">
        <f t="shared" si="60"/>
        <v>0.5741574201843612</v>
      </c>
      <c r="W85" s="147">
        <v>1043591</v>
      </c>
      <c r="X85" s="31">
        <f t="shared" si="61"/>
        <v>0.06919386463399206</v>
      </c>
      <c r="Y85" s="147">
        <v>89506</v>
      </c>
      <c r="Z85" s="31">
        <f t="shared" si="62"/>
        <v>0.005934572114870762</v>
      </c>
      <c r="AA85" s="147">
        <v>1848249</v>
      </c>
      <c r="AB85" s="31">
        <f t="shared" si="63"/>
        <v>0.12254560562127423</v>
      </c>
      <c r="AC85" s="147">
        <v>991495</v>
      </c>
      <c r="AD85" s="31">
        <f t="shared" si="64"/>
        <v>0.06573971107002644</v>
      </c>
      <c r="AE85" s="147">
        <v>547788</v>
      </c>
      <c r="AF85" s="31">
        <f t="shared" si="65"/>
        <v>0.03632032924788087</v>
      </c>
      <c r="AG85" s="147">
        <v>846128</v>
      </c>
      <c r="AH85" s="39">
        <f t="shared" si="66"/>
        <v>0.05610135224913825</v>
      </c>
      <c r="AI85" s="147">
        <v>0</v>
      </c>
      <c r="AJ85" s="31">
        <f t="shared" si="67"/>
        <v>0</v>
      </c>
      <c r="AK85" s="147">
        <v>0</v>
      </c>
      <c r="AL85" s="31">
        <f t="shared" si="68"/>
        <v>0</v>
      </c>
      <c r="AM85" s="147">
        <v>789948</v>
      </c>
      <c r="AN85" s="31">
        <f t="shared" si="69"/>
        <v>0.0523764146872604</v>
      </c>
      <c r="AO85" s="54">
        <f t="shared" si="70"/>
        <v>6156705</v>
      </c>
      <c r="AP85" s="41">
        <f t="shared" si="71"/>
        <v>0.408211849624443</v>
      </c>
      <c r="AQ85" s="147">
        <v>0</v>
      </c>
      <c r="AR85" s="31">
        <f t="shared" si="72"/>
        <v>0</v>
      </c>
      <c r="AS85" s="147">
        <v>265909</v>
      </c>
      <c r="AT85" s="31">
        <f t="shared" si="73"/>
        <v>0.017630730191195782</v>
      </c>
      <c r="AU85" s="80">
        <f t="shared" si="74"/>
        <v>15082132</v>
      </c>
    </row>
    <row r="86" spans="1:51" s="55" customFormat="1" ht="12.75">
      <c r="A86" s="110">
        <v>339001</v>
      </c>
      <c r="B86" s="137" t="s">
        <v>110</v>
      </c>
      <c r="C86" s="145">
        <v>2166557</v>
      </c>
      <c r="D86" s="39">
        <f t="shared" si="49"/>
        <v>0.5166861506952484</v>
      </c>
      <c r="E86" s="145">
        <v>131177</v>
      </c>
      <c r="F86" s="39">
        <f t="shared" si="50"/>
        <v>0.03128343227976489</v>
      </c>
      <c r="G86" s="145">
        <v>0</v>
      </c>
      <c r="H86" s="39">
        <f t="shared" si="51"/>
        <v>0</v>
      </c>
      <c r="I86" s="145">
        <v>7846</v>
      </c>
      <c r="J86" s="39">
        <f t="shared" si="52"/>
        <v>0.0018711344951251772</v>
      </c>
      <c r="K86" s="145">
        <v>0</v>
      </c>
      <c r="L86" s="39">
        <f t="shared" si="53"/>
        <v>0</v>
      </c>
      <c r="M86" s="145">
        <v>0</v>
      </c>
      <c r="N86" s="39">
        <f t="shared" si="54"/>
        <v>0</v>
      </c>
      <c r="O86" s="35">
        <f aca="true" t="shared" si="75" ref="O86:O95">C86+E86+G86+I86+K86+M86</f>
        <v>2305580</v>
      </c>
      <c r="P86" s="44">
        <f t="shared" si="56"/>
        <v>0.5498407174701384</v>
      </c>
      <c r="Q86" s="145">
        <v>201593</v>
      </c>
      <c r="R86" s="39">
        <f t="shared" si="57"/>
        <v>0.0480764231806997</v>
      </c>
      <c r="S86" s="145">
        <v>168570</v>
      </c>
      <c r="T86" s="39">
        <f t="shared" si="58"/>
        <v>0.04020101221555584</v>
      </c>
      <c r="U86" s="42">
        <f t="shared" si="59"/>
        <v>2675743</v>
      </c>
      <c r="V86" s="45">
        <f t="shared" si="60"/>
        <v>0.638118152866394</v>
      </c>
      <c r="W86" s="145">
        <v>325333</v>
      </c>
      <c r="X86" s="39">
        <f t="shared" si="61"/>
        <v>0.07758626034954871</v>
      </c>
      <c r="Y86" s="145">
        <v>125137</v>
      </c>
      <c r="Z86" s="39">
        <f t="shared" si="62"/>
        <v>0.02984299736381332</v>
      </c>
      <c r="AA86" s="145">
        <v>137445</v>
      </c>
      <c r="AB86" s="39">
        <f t="shared" si="63"/>
        <v>0.03277824122896762</v>
      </c>
      <c r="AC86" s="145">
        <v>661253</v>
      </c>
      <c r="AD86" s="39">
        <f t="shared" si="64"/>
        <v>0.15769733600624633</v>
      </c>
      <c r="AE86" s="145">
        <v>2988</v>
      </c>
      <c r="AF86" s="39">
        <f t="shared" si="65"/>
        <v>0.0007125860147124687</v>
      </c>
      <c r="AG86" s="145">
        <v>241201</v>
      </c>
      <c r="AH86" s="39">
        <f t="shared" si="66"/>
        <v>0.057522242079873546</v>
      </c>
      <c r="AI86" s="145">
        <v>0</v>
      </c>
      <c r="AJ86" s="39">
        <f t="shared" si="67"/>
        <v>0</v>
      </c>
      <c r="AK86" s="145">
        <v>0</v>
      </c>
      <c r="AL86" s="39">
        <f t="shared" si="68"/>
        <v>0</v>
      </c>
      <c r="AM86" s="145">
        <v>870</v>
      </c>
      <c r="AN86" s="39">
        <f t="shared" si="69"/>
        <v>0.00020747986372150192</v>
      </c>
      <c r="AO86" s="58">
        <f t="shared" si="70"/>
        <v>1494227</v>
      </c>
      <c r="AP86" s="46">
        <f t="shared" si="71"/>
        <v>0.3563471429068835</v>
      </c>
      <c r="AQ86" s="145">
        <v>23208</v>
      </c>
      <c r="AR86" s="39">
        <f t="shared" si="72"/>
        <v>0.0055347042267225475</v>
      </c>
      <c r="AS86" s="145">
        <v>0</v>
      </c>
      <c r="AT86" s="39">
        <f t="shared" si="73"/>
        <v>0</v>
      </c>
      <c r="AU86" s="59">
        <f aca="true" t="shared" si="76" ref="AU86:AU95">U86+AO86+AQ86+AS86</f>
        <v>4193178</v>
      </c>
      <c r="AV86" s="43"/>
      <c r="AW86" s="43"/>
      <c r="AX86" s="43"/>
      <c r="AY86" s="43"/>
    </row>
    <row r="87" spans="1:51" s="55" customFormat="1" ht="12.75">
      <c r="A87" s="110">
        <v>340001</v>
      </c>
      <c r="B87" s="137" t="s">
        <v>114</v>
      </c>
      <c r="C87" s="145">
        <v>537342</v>
      </c>
      <c r="D87" s="39">
        <f t="shared" si="49"/>
        <v>0.44782679716773566</v>
      </c>
      <c r="E87" s="145">
        <v>123087</v>
      </c>
      <c r="F87" s="39">
        <f t="shared" si="50"/>
        <v>0.10258207432693718</v>
      </c>
      <c r="G87" s="145">
        <v>0</v>
      </c>
      <c r="H87" s="39">
        <f aca="true" t="shared" si="77" ref="H87:H95">G87/$AU87</f>
        <v>0</v>
      </c>
      <c r="I87" s="145">
        <v>0</v>
      </c>
      <c r="J87" s="39">
        <f aca="true" t="shared" si="78" ref="J87:J95">I87/$AU87</f>
        <v>0</v>
      </c>
      <c r="K87" s="145">
        <v>0</v>
      </c>
      <c r="L87" s="39">
        <f aca="true" t="shared" si="79" ref="L87:L95">K87/$AU87</f>
        <v>0</v>
      </c>
      <c r="M87" s="145">
        <v>135119</v>
      </c>
      <c r="N87" s="39">
        <f aca="true" t="shared" si="80" ref="N87:N95">M87/$AU87</f>
        <v>0.11260967690317764</v>
      </c>
      <c r="O87" s="35">
        <f t="shared" si="75"/>
        <v>795548</v>
      </c>
      <c r="P87" s="44">
        <f aca="true" t="shared" si="81" ref="P87:P95">O87/$AU87</f>
        <v>0.6630185483978505</v>
      </c>
      <c r="Q87" s="145">
        <v>1998</v>
      </c>
      <c r="R87" s="39">
        <f t="shared" si="57"/>
        <v>0.0016651554145053538</v>
      </c>
      <c r="S87" s="145">
        <v>742</v>
      </c>
      <c r="T87" s="39">
        <f aca="true" t="shared" si="82" ref="T87:T95">S87/$AU87</f>
        <v>0.0006183910498313176</v>
      </c>
      <c r="U87" s="42">
        <f t="shared" si="59"/>
        <v>798288</v>
      </c>
      <c r="V87" s="45">
        <f t="shared" si="60"/>
        <v>0.6653020948621872</v>
      </c>
      <c r="W87" s="145">
        <v>267914</v>
      </c>
      <c r="X87" s="39">
        <f aca="true" t="shared" si="83" ref="X87:X95">W87/$AU87</f>
        <v>0.22328250636726094</v>
      </c>
      <c r="Y87" s="145">
        <v>67471</v>
      </c>
      <c r="Z87" s="39">
        <f t="shared" si="62"/>
        <v>0.05623108156761298</v>
      </c>
      <c r="AA87" s="145">
        <v>2322</v>
      </c>
      <c r="AB87" s="39">
        <f t="shared" si="63"/>
        <v>0.0019351806168575734</v>
      </c>
      <c r="AC87" s="145">
        <v>47435</v>
      </c>
      <c r="AD87" s="39">
        <f t="shared" si="64"/>
        <v>0.03953285639993066</v>
      </c>
      <c r="AE87" s="145">
        <v>0</v>
      </c>
      <c r="AF87" s="39">
        <f t="shared" si="65"/>
        <v>0</v>
      </c>
      <c r="AG87" s="145">
        <v>295</v>
      </c>
      <c r="AH87" s="39">
        <f t="shared" si="66"/>
        <v>0.00024585627991945917</v>
      </c>
      <c r="AI87" s="145">
        <v>0</v>
      </c>
      <c r="AJ87" s="39">
        <f aca="true" t="shared" si="84" ref="AJ87:AJ95">AI87/$AU87</f>
        <v>0</v>
      </c>
      <c r="AK87" s="145">
        <v>16163</v>
      </c>
      <c r="AL87" s="39">
        <f aca="true" t="shared" si="85" ref="AL87:AL95">AK87/$AU87</f>
        <v>0.013470423906231248</v>
      </c>
      <c r="AM87" s="145">
        <v>0</v>
      </c>
      <c r="AN87" s="39">
        <f aca="true" t="shared" si="86" ref="AN87:AN95">AM87/$AU87</f>
        <v>0</v>
      </c>
      <c r="AO87" s="58">
        <f t="shared" si="70"/>
        <v>401600</v>
      </c>
      <c r="AP87" s="46">
        <f aca="true" t="shared" si="87" ref="AP87:AP95">AO87/$AU87</f>
        <v>0.3346979051378129</v>
      </c>
      <c r="AQ87" s="145"/>
      <c r="AR87" s="39">
        <f aca="true" t="shared" si="88" ref="AR87:AR95">AQ87/$AU87</f>
        <v>0</v>
      </c>
      <c r="AS87" s="145"/>
      <c r="AT87" s="39">
        <f aca="true" t="shared" si="89" ref="AT87:AT95">AS87/$AU87</f>
        <v>0</v>
      </c>
      <c r="AU87" s="59">
        <f t="shared" si="76"/>
        <v>1199888</v>
      </c>
      <c r="AV87" s="43"/>
      <c r="AW87" s="43"/>
      <c r="AX87" s="43"/>
      <c r="AY87" s="43"/>
    </row>
    <row r="88" spans="1:51" s="55" customFormat="1" ht="12.75">
      <c r="A88" s="84">
        <v>341001</v>
      </c>
      <c r="B88" s="139" t="s">
        <v>116</v>
      </c>
      <c r="C88" s="145">
        <v>1489478</v>
      </c>
      <c r="D88" s="39">
        <f t="shared" si="49"/>
        <v>0.33925189922372917</v>
      </c>
      <c r="E88" s="145">
        <v>142688</v>
      </c>
      <c r="F88" s="39">
        <f t="shared" si="50"/>
        <v>0.03249942261412083</v>
      </c>
      <c r="G88" s="145">
        <v>0</v>
      </c>
      <c r="H88" s="39">
        <f t="shared" si="77"/>
        <v>0</v>
      </c>
      <c r="I88" s="145">
        <v>57878</v>
      </c>
      <c r="J88" s="39">
        <f t="shared" si="78"/>
        <v>0.013182619295666668</v>
      </c>
      <c r="K88" s="145">
        <v>0</v>
      </c>
      <c r="L88" s="39">
        <f t="shared" si="79"/>
        <v>0</v>
      </c>
      <c r="M88" s="145">
        <v>173726</v>
      </c>
      <c r="N88" s="39">
        <f t="shared" si="80"/>
        <v>0.03956881232521835</v>
      </c>
      <c r="O88" s="35">
        <f t="shared" si="75"/>
        <v>1863770</v>
      </c>
      <c r="P88" s="44">
        <f t="shared" si="81"/>
        <v>0.424502753458735</v>
      </c>
      <c r="Q88" s="145">
        <v>154847</v>
      </c>
      <c r="R88" s="39">
        <f t="shared" si="57"/>
        <v>0.035268824943434404</v>
      </c>
      <c r="S88" s="145">
        <v>263255</v>
      </c>
      <c r="T88" s="39">
        <f t="shared" si="82"/>
        <v>0.05996044166489389</v>
      </c>
      <c r="U88" s="42">
        <f t="shared" si="59"/>
        <v>2281872</v>
      </c>
      <c r="V88" s="45">
        <f t="shared" si="60"/>
        <v>0.5197320200670633</v>
      </c>
      <c r="W88" s="145">
        <v>7843</v>
      </c>
      <c r="X88" s="39">
        <f t="shared" si="83"/>
        <v>0.0017863658581138545</v>
      </c>
      <c r="Y88" s="145">
        <v>362063</v>
      </c>
      <c r="Z88" s="39">
        <f t="shared" si="62"/>
        <v>0.08246550831139571</v>
      </c>
      <c r="AA88" s="145">
        <v>150573</v>
      </c>
      <c r="AB88" s="39">
        <f t="shared" si="63"/>
        <v>0.03429535462881263</v>
      </c>
      <c r="AC88" s="145">
        <v>389456</v>
      </c>
      <c r="AD88" s="39">
        <f t="shared" si="64"/>
        <v>0.08870469229090773</v>
      </c>
      <c r="AE88" s="145">
        <v>175624</v>
      </c>
      <c r="AF88" s="39">
        <f t="shared" si="65"/>
        <v>0.04000111149628811</v>
      </c>
      <c r="AG88" s="145">
        <v>316671</v>
      </c>
      <c r="AH88" s="39">
        <f t="shared" si="66"/>
        <v>0.07212677070697086</v>
      </c>
      <c r="AI88" s="145">
        <v>0</v>
      </c>
      <c r="AJ88" s="39">
        <f t="shared" si="84"/>
        <v>0</v>
      </c>
      <c r="AK88" s="145">
        <v>3000</v>
      </c>
      <c r="AL88" s="39">
        <f t="shared" si="85"/>
        <v>0.0006832968984242718</v>
      </c>
      <c r="AM88" s="145">
        <v>9410</v>
      </c>
      <c r="AN88" s="39">
        <f t="shared" si="86"/>
        <v>0.0021432746047241324</v>
      </c>
      <c r="AO88" s="58">
        <f t="shared" si="70"/>
        <v>1414640</v>
      </c>
      <c r="AP88" s="46">
        <f t="shared" si="87"/>
        <v>0.3222063747956373</v>
      </c>
      <c r="AQ88" s="145">
        <v>642346</v>
      </c>
      <c r="AR88" s="39">
        <f t="shared" si="88"/>
        <v>0.14630434317174576</v>
      </c>
      <c r="AS88" s="145">
        <v>51620</v>
      </c>
      <c r="AT88" s="39">
        <f t="shared" si="89"/>
        <v>0.011757261965553637</v>
      </c>
      <c r="AU88" s="59">
        <f t="shared" si="76"/>
        <v>4390478</v>
      </c>
      <c r="AV88" s="43"/>
      <c r="AW88" s="43"/>
      <c r="AX88" s="43"/>
      <c r="AY88" s="43"/>
    </row>
    <row r="89" spans="1:47" ht="12.75">
      <c r="A89" s="85">
        <v>343001</v>
      </c>
      <c r="B89" s="140" t="s">
        <v>117</v>
      </c>
      <c r="C89" s="146">
        <v>879336</v>
      </c>
      <c r="D89" s="40">
        <f t="shared" si="49"/>
        <v>0.3570416092972379</v>
      </c>
      <c r="E89" s="146">
        <v>144121</v>
      </c>
      <c r="F89" s="40">
        <f t="shared" si="50"/>
        <v>0.058518238504425175</v>
      </c>
      <c r="G89" s="146">
        <v>98856</v>
      </c>
      <c r="H89" s="40">
        <f t="shared" si="77"/>
        <v>0.040139042787612184</v>
      </c>
      <c r="I89" s="146">
        <v>86828</v>
      </c>
      <c r="J89" s="40">
        <f t="shared" si="78"/>
        <v>0.03525524811000638</v>
      </c>
      <c r="K89" s="146">
        <v>0</v>
      </c>
      <c r="L89" s="40">
        <f t="shared" si="79"/>
        <v>0</v>
      </c>
      <c r="M89" s="146">
        <v>0</v>
      </c>
      <c r="N89" s="40">
        <f t="shared" si="80"/>
        <v>0</v>
      </c>
      <c r="O89" s="5">
        <f t="shared" si="75"/>
        <v>1209141</v>
      </c>
      <c r="P89" s="56">
        <f t="shared" si="81"/>
        <v>0.4909541386992816</v>
      </c>
      <c r="Q89" s="146">
        <v>75802</v>
      </c>
      <c r="R89" s="40">
        <f t="shared" si="57"/>
        <v>0.03077830097704316</v>
      </c>
      <c r="S89" s="146">
        <v>14562</v>
      </c>
      <c r="T89" s="40">
        <f t="shared" si="82"/>
        <v>0.005912688567949427</v>
      </c>
      <c r="U89" s="6">
        <f t="shared" si="59"/>
        <v>1299505</v>
      </c>
      <c r="V89" s="53">
        <f t="shared" si="60"/>
        <v>0.5276451282442742</v>
      </c>
      <c r="W89" s="146">
        <v>748822</v>
      </c>
      <c r="X89" s="40">
        <f t="shared" si="83"/>
        <v>0.3040482954833832</v>
      </c>
      <c r="Y89" s="146">
        <v>0</v>
      </c>
      <c r="Z89" s="40">
        <f t="shared" si="62"/>
        <v>0</v>
      </c>
      <c r="AA89" s="146">
        <v>65787</v>
      </c>
      <c r="AB89" s="40">
        <f t="shared" si="63"/>
        <v>0.026711855707985784</v>
      </c>
      <c r="AC89" s="146">
        <v>60953</v>
      </c>
      <c r="AD89" s="40">
        <f t="shared" si="64"/>
        <v>0.024749080228143212</v>
      </c>
      <c r="AE89" s="146">
        <v>58088</v>
      </c>
      <c r="AF89" s="40">
        <f t="shared" si="65"/>
        <v>0.02358578859600648</v>
      </c>
      <c r="AG89" s="146">
        <v>35923</v>
      </c>
      <c r="AH89" s="40">
        <f t="shared" si="66"/>
        <v>0.014586012321552485</v>
      </c>
      <c r="AI89" s="146">
        <v>0</v>
      </c>
      <c r="AJ89" s="40">
        <f t="shared" si="84"/>
        <v>0</v>
      </c>
      <c r="AK89" s="146">
        <v>0</v>
      </c>
      <c r="AL89" s="40">
        <f t="shared" si="85"/>
        <v>0</v>
      </c>
      <c r="AM89" s="146">
        <v>30386</v>
      </c>
      <c r="AN89" s="40">
        <f t="shared" si="86"/>
        <v>0.012337793903702191</v>
      </c>
      <c r="AO89" s="77">
        <f t="shared" si="70"/>
        <v>999959</v>
      </c>
      <c r="AP89" s="57">
        <f t="shared" si="87"/>
        <v>0.40601882624077335</v>
      </c>
      <c r="AQ89" s="146">
        <v>70491</v>
      </c>
      <c r="AR89" s="40">
        <f t="shared" si="88"/>
        <v>0.02862184657624798</v>
      </c>
      <c r="AS89" s="146">
        <v>92884</v>
      </c>
      <c r="AT89" s="40">
        <f t="shared" si="89"/>
        <v>0.03771419893870448</v>
      </c>
      <c r="AU89" s="78">
        <f t="shared" si="76"/>
        <v>2462839</v>
      </c>
    </row>
    <row r="90" spans="1:47" ht="12.75">
      <c r="A90" s="84">
        <v>343002</v>
      </c>
      <c r="B90" s="132" t="s">
        <v>134</v>
      </c>
      <c r="C90" s="145">
        <v>789991</v>
      </c>
      <c r="D90" s="109">
        <f>C90/$AU90</f>
        <v>0.11571690810273669</v>
      </c>
      <c r="E90" s="145">
        <v>333306</v>
      </c>
      <c r="F90" s="109">
        <f>E90/$AU90</f>
        <v>0.04882225211691115</v>
      </c>
      <c r="G90" s="145">
        <v>0</v>
      </c>
      <c r="H90" s="109">
        <f t="shared" si="77"/>
        <v>0</v>
      </c>
      <c r="I90" s="145">
        <v>0</v>
      </c>
      <c r="J90" s="109">
        <f t="shared" si="78"/>
        <v>0</v>
      </c>
      <c r="K90" s="145">
        <v>0</v>
      </c>
      <c r="L90" s="109">
        <f t="shared" si="79"/>
        <v>0</v>
      </c>
      <c r="M90" s="145">
        <v>0</v>
      </c>
      <c r="N90" s="109">
        <f t="shared" si="80"/>
        <v>0</v>
      </c>
      <c r="O90" s="116">
        <f t="shared" si="75"/>
        <v>1123297</v>
      </c>
      <c r="P90" s="108">
        <f t="shared" si="81"/>
        <v>0.16453916021964785</v>
      </c>
      <c r="Q90" s="145">
        <v>97522</v>
      </c>
      <c r="R90" s="109">
        <f t="shared" si="57"/>
        <v>0.014284902374830964</v>
      </c>
      <c r="S90" s="145">
        <v>0</v>
      </c>
      <c r="T90" s="109">
        <f t="shared" si="82"/>
        <v>0</v>
      </c>
      <c r="U90" s="115">
        <f>O90+Q90+S90</f>
        <v>1220819</v>
      </c>
      <c r="V90" s="107">
        <f>U90/$AU90</f>
        <v>0.1788240625944788</v>
      </c>
      <c r="W90" s="145">
        <v>5100123</v>
      </c>
      <c r="X90" s="109">
        <f t="shared" si="83"/>
        <v>0.747059731697771</v>
      </c>
      <c r="Y90" s="145">
        <v>0</v>
      </c>
      <c r="Z90" s="109">
        <f>Y90/$AU90</f>
        <v>0</v>
      </c>
      <c r="AA90" s="145">
        <v>423232</v>
      </c>
      <c r="AB90" s="109">
        <f>AA90/$AU90</f>
        <v>0.061994501772979</v>
      </c>
      <c r="AC90" s="145">
        <v>82754</v>
      </c>
      <c r="AD90" s="109">
        <f>AC90/$AU90</f>
        <v>0.012121703934771248</v>
      </c>
      <c r="AE90" s="145">
        <v>0</v>
      </c>
      <c r="AF90" s="109">
        <f>AE90/$AU90</f>
        <v>0</v>
      </c>
      <c r="AG90" s="145">
        <v>0</v>
      </c>
      <c r="AH90" s="109">
        <f t="shared" si="66"/>
        <v>0</v>
      </c>
      <c r="AI90" s="145">
        <v>0</v>
      </c>
      <c r="AJ90" s="109">
        <f t="shared" si="84"/>
        <v>0</v>
      </c>
      <c r="AK90" s="145">
        <v>0</v>
      </c>
      <c r="AL90" s="109">
        <f t="shared" si="85"/>
        <v>0</v>
      </c>
      <c r="AM90" s="145">
        <v>0</v>
      </c>
      <c r="AN90" s="109">
        <f t="shared" si="86"/>
        <v>0</v>
      </c>
      <c r="AO90" s="114">
        <f>W90+Y90+AA90+AC90+AE90+AG90+AI90+AK90+AM90</f>
        <v>5606109</v>
      </c>
      <c r="AP90" s="106">
        <f t="shared" si="87"/>
        <v>0.8211759374055212</v>
      </c>
      <c r="AQ90" s="145">
        <v>0</v>
      </c>
      <c r="AR90" s="109">
        <f t="shared" si="88"/>
        <v>0</v>
      </c>
      <c r="AS90" s="145">
        <v>0</v>
      </c>
      <c r="AT90" s="109">
        <f t="shared" si="89"/>
        <v>0</v>
      </c>
      <c r="AU90" s="113">
        <f t="shared" si="76"/>
        <v>6826928</v>
      </c>
    </row>
    <row r="91" spans="1:51" s="55" customFormat="1" ht="12.75">
      <c r="A91" s="141">
        <v>344001</v>
      </c>
      <c r="B91" s="142" t="s">
        <v>135</v>
      </c>
      <c r="C91" s="150">
        <v>1415690</v>
      </c>
      <c r="D91" s="39">
        <f>C91/$AU91</f>
        <v>0.4606278665396409</v>
      </c>
      <c r="E91" s="152">
        <v>34903</v>
      </c>
      <c r="F91" s="39">
        <f>E91/$AU91</f>
        <v>0.01135650772826896</v>
      </c>
      <c r="G91" s="154">
        <v>0</v>
      </c>
      <c r="H91" s="39">
        <f t="shared" si="77"/>
        <v>0</v>
      </c>
      <c r="I91" s="156">
        <v>118657</v>
      </c>
      <c r="J91" s="39">
        <f t="shared" si="78"/>
        <v>0.03860783134725411</v>
      </c>
      <c r="K91" s="158">
        <v>0</v>
      </c>
      <c r="L91" s="39">
        <f t="shared" si="79"/>
        <v>0</v>
      </c>
      <c r="M91" s="160">
        <v>0</v>
      </c>
      <c r="N91" s="39">
        <f t="shared" si="80"/>
        <v>0</v>
      </c>
      <c r="O91" s="35">
        <f>C91+E91+G91+I91+K91+M91</f>
        <v>1569250</v>
      </c>
      <c r="P91" s="44">
        <f t="shared" si="81"/>
        <v>0.5105922056151639</v>
      </c>
      <c r="Q91" s="162">
        <v>152807</v>
      </c>
      <c r="R91" s="39">
        <f t="shared" si="57"/>
        <v>0.04971933290644343</v>
      </c>
      <c r="S91" s="164">
        <v>109759</v>
      </c>
      <c r="T91" s="39">
        <f t="shared" si="82"/>
        <v>0.035712658847293154</v>
      </c>
      <c r="U91" s="42">
        <f>O91+Q91+S91</f>
        <v>1831816</v>
      </c>
      <c r="V91" s="45">
        <f>U91/$AU91</f>
        <v>0.5960241973689006</v>
      </c>
      <c r="W91" s="166">
        <v>440717</v>
      </c>
      <c r="X91" s="39">
        <f t="shared" si="83"/>
        <v>0.1433975880720715</v>
      </c>
      <c r="Y91" s="168">
        <v>19383</v>
      </c>
      <c r="Z91" s="39">
        <f>Y91/$AU91</f>
        <v>0.006306712583360664</v>
      </c>
      <c r="AA91" s="170">
        <v>67081</v>
      </c>
      <c r="AB91" s="39">
        <f>AA91/$AU91</f>
        <v>0.02182637294559236</v>
      </c>
      <c r="AC91" s="172">
        <v>488841</v>
      </c>
      <c r="AD91" s="39">
        <f>AC91/$AU91</f>
        <v>0.15905585750206938</v>
      </c>
      <c r="AE91" s="174">
        <v>177787</v>
      </c>
      <c r="AF91" s="39">
        <f>AE91/$AU91</f>
        <v>0.05784716040127651</v>
      </c>
      <c r="AG91" s="176">
        <v>47767</v>
      </c>
      <c r="AH91" s="39">
        <f t="shared" si="66"/>
        <v>0.015542111126729034</v>
      </c>
      <c r="AI91" s="178">
        <v>0</v>
      </c>
      <c r="AJ91" s="39">
        <f t="shared" si="84"/>
        <v>0</v>
      </c>
      <c r="AK91" s="180">
        <v>0</v>
      </c>
      <c r="AL91" s="39">
        <f t="shared" si="85"/>
        <v>0</v>
      </c>
      <c r="AM91" s="182">
        <v>0</v>
      </c>
      <c r="AN91" s="39">
        <f t="shared" si="86"/>
        <v>0</v>
      </c>
      <c r="AO91" s="58">
        <f>W91+Y91+AA91+AC91+AE91+AG91+AI91+AK91+AM91</f>
        <v>1241576</v>
      </c>
      <c r="AP91" s="46">
        <f t="shared" si="87"/>
        <v>0.40397580263109945</v>
      </c>
      <c r="AQ91" s="184">
        <v>0</v>
      </c>
      <c r="AR91" s="39">
        <f t="shared" si="88"/>
        <v>0</v>
      </c>
      <c r="AS91" s="186">
        <v>0</v>
      </c>
      <c r="AT91" s="39">
        <f t="shared" si="89"/>
        <v>0</v>
      </c>
      <c r="AU91" s="59">
        <f>U91+AO91+AQ91+AS91</f>
        <v>3073392</v>
      </c>
      <c r="AV91" s="43"/>
      <c r="AW91" s="43"/>
      <c r="AX91" s="43"/>
      <c r="AY91" s="43"/>
    </row>
    <row r="92" spans="1:51" s="55" customFormat="1" ht="12.75">
      <c r="A92" s="141">
        <v>345001</v>
      </c>
      <c r="B92" s="142" t="s">
        <v>136</v>
      </c>
      <c r="C92" s="150">
        <v>2417204</v>
      </c>
      <c r="D92" s="39">
        <f>C92/$AU92</f>
        <v>0.5534315123912863</v>
      </c>
      <c r="E92" s="152">
        <v>113363</v>
      </c>
      <c r="F92" s="39">
        <f>E92/$AU92</f>
        <v>0.0259550524238804</v>
      </c>
      <c r="G92" s="154">
        <v>18164</v>
      </c>
      <c r="H92" s="39">
        <f t="shared" si="77"/>
        <v>0.004158742907539176</v>
      </c>
      <c r="I92" s="156">
        <v>11296</v>
      </c>
      <c r="J92" s="39">
        <f t="shared" si="78"/>
        <v>0.0025862783463753867</v>
      </c>
      <c r="K92" s="158">
        <v>0</v>
      </c>
      <c r="L92" s="39">
        <f t="shared" si="79"/>
        <v>0</v>
      </c>
      <c r="M92" s="160">
        <v>137823</v>
      </c>
      <c r="N92" s="39">
        <f t="shared" si="80"/>
        <v>0.03155529749756506</v>
      </c>
      <c r="O92" s="35">
        <f>C92+E92+G92+I92+K92+M92</f>
        <v>2697850</v>
      </c>
      <c r="P92" s="44">
        <f t="shared" si="81"/>
        <v>0.6176868835666464</v>
      </c>
      <c r="Q92" s="162">
        <v>407365</v>
      </c>
      <c r="R92" s="39">
        <f t="shared" si="57"/>
        <v>0.09326834973187052</v>
      </c>
      <c r="S92" s="164">
        <v>77453</v>
      </c>
      <c r="T92" s="39">
        <f t="shared" si="82"/>
        <v>0.017733269897469265</v>
      </c>
      <c r="U92" s="42">
        <f>O92+Q92+S92</f>
        <v>3182668</v>
      </c>
      <c r="V92" s="45">
        <f>U92/$AU92</f>
        <v>0.7286885031959861</v>
      </c>
      <c r="W92" s="166">
        <v>737500</v>
      </c>
      <c r="X92" s="39">
        <f t="shared" si="83"/>
        <v>0.16885448658391003</v>
      </c>
      <c r="Y92" s="168">
        <v>32231</v>
      </c>
      <c r="Z92" s="39">
        <f>Y92/$AU92</f>
        <v>0.007379456212997972</v>
      </c>
      <c r="AA92" s="170">
        <v>278923</v>
      </c>
      <c r="AB92" s="39">
        <f>AA92/$AU92</f>
        <v>0.06386088130365279</v>
      </c>
      <c r="AC92" s="172">
        <v>90607</v>
      </c>
      <c r="AD92" s="39">
        <f>AC92/$AU92</f>
        <v>0.02074494707241808</v>
      </c>
      <c r="AE92" s="174">
        <v>0</v>
      </c>
      <c r="AF92" s="39">
        <f>AE92/$AU92</f>
        <v>0</v>
      </c>
      <c r="AG92" s="176">
        <v>0</v>
      </c>
      <c r="AH92" s="39">
        <f t="shared" si="66"/>
        <v>0</v>
      </c>
      <c r="AI92" s="178">
        <v>0</v>
      </c>
      <c r="AJ92" s="39">
        <f t="shared" si="84"/>
        <v>0</v>
      </c>
      <c r="AK92" s="180"/>
      <c r="AL92" s="39">
        <f t="shared" si="85"/>
        <v>0</v>
      </c>
      <c r="AM92" s="182">
        <v>45737</v>
      </c>
      <c r="AN92" s="39">
        <f t="shared" si="86"/>
        <v>0.010471725631034974</v>
      </c>
      <c r="AO92" s="58">
        <f>W92+Y92+AA92+AC92+AE92+AG92+AI92+AK92+AM92</f>
        <v>1184998</v>
      </c>
      <c r="AP92" s="46">
        <f t="shared" si="87"/>
        <v>0.27131149680401384</v>
      </c>
      <c r="AQ92" s="184"/>
      <c r="AR92" s="39">
        <f t="shared" si="88"/>
        <v>0</v>
      </c>
      <c r="AS92" s="186"/>
      <c r="AT92" s="39">
        <f t="shared" si="89"/>
        <v>0</v>
      </c>
      <c r="AU92" s="59">
        <f>U92+AO92+AQ92+AS92</f>
        <v>4367666</v>
      </c>
      <c r="AV92" s="43"/>
      <c r="AW92" s="43"/>
      <c r="AX92" s="43"/>
      <c r="AY92" s="43"/>
    </row>
    <row r="93" spans="1:51" s="55" customFormat="1" ht="12.75">
      <c r="A93" s="141">
        <v>346001</v>
      </c>
      <c r="B93" s="142" t="s">
        <v>137</v>
      </c>
      <c r="C93" s="150">
        <v>2757653</v>
      </c>
      <c r="D93" s="39">
        <f>C93/$AU93</f>
        <v>0.16462706591027387</v>
      </c>
      <c r="E93" s="152">
        <v>163473</v>
      </c>
      <c r="F93" s="39">
        <f>E93/$AU93</f>
        <v>0.009759052478883385</v>
      </c>
      <c r="G93" s="154">
        <v>0</v>
      </c>
      <c r="H93" s="39">
        <f t="shared" si="77"/>
        <v>0</v>
      </c>
      <c r="I93" s="156">
        <v>0</v>
      </c>
      <c r="J93" s="39">
        <f t="shared" si="78"/>
        <v>0</v>
      </c>
      <c r="K93" s="158">
        <v>0</v>
      </c>
      <c r="L93" s="39">
        <f t="shared" si="79"/>
        <v>0</v>
      </c>
      <c r="M93" s="160">
        <v>0</v>
      </c>
      <c r="N93" s="39">
        <f t="shared" si="80"/>
        <v>0</v>
      </c>
      <c r="O93" s="35">
        <f>C93+E93+G93+I93+K93+M93</f>
        <v>2921126</v>
      </c>
      <c r="P93" s="44">
        <f t="shared" si="81"/>
        <v>0.17438611838915727</v>
      </c>
      <c r="Q93" s="162">
        <v>105201</v>
      </c>
      <c r="R93" s="39">
        <f t="shared" si="57"/>
        <v>0.006280315892110691</v>
      </c>
      <c r="S93" s="164">
        <v>22198</v>
      </c>
      <c r="T93" s="39">
        <f t="shared" si="82"/>
        <v>0.001325181815506251</v>
      </c>
      <c r="U93" s="42">
        <f>O93+Q93+S93</f>
        <v>3048525</v>
      </c>
      <c r="V93" s="45">
        <f>U93/$AU93</f>
        <v>0.18199161609677422</v>
      </c>
      <c r="W93" s="166">
        <v>487360</v>
      </c>
      <c r="X93" s="39">
        <f t="shared" si="83"/>
        <v>0.02909454048135537</v>
      </c>
      <c r="Y93" s="168">
        <v>907584</v>
      </c>
      <c r="Z93" s="39">
        <f>Y93/$AU93</f>
        <v>0.05418117906317801</v>
      </c>
      <c r="AA93" s="170">
        <v>70442</v>
      </c>
      <c r="AB93" s="39">
        <f>AA93/$AU93</f>
        <v>0.004205264323267472</v>
      </c>
      <c r="AC93" s="172">
        <v>884768</v>
      </c>
      <c r="AD93" s="39">
        <f>AC93/$AU93</f>
        <v>0.05281910372744548</v>
      </c>
      <c r="AE93" s="174">
        <v>0</v>
      </c>
      <c r="AF93" s="39">
        <f>AE93/$AU93</f>
        <v>0</v>
      </c>
      <c r="AG93" s="176">
        <v>269921</v>
      </c>
      <c r="AH93" s="39">
        <f t="shared" si="66"/>
        <v>0.016113812092227352</v>
      </c>
      <c r="AI93" s="178">
        <v>0</v>
      </c>
      <c r="AJ93" s="39">
        <f t="shared" si="84"/>
        <v>0</v>
      </c>
      <c r="AK93" s="180">
        <v>47172</v>
      </c>
      <c r="AL93" s="39">
        <f t="shared" si="85"/>
        <v>0.002816085980766775</v>
      </c>
      <c r="AM93" s="182">
        <v>29357</v>
      </c>
      <c r="AN93" s="39">
        <f t="shared" si="86"/>
        <v>0.001752561607253672</v>
      </c>
      <c r="AO93" s="58">
        <f>W93+Y93+AA93+AC93+AE93+AG93+AI93+AK93+AM93</f>
        <v>2696604</v>
      </c>
      <c r="AP93" s="46">
        <f t="shared" si="87"/>
        <v>0.16098254727549413</v>
      </c>
      <c r="AQ93" s="184">
        <v>8871967</v>
      </c>
      <c r="AR93" s="39">
        <f t="shared" si="88"/>
        <v>0.5296409287400463</v>
      </c>
      <c r="AS93" s="186">
        <v>2133813</v>
      </c>
      <c r="AT93" s="39">
        <f t="shared" si="89"/>
        <v>0.1273849078876854</v>
      </c>
      <c r="AU93" s="59">
        <f>U93+AO93+AQ93+AS93</f>
        <v>16750909</v>
      </c>
      <c r="AV93" s="43"/>
      <c r="AW93" s="43"/>
      <c r="AX93" s="43"/>
      <c r="AY93" s="43"/>
    </row>
    <row r="94" spans="1:47" ht="12.75">
      <c r="A94" s="143">
        <v>347001</v>
      </c>
      <c r="B94" s="144" t="s">
        <v>138</v>
      </c>
      <c r="C94" s="149">
        <v>210161</v>
      </c>
      <c r="D94" s="40">
        <f>C94/$AU94</f>
        <v>0.1721061032025701</v>
      </c>
      <c r="E94" s="151">
        <v>62777</v>
      </c>
      <c r="F94" s="40">
        <f>E94/$AU94</f>
        <v>0.051409656600167226</v>
      </c>
      <c r="G94" s="153">
        <v>0</v>
      </c>
      <c r="H94" s="40">
        <f t="shared" si="77"/>
        <v>0</v>
      </c>
      <c r="I94" s="155">
        <v>52692</v>
      </c>
      <c r="J94" s="40">
        <f t="shared" si="78"/>
        <v>0.043150797673925344</v>
      </c>
      <c r="K94" s="157">
        <v>0</v>
      </c>
      <c r="L94" s="40">
        <f t="shared" si="79"/>
        <v>0</v>
      </c>
      <c r="M94" s="159">
        <v>306713</v>
      </c>
      <c r="N94" s="40">
        <f t="shared" si="80"/>
        <v>0.2511749526866064</v>
      </c>
      <c r="O94" s="5">
        <f>C94+E94+G94+I94+K94+M94</f>
        <v>632343</v>
      </c>
      <c r="P94" s="56">
        <f t="shared" si="81"/>
        <v>0.5178415101632691</v>
      </c>
      <c r="Q94" s="161">
        <v>8526</v>
      </c>
      <c r="R94" s="40">
        <f t="shared" si="57"/>
        <v>0.006982154804674096</v>
      </c>
      <c r="S94" s="163">
        <v>1508</v>
      </c>
      <c r="T94" s="40">
        <f t="shared" si="82"/>
        <v>0.001234938945044398</v>
      </c>
      <c r="U94" s="6">
        <f>O94+Q94+S94</f>
        <v>642377</v>
      </c>
      <c r="V94" s="53">
        <f>U94/$AU94</f>
        <v>0.5260586039129875</v>
      </c>
      <c r="W94" s="165">
        <v>278054</v>
      </c>
      <c r="X94" s="40">
        <f t="shared" si="83"/>
        <v>0.22770538025555376</v>
      </c>
      <c r="Y94" s="167">
        <v>28066</v>
      </c>
      <c r="Z94" s="40">
        <f>Y94/$AU94</f>
        <v>0.022983949888339572</v>
      </c>
      <c r="AA94" s="169">
        <v>81938</v>
      </c>
      <c r="AB94" s="40">
        <f>AA94/$AU94</f>
        <v>0.06710107909751185</v>
      </c>
      <c r="AC94" s="171">
        <v>164841</v>
      </c>
      <c r="AD94" s="40">
        <f>AC94/$AU94</f>
        <v>0.13499242084884855</v>
      </c>
      <c r="AE94" s="173">
        <v>0</v>
      </c>
      <c r="AF94" s="40">
        <f>AE94/$AU94</f>
        <v>0</v>
      </c>
      <c r="AG94" s="175">
        <v>4517</v>
      </c>
      <c r="AH94" s="40">
        <f t="shared" si="66"/>
        <v>0.003699084359924102</v>
      </c>
      <c r="AI94" s="177">
        <v>0</v>
      </c>
      <c r="AJ94" s="40">
        <f t="shared" si="84"/>
        <v>0</v>
      </c>
      <c r="AK94" s="179">
        <v>0</v>
      </c>
      <c r="AL94" s="40">
        <f t="shared" si="85"/>
        <v>0</v>
      </c>
      <c r="AM94" s="181">
        <v>21320</v>
      </c>
      <c r="AN94" s="40">
        <f t="shared" si="86"/>
        <v>0.017459481636834594</v>
      </c>
      <c r="AO94" s="77">
        <f>W94+Y94+AA94+AC94+AE94+AG94+AI94+AK94+AM94</f>
        <v>578736</v>
      </c>
      <c r="AP94" s="57">
        <f t="shared" si="87"/>
        <v>0.4739413960870124</v>
      </c>
      <c r="AQ94" s="183">
        <v>0</v>
      </c>
      <c r="AR94" s="40">
        <f t="shared" si="88"/>
        <v>0</v>
      </c>
      <c r="AS94" s="185">
        <v>0</v>
      </c>
      <c r="AT94" s="40">
        <f t="shared" si="89"/>
        <v>0</v>
      </c>
      <c r="AU94" s="78">
        <f>U94+AO94+AQ94+AS94</f>
        <v>1221113</v>
      </c>
    </row>
    <row r="95" spans="1:51" s="55" customFormat="1" ht="12.75">
      <c r="A95" s="143">
        <v>348001</v>
      </c>
      <c r="B95" s="144" t="s">
        <v>139</v>
      </c>
      <c r="C95" s="149">
        <v>359746</v>
      </c>
      <c r="D95" s="40">
        <f t="shared" si="49"/>
        <v>0.23317174789041228</v>
      </c>
      <c r="E95" s="151">
        <v>71322</v>
      </c>
      <c r="F95" s="40">
        <f t="shared" si="50"/>
        <v>0.04622782575216954</v>
      </c>
      <c r="G95" s="153">
        <v>0</v>
      </c>
      <c r="H95" s="40">
        <f t="shared" si="77"/>
        <v>0</v>
      </c>
      <c r="I95" s="155">
        <v>211640</v>
      </c>
      <c r="J95" s="40">
        <f t="shared" si="78"/>
        <v>0.1371758649812002</v>
      </c>
      <c r="K95" s="157">
        <v>0</v>
      </c>
      <c r="L95" s="40">
        <f t="shared" si="79"/>
        <v>0</v>
      </c>
      <c r="M95" s="159">
        <v>0</v>
      </c>
      <c r="N95" s="40">
        <f t="shared" si="80"/>
        <v>0</v>
      </c>
      <c r="O95" s="5">
        <f t="shared" si="75"/>
        <v>642708</v>
      </c>
      <c r="P95" s="56">
        <f t="shared" si="81"/>
        <v>0.41657543862378205</v>
      </c>
      <c r="Q95" s="161">
        <v>31595</v>
      </c>
      <c r="R95" s="40">
        <f t="shared" si="57"/>
        <v>0.020478508099040924</v>
      </c>
      <c r="S95" s="163">
        <v>0</v>
      </c>
      <c r="T95" s="40">
        <f t="shared" si="82"/>
        <v>0</v>
      </c>
      <c r="U95" s="6">
        <f t="shared" si="59"/>
        <v>674303</v>
      </c>
      <c r="V95" s="53">
        <f t="shared" si="60"/>
        <v>0.43705394672282294</v>
      </c>
      <c r="W95" s="165">
        <v>359250</v>
      </c>
      <c r="X95" s="40">
        <f t="shared" si="83"/>
        <v>0.23285026221175664</v>
      </c>
      <c r="Y95" s="167">
        <v>2166</v>
      </c>
      <c r="Z95" s="40">
        <f t="shared" si="62"/>
        <v>0.0014039072176775642</v>
      </c>
      <c r="AA95" s="169">
        <v>66529</v>
      </c>
      <c r="AB95" s="40">
        <f t="shared" si="63"/>
        <v>0.04312121111951554</v>
      </c>
      <c r="AC95" s="171">
        <v>195893</v>
      </c>
      <c r="AD95" s="40">
        <f t="shared" si="64"/>
        <v>0.1269693428404945</v>
      </c>
      <c r="AE95" s="173">
        <v>68981</v>
      </c>
      <c r="AF95" s="40">
        <f t="shared" si="65"/>
        <v>0.044710491127708245</v>
      </c>
      <c r="AG95" s="175">
        <v>18441</v>
      </c>
      <c r="AH95" s="40">
        <f t="shared" si="66"/>
        <v>0.011952656048565078</v>
      </c>
      <c r="AI95" s="177">
        <v>12927</v>
      </c>
      <c r="AJ95" s="40">
        <f t="shared" si="84"/>
        <v>0.008378720499962083</v>
      </c>
      <c r="AK95" s="179">
        <v>0</v>
      </c>
      <c r="AL95" s="40">
        <f t="shared" si="85"/>
        <v>0</v>
      </c>
      <c r="AM95" s="181">
        <v>44133</v>
      </c>
      <c r="AN95" s="40">
        <f t="shared" si="86"/>
        <v>0.028605095677638012</v>
      </c>
      <c r="AO95" s="77">
        <f t="shared" si="70"/>
        <v>768320</v>
      </c>
      <c r="AP95" s="57">
        <f t="shared" si="87"/>
        <v>0.4979916867433177</v>
      </c>
      <c r="AQ95" s="183">
        <v>100214</v>
      </c>
      <c r="AR95" s="40">
        <f t="shared" si="88"/>
        <v>0.06495436653385937</v>
      </c>
      <c r="AS95" s="185">
        <v>0</v>
      </c>
      <c r="AT95" s="40">
        <f t="shared" si="89"/>
        <v>0</v>
      </c>
      <c r="AU95" s="78">
        <f t="shared" si="76"/>
        <v>1542837</v>
      </c>
      <c r="AV95" s="43"/>
      <c r="AW95" s="43"/>
      <c r="AX95" s="43"/>
      <c r="AY95" s="43"/>
    </row>
    <row r="96" spans="1:47" ht="12.75">
      <c r="A96" s="12"/>
      <c r="B96" s="13" t="s">
        <v>111</v>
      </c>
      <c r="C96" s="105">
        <f>SUM(C80:C95)</f>
        <v>31710283</v>
      </c>
      <c r="D96" s="104">
        <f t="shared" si="49"/>
        <v>0.3631406546752608</v>
      </c>
      <c r="E96" s="105">
        <f>SUM(E80:E95)</f>
        <v>3384961</v>
      </c>
      <c r="F96" s="7">
        <f t="shared" si="50"/>
        <v>0.0387639856001987</v>
      </c>
      <c r="G96" s="48">
        <f>SUM(G80:G95)</f>
        <v>117020</v>
      </c>
      <c r="H96" s="103">
        <f t="shared" si="51"/>
        <v>0.0013400927203992162</v>
      </c>
      <c r="I96" s="105">
        <f>SUM(I80:I95)</f>
        <v>2065284</v>
      </c>
      <c r="J96" s="7">
        <f t="shared" si="52"/>
        <v>0.02365127374770958</v>
      </c>
      <c r="K96" s="73">
        <f>SUM(K80:K95)</f>
        <v>0</v>
      </c>
      <c r="L96" s="102">
        <f t="shared" si="53"/>
        <v>0</v>
      </c>
      <c r="M96" s="105">
        <f>SUM(M80:M95)</f>
        <v>1113459</v>
      </c>
      <c r="N96" s="72">
        <f t="shared" si="54"/>
        <v>0.012751139124619644</v>
      </c>
      <c r="O96" s="101">
        <f>SUM(O80:O95)</f>
        <v>38391007</v>
      </c>
      <c r="P96" s="70">
        <f t="shared" si="56"/>
        <v>0.4396471458681879</v>
      </c>
      <c r="Q96" s="73">
        <f>SUM(Q80:Q95)</f>
        <v>2343125</v>
      </c>
      <c r="R96" s="83">
        <f t="shared" si="57"/>
        <v>0.026833060634809548</v>
      </c>
      <c r="S96" s="73">
        <f>SUM(S80:S95)</f>
        <v>1415750</v>
      </c>
      <c r="T96" s="72">
        <f t="shared" si="58"/>
        <v>0.0162129231661698</v>
      </c>
      <c r="U96" s="68">
        <f>SUM(U80:U95)</f>
        <v>42149882</v>
      </c>
      <c r="V96" s="38">
        <f t="shared" si="60"/>
        <v>0.4826931296691673</v>
      </c>
      <c r="W96" s="73">
        <f>SUM(W80:W95)</f>
        <v>11994682</v>
      </c>
      <c r="X96" s="72">
        <f t="shared" si="61"/>
        <v>0.1373610154819989</v>
      </c>
      <c r="Y96" s="73">
        <f>SUM(Y80:Y95)</f>
        <v>2243815</v>
      </c>
      <c r="Z96" s="72">
        <f t="shared" si="62"/>
        <v>0.025695779759208403</v>
      </c>
      <c r="AA96" s="73">
        <f>SUM(AA80:AA95)</f>
        <v>3811847</v>
      </c>
      <c r="AB96" s="72">
        <f t="shared" si="63"/>
        <v>0.043652609946809015</v>
      </c>
      <c r="AC96" s="73">
        <f>SUM(AC80:AC95)</f>
        <v>6690145</v>
      </c>
      <c r="AD96" s="83">
        <f t="shared" si="64"/>
        <v>0.07661437884904473</v>
      </c>
      <c r="AE96" s="73">
        <f>SUM(AE80:AE95)</f>
        <v>1495957</v>
      </c>
      <c r="AF96" s="72">
        <f t="shared" si="65"/>
        <v>0.017131439802856353</v>
      </c>
      <c r="AG96" s="73">
        <f>SUM(AG80:AG95)</f>
        <v>3584106</v>
      </c>
      <c r="AH96" s="72">
        <f t="shared" si="66"/>
        <v>0.04104455956023888</v>
      </c>
      <c r="AI96" s="73">
        <f>SUM(AI80:AI95)</f>
        <v>14043</v>
      </c>
      <c r="AJ96" s="72">
        <f t="shared" si="67"/>
        <v>0.00016081799754372067</v>
      </c>
      <c r="AK96" s="73">
        <f>SUM(AK80:AK95)</f>
        <v>66965</v>
      </c>
      <c r="AL96" s="72">
        <f t="shared" si="68"/>
        <v>0.0007668715520554906</v>
      </c>
      <c r="AM96" s="73">
        <f>SUM(AM80:AM95)</f>
        <v>1860216</v>
      </c>
      <c r="AN96" s="72">
        <f t="shared" si="69"/>
        <v>0.021302870620151668</v>
      </c>
      <c r="AO96" s="69">
        <f>SUM(AO80:AO95)</f>
        <v>31761776</v>
      </c>
      <c r="AP96" s="74">
        <f t="shared" si="71"/>
        <v>0.36373034356990713</v>
      </c>
      <c r="AQ96" s="73">
        <f>SUM(AQ80:AQ95)</f>
        <v>9917657</v>
      </c>
      <c r="AR96" s="72">
        <f t="shared" si="72"/>
        <v>0.11357528584102144</v>
      </c>
      <c r="AS96" s="73">
        <f>SUM(AS80:AS95)</f>
        <v>3493001</v>
      </c>
      <c r="AT96" s="72">
        <f t="shared" si="73"/>
        <v>0.04000124091990414</v>
      </c>
      <c r="AU96" s="75">
        <f>SUM(AU80:AU95)</f>
        <v>87322316</v>
      </c>
    </row>
    <row r="97" spans="1:47" ht="12.75">
      <c r="A97" s="14"/>
      <c r="B97" s="15"/>
      <c r="C97" s="33"/>
      <c r="D97" s="33"/>
      <c r="E97" s="33"/>
      <c r="F97" s="33"/>
      <c r="G97" s="33"/>
      <c r="H97" s="28"/>
      <c r="I97" s="33"/>
      <c r="J97" s="29"/>
      <c r="K97" s="15"/>
      <c r="L97" s="15"/>
      <c r="M97" s="15"/>
      <c r="N97" s="15"/>
      <c r="O97" s="15"/>
      <c r="P97" s="28"/>
      <c r="Q97" s="15"/>
      <c r="R97" s="15"/>
      <c r="S97" s="15"/>
      <c r="T97" s="15"/>
      <c r="U97" s="15"/>
      <c r="V97" s="28"/>
      <c r="W97" s="15"/>
      <c r="X97" s="15"/>
      <c r="Y97" s="15"/>
      <c r="Z97" s="15"/>
      <c r="AA97" s="15"/>
      <c r="AB97" s="15"/>
      <c r="AC97" s="15"/>
      <c r="AD97" s="28"/>
      <c r="AE97" s="15"/>
      <c r="AF97" s="15"/>
      <c r="AG97" s="15"/>
      <c r="AH97" s="33"/>
      <c r="AI97" s="15"/>
      <c r="AJ97" s="28"/>
      <c r="AK97" s="15"/>
      <c r="AL97" s="15"/>
      <c r="AM97" s="15"/>
      <c r="AN97" s="15"/>
      <c r="AO97" s="15"/>
      <c r="AP97" s="28"/>
      <c r="AQ97" s="15"/>
      <c r="AR97" s="15"/>
      <c r="AS97" s="15"/>
      <c r="AT97" s="15"/>
      <c r="AU97" s="28"/>
    </row>
    <row r="98" spans="1:51" s="55" customFormat="1" ht="12.75">
      <c r="A98" s="121" t="s">
        <v>121</v>
      </c>
      <c r="B98" s="120" t="s">
        <v>142</v>
      </c>
      <c r="C98" s="148">
        <v>4298150</v>
      </c>
      <c r="D98" s="119">
        <f>C98/$AU98</f>
        <v>0.9181803403044672</v>
      </c>
      <c r="E98" s="131">
        <v>0</v>
      </c>
      <c r="F98" s="119">
        <f>E98/$AU98</f>
        <v>0</v>
      </c>
      <c r="G98" s="131">
        <v>0</v>
      </c>
      <c r="H98" s="119">
        <f>G98/$AU98</f>
        <v>0</v>
      </c>
      <c r="I98" s="131">
        <v>0</v>
      </c>
      <c r="J98" s="119">
        <f>I98/$AU98</f>
        <v>0</v>
      </c>
      <c r="K98" s="131">
        <v>0</v>
      </c>
      <c r="L98" s="119">
        <f>K98/$AU98</f>
        <v>0</v>
      </c>
      <c r="M98" s="131">
        <v>0</v>
      </c>
      <c r="N98" s="119">
        <f>M98/$AU98</f>
        <v>0</v>
      </c>
      <c r="O98" s="122">
        <f>C98+E98+G98+I98+K98+M98</f>
        <v>4298150</v>
      </c>
      <c r="P98" s="123">
        <f>O98/$AU98</f>
        <v>0.9181803403044672</v>
      </c>
      <c r="Q98" s="131">
        <v>0</v>
      </c>
      <c r="R98" s="119">
        <f>Q98/$AU98</f>
        <v>0</v>
      </c>
      <c r="S98" s="148">
        <v>332265</v>
      </c>
      <c r="T98" s="119">
        <f>S98/$AU98</f>
        <v>0.07097918657358719</v>
      </c>
      <c r="U98" s="124">
        <f>O98+Q98+S98</f>
        <v>4630415</v>
      </c>
      <c r="V98" s="125">
        <f>U98/$AU98</f>
        <v>0.9891595268780544</v>
      </c>
      <c r="W98" s="131">
        <v>0</v>
      </c>
      <c r="X98" s="119">
        <f>W98/$AU98</f>
        <v>0</v>
      </c>
      <c r="Y98" s="131">
        <v>0</v>
      </c>
      <c r="Z98" s="119">
        <f>Y98/$AU98</f>
        <v>0</v>
      </c>
      <c r="AA98" s="148">
        <v>44275</v>
      </c>
      <c r="AB98" s="119">
        <f>AA98/$AU98</f>
        <v>0.009458123743233782</v>
      </c>
      <c r="AC98" s="148">
        <v>2500</v>
      </c>
      <c r="AD98" s="119">
        <f>AC98/$AU98</f>
        <v>0.0005340555473311001</v>
      </c>
      <c r="AE98" s="131">
        <v>0</v>
      </c>
      <c r="AF98" s="119">
        <f>AE98/$AU98</f>
        <v>0</v>
      </c>
      <c r="AG98" s="148">
        <v>3971</v>
      </c>
      <c r="AH98" s="119">
        <f>AG98/$AU98</f>
        <v>0.0008482938313807194</v>
      </c>
      <c r="AI98" s="131">
        <v>0</v>
      </c>
      <c r="AJ98" s="119">
        <f>AI98/$AU98</f>
        <v>0</v>
      </c>
      <c r="AK98" s="131">
        <v>0</v>
      </c>
      <c r="AL98" s="119">
        <f>AK98/$AU98</f>
        <v>0</v>
      </c>
      <c r="AM98" s="131">
        <v>0</v>
      </c>
      <c r="AN98" s="119">
        <f>AM98/$AU98</f>
        <v>0</v>
      </c>
      <c r="AO98" s="126">
        <f>W98+Y98+AA98+AC98+AE98+AG98+AI98+AK98+AM98</f>
        <v>50746</v>
      </c>
      <c r="AP98" s="127">
        <f>AO98/$AU98</f>
        <v>0.010840473121945603</v>
      </c>
      <c r="AQ98" s="131">
        <v>0</v>
      </c>
      <c r="AR98" s="119">
        <f>AQ98/$AU98</f>
        <v>0</v>
      </c>
      <c r="AS98" s="131">
        <v>0</v>
      </c>
      <c r="AT98" s="119">
        <f>AS98/$AU98</f>
        <v>0</v>
      </c>
      <c r="AU98" s="128">
        <f>U98+AO98+AQ98+AS98</f>
        <v>4681161</v>
      </c>
      <c r="AV98" s="43"/>
      <c r="AW98" s="43"/>
      <c r="AX98" s="43"/>
      <c r="AY98" s="43"/>
    </row>
    <row r="99" spans="1:47" ht="12.75">
      <c r="A99" s="12"/>
      <c r="B99" s="13" t="s">
        <v>122</v>
      </c>
      <c r="C99" s="100">
        <f>SUM(C98)</f>
        <v>4298150</v>
      </c>
      <c r="D99" s="40">
        <f>C99/$AU99</f>
        <v>0.9181803403044672</v>
      </c>
      <c r="E99" s="99">
        <f>SUM(E98)</f>
        <v>0</v>
      </c>
      <c r="F99" s="72">
        <f>E99/$AU99</f>
        <v>0</v>
      </c>
      <c r="G99" s="99">
        <f>SUM(G98)</f>
        <v>0</v>
      </c>
      <c r="H99" s="72">
        <f>G99/$AU99</f>
        <v>0</v>
      </c>
      <c r="I99" s="73">
        <f>SUM(I98)</f>
        <v>0</v>
      </c>
      <c r="J99" s="83">
        <f>I99/$AU99</f>
        <v>0</v>
      </c>
      <c r="K99" s="73">
        <f>SUM(K98)</f>
        <v>0</v>
      </c>
      <c r="L99" s="72">
        <f>K99/$AU99</f>
        <v>0</v>
      </c>
      <c r="M99" s="73">
        <f>SUM(M98)</f>
        <v>0</v>
      </c>
      <c r="N99" s="83">
        <f>M99/$AU99</f>
        <v>0</v>
      </c>
      <c r="O99" s="71">
        <f>SUM(O98)</f>
        <v>4298150</v>
      </c>
      <c r="P99" s="37">
        <f>O99/$AU99</f>
        <v>0.9181803403044672</v>
      </c>
      <c r="Q99" s="73">
        <f>SUM(Q98)</f>
        <v>0</v>
      </c>
      <c r="R99" s="83">
        <f>Q99/$AU99</f>
        <v>0</v>
      </c>
      <c r="S99" s="73">
        <f>SUM(S98)</f>
        <v>332265</v>
      </c>
      <c r="T99" s="83">
        <f>S99/$AU99</f>
        <v>0.07097918657358719</v>
      </c>
      <c r="U99" s="68">
        <f>SUM(U98)</f>
        <v>4630415</v>
      </c>
      <c r="V99" s="38">
        <f>U99/$AU99</f>
        <v>0.9891595268780544</v>
      </c>
      <c r="W99" s="73">
        <f>SUM(W98)</f>
        <v>0</v>
      </c>
      <c r="X99" s="72">
        <f>W99/$AU99</f>
        <v>0</v>
      </c>
      <c r="Y99" s="73">
        <f>SUM(Y98)</f>
        <v>0</v>
      </c>
      <c r="Z99" s="7">
        <f>Y99/$AU99</f>
        <v>0</v>
      </c>
      <c r="AA99" s="73">
        <f>SUM(AA98)</f>
        <v>44275</v>
      </c>
      <c r="AB99" s="83">
        <f>AA99/$AU99</f>
        <v>0.009458123743233782</v>
      </c>
      <c r="AC99" s="73">
        <f>SUM(AC98)</f>
        <v>2500</v>
      </c>
      <c r="AD99" s="72">
        <f>AC99/$AU99</f>
        <v>0.0005340555473311001</v>
      </c>
      <c r="AE99" s="73">
        <f>SUM(AE98)</f>
        <v>0</v>
      </c>
      <c r="AF99" s="72">
        <f>AE99/$AU99</f>
        <v>0</v>
      </c>
      <c r="AG99" s="118">
        <f>SUM(AG98)</f>
        <v>3971</v>
      </c>
      <c r="AH99" s="72">
        <f>AG99/$AU99</f>
        <v>0.0008482938313807194</v>
      </c>
      <c r="AI99" s="48">
        <f>SUM(AI98)</f>
        <v>0</v>
      </c>
      <c r="AJ99" s="83">
        <f>AI99/$AU99</f>
        <v>0</v>
      </c>
      <c r="AK99" s="73">
        <f>SUM(AK98)</f>
        <v>0</v>
      </c>
      <c r="AL99" s="72">
        <f>AK99/$AU99</f>
        <v>0</v>
      </c>
      <c r="AM99" s="73">
        <f>SUM(AM98)</f>
        <v>0</v>
      </c>
      <c r="AN99" s="72">
        <f>AM99/$AU99</f>
        <v>0</v>
      </c>
      <c r="AO99" s="69">
        <f>SUM(AO98)</f>
        <v>50746</v>
      </c>
      <c r="AP99" s="74">
        <f>AO99/$AU99</f>
        <v>0.010840473121945603</v>
      </c>
      <c r="AQ99" s="73">
        <f>SUM(AQ98)</f>
        <v>0</v>
      </c>
      <c r="AR99" s="72">
        <f>AQ99/$AU99</f>
        <v>0</v>
      </c>
      <c r="AS99" s="73">
        <f>SUM(AS98)</f>
        <v>0</v>
      </c>
      <c r="AT99" s="72">
        <f>AS99/$AU99</f>
        <v>0</v>
      </c>
      <c r="AU99" s="75">
        <f>SUM(AU98)</f>
        <v>4681161</v>
      </c>
    </row>
    <row r="100" spans="1:47" ht="12.75">
      <c r="A100" s="14"/>
      <c r="B100" s="15"/>
      <c r="C100" s="33"/>
      <c r="D100" s="33"/>
      <c r="E100" s="33"/>
      <c r="F100" s="33"/>
      <c r="G100" s="33"/>
      <c r="H100" s="28"/>
      <c r="I100" s="33"/>
      <c r="J100" s="29"/>
      <c r="K100" s="15"/>
      <c r="L100" s="15"/>
      <c r="M100" s="15"/>
      <c r="N100" s="15"/>
      <c r="O100" s="15"/>
      <c r="P100" s="28"/>
      <c r="Q100" s="15"/>
      <c r="R100" s="15"/>
      <c r="S100" s="15"/>
      <c r="T100" s="15"/>
      <c r="U100" s="15"/>
      <c r="V100" s="28"/>
      <c r="W100" s="15"/>
      <c r="X100" s="15"/>
      <c r="Y100" s="15"/>
      <c r="Z100" s="15"/>
      <c r="AA100" s="15"/>
      <c r="AB100" s="15"/>
      <c r="AC100" s="15"/>
      <c r="AD100" s="28"/>
      <c r="AE100" s="15"/>
      <c r="AF100" s="15"/>
      <c r="AG100" s="15"/>
      <c r="AH100" s="33"/>
      <c r="AI100" s="15"/>
      <c r="AJ100" s="28"/>
      <c r="AK100" s="15"/>
      <c r="AL100" s="15"/>
      <c r="AM100" s="15"/>
      <c r="AN100" s="15"/>
      <c r="AO100" s="15"/>
      <c r="AP100" s="28"/>
      <c r="AQ100" s="15"/>
      <c r="AR100" s="15"/>
      <c r="AS100" s="15"/>
      <c r="AT100" s="15"/>
      <c r="AU100" s="28"/>
    </row>
    <row r="101" spans="1:51" ht="13.5" thickBot="1">
      <c r="A101" s="98"/>
      <c r="B101" s="97" t="s">
        <v>112</v>
      </c>
      <c r="C101" s="96">
        <f>SUM(C74+C78+C96+C99)</f>
        <v>2695130463.87</v>
      </c>
      <c r="D101" s="95">
        <f>C101/$AU101</f>
        <v>0.3138471268579855</v>
      </c>
      <c r="E101" s="94">
        <f>SUM(E74+E78+E96+E99)</f>
        <v>856860152</v>
      </c>
      <c r="F101" s="93">
        <f>E101/$AU101</f>
        <v>0.09978110537852919</v>
      </c>
      <c r="G101" s="94">
        <f>SUM(G74+G78+G96+G99)</f>
        <v>126709704</v>
      </c>
      <c r="H101" s="93">
        <f>G101/$AU101</f>
        <v>0.01475530668312166</v>
      </c>
      <c r="I101" s="94">
        <f>SUM(I74+I78+I96+I99)</f>
        <v>208842266</v>
      </c>
      <c r="J101" s="93">
        <f>I101/$AU101</f>
        <v>0.024319618671258765</v>
      </c>
      <c r="K101" s="94">
        <f>SUM(K74+K78+K96+K99)</f>
        <v>12679804</v>
      </c>
      <c r="L101" s="93">
        <f>K101/$AU101</f>
        <v>0.0014765593383587476</v>
      </c>
      <c r="M101" s="94">
        <f>SUM(M74+M78+M96+M99)</f>
        <v>372779098</v>
      </c>
      <c r="N101" s="93">
        <f>M101/$AU101</f>
        <v>0.04341001314348792</v>
      </c>
      <c r="O101" s="86">
        <f>SUM(O74+O78+O96+O99)</f>
        <v>4273001487.87</v>
      </c>
      <c r="P101" s="87">
        <f>O101/$AU101</f>
        <v>0.49758973007274176</v>
      </c>
      <c r="Q101" s="94">
        <f>SUM(Q74+Q78+Q96+Q99)</f>
        <v>449279496.75</v>
      </c>
      <c r="R101" s="93">
        <f>Q101/$AU101</f>
        <v>0.05231846142569168</v>
      </c>
      <c r="S101" s="94">
        <f>SUM(S74+S78+S96+S99)</f>
        <v>398507099</v>
      </c>
      <c r="T101" s="93">
        <f>S101/$AU101</f>
        <v>0.046406031073564225</v>
      </c>
      <c r="U101" s="88">
        <f>SUM(U74+U78+U96+U99)</f>
        <v>5120788083.62</v>
      </c>
      <c r="V101" s="89">
        <f>U101/$AU101</f>
        <v>0.5963142225719976</v>
      </c>
      <c r="W101" s="94">
        <f>SUM(W74+W78+W96+W99)</f>
        <v>450351418</v>
      </c>
      <c r="X101" s="93">
        <f>W101/$AU101</f>
        <v>0.052443286330845794</v>
      </c>
      <c r="Y101" s="94">
        <f>SUM(Y74+Y78+Y96+Y99)</f>
        <v>179265447</v>
      </c>
      <c r="Z101" s="93">
        <f>Y101/$AU101</f>
        <v>0.020875407049896443</v>
      </c>
      <c r="AA101" s="94">
        <f>SUM(AA74+AA78+AA96+AA99)</f>
        <v>94114186</v>
      </c>
      <c r="AB101" s="93">
        <f>AA101/$AU101</f>
        <v>0.010959568476794445</v>
      </c>
      <c r="AC101" s="94">
        <f>SUM(AC74+AC78+AC96+AC99)</f>
        <v>667367971.67</v>
      </c>
      <c r="AD101" s="93">
        <f>AC101/$AU101</f>
        <v>0.07771479832739328</v>
      </c>
      <c r="AE101" s="94">
        <f>SUM(AE74+AE78+AE96+AE99)</f>
        <v>456913701.84</v>
      </c>
      <c r="AF101" s="93">
        <f>AE101/$AU101</f>
        <v>0.05320746229799107</v>
      </c>
      <c r="AG101" s="94">
        <f>SUM(AG74+AG78+AG96+AG99)</f>
        <v>421600505.13</v>
      </c>
      <c r="AH101" s="93">
        <f>AG101/$AU101</f>
        <v>0.04909525122836809</v>
      </c>
      <c r="AI101" s="94">
        <f>SUM(AI74+AI78+AI96+AI99)</f>
        <v>379798</v>
      </c>
      <c r="AJ101" s="93">
        <f>AI101/$AU101</f>
        <v>4.422736215717338E-05</v>
      </c>
      <c r="AK101" s="94">
        <f>SUM(AK74+AK78+AK96+AK99)</f>
        <v>7604935</v>
      </c>
      <c r="AL101" s="93">
        <f>AK101/$AU101</f>
        <v>0.0008855923791772556</v>
      </c>
      <c r="AM101" s="94">
        <f>SUM(AM74+AM78+AM96+AM99)</f>
        <v>119370402</v>
      </c>
      <c r="AN101" s="93">
        <f>AM101/$AU101</f>
        <v>0.013900647186402701</v>
      </c>
      <c r="AO101" s="90">
        <f>SUM(AO74+AO78+AO96+AO99)</f>
        <v>2396968364.64</v>
      </c>
      <c r="AP101" s="91">
        <f>AO101/$AU101</f>
        <v>0.27912624063902625</v>
      </c>
      <c r="AQ101" s="94">
        <f>SUM(AQ74+AQ78+AQ96+AQ99)</f>
        <v>544261106</v>
      </c>
      <c r="AR101" s="93">
        <f>AQ101/$AU101</f>
        <v>0.06337904107742992</v>
      </c>
      <c r="AS101" s="94">
        <f>SUM(AS74+AS78+AS96+AS99)</f>
        <v>525381320</v>
      </c>
      <c r="AT101" s="93">
        <f>AS101/$AU101</f>
        <v>0.06118049571154613</v>
      </c>
      <c r="AU101" s="92">
        <f>SUM(AU74+AU78+AU96+AU99)</f>
        <v>8587398874.26</v>
      </c>
      <c r="AV101" s="9"/>
      <c r="AW101" s="9"/>
      <c r="AX101" s="9"/>
      <c r="AY101" s="9"/>
    </row>
    <row r="102" ht="13.5" thickTop="1">
      <c r="E102" s="135"/>
    </row>
    <row r="103" spans="3:46" ht="12.75" customHeight="1">
      <c r="C103" s="192" t="s">
        <v>140</v>
      </c>
      <c r="D103" s="192"/>
      <c r="E103" s="192"/>
      <c r="F103" s="192"/>
      <c r="I103" s="192" t="s">
        <v>140</v>
      </c>
      <c r="J103" s="192"/>
      <c r="K103" s="192"/>
      <c r="L103" s="192"/>
      <c r="Q103" s="192" t="s">
        <v>140</v>
      </c>
      <c r="R103" s="192"/>
      <c r="S103" s="192"/>
      <c r="T103" s="192"/>
      <c r="W103" s="192" t="s">
        <v>140</v>
      </c>
      <c r="X103" s="192"/>
      <c r="Y103" s="192"/>
      <c r="Z103" s="192"/>
      <c r="AE103" s="192" t="s">
        <v>140</v>
      </c>
      <c r="AF103" s="192"/>
      <c r="AG103" s="192"/>
      <c r="AH103" s="192"/>
      <c r="AK103" s="192" t="s">
        <v>140</v>
      </c>
      <c r="AL103" s="192"/>
      <c r="AM103" s="192"/>
      <c r="AN103" s="192"/>
      <c r="AQ103" s="192" t="s">
        <v>140</v>
      </c>
      <c r="AR103" s="192"/>
      <c r="AS103" s="192"/>
      <c r="AT103" s="192"/>
    </row>
    <row r="104" spans="3:46" ht="12.75" customHeight="1">
      <c r="C104" s="191" t="s">
        <v>141</v>
      </c>
      <c r="D104" s="191"/>
      <c r="E104" s="191"/>
      <c r="F104" s="187"/>
      <c r="I104" s="191" t="s">
        <v>141</v>
      </c>
      <c r="J104" s="191"/>
      <c r="K104" s="191"/>
      <c r="L104" s="187"/>
      <c r="Q104" s="191" t="s">
        <v>141</v>
      </c>
      <c r="R104" s="191"/>
      <c r="S104" s="191"/>
      <c r="T104" s="187"/>
      <c r="W104" s="191" t="s">
        <v>141</v>
      </c>
      <c r="X104" s="191"/>
      <c r="Y104" s="191"/>
      <c r="Z104" s="187"/>
      <c r="AE104" s="191" t="s">
        <v>141</v>
      </c>
      <c r="AF104" s="191"/>
      <c r="AG104" s="191"/>
      <c r="AH104" s="187"/>
      <c r="AK104" s="191" t="s">
        <v>141</v>
      </c>
      <c r="AL104" s="191"/>
      <c r="AM104" s="191"/>
      <c r="AN104" s="187"/>
      <c r="AQ104" s="191" t="s">
        <v>141</v>
      </c>
      <c r="AR104" s="191"/>
      <c r="AS104" s="191"/>
      <c r="AT104" s="187"/>
    </row>
    <row r="106" spans="3:47" ht="12.75">
      <c r="C106" s="135"/>
      <c r="E106" s="135"/>
      <c r="G106" s="135"/>
      <c r="I106" s="135"/>
      <c r="K106" s="135"/>
      <c r="M106" s="135"/>
      <c r="Q106" s="135"/>
      <c r="S106" s="135"/>
      <c r="W106" s="135"/>
      <c r="Y106" s="135"/>
      <c r="AA106" s="135"/>
      <c r="AC106" s="135"/>
      <c r="AE106" s="135"/>
      <c r="AG106" s="135"/>
      <c r="AI106" s="135"/>
      <c r="AK106" s="135"/>
      <c r="AM106" s="135"/>
      <c r="AQ106" s="135"/>
      <c r="AS106" s="135"/>
      <c r="AU106" s="135"/>
    </row>
  </sheetData>
  <sheetProtection/>
  <mergeCells count="25">
    <mergeCell ref="AK1:AP1"/>
    <mergeCell ref="AE1:AJ1"/>
    <mergeCell ref="AO2:AO3"/>
    <mergeCell ref="W104:Y104"/>
    <mergeCell ref="W103:Z103"/>
    <mergeCell ref="AE104:AG104"/>
    <mergeCell ref="AE103:AH103"/>
    <mergeCell ref="AK104:AM104"/>
    <mergeCell ref="AK103:AN103"/>
    <mergeCell ref="C104:E104"/>
    <mergeCell ref="C103:F103"/>
    <mergeCell ref="I104:K104"/>
    <mergeCell ref="I103:L103"/>
    <mergeCell ref="Q104:S104"/>
    <mergeCell ref="Q103:T103"/>
    <mergeCell ref="AQ1:AU1"/>
    <mergeCell ref="AU2:AU3"/>
    <mergeCell ref="AQ104:AS104"/>
    <mergeCell ref="AQ103:AT103"/>
    <mergeCell ref="U2:U3"/>
    <mergeCell ref="C1:H1"/>
    <mergeCell ref="I1:P1"/>
    <mergeCell ref="Q1:V1"/>
    <mergeCell ref="O2:O3"/>
    <mergeCell ref="W1:AD1"/>
  </mergeCells>
  <printOptions horizontalCentered="1"/>
  <pageMargins left="0.25" right="0.25" top="0.8" bottom="0.53" header="0.34" footer="0.5"/>
  <pageSetup fitToHeight="4" fitToWidth="14" horizontalDpi="600" verticalDpi="600" orientation="portrait" paperSize="5" scale="65" r:id="rId1"/>
  <headerFooter alignWithMargins="0">
    <oddHeader>&amp;C
</oddHeader>
  </headerFooter>
  <colBreaks count="6" manualBreakCount="6">
    <brk id="8" max="65535" man="1"/>
    <brk id="16" max="65535" man="1"/>
    <brk id="22" max="145" man="1"/>
    <brk id="30" max="145" man="1"/>
    <brk id="3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2013-09-10T20:40:55Z</cp:lastPrinted>
  <dcterms:created xsi:type="dcterms:W3CDTF">2003-04-30T19:33:38Z</dcterms:created>
  <dcterms:modified xsi:type="dcterms:W3CDTF">2013-10-16T20:27:58Z</dcterms:modified>
  <cp:category/>
  <cp:version/>
  <cp:contentType/>
  <cp:contentStatus/>
</cp:coreProperties>
</file>